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rjun_Sir-IP-master\Upload\"/>
    </mc:Choice>
  </mc:AlternateContent>
  <xr:revisionPtr revIDLastSave="0" documentId="13_ncr:1_{6F34BAA7-D4E5-4AA0-9C6F-48B8BD11CBA0}" xr6:coauthVersionLast="47" xr6:coauthVersionMax="47" xr10:uidLastSave="{00000000-0000-0000-0000-000000000000}"/>
  <bookViews>
    <workbookView xWindow="-110" yWindow="-110" windowWidth="19420" windowHeight="10300" tabRatio="921" activeTab="4" xr2:uid="{00000000-000D-0000-FFFF-FFFF00000000}"/>
  </bookViews>
  <sheets>
    <sheet name="Cover" sheetId="25" r:id="rId1"/>
    <sheet name="Occupancy Summary - Numeric" sheetId="9" r:id="rId2"/>
    <sheet name="Revenue Summary" sheetId="19" r:id="rId3"/>
    <sheet name="Segment_Summary" sheetId="1" r:id="rId4"/>
    <sheet name="Day on Day FC" sheetId="14" r:id="rId5"/>
    <sheet name="Glossary" sheetId="27" r:id="rId6"/>
    <sheet name="Summary" sheetId="26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4" hidden="1">'Day on Day FC'!$A$4:$XCS$369</definedName>
    <definedName name="_xlnm._FilterDatabase" localSheetId="1" hidden="1">'Occupancy Summary - Numeric'!$A$5:$AE$5</definedName>
    <definedName name="_xlnm._FilterDatabase" localSheetId="3" hidden="1">Segment_Summary!$A$2:$AB$78</definedName>
    <definedName name="aaaa" localSheetId="0">'[1]Forecast(Calls)'!$C$5:$C$13</definedName>
    <definedName name="aaaa">'[2]Forecast(Calls)'!$C$5:$C$13</definedName>
    <definedName name="AM_Data_TCS" localSheetId="0">#REF!</definedName>
    <definedName name="AM_Data_TCS" localSheetId="6">#REF!</definedName>
    <definedName name="AM_Data_TCS">#REF!</definedName>
    <definedName name="Data" localSheetId="0">#REF!</definedName>
    <definedName name="Data" localSheetId="6">#REF!</definedName>
    <definedName name="Data">#REF!</definedName>
    <definedName name="DATA_FORACC_SUMM" localSheetId="0">#REF!</definedName>
    <definedName name="DATA_FORACC_SUMM" localSheetId="6">#REF!</definedName>
    <definedName name="DATA_FORACC_SUMM">#REF!</definedName>
    <definedName name="Flights" localSheetId="0">'[1]Forecast(Calls)'!$B$4:$AG$24</definedName>
    <definedName name="Flights">'[2]Forecast(Calls)'!$B$4:$AG$24</definedName>
    <definedName name="FlightsForecast" localSheetId="0">'[1]Forecast(Calls)'!$C$5:$AG$24</definedName>
    <definedName name="FlightsForecast">'[2]Forecast(Calls)'!$C$5:$AG$24</definedName>
    <definedName name="IMPORT_ACCMGT_EXCEPT" localSheetId="0">[3]Input!#REF!</definedName>
    <definedName name="IMPORT_ACCMGT_EXCEPT" localSheetId="2">[4]Input!#REF!</definedName>
    <definedName name="IMPORT_ACCMGT_EXCEPT">[4]Input!#REF!</definedName>
    <definedName name="IMPORT_PAYT70_EXCEPT" localSheetId="0">[3]Input!#REF!</definedName>
    <definedName name="IMPORT_PAYT70_EXCEPT" localSheetId="2">[4]Input!#REF!</definedName>
    <definedName name="IMPORT_PAYT70_EXCEPT">[4]Input!#REF!</definedName>
    <definedName name="IMPORT_PAYT70_ROTA" localSheetId="0">[3]Input!#REF!</definedName>
    <definedName name="IMPORT_PAYT70_ROTA" localSheetId="2">[4]Input!#REF!</definedName>
    <definedName name="IMPORT_PAYT70_ROTA">[4]Input!#REF!</definedName>
    <definedName name="Key_Points" localSheetId="2">'Revenue Summary'!#REF!</definedName>
    <definedName name="Key_Points">'Occupancy Summary - Numeric'!$B$50:$O$60</definedName>
    <definedName name="KP" localSheetId="2">'Revenue Summary'!#REF!</definedName>
    <definedName name="KP">'Occupancy Summary - Numeric'!$C$51:$O$51</definedName>
    <definedName name="LifestyleForecast" localSheetId="0">'[1]Forecast(Calls)'!$C$54:$AG$73</definedName>
    <definedName name="LifestyleForecast">'[2]Forecast(Calls)'!$C$54:$AG$73</definedName>
    <definedName name="_xlnm.Print_Area" localSheetId="1">'Occupancy Summary - Numeric'!$B$1:$O$60</definedName>
    <definedName name="_xlnm.Print_Area" localSheetId="2">'Revenue Summary'!$A$1:$J$71</definedName>
    <definedName name="SM_Data_TCS" localSheetId="0">#REF!</definedName>
    <definedName name="SM_Data_TCS" localSheetId="6">#REF!</definedName>
    <definedName name="SM_Data_TCS">#REF!</definedName>
    <definedName name="SMDATA" localSheetId="0">#REF!</definedName>
    <definedName name="SMDATA" localSheetId="6">#REF!</definedName>
    <definedName name="SMDATA">#REF!</definedName>
    <definedName name="tbl_ACCMGT_ROTA" localSheetId="0">'[5]ACCMGT ASH MWORKS'!#REF!</definedName>
    <definedName name="tbl_ACCMGT_ROTA" localSheetId="2">'[6]ACCMGT ASH MWORKS'!#REF!</definedName>
    <definedName name="tbl_ACCMGT_ROTA" localSheetId="6">'[6]ACCMGT ASH MWORKS'!#REF!</definedName>
    <definedName name="tbl_ACCMGT_ROTA">'[6]ACCMGT ASH MWORKS'!#REF!</definedName>
    <definedName name="tbl_EDACC_ROTA" localSheetId="0">'[5]ACCMGT ASH EBURGH'!#REF!</definedName>
    <definedName name="tbl_EDACC_ROTA" localSheetId="2">'[6]ACCMGT ASH EBURGH'!#REF!</definedName>
    <definedName name="tbl_EDACC_ROTA">'[6]ACCMGT ASH EBURGH'!#REF!</definedName>
    <definedName name="tbl_EDSER_ROTA" localSheetId="0">'[5]ACCMGT ASH EBURGH'!#REF!</definedName>
    <definedName name="tbl_EDSER_ROTA" localSheetId="2">'[6]ACCMGT ASH EBURGH'!#REF!</definedName>
    <definedName name="tbl_EDSER_ROTA">'[6]ACCMGT ASH EBURGH'!#REF!</definedName>
    <definedName name="tbl_FORACC_ROTA" localSheetId="0">'[5]ACCMGT ASH FORRES'!#REF!</definedName>
    <definedName name="tbl_FORACC_ROTA" localSheetId="2">'[6]ACCMGT ASH FORRES'!#REF!</definedName>
    <definedName name="tbl_FORACC_ROTA">'[6]ACCMGT ASH FORRES'!#REF!</definedName>
    <definedName name="tbl_FORSER_ROTA" localSheetId="0">'[5]ACCMGT ASH FORRES'!#REF!</definedName>
    <definedName name="tbl_FORSER_ROTA" localSheetId="2">'[6]ACCMGT ASH FORRES'!#REF!</definedName>
    <definedName name="tbl_FORSER_ROTA">'[6]ACCMGT ASH FORRES'!#REF!</definedName>
    <definedName name="tbl_PAYT70_EXCEPT" localSheetId="0">'[5]ACCMGT ASH MWORKS'!#REF!</definedName>
    <definedName name="tbl_PAYT70_EXCEPT" localSheetId="2">'[6]ACCMGT ASH MWORKS'!#REF!</definedName>
    <definedName name="tbl_PAYT70_EXCEPT">'[6]ACCMGT ASH MWORKS'!#REF!</definedName>
    <definedName name="tbl_PAYT70_ROTA" localSheetId="0">'[5]ACCMGT ASH MWORKS'!#REF!</definedName>
    <definedName name="tbl_PAYT70_ROTA" localSheetId="2">'[6]ACCMGT ASH MWORKS'!#REF!</definedName>
    <definedName name="tbl_PAYT70_ROTA">'[6]ACCMGT ASH MWORKS'!#REF!</definedName>
    <definedName name="TravelForecast" localSheetId="0">'[1]Forecast(Calls)'!$C$29:$AG$48</definedName>
    <definedName name="TravelForecast">'[2]Forecast(Calls)'!$C$29:$AG$48</definedName>
    <definedName name="Wed_28_04_2004" localSheetId="0">'[5]ACCMGT ASH MWORKS'!#REF!</definedName>
    <definedName name="Wed_28_04_2004" localSheetId="2">'[6]ACCMGT ASH MWORKS'!#REF!</definedName>
    <definedName name="Wed_28_04_2004">'[6]ACCMGT ASH MWORKS'!#REF!</definedName>
    <definedName name="WEEK" localSheetId="0">#REF!</definedName>
    <definedName name="WEEK" localSheetId="6">#REF!</definedName>
    <definedName name="WEEK">#REF!</definedName>
  </definedNames>
  <calcPr calcId="191029"/>
</workbook>
</file>

<file path=xl/calcChain.xml><?xml version="1.0" encoding="utf-8"?>
<calcChain xmlns="http://schemas.openxmlformats.org/spreadsheetml/2006/main">
  <c r="N6" i="1" l="1"/>
  <c r="S50" i="1"/>
  <c r="R50" i="1"/>
  <c r="Q50" i="1"/>
  <c r="S46" i="1"/>
  <c r="R46" i="1"/>
  <c r="Q46" i="1"/>
  <c r="S42" i="1"/>
  <c r="R42" i="1"/>
  <c r="Q42" i="1"/>
  <c r="S38" i="1"/>
  <c r="R38" i="1"/>
  <c r="Q38" i="1"/>
  <c r="S34" i="1"/>
  <c r="R34" i="1"/>
  <c r="Q34" i="1"/>
  <c r="S30" i="1"/>
  <c r="R30" i="1"/>
  <c r="Q30" i="1"/>
  <c r="S26" i="1"/>
  <c r="R26" i="1"/>
  <c r="Q26" i="1"/>
  <c r="S22" i="1"/>
  <c r="R22" i="1"/>
  <c r="Q22" i="1"/>
  <c r="S18" i="1"/>
  <c r="R18" i="1"/>
  <c r="Q18" i="1"/>
  <c r="S14" i="1"/>
  <c r="R14" i="1"/>
  <c r="Q14" i="1"/>
  <c r="S10" i="1"/>
  <c r="R10" i="1"/>
  <c r="Q10" i="1"/>
  <c r="S6" i="1"/>
  <c r="R6" i="1"/>
  <c r="Q6" i="1"/>
  <c r="B2" i="19"/>
  <c r="C2" i="9"/>
  <c r="AN5" i="14" l="1"/>
  <c r="AN6" i="14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N80" i="14"/>
  <c r="AN81" i="14"/>
  <c r="AN82" i="14"/>
  <c r="AN83" i="14"/>
  <c r="AN84" i="14"/>
  <c r="AN85" i="14"/>
  <c r="AN86" i="14"/>
  <c r="AN87" i="14"/>
  <c r="AN88" i="14"/>
  <c r="AN89" i="14"/>
  <c r="AN90" i="14"/>
  <c r="AN91" i="14"/>
  <c r="AN92" i="14"/>
  <c r="AN93" i="14"/>
  <c r="AN94" i="14"/>
  <c r="AN95" i="14"/>
  <c r="AN96" i="14"/>
  <c r="AN97" i="14"/>
  <c r="AN98" i="14"/>
  <c r="AN99" i="14"/>
  <c r="AN100" i="14"/>
  <c r="AN101" i="14"/>
  <c r="AN102" i="14"/>
  <c r="AN103" i="14"/>
  <c r="AN104" i="14"/>
  <c r="AN105" i="14"/>
  <c r="AN106" i="14"/>
  <c r="AN107" i="14"/>
  <c r="AN108" i="14"/>
  <c r="AN109" i="14"/>
  <c r="AN110" i="14"/>
  <c r="AN111" i="14"/>
  <c r="AN112" i="14"/>
  <c r="AN113" i="14"/>
  <c r="AN114" i="14"/>
  <c r="AN115" i="14"/>
  <c r="AN116" i="14"/>
  <c r="AN117" i="14"/>
  <c r="AN118" i="14"/>
  <c r="AN119" i="14"/>
  <c r="AN120" i="14"/>
  <c r="AN121" i="14"/>
  <c r="AN122" i="14"/>
  <c r="AN123" i="14"/>
  <c r="AN124" i="14"/>
  <c r="AN125" i="14"/>
  <c r="AN126" i="14"/>
  <c r="AN127" i="14"/>
  <c r="AN128" i="14"/>
  <c r="AN129" i="14"/>
  <c r="AN130" i="14"/>
  <c r="AN131" i="14"/>
  <c r="AN132" i="14"/>
  <c r="AN133" i="14"/>
  <c r="AN134" i="14"/>
  <c r="AN135" i="14"/>
  <c r="AN136" i="14"/>
  <c r="AN137" i="14"/>
  <c r="AN138" i="14"/>
  <c r="AN139" i="14"/>
  <c r="AN140" i="14"/>
  <c r="AN141" i="14"/>
  <c r="AN142" i="14"/>
  <c r="AN143" i="14"/>
  <c r="AN144" i="14"/>
  <c r="AN145" i="14"/>
  <c r="AN146" i="14"/>
  <c r="AN147" i="14"/>
  <c r="AN148" i="14"/>
  <c r="AN149" i="14"/>
  <c r="AN150" i="14"/>
  <c r="AN151" i="14"/>
  <c r="AN152" i="14"/>
  <c r="AN153" i="14"/>
  <c r="AN154" i="14"/>
  <c r="AN155" i="14"/>
  <c r="AN156" i="14"/>
  <c r="AN157" i="14"/>
  <c r="AN158" i="14"/>
  <c r="AN159" i="14"/>
  <c r="AN160" i="14"/>
  <c r="AN161" i="14"/>
  <c r="AN162" i="14"/>
  <c r="AN163" i="14"/>
  <c r="AN164" i="14"/>
  <c r="AN165" i="14"/>
  <c r="AN166" i="14"/>
  <c r="AN167" i="14"/>
  <c r="AN168" i="14"/>
  <c r="AN169" i="14"/>
  <c r="AN170" i="14"/>
  <c r="AN171" i="14"/>
  <c r="AN172" i="14"/>
  <c r="AN173" i="14"/>
  <c r="AN174" i="14"/>
  <c r="AN175" i="14"/>
  <c r="AN176" i="14"/>
  <c r="AN177" i="14"/>
  <c r="AN178" i="14"/>
  <c r="AN179" i="14"/>
  <c r="AN180" i="14"/>
  <c r="AN181" i="14"/>
  <c r="AN182" i="14"/>
  <c r="AN183" i="14"/>
  <c r="AN184" i="14"/>
  <c r="AN185" i="14"/>
  <c r="AN186" i="14"/>
  <c r="AN187" i="14"/>
  <c r="AN188" i="14"/>
  <c r="AN189" i="14"/>
  <c r="AN190" i="14"/>
  <c r="AN191" i="14"/>
  <c r="AN192" i="14"/>
  <c r="AN193" i="14"/>
  <c r="AN194" i="14"/>
  <c r="AN195" i="14"/>
  <c r="AN196" i="14"/>
  <c r="AN197" i="14"/>
  <c r="AN198" i="14"/>
  <c r="AN199" i="14"/>
  <c r="AN200" i="14"/>
  <c r="AN201" i="14"/>
  <c r="AN202" i="14"/>
  <c r="AN203" i="14"/>
  <c r="AN204" i="14"/>
  <c r="AN205" i="14"/>
  <c r="AN206" i="14"/>
  <c r="AN207" i="14"/>
  <c r="AN208" i="14"/>
  <c r="AN209" i="14"/>
  <c r="AN210" i="14"/>
  <c r="AN211" i="14"/>
  <c r="AN212" i="14"/>
  <c r="AN213" i="14"/>
  <c r="AN214" i="14"/>
  <c r="AN215" i="14"/>
  <c r="AN216" i="14"/>
  <c r="AN217" i="14"/>
  <c r="AN218" i="14"/>
  <c r="AN219" i="14"/>
  <c r="AN220" i="14"/>
  <c r="AN221" i="14"/>
  <c r="AN222" i="14"/>
  <c r="AN223" i="14"/>
  <c r="AN224" i="14"/>
  <c r="AN225" i="14"/>
  <c r="AN226" i="14"/>
  <c r="AN227" i="14"/>
  <c r="AN228" i="14"/>
  <c r="AN229" i="14"/>
  <c r="AN230" i="14"/>
  <c r="AN231" i="14"/>
  <c r="AN232" i="14"/>
  <c r="AN233" i="14"/>
  <c r="AN234" i="14"/>
  <c r="AN235" i="14"/>
  <c r="AN236" i="14"/>
  <c r="AN237" i="14"/>
  <c r="AN238" i="14"/>
  <c r="AN239" i="14"/>
  <c r="AN240" i="14"/>
  <c r="AN241" i="14"/>
  <c r="AN242" i="14"/>
  <c r="AN243" i="14"/>
  <c r="AN244" i="14"/>
  <c r="AN245" i="14"/>
  <c r="AN246" i="14"/>
  <c r="AN247" i="14"/>
  <c r="AN248" i="14"/>
  <c r="AN249" i="14"/>
  <c r="AN250" i="14"/>
  <c r="AN251" i="14"/>
  <c r="AN252" i="14"/>
  <c r="AN253" i="14"/>
  <c r="AN254" i="14"/>
  <c r="AN255" i="14"/>
  <c r="AN256" i="14"/>
  <c r="AN257" i="14"/>
  <c r="AN258" i="14"/>
  <c r="AN259" i="14"/>
  <c r="AN260" i="14"/>
  <c r="AN261" i="14"/>
  <c r="AN262" i="14"/>
  <c r="AN263" i="14"/>
  <c r="AN264" i="14"/>
  <c r="AN265" i="14"/>
  <c r="AN266" i="14"/>
  <c r="AN267" i="14"/>
  <c r="AN268" i="14"/>
  <c r="AN269" i="14"/>
  <c r="AN270" i="14"/>
  <c r="AN271" i="14"/>
  <c r="AN272" i="14"/>
  <c r="AN273" i="14"/>
  <c r="AN274" i="14"/>
  <c r="AN275" i="14"/>
  <c r="AN276" i="14"/>
  <c r="AN277" i="14"/>
  <c r="AN278" i="14"/>
  <c r="AN279" i="14"/>
  <c r="AN280" i="14"/>
  <c r="AN281" i="14"/>
  <c r="AN282" i="14"/>
  <c r="AN283" i="14"/>
  <c r="AN284" i="14"/>
  <c r="AN285" i="14"/>
  <c r="AN286" i="14"/>
  <c r="AN287" i="14"/>
  <c r="AN288" i="14"/>
  <c r="AN289" i="14"/>
  <c r="AN290" i="14"/>
  <c r="AN291" i="14"/>
  <c r="AN292" i="14"/>
  <c r="AN293" i="14"/>
  <c r="AN294" i="14"/>
  <c r="AN295" i="14"/>
  <c r="AN296" i="14"/>
  <c r="AN297" i="14"/>
  <c r="AN298" i="14"/>
  <c r="AN299" i="14"/>
  <c r="AN300" i="14"/>
  <c r="B368" i="14" l="1"/>
  <c r="AJ200" i="14" l="1"/>
  <c r="AJ199" i="14"/>
  <c r="AJ198" i="14"/>
  <c r="AJ197" i="14"/>
  <c r="AJ196" i="14"/>
  <c r="AJ195" i="14"/>
  <c r="AJ194" i="14"/>
  <c r="AJ193" i="14"/>
  <c r="AJ192" i="14"/>
  <c r="Z1" i="1" l="1"/>
  <c r="AJ23" i="14" l="1"/>
  <c r="AJ22" i="14"/>
  <c r="AJ21" i="14"/>
  <c r="AJ20" i="14"/>
  <c r="AJ19" i="14"/>
  <c r="AJ18" i="14"/>
  <c r="D368" i="14" l="1"/>
  <c r="A368" i="14" s="1"/>
  <c r="G368" i="14"/>
  <c r="K368" i="14"/>
  <c r="P368" i="14" s="1"/>
  <c r="O368" i="14"/>
  <c r="BH368" i="14" s="1"/>
  <c r="S368" i="14"/>
  <c r="V368" i="14"/>
  <c r="W368" i="14"/>
  <c r="X368" i="14"/>
  <c r="AB368" i="14"/>
  <c r="AC368" i="14"/>
  <c r="AD368" i="14"/>
  <c r="AJ368" i="14"/>
  <c r="AO368" i="14" s="1"/>
  <c r="AN368" i="14"/>
  <c r="AP368" i="14" s="1"/>
  <c r="AV368" i="14"/>
  <c r="AW368" i="14"/>
  <c r="AX368" i="14"/>
  <c r="BE368" i="14"/>
  <c r="BF368" i="14"/>
  <c r="BG368" i="14"/>
  <c r="Q368" i="14" l="1"/>
  <c r="AY368" i="14"/>
  <c r="AE368" i="14"/>
  <c r="T368" i="14"/>
  <c r="K342" i="14" l="1"/>
  <c r="AJ342" i="14" l="1"/>
  <c r="AJ341" i="14"/>
  <c r="AJ340" i="14"/>
  <c r="AJ339" i="14"/>
  <c r="AJ338" i="14"/>
  <c r="AJ337" i="14"/>
  <c r="AJ336" i="14"/>
  <c r="AJ335" i="14"/>
  <c r="AJ334" i="14"/>
  <c r="AJ333" i="14"/>
  <c r="AJ332" i="14"/>
  <c r="AJ331" i="14"/>
  <c r="AJ330" i="14"/>
  <c r="AJ329" i="14"/>
  <c r="AJ328" i="14"/>
  <c r="AJ327" i="14"/>
  <c r="AJ326" i="14"/>
  <c r="AJ325" i="14"/>
  <c r="AJ324" i="14"/>
  <c r="AJ323" i="14"/>
  <c r="AJ322" i="14"/>
  <c r="AJ321" i="14"/>
  <c r="AJ320" i="14"/>
  <c r="AJ319" i="14"/>
  <c r="AJ318" i="14"/>
  <c r="AJ317" i="14"/>
  <c r="AJ316" i="14"/>
  <c r="AJ291" i="14" l="1"/>
  <c r="AJ290" i="14"/>
  <c r="AJ289" i="14"/>
  <c r="AJ288" i="14"/>
  <c r="K291" i="14"/>
  <c r="K290" i="14"/>
  <c r="K289" i="14"/>
  <c r="K288" i="14"/>
  <c r="K287" i="14" l="1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AJ287" i="14" l="1"/>
  <c r="AJ286" i="14"/>
  <c r="AJ285" i="14"/>
  <c r="AJ284" i="14"/>
  <c r="AJ283" i="14"/>
  <c r="AJ282" i="14"/>
  <c r="AJ281" i="14"/>
  <c r="AJ280" i="14"/>
  <c r="AJ279" i="14"/>
  <c r="AJ278" i="14"/>
  <c r="AJ277" i="14"/>
  <c r="AJ276" i="14"/>
  <c r="AJ275" i="14"/>
  <c r="AJ274" i="14"/>
  <c r="AJ273" i="14"/>
  <c r="AJ272" i="14"/>
  <c r="AJ271" i="14"/>
  <c r="AJ270" i="14"/>
  <c r="K269" i="14" l="1"/>
  <c r="K268" i="14"/>
  <c r="K267" i="14"/>
  <c r="K266" i="14"/>
  <c r="K265" i="14" l="1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 l="1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AJ230" i="14"/>
  <c r="AJ229" i="14"/>
  <c r="AJ228" i="14"/>
  <c r="AJ227" i="14"/>
  <c r="AJ226" i="14"/>
  <c r="AJ225" i="14"/>
  <c r="AJ224" i="14"/>
  <c r="AJ223" i="14"/>
  <c r="AJ222" i="14"/>
  <c r="AJ221" i="14"/>
  <c r="AJ220" i="14"/>
  <c r="AJ219" i="14"/>
  <c r="AJ218" i="14"/>
  <c r="AJ217" i="14"/>
  <c r="AJ216" i="14"/>
  <c r="AJ215" i="14"/>
  <c r="AJ214" i="14"/>
  <c r="AJ213" i="14"/>
  <c r="AJ212" i="14"/>
  <c r="AJ211" i="14"/>
  <c r="AJ210" i="14"/>
  <c r="AJ209" i="14"/>
  <c r="AJ208" i="14"/>
  <c r="AJ207" i="14"/>
  <c r="AJ206" i="14"/>
  <c r="AJ205" i="14"/>
  <c r="AJ204" i="14"/>
  <c r="AJ203" i="14"/>
  <c r="AJ202" i="14"/>
  <c r="AJ201" i="14"/>
  <c r="AJ172" i="14" l="1"/>
  <c r="AJ173" i="14"/>
  <c r="AJ174" i="14"/>
  <c r="AJ175" i="14"/>
  <c r="AJ176" i="14"/>
  <c r="AJ177" i="14"/>
  <c r="AJ178" i="14"/>
  <c r="AJ179" i="14"/>
  <c r="AJ180" i="14"/>
  <c r="AJ181" i="14"/>
  <c r="AJ182" i="14"/>
  <c r="AJ183" i="14"/>
  <c r="AJ184" i="14"/>
  <c r="AJ185" i="14"/>
  <c r="AJ186" i="14"/>
  <c r="AJ187" i="14"/>
  <c r="AJ188" i="14"/>
  <c r="AJ189" i="14"/>
  <c r="AJ190" i="14"/>
  <c r="AJ191" i="14"/>
  <c r="K173" i="14" l="1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 l="1"/>
  <c r="K145" i="14"/>
  <c r="K144" i="14"/>
  <c r="K143" i="14"/>
  <c r="K142" i="14"/>
  <c r="K141" i="14"/>
  <c r="K140" i="14"/>
  <c r="K139" i="14"/>
  <c r="K138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 l="1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 l="1"/>
  <c r="K68" i="14" l="1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S51" i="1" l="1"/>
  <c r="S52" i="1"/>
  <c r="S53" i="1"/>
  <c r="S54" i="1" l="1"/>
  <c r="K20" i="14"/>
  <c r="K19" i="14"/>
  <c r="K18" i="14"/>
  <c r="X35" i="14" l="1"/>
  <c r="Y35" i="14"/>
  <c r="X36" i="14"/>
  <c r="Y36" i="14"/>
  <c r="X37" i="14"/>
  <c r="Y37" i="14"/>
  <c r="X38" i="14"/>
  <c r="Y38" i="14"/>
  <c r="X39" i="14"/>
  <c r="Y39" i="14"/>
  <c r="X40" i="14"/>
  <c r="Y40" i="14"/>
  <c r="X41" i="14"/>
  <c r="Y41" i="14"/>
  <c r="X42" i="14"/>
  <c r="Y42" i="14"/>
  <c r="X43" i="14"/>
  <c r="Y43" i="14"/>
  <c r="X44" i="14"/>
  <c r="Y44" i="14"/>
  <c r="X45" i="14"/>
  <c r="Y45" i="14"/>
  <c r="X46" i="14"/>
  <c r="Y46" i="14"/>
  <c r="X47" i="14"/>
  <c r="Y47" i="14"/>
  <c r="X48" i="14"/>
  <c r="Y48" i="14"/>
  <c r="X49" i="14"/>
  <c r="Y49" i="14"/>
  <c r="X50" i="14"/>
  <c r="Y50" i="14"/>
  <c r="X51" i="14"/>
  <c r="Y51" i="14"/>
  <c r="X52" i="14"/>
  <c r="Y52" i="14"/>
  <c r="X53" i="14"/>
  <c r="Y53" i="14"/>
  <c r="X54" i="14"/>
  <c r="Y54" i="14"/>
  <c r="X55" i="14"/>
  <c r="Y55" i="14"/>
  <c r="X56" i="14"/>
  <c r="Y56" i="14"/>
  <c r="X57" i="14"/>
  <c r="Y57" i="14"/>
  <c r="X58" i="14"/>
  <c r="Y58" i="14"/>
  <c r="X59" i="14"/>
  <c r="Y59" i="14"/>
  <c r="X60" i="14"/>
  <c r="Y60" i="14"/>
  <c r="X61" i="14"/>
  <c r="Y61" i="14"/>
  <c r="X62" i="14"/>
  <c r="Y62" i="14"/>
  <c r="X63" i="14"/>
  <c r="Y63" i="14"/>
  <c r="X64" i="14"/>
  <c r="Y64" i="14"/>
  <c r="X65" i="14"/>
  <c r="Y65" i="14"/>
  <c r="X66" i="14"/>
  <c r="Y66" i="14"/>
  <c r="X67" i="14"/>
  <c r="Y67" i="14"/>
  <c r="X68" i="14"/>
  <c r="Y68" i="14"/>
  <c r="X69" i="14"/>
  <c r="Y69" i="14"/>
  <c r="X70" i="14"/>
  <c r="Y70" i="14"/>
  <c r="X71" i="14"/>
  <c r="Y71" i="14"/>
  <c r="X72" i="14"/>
  <c r="Y72" i="14"/>
  <c r="X73" i="14"/>
  <c r="Y73" i="14"/>
  <c r="X74" i="14"/>
  <c r="Y74" i="14"/>
  <c r="X75" i="14"/>
  <c r="Y75" i="14"/>
  <c r="X76" i="14"/>
  <c r="Y76" i="14"/>
  <c r="X77" i="14"/>
  <c r="Y77" i="14"/>
  <c r="X78" i="14"/>
  <c r="Y78" i="14"/>
  <c r="X79" i="14"/>
  <c r="Y79" i="14"/>
  <c r="X80" i="14"/>
  <c r="Y80" i="14"/>
  <c r="X81" i="14"/>
  <c r="Y81" i="14"/>
  <c r="X82" i="14"/>
  <c r="Y82" i="14"/>
  <c r="X83" i="14"/>
  <c r="Y83" i="14"/>
  <c r="X84" i="14"/>
  <c r="Y84" i="14"/>
  <c r="X85" i="14"/>
  <c r="Y85" i="14"/>
  <c r="X86" i="14"/>
  <c r="Y86" i="14"/>
  <c r="X87" i="14"/>
  <c r="Y87" i="14"/>
  <c r="X88" i="14"/>
  <c r="Y88" i="14"/>
  <c r="X89" i="14"/>
  <c r="Y89" i="14"/>
  <c r="X90" i="14"/>
  <c r="Y90" i="14"/>
  <c r="X91" i="14"/>
  <c r="Y91" i="14"/>
  <c r="X92" i="14"/>
  <c r="Y92" i="14"/>
  <c r="X93" i="14"/>
  <c r="Y93" i="14"/>
  <c r="X94" i="14"/>
  <c r="Y94" i="14"/>
  <c r="X95" i="14"/>
  <c r="Y9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S65" i="1" l="1"/>
  <c r="S64" i="1"/>
  <c r="S63" i="1"/>
  <c r="S61" i="1"/>
  <c r="S60" i="1"/>
  <c r="S59" i="1"/>
  <c r="S57" i="1"/>
  <c r="S56" i="1"/>
  <c r="S55" i="1"/>
  <c r="Q65" i="1"/>
  <c r="Q64" i="1"/>
  <c r="Q63" i="1"/>
  <c r="Q61" i="1"/>
  <c r="Q60" i="1"/>
  <c r="Q59" i="1"/>
  <c r="Q57" i="1"/>
  <c r="Q56" i="1"/>
  <c r="Q55" i="1"/>
  <c r="Q53" i="1"/>
  <c r="Q52" i="1"/>
  <c r="Q51" i="1"/>
  <c r="Q54" i="1" l="1"/>
  <c r="Q76" i="1"/>
  <c r="Q58" i="1"/>
  <c r="S58" i="1"/>
  <c r="Q73" i="1"/>
  <c r="S75" i="1"/>
  <c r="S72" i="1"/>
  <c r="S66" i="1"/>
  <c r="Q77" i="1"/>
  <c r="S76" i="1"/>
  <c r="S73" i="1"/>
  <c r="Q71" i="1"/>
  <c r="Q75" i="1"/>
  <c r="Q72" i="1"/>
  <c r="Q66" i="1"/>
  <c r="S71" i="1"/>
  <c r="S77" i="1"/>
  <c r="Q62" i="1"/>
  <c r="S62" i="1"/>
  <c r="S67" i="1"/>
  <c r="S68" i="1"/>
  <c r="S69" i="1"/>
  <c r="Q67" i="1"/>
  <c r="Q68" i="1"/>
  <c r="Q69" i="1"/>
  <c r="Q70" i="1" l="1"/>
  <c r="Q74" i="1"/>
  <c r="S74" i="1"/>
  <c r="Q78" i="1"/>
  <c r="S78" i="1"/>
  <c r="S70" i="1"/>
  <c r="W50" i="1" l="1"/>
  <c r="W46" i="1"/>
  <c r="W42" i="1"/>
  <c r="W38" i="1"/>
  <c r="W34" i="1"/>
  <c r="W30" i="1"/>
  <c r="W26" i="1"/>
  <c r="W22" i="1"/>
  <c r="W18" i="1"/>
  <c r="W14" i="1"/>
  <c r="W10" i="1"/>
  <c r="W6" i="1"/>
  <c r="K355" i="14" l="1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1" i="14"/>
  <c r="K340" i="14"/>
  <c r="K339" i="14"/>
  <c r="K338" i="14"/>
  <c r="K337" i="14"/>
  <c r="K336" i="14"/>
  <c r="K335" i="14"/>
  <c r="K334" i="14"/>
  <c r="K333" i="14"/>
  <c r="K332" i="14"/>
  <c r="K331" i="14" l="1"/>
  <c r="K330" i="14"/>
  <c r="K329" i="14"/>
  <c r="K328" i="14"/>
  <c r="K327" i="14"/>
  <c r="K326" i="14"/>
  <c r="K325" i="14"/>
  <c r="K324" i="14"/>
  <c r="O331" i="14"/>
  <c r="O330" i="14"/>
  <c r="O329" i="14"/>
  <c r="O328" i="14"/>
  <c r="O327" i="14"/>
  <c r="O326" i="14"/>
  <c r="O325" i="14"/>
  <c r="O324" i="14"/>
  <c r="K323" i="14" l="1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 l="1"/>
  <c r="K308" i="14" l="1"/>
  <c r="K307" i="14"/>
  <c r="K306" i="14"/>
  <c r="K305" i="14"/>
  <c r="K304" i="14"/>
  <c r="K303" i="14"/>
  <c r="K302" i="14"/>
  <c r="K301" i="14"/>
  <c r="K300" i="14" l="1"/>
  <c r="K299" i="14"/>
  <c r="K298" i="14"/>
  <c r="K297" i="14"/>
  <c r="K296" i="14"/>
  <c r="K295" i="14"/>
  <c r="K294" i="14"/>
  <c r="K293" i="14"/>
  <c r="K292" i="14"/>
  <c r="G18" i="19" l="1"/>
  <c r="BG369" i="14" l="1"/>
  <c r="BF369" i="14"/>
  <c r="BE369" i="14"/>
  <c r="BG367" i="14"/>
  <c r="BF367" i="14"/>
  <c r="BE367" i="14"/>
  <c r="BG366" i="14"/>
  <c r="BF366" i="14"/>
  <c r="BE366" i="14"/>
  <c r="BG365" i="14"/>
  <c r="BF365" i="14"/>
  <c r="BE365" i="14"/>
  <c r="BG364" i="14"/>
  <c r="BF364" i="14"/>
  <c r="BE364" i="14"/>
  <c r="BG363" i="14"/>
  <c r="BF363" i="14"/>
  <c r="BE363" i="14"/>
  <c r="BG362" i="14"/>
  <c r="BF362" i="14"/>
  <c r="BE362" i="14"/>
  <c r="BG361" i="14"/>
  <c r="BF361" i="14"/>
  <c r="BE361" i="14"/>
  <c r="BG360" i="14"/>
  <c r="BF360" i="14"/>
  <c r="BE360" i="14"/>
  <c r="BG359" i="14"/>
  <c r="BF359" i="14"/>
  <c r="BE359" i="14"/>
  <c r="BG358" i="14"/>
  <c r="BF358" i="14"/>
  <c r="BE358" i="14"/>
  <c r="BG357" i="14"/>
  <c r="BF357" i="14"/>
  <c r="BE357" i="14"/>
  <c r="BG356" i="14"/>
  <c r="BF356" i="14"/>
  <c r="BE356" i="14"/>
  <c r="BG355" i="14"/>
  <c r="BF355" i="14"/>
  <c r="BE355" i="14"/>
  <c r="BG354" i="14"/>
  <c r="BF354" i="14"/>
  <c r="BE354" i="14"/>
  <c r="BG353" i="14"/>
  <c r="BF353" i="14"/>
  <c r="BE353" i="14"/>
  <c r="BG352" i="14"/>
  <c r="BF352" i="14"/>
  <c r="BE352" i="14"/>
  <c r="BG351" i="14"/>
  <c r="BF351" i="14"/>
  <c r="BE351" i="14"/>
  <c r="BG350" i="14"/>
  <c r="BF350" i="14"/>
  <c r="BE350" i="14"/>
  <c r="BG349" i="14"/>
  <c r="BF349" i="14"/>
  <c r="BE349" i="14"/>
  <c r="BG348" i="14"/>
  <c r="BF348" i="14"/>
  <c r="BE348" i="14"/>
  <c r="BG347" i="14"/>
  <c r="BF347" i="14"/>
  <c r="BE347" i="14"/>
  <c r="BG346" i="14"/>
  <c r="BF346" i="14"/>
  <c r="BE346" i="14"/>
  <c r="BG345" i="14"/>
  <c r="BF345" i="14"/>
  <c r="BE345" i="14"/>
  <c r="BG344" i="14"/>
  <c r="BF344" i="14"/>
  <c r="BE344" i="14"/>
  <c r="BG343" i="14"/>
  <c r="BF343" i="14"/>
  <c r="BE343" i="14"/>
  <c r="BG342" i="14"/>
  <c r="BF342" i="14"/>
  <c r="BE342" i="14"/>
  <c r="BG341" i="14"/>
  <c r="BF341" i="14"/>
  <c r="BE341" i="14"/>
  <c r="BG340" i="14"/>
  <c r="BF340" i="14"/>
  <c r="BE340" i="14"/>
  <c r="BG339" i="14"/>
  <c r="BF339" i="14"/>
  <c r="BE339" i="14"/>
  <c r="BG338" i="14"/>
  <c r="BF338" i="14"/>
  <c r="BE338" i="14"/>
  <c r="BG337" i="14"/>
  <c r="BF337" i="14"/>
  <c r="BE337" i="14"/>
  <c r="BG336" i="14"/>
  <c r="BF336" i="14"/>
  <c r="BE336" i="14"/>
  <c r="BG335" i="14"/>
  <c r="BF335" i="14"/>
  <c r="BE335" i="14"/>
  <c r="BG334" i="14"/>
  <c r="BF334" i="14"/>
  <c r="BE334" i="14"/>
  <c r="BG333" i="14"/>
  <c r="BF333" i="14"/>
  <c r="BE333" i="14"/>
  <c r="BG332" i="14"/>
  <c r="BF332" i="14"/>
  <c r="BE332" i="14"/>
  <c r="BG331" i="14"/>
  <c r="BF331" i="14"/>
  <c r="BE331" i="14"/>
  <c r="BG330" i="14"/>
  <c r="BF330" i="14"/>
  <c r="BE330" i="14"/>
  <c r="BG329" i="14"/>
  <c r="BF329" i="14"/>
  <c r="BE329" i="14"/>
  <c r="BG328" i="14"/>
  <c r="BF328" i="14"/>
  <c r="BE328" i="14"/>
  <c r="BG327" i="14"/>
  <c r="BF327" i="14"/>
  <c r="BE327" i="14"/>
  <c r="BG326" i="14"/>
  <c r="BF326" i="14"/>
  <c r="BE326" i="14"/>
  <c r="BG325" i="14"/>
  <c r="BF325" i="14"/>
  <c r="BE325" i="14"/>
  <c r="BG324" i="14"/>
  <c r="BF324" i="14"/>
  <c r="BE324" i="14"/>
  <c r="BG323" i="14"/>
  <c r="BF323" i="14"/>
  <c r="BE323" i="14"/>
  <c r="BG322" i="14"/>
  <c r="BF322" i="14"/>
  <c r="BE322" i="14"/>
  <c r="BG321" i="14"/>
  <c r="BF321" i="14"/>
  <c r="BE321" i="14"/>
  <c r="BG320" i="14"/>
  <c r="BF320" i="14"/>
  <c r="BE320" i="14"/>
  <c r="BG319" i="14"/>
  <c r="BF319" i="14"/>
  <c r="BE319" i="14"/>
  <c r="BG318" i="14"/>
  <c r="BF318" i="14"/>
  <c r="BE318" i="14"/>
  <c r="BG317" i="14"/>
  <c r="BF317" i="14"/>
  <c r="BE317" i="14"/>
  <c r="BG316" i="14"/>
  <c r="BF316" i="14"/>
  <c r="BE316" i="14"/>
  <c r="BG315" i="14"/>
  <c r="BF315" i="14"/>
  <c r="BE315" i="14"/>
  <c r="BG314" i="14"/>
  <c r="BF314" i="14"/>
  <c r="BE314" i="14"/>
  <c r="BG313" i="14"/>
  <c r="BF313" i="14"/>
  <c r="BE313" i="14"/>
  <c r="BG312" i="14"/>
  <c r="BF312" i="14"/>
  <c r="BE312" i="14"/>
  <c r="BG311" i="14"/>
  <c r="BF311" i="14"/>
  <c r="BE311" i="14"/>
  <c r="BG310" i="14"/>
  <c r="BF310" i="14"/>
  <c r="BE310" i="14"/>
  <c r="BG309" i="14"/>
  <c r="BF309" i="14"/>
  <c r="BE309" i="14"/>
  <c r="BG308" i="14"/>
  <c r="BF308" i="14"/>
  <c r="BE308" i="14"/>
  <c r="BG307" i="14"/>
  <c r="BF307" i="14"/>
  <c r="BE307" i="14"/>
  <c r="BG306" i="14"/>
  <c r="BF306" i="14"/>
  <c r="BE306" i="14"/>
  <c r="BG305" i="14"/>
  <c r="BF305" i="14"/>
  <c r="BE305" i="14"/>
  <c r="BG304" i="14"/>
  <c r="BF304" i="14"/>
  <c r="BE304" i="14"/>
  <c r="BG303" i="14"/>
  <c r="BF303" i="14"/>
  <c r="BE303" i="14"/>
  <c r="BG302" i="14"/>
  <c r="BF302" i="14"/>
  <c r="BE302" i="14"/>
  <c r="BG301" i="14"/>
  <c r="BF301" i="14"/>
  <c r="BE301" i="14"/>
  <c r="BG300" i="14"/>
  <c r="BF300" i="14"/>
  <c r="BE300" i="14"/>
  <c r="BG299" i="14"/>
  <c r="BF299" i="14"/>
  <c r="BE299" i="14"/>
  <c r="BG298" i="14"/>
  <c r="BF298" i="14"/>
  <c r="BE298" i="14"/>
  <c r="BG297" i="14"/>
  <c r="BF297" i="14"/>
  <c r="BE297" i="14"/>
  <c r="BG296" i="14"/>
  <c r="BF296" i="14"/>
  <c r="BE296" i="14"/>
  <c r="BG295" i="14"/>
  <c r="BF295" i="14"/>
  <c r="BE295" i="14"/>
  <c r="BG294" i="14"/>
  <c r="BF294" i="14"/>
  <c r="BE294" i="14"/>
  <c r="BG293" i="14"/>
  <c r="BF293" i="14"/>
  <c r="BE293" i="14"/>
  <c r="BG292" i="14"/>
  <c r="BF292" i="14"/>
  <c r="BE292" i="14"/>
  <c r="BG291" i="14"/>
  <c r="BF291" i="14"/>
  <c r="BE291" i="14"/>
  <c r="BG290" i="14"/>
  <c r="BF290" i="14"/>
  <c r="BE290" i="14"/>
  <c r="BG289" i="14"/>
  <c r="BF289" i="14"/>
  <c r="BE289" i="14"/>
  <c r="BG288" i="14"/>
  <c r="BF288" i="14"/>
  <c r="BE288" i="14"/>
  <c r="BG287" i="14"/>
  <c r="BF287" i="14"/>
  <c r="BE287" i="14"/>
  <c r="BG286" i="14"/>
  <c r="BF286" i="14"/>
  <c r="BE286" i="14"/>
  <c r="BG285" i="14"/>
  <c r="BF285" i="14"/>
  <c r="BE285" i="14"/>
  <c r="BG284" i="14"/>
  <c r="BF284" i="14"/>
  <c r="BE284" i="14"/>
  <c r="BG283" i="14"/>
  <c r="BF283" i="14"/>
  <c r="BE283" i="14"/>
  <c r="BG282" i="14"/>
  <c r="BF282" i="14"/>
  <c r="BE282" i="14"/>
  <c r="BG281" i="14"/>
  <c r="BF281" i="14"/>
  <c r="BE281" i="14"/>
  <c r="BG280" i="14"/>
  <c r="BF280" i="14"/>
  <c r="BE280" i="14"/>
  <c r="BG279" i="14"/>
  <c r="BF279" i="14"/>
  <c r="BE279" i="14"/>
  <c r="BG278" i="14"/>
  <c r="BF278" i="14"/>
  <c r="BE278" i="14"/>
  <c r="BG277" i="14"/>
  <c r="BF277" i="14"/>
  <c r="BE277" i="14"/>
  <c r="BG276" i="14"/>
  <c r="BF276" i="14"/>
  <c r="BE276" i="14"/>
  <c r="BG275" i="14"/>
  <c r="BF275" i="14"/>
  <c r="BE275" i="14"/>
  <c r="BG274" i="14"/>
  <c r="BF274" i="14"/>
  <c r="BE274" i="14"/>
  <c r="BG273" i="14"/>
  <c r="BF273" i="14"/>
  <c r="BE273" i="14"/>
  <c r="BG272" i="14"/>
  <c r="BF272" i="14"/>
  <c r="BE272" i="14"/>
  <c r="BG271" i="14"/>
  <c r="BF271" i="14"/>
  <c r="BE271" i="14"/>
  <c r="BG270" i="14"/>
  <c r="BF270" i="14"/>
  <c r="BE270" i="14"/>
  <c r="BG269" i="14"/>
  <c r="BF269" i="14"/>
  <c r="BE269" i="14"/>
  <c r="BG268" i="14"/>
  <c r="BF268" i="14"/>
  <c r="BE268" i="14"/>
  <c r="BG267" i="14"/>
  <c r="BF267" i="14"/>
  <c r="BE267" i="14"/>
  <c r="BG266" i="14"/>
  <c r="BF266" i="14"/>
  <c r="BE266" i="14"/>
  <c r="BG265" i="14"/>
  <c r="BF265" i="14"/>
  <c r="BE265" i="14"/>
  <c r="BG264" i="14"/>
  <c r="BF264" i="14"/>
  <c r="BE264" i="14"/>
  <c r="BG263" i="14"/>
  <c r="BF263" i="14"/>
  <c r="BE263" i="14"/>
  <c r="BG262" i="14"/>
  <c r="BF262" i="14"/>
  <c r="BE262" i="14"/>
  <c r="BG261" i="14"/>
  <c r="BF261" i="14"/>
  <c r="BE261" i="14"/>
  <c r="BG260" i="14"/>
  <c r="BF260" i="14"/>
  <c r="BE260" i="14"/>
  <c r="BG259" i="14"/>
  <c r="BF259" i="14"/>
  <c r="BE259" i="14"/>
  <c r="BG258" i="14"/>
  <c r="BF258" i="14"/>
  <c r="BE258" i="14"/>
  <c r="BG257" i="14"/>
  <c r="BF257" i="14"/>
  <c r="BE257" i="14"/>
  <c r="BG256" i="14"/>
  <c r="BF256" i="14"/>
  <c r="BE256" i="14"/>
  <c r="BG255" i="14"/>
  <c r="BF255" i="14"/>
  <c r="BE255" i="14"/>
  <c r="BG254" i="14"/>
  <c r="BF254" i="14"/>
  <c r="BE254" i="14"/>
  <c r="BG253" i="14"/>
  <c r="BF253" i="14"/>
  <c r="BE253" i="14"/>
  <c r="BG252" i="14"/>
  <c r="BF252" i="14"/>
  <c r="BE252" i="14"/>
  <c r="BG251" i="14"/>
  <c r="BF251" i="14"/>
  <c r="BE251" i="14"/>
  <c r="BG250" i="14"/>
  <c r="BF250" i="14"/>
  <c r="BE250" i="14"/>
  <c r="BG249" i="14"/>
  <c r="BF249" i="14"/>
  <c r="BE249" i="14"/>
  <c r="BG248" i="14"/>
  <c r="BF248" i="14"/>
  <c r="BE248" i="14"/>
  <c r="BG247" i="14"/>
  <c r="BF247" i="14"/>
  <c r="BE247" i="14"/>
  <c r="BG246" i="14"/>
  <c r="BF246" i="14"/>
  <c r="BE246" i="14"/>
  <c r="BG245" i="14"/>
  <c r="BF245" i="14"/>
  <c r="BE245" i="14"/>
  <c r="BG244" i="14"/>
  <c r="BF244" i="14"/>
  <c r="BE244" i="14"/>
  <c r="BG243" i="14"/>
  <c r="BF243" i="14"/>
  <c r="BE243" i="14"/>
  <c r="BG242" i="14"/>
  <c r="BF242" i="14"/>
  <c r="BE242" i="14"/>
  <c r="BG241" i="14"/>
  <c r="BF241" i="14"/>
  <c r="BE241" i="14"/>
  <c r="BG240" i="14"/>
  <c r="BF240" i="14"/>
  <c r="BE240" i="14"/>
  <c r="BG239" i="14"/>
  <c r="BF239" i="14"/>
  <c r="BE239" i="14"/>
  <c r="BG238" i="14"/>
  <c r="BF238" i="14"/>
  <c r="BE238" i="14"/>
  <c r="BG237" i="14"/>
  <c r="BF237" i="14"/>
  <c r="BE237" i="14"/>
  <c r="BG236" i="14"/>
  <c r="BF236" i="14"/>
  <c r="BE236" i="14"/>
  <c r="BG235" i="14"/>
  <c r="BF235" i="14"/>
  <c r="BE235" i="14"/>
  <c r="BG234" i="14"/>
  <c r="BF234" i="14"/>
  <c r="BE234" i="14"/>
  <c r="BG233" i="14"/>
  <c r="BF233" i="14"/>
  <c r="BE233" i="14"/>
  <c r="BG232" i="14"/>
  <c r="BF232" i="14"/>
  <c r="BE232" i="14"/>
  <c r="BG231" i="14"/>
  <c r="BF231" i="14"/>
  <c r="BE231" i="14"/>
  <c r="BG230" i="14"/>
  <c r="BF230" i="14"/>
  <c r="BE230" i="14"/>
  <c r="BG229" i="14"/>
  <c r="BF229" i="14"/>
  <c r="BE229" i="14"/>
  <c r="BG228" i="14"/>
  <c r="BF228" i="14"/>
  <c r="BE228" i="14"/>
  <c r="BG227" i="14"/>
  <c r="BF227" i="14"/>
  <c r="BE227" i="14"/>
  <c r="BG226" i="14"/>
  <c r="BF226" i="14"/>
  <c r="BE226" i="14"/>
  <c r="BG225" i="14"/>
  <c r="BF225" i="14"/>
  <c r="BE225" i="14"/>
  <c r="BG224" i="14"/>
  <c r="BF224" i="14"/>
  <c r="BE224" i="14"/>
  <c r="BG223" i="14"/>
  <c r="BF223" i="14"/>
  <c r="BE223" i="14"/>
  <c r="BG222" i="14"/>
  <c r="BF222" i="14"/>
  <c r="BE222" i="14"/>
  <c r="BG221" i="14"/>
  <c r="BF221" i="14"/>
  <c r="BE221" i="14"/>
  <c r="BG220" i="14"/>
  <c r="BF220" i="14"/>
  <c r="BE220" i="14"/>
  <c r="BG219" i="14"/>
  <c r="BF219" i="14"/>
  <c r="BE219" i="14"/>
  <c r="BG218" i="14"/>
  <c r="BF218" i="14"/>
  <c r="BE218" i="14"/>
  <c r="BG217" i="14"/>
  <c r="BF217" i="14"/>
  <c r="BE217" i="14"/>
  <c r="BG216" i="14"/>
  <c r="BF216" i="14"/>
  <c r="BE216" i="14"/>
  <c r="BG215" i="14"/>
  <c r="BF215" i="14"/>
  <c r="BE215" i="14"/>
  <c r="BG214" i="14"/>
  <c r="BF214" i="14"/>
  <c r="BE214" i="14"/>
  <c r="BG213" i="14"/>
  <c r="BF213" i="14"/>
  <c r="BE213" i="14"/>
  <c r="BG212" i="14"/>
  <c r="BF212" i="14"/>
  <c r="BE212" i="14"/>
  <c r="BG211" i="14"/>
  <c r="BF211" i="14"/>
  <c r="BE211" i="14"/>
  <c r="BG210" i="14"/>
  <c r="BF210" i="14"/>
  <c r="BE210" i="14"/>
  <c r="BG209" i="14"/>
  <c r="BF209" i="14"/>
  <c r="BE209" i="14"/>
  <c r="BG208" i="14"/>
  <c r="BF208" i="14"/>
  <c r="BE208" i="14"/>
  <c r="BG207" i="14"/>
  <c r="BF207" i="14"/>
  <c r="BE207" i="14"/>
  <c r="BG206" i="14"/>
  <c r="BF206" i="14"/>
  <c r="BE206" i="14"/>
  <c r="BG205" i="14"/>
  <c r="BF205" i="14"/>
  <c r="BE205" i="14"/>
  <c r="BG204" i="14"/>
  <c r="BF204" i="14"/>
  <c r="BE204" i="14"/>
  <c r="BG203" i="14"/>
  <c r="BF203" i="14"/>
  <c r="BE203" i="14"/>
  <c r="BG202" i="14"/>
  <c r="BF202" i="14"/>
  <c r="BE202" i="14"/>
  <c r="BG201" i="14"/>
  <c r="BF201" i="14"/>
  <c r="BE201" i="14"/>
  <c r="BG200" i="14"/>
  <c r="BF200" i="14"/>
  <c r="BE200" i="14"/>
  <c r="BG199" i="14"/>
  <c r="BF199" i="14"/>
  <c r="BE199" i="14"/>
  <c r="BG198" i="14"/>
  <c r="BF198" i="14"/>
  <c r="BE198" i="14"/>
  <c r="BG197" i="14"/>
  <c r="BF197" i="14"/>
  <c r="BE197" i="14"/>
  <c r="BG196" i="14"/>
  <c r="BF196" i="14"/>
  <c r="BE196" i="14"/>
  <c r="BG195" i="14"/>
  <c r="BF195" i="14"/>
  <c r="BE195" i="14"/>
  <c r="BG194" i="14"/>
  <c r="BF194" i="14"/>
  <c r="BE194" i="14"/>
  <c r="BG193" i="14"/>
  <c r="BF193" i="14"/>
  <c r="BE193" i="14"/>
  <c r="BG192" i="14"/>
  <c r="BF192" i="14"/>
  <c r="BE192" i="14"/>
  <c r="BG191" i="14"/>
  <c r="BF191" i="14"/>
  <c r="BE191" i="14"/>
  <c r="BG190" i="14"/>
  <c r="BF190" i="14"/>
  <c r="BE190" i="14"/>
  <c r="BG189" i="14"/>
  <c r="BF189" i="14"/>
  <c r="BE189" i="14"/>
  <c r="BG188" i="14"/>
  <c r="BF188" i="14"/>
  <c r="BE188" i="14"/>
  <c r="BG187" i="14"/>
  <c r="BF187" i="14"/>
  <c r="BE187" i="14"/>
  <c r="BG186" i="14"/>
  <c r="BF186" i="14"/>
  <c r="BE186" i="14"/>
  <c r="BG185" i="14"/>
  <c r="BF185" i="14"/>
  <c r="BE185" i="14"/>
  <c r="BG184" i="14"/>
  <c r="BF184" i="14"/>
  <c r="BE184" i="14"/>
  <c r="BG183" i="14"/>
  <c r="BF183" i="14"/>
  <c r="BE183" i="14"/>
  <c r="BG182" i="14"/>
  <c r="BF182" i="14"/>
  <c r="BE182" i="14"/>
  <c r="BG181" i="14"/>
  <c r="BF181" i="14"/>
  <c r="BE181" i="14"/>
  <c r="BG180" i="14"/>
  <c r="BF180" i="14"/>
  <c r="BE180" i="14"/>
  <c r="BG179" i="14"/>
  <c r="BF179" i="14"/>
  <c r="BE179" i="14"/>
  <c r="BG178" i="14"/>
  <c r="BF178" i="14"/>
  <c r="BE178" i="14"/>
  <c r="BG177" i="14"/>
  <c r="BF177" i="14"/>
  <c r="BE177" i="14"/>
  <c r="BG176" i="14"/>
  <c r="BF176" i="14"/>
  <c r="BE176" i="14"/>
  <c r="BG175" i="14"/>
  <c r="BF175" i="14"/>
  <c r="BE175" i="14"/>
  <c r="BG174" i="14"/>
  <c r="BF174" i="14"/>
  <c r="BE174" i="14"/>
  <c r="BG173" i="14"/>
  <c r="BF173" i="14"/>
  <c r="BE173" i="14"/>
  <c r="BG172" i="14"/>
  <c r="BF172" i="14"/>
  <c r="BE172" i="14"/>
  <c r="BG171" i="14"/>
  <c r="BF171" i="14"/>
  <c r="BE171" i="14"/>
  <c r="BG170" i="14"/>
  <c r="BF170" i="14"/>
  <c r="BE170" i="14"/>
  <c r="BG169" i="14"/>
  <c r="BF169" i="14"/>
  <c r="BE169" i="14"/>
  <c r="BG168" i="14"/>
  <c r="BF168" i="14"/>
  <c r="BE168" i="14"/>
  <c r="BG167" i="14"/>
  <c r="BF167" i="14"/>
  <c r="BE167" i="14"/>
  <c r="BG166" i="14"/>
  <c r="BF166" i="14"/>
  <c r="BE166" i="14"/>
  <c r="BG165" i="14"/>
  <c r="BF165" i="14"/>
  <c r="BE165" i="14"/>
  <c r="BG164" i="14"/>
  <c r="BF164" i="14"/>
  <c r="BE164" i="14"/>
  <c r="BG163" i="14"/>
  <c r="BF163" i="14"/>
  <c r="BE163" i="14"/>
  <c r="BG162" i="14"/>
  <c r="BF162" i="14"/>
  <c r="BE162" i="14"/>
  <c r="BG161" i="14"/>
  <c r="BF161" i="14"/>
  <c r="BE161" i="14"/>
  <c r="BG160" i="14"/>
  <c r="BF160" i="14"/>
  <c r="BE160" i="14"/>
  <c r="BG159" i="14"/>
  <c r="BF159" i="14"/>
  <c r="BE159" i="14"/>
  <c r="BG158" i="14"/>
  <c r="BF158" i="14"/>
  <c r="BE158" i="14"/>
  <c r="BG157" i="14"/>
  <c r="BF157" i="14"/>
  <c r="BE157" i="14"/>
  <c r="BG156" i="14"/>
  <c r="BF156" i="14"/>
  <c r="BE156" i="14"/>
  <c r="BG155" i="14"/>
  <c r="BF155" i="14"/>
  <c r="BE155" i="14"/>
  <c r="BG154" i="14"/>
  <c r="BF154" i="14"/>
  <c r="BE154" i="14"/>
  <c r="BG153" i="14"/>
  <c r="BF153" i="14"/>
  <c r="BE153" i="14"/>
  <c r="BG152" i="14"/>
  <c r="BF152" i="14"/>
  <c r="BE152" i="14"/>
  <c r="BG151" i="14"/>
  <c r="BF151" i="14"/>
  <c r="BE151" i="14"/>
  <c r="BG150" i="14"/>
  <c r="BF150" i="14"/>
  <c r="BE150" i="14"/>
  <c r="BG149" i="14"/>
  <c r="BF149" i="14"/>
  <c r="BE149" i="14"/>
  <c r="BG148" i="14"/>
  <c r="BF148" i="14"/>
  <c r="BE148" i="14"/>
  <c r="BG147" i="14"/>
  <c r="BF147" i="14"/>
  <c r="BE147" i="14"/>
  <c r="BG146" i="14"/>
  <c r="BF146" i="14"/>
  <c r="BE146" i="14"/>
  <c r="BG145" i="14"/>
  <c r="BF145" i="14"/>
  <c r="BE145" i="14"/>
  <c r="BG144" i="14"/>
  <c r="BF144" i="14"/>
  <c r="BE144" i="14"/>
  <c r="BG143" i="14"/>
  <c r="BF143" i="14"/>
  <c r="BE143" i="14"/>
  <c r="BG142" i="14"/>
  <c r="BF142" i="14"/>
  <c r="BE142" i="14"/>
  <c r="BG141" i="14"/>
  <c r="BF141" i="14"/>
  <c r="BE141" i="14"/>
  <c r="BG140" i="14"/>
  <c r="BF140" i="14"/>
  <c r="BE140" i="14"/>
  <c r="BG139" i="14"/>
  <c r="BF139" i="14"/>
  <c r="BE139" i="14"/>
  <c r="BG138" i="14"/>
  <c r="BF138" i="14"/>
  <c r="BE138" i="14"/>
  <c r="BG137" i="14"/>
  <c r="BF137" i="14"/>
  <c r="BE137" i="14"/>
  <c r="BG136" i="14"/>
  <c r="BF136" i="14"/>
  <c r="BE136" i="14"/>
  <c r="BG135" i="14"/>
  <c r="BF135" i="14"/>
  <c r="BE135" i="14"/>
  <c r="BG134" i="14"/>
  <c r="BF134" i="14"/>
  <c r="BE134" i="14"/>
  <c r="BG133" i="14"/>
  <c r="BF133" i="14"/>
  <c r="BE133" i="14"/>
  <c r="BG132" i="14"/>
  <c r="BF132" i="14"/>
  <c r="BE132" i="14"/>
  <c r="BG131" i="14"/>
  <c r="BF131" i="14"/>
  <c r="BE131" i="14"/>
  <c r="BG130" i="14"/>
  <c r="BF130" i="14"/>
  <c r="BE130" i="14"/>
  <c r="BG129" i="14"/>
  <c r="BF129" i="14"/>
  <c r="BE129" i="14"/>
  <c r="BG128" i="14"/>
  <c r="BF128" i="14"/>
  <c r="BE128" i="14"/>
  <c r="BG127" i="14"/>
  <c r="BF127" i="14"/>
  <c r="BE127" i="14"/>
  <c r="BG126" i="14"/>
  <c r="BF126" i="14"/>
  <c r="BE126" i="14"/>
  <c r="BG125" i="14"/>
  <c r="BF125" i="14"/>
  <c r="BE125" i="14"/>
  <c r="BG124" i="14"/>
  <c r="BF124" i="14"/>
  <c r="BE124" i="14"/>
  <c r="BG123" i="14"/>
  <c r="BF123" i="14"/>
  <c r="BE123" i="14"/>
  <c r="BG122" i="14"/>
  <c r="BF122" i="14"/>
  <c r="BE122" i="14"/>
  <c r="BG121" i="14"/>
  <c r="BF121" i="14"/>
  <c r="BE121" i="14"/>
  <c r="BG120" i="14"/>
  <c r="BF120" i="14"/>
  <c r="BE120" i="14"/>
  <c r="BG119" i="14"/>
  <c r="BF119" i="14"/>
  <c r="BE119" i="14"/>
  <c r="BG118" i="14"/>
  <c r="BF118" i="14"/>
  <c r="BE118" i="14"/>
  <c r="BG117" i="14"/>
  <c r="BF117" i="14"/>
  <c r="BE117" i="14"/>
  <c r="BG116" i="14"/>
  <c r="BF116" i="14"/>
  <c r="BE116" i="14"/>
  <c r="BG115" i="14"/>
  <c r="BF115" i="14"/>
  <c r="BE115" i="14"/>
  <c r="BG114" i="14"/>
  <c r="BF114" i="14"/>
  <c r="BE114" i="14"/>
  <c r="BG113" i="14"/>
  <c r="BF113" i="14"/>
  <c r="BE113" i="14"/>
  <c r="BG112" i="14"/>
  <c r="BF112" i="14"/>
  <c r="BE112" i="14"/>
  <c r="BG111" i="14"/>
  <c r="BF111" i="14"/>
  <c r="BE111" i="14"/>
  <c r="BG110" i="14"/>
  <c r="BF110" i="14"/>
  <c r="BE110" i="14"/>
  <c r="BG109" i="14"/>
  <c r="BF109" i="14"/>
  <c r="BE109" i="14"/>
  <c r="BG108" i="14"/>
  <c r="BF108" i="14"/>
  <c r="BE108" i="14"/>
  <c r="BG107" i="14"/>
  <c r="BF107" i="14"/>
  <c r="BE107" i="14"/>
  <c r="BG106" i="14"/>
  <c r="BF106" i="14"/>
  <c r="BE106" i="14"/>
  <c r="BG105" i="14"/>
  <c r="BF105" i="14"/>
  <c r="BE105" i="14"/>
  <c r="BG104" i="14"/>
  <c r="BF104" i="14"/>
  <c r="BE104" i="14"/>
  <c r="BG103" i="14"/>
  <c r="BF103" i="14"/>
  <c r="BE103" i="14"/>
  <c r="BG102" i="14"/>
  <c r="BF102" i="14"/>
  <c r="BE102" i="14"/>
  <c r="BG101" i="14"/>
  <c r="BF101" i="14"/>
  <c r="BE101" i="14"/>
  <c r="BG100" i="14"/>
  <c r="BF100" i="14"/>
  <c r="BE100" i="14"/>
  <c r="BG99" i="14"/>
  <c r="BF99" i="14"/>
  <c r="BE99" i="14"/>
  <c r="BG98" i="14"/>
  <c r="BF98" i="14"/>
  <c r="BE98" i="14"/>
  <c r="BG97" i="14"/>
  <c r="BF97" i="14"/>
  <c r="BE97" i="14"/>
  <c r="BG96" i="14"/>
  <c r="BF96" i="14"/>
  <c r="BE96" i="14"/>
  <c r="BG95" i="14"/>
  <c r="BF95" i="14"/>
  <c r="BE95" i="14"/>
  <c r="BG94" i="14"/>
  <c r="BF94" i="14"/>
  <c r="BE94" i="14"/>
  <c r="BG93" i="14"/>
  <c r="BF93" i="14"/>
  <c r="BE93" i="14"/>
  <c r="BG92" i="14"/>
  <c r="BF92" i="14"/>
  <c r="BE92" i="14"/>
  <c r="BG91" i="14"/>
  <c r="BF91" i="14"/>
  <c r="BE91" i="14"/>
  <c r="BG90" i="14"/>
  <c r="BF90" i="14"/>
  <c r="BE90" i="14"/>
  <c r="BG89" i="14"/>
  <c r="BF89" i="14"/>
  <c r="BE89" i="14"/>
  <c r="BG88" i="14"/>
  <c r="BF88" i="14"/>
  <c r="BE88" i="14"/>
  <c r="BG87" i="14"/>
  <c r="BF87" i="14"/>
  <c r="BE87" i="14"/>
  <c r="BG86" i="14"/>
  <c r="BF86" i="14"/>
  <c r="BE86" i="14"/>
  <c r="BG85" i="14"/>
  <c r="BF85" i="14"/>
  <c r="BE85" i="14"/>
  <c r="BG84" i="14"/>
  <c r="BF84" i="14"/>
  <c r="BE84" i="14"/>
  <c r="BG83" i="14"/>
  <c r="BF83" i="14"/>
  <c r="BE83" i="14"/>
  <c r="BG82" i="14"/>
  <c r="BF82" i="14"/>
  <c r="BE82" i="14"/>
  <c r="BG81" i="14"/>
  <c r="BF81" i="14"/>
  <c r="BE81" i="14"/>
  <c r="BG80" i="14"/>
  <c r="BF80" i="14"/>
  <c r="BE80" i="14"/>
  <c r="BG79" i="14"/>
  <c r="BF79" i="14"/>
  <c r="BE79" i="14"/>
  <c r="BG78" i="14"/>
  <c r="BF78" i="14"/>
  <c r="BE78" i="14"/>
  <c r="BG77" i="14"/>
  <c r="BF77" i="14"/>
  <c r="BE77" i="14"/>
  <c r="BG76" i="14"/>
  <c r="BF76" i="14"/>
  <c r="BE76" i="14"/>
  <c r="BG75" i="14"/>
  <c r="BF75" i="14"/>
  <c r="BE75" i="14"/>
  <c r="BG74" i="14"/>
  <c r="BF74" i="14"/>
  <c r="BE74" i="14"/>
  <c r="BG73" i="14"/>
  <c r="BF73" i="14"/>
  <c r="BE73" i="14"/>
  <c r="BG72" i="14"/>
  <c r="BF72" i="14"/>
  <c r="BE72" i="14"/>
  <c r="BG71" i="14"/>
  <c r="BF71" i="14"/>
  <c r="BE71" i="14"/>
  <c r="BG70" i="14"/>
  <c r="BF70" i="14"/>
  <c r="BE70" i="14"/>
  <c r="BG69" i="14"/>
  <c r="BF69" i="14"/>
  <c r="BE69" i="14"/>
  <c r="BG68" i="14"/>
  <c r="BF68" i="14"/>
  <c r="BE68" i="14"/>
  <c r="BG67" i="14"/>
  <c r="BF67" i="14"/>
  <c r="BE67" i="14"/>
  <c r="BG66" i="14"/>
  <c r="BF66" i="14"/>
  <c r="BE66" i="14"/>
  <c r="BG65" i="14"/>
  <c r="BF65" i="14"/>
  <c r="BE65" i="14"/>
  <c r="BG64" i="14"/>
  <c r="BF64" i="14"/>
  <c r="BE64" i="14"/>
  <c r="BG63" i="14"/>
  <c r="BF63" i="14"/>
  <c r="BE63" i="14"/>
  <c r="BG62" i="14"/>
  <c r="BF62" i="14"/>
  <c r="BE62" i="14"/>
  <c r="BG61" i="14"/>
  <c r="BF61" i="14"/>
  <c r="BE61" i="14"/>
  <c r="BG60" i="14"/>
  <c r="BF60" i="14"/>
  <c r="BE60" i="14"/>
  <c r="BG59" i="14"/>
  <c r="BF59" i="14"/>
  <c r="BE59" i="14"/>
  <c r="BG58" i="14"/>
  <c r="BF58" i="14"/>
  <c r="BE58" i="14"/>
  <c r="BG57" i="14"/>
  <c r="BF57" i="14"/>
  <c r="BE57" i="14"/>
  <c r="BG56" i="14"/>
  <c r="BF56" i="14"/>
  <c r="BE56" i="14"/>
  <c r="BG55" i="14"/>
  <c r="BF55" i="14"/>
  <c r="BE55" i="14"/>
  <c r="BG54" i="14"/>
  <c r="BF54" i="14"/>
  <c r="BE54" i="14"/>
  <c r="BG53" i="14"/>
  <c r="BF53" i="14"/>
  <c r="BE53" i="14"/>
  <c r="BG52" i="14"/>
  <c r="BF52" i="14"/>
  <c r="BE52" i="14"/>
  <c r="BG51" i="14"/>
  <c r="BF51" i="14"/>
  <c r="BE51" i="14"/>
  <c r="BG50" i="14"/>
  <c r="BF50" i="14"/>
  <c r="BE50" i="14"/>
  <c r="BG49" i="14"/>
  <c r="BF49" i="14"/>
  <c r="BE49" i="14"/>
  <c r="BG48" i="14"/>
  <c r="BF48" i="14"/>
  <c r="BE48" i="14"/>
  <c r="BG47" i="14"/>
  <c r="BF47" i="14"/>
  <c r="BE47" i="14"/>
  <c r="BG46" i="14"/>
  <c r="BF46" i="14"/>
  <c r="BE46" i="14"/>
  <c r="BG45" i="14"/>
  <c r="BF45" i="14"/>
  <c r="BE45" i="14"/>
  <c r="BG44" i="14"/>
  <c r="BF44" i="14"/>
  <c r="BE44" i="14"/>
  <c r="BG43" i="14"/>
  <c r="BF43" i="14"/>
  <c r="BE43" i="14"/>
  <c r="BG42" i="14"/>
  <c r="BF42" i="14"/>
  <c r="BE42" i="14"/>
  <c r="BG41" i="14"/>
  <c r="BF41" i="14"/>
  <c r="BE41" i="14"/>
  <c r="BG40" i="14"/>
  <c r="BF40" i="14"/>
  <c r="BE40" i="14"/>
  <c r="BG39" i="14"/>
  <c r="BF39" i="14"/>
  <c r="BE39" i="14"/>
  <c r="BG38" i="14"/>
  <c r="BF38" i="14"/>
  <c r="BE38" i="14"/>
  <c r="BG37" i="14"/>
  <c r="BF37" i="14"/>
  <c r="BE37" i="14"/>
  <c r="BG36" i="14"/>
  <c r="BF36" i="14"/>
  <c r="BE36" i="14"/>
  <c r="BG35" i="14"/>
  <c r="BF35" i="14"/>
  <c r="BE35" i="14"/>
  <c r="BG34" i="14"/>
  <c r="BF34" i="14"/>
  <c r="BE34" i="14"/>
  <c r="BG33" i="14"/>
  <c r="BF33" i="14"/>
  <c r="BE33" i="14"/>
  <c r="BG32" i="14"/>
  <c r="BF32" i="14"/>
  <c r="BE32" i="14"/>
  <c r="BG31" i="14"/>
  <c r="BF31" i="14"/>
  <c r="BE31" i="14"/>
  <c r="BG30" i="14"/>
  <c r="BF30" i="14"/>
  <c r="BE30" i="14"/>
  <c r="BG29" i="14"/>
  <c r="BF29" i="14"/>
  <c r="BE29" i="14"/>
  <c r="BG28" i="14"/>
  <c r="BF28" i="14"/>
  <c r="BE28" i="14"/>
  <c r="BG27" i="14"/>
  <c r="BF27" i="14"/>
  <c r="BE27" i="14"/>
  <c r="BG26" i="14"/>
  <c r="BF26" i="14"/>
  <c r="BE26" i="14"/>
  <c r="BG25" i="14"/>
  <c r="BF25" i="14"/>
  <c r="BE25" i="14"/>
  <c r="BG24" i="14"/>
  <c r="BF24" i="14"/>
  <c r="BE24" i="14"/>
  <c r="BG23" i="14"/>
  <c r="BF23" i="14"/>
  <c r="BE23" i="14"/>
  <c r="BG22" i="14"/>
  <c r="BF22" i="14"/>
  <c r="BE22" i="14"/>
  <c r="BG21" i="14"/>
  <c r="BF21" i="14"/>
  <c r="BE21" i="14"/>
  <c r="BG20" i="14"/>
  <c r="BF20" i="14"/>
  <c r="BE20" i="14"/>
  <c r="BG19" i="14"/>
  <c r="BF19" i="14"/>
  <c r="BE19" i="14"/>
  <c r="BG18" i="14"/>
  <c r="BF18" i="14"/>
  <c r="BE18" i="14"/>
  <c r="BG17" i="14"/>
  <c r="BF17" i="14"/>
  <c r="BE17" i="14"/>
  <c r="BG16" i="14"/>
  <c r="BF16" i="14"/>
  <c r="BE16" i="14"/>
  <c r="BG15" i="14"/>
  <c r="BF15" i="14"/>
  <c r="BE15" i="14"/>
  <c r="BG14" i="14"/>
  <c r="BF14" i="14"/>
  <c r="BE14" i="14"/>
  <c r="BG13" i="14"/>
  <c r="BF13" i="14"/>
  <c r="BE13" i="14"/>
  <c r="BG12" i="14"/>
  <c r="BF12" i="14"/>
  <c r="BE12" i="14"/>
  <c r="BG11" i="14"/>
  <c r="BF11" i="14"/>
  <c r="BE11" i="14"/>
  <c r="BG10" i="14"/>
  <c r="BF10" i="14"/>
  <c r="BE10" i="14"/>
  <c r="BG9" i="14"/>
  <c r="BF9" i="14"/>
  <c r="BE9" i="14"/>
  <c r="BG8" i="14"/>
  <c r="BF8" i="14"/>
  <c r="BE8" i="14"/>
  <c r="BG7" i="14"/>
  <c r="BF7" i="14"/>
  <c r="BE7" i="14"/>
  <c r="BG6" i="14"/>
  <c r="BF6" i="14"/>
  <c r="BE6" i="14"/>
  <c r="BG5" i="14"/>
  <c r="BF5" i="14"/>
  <c r="BE5" i="14"/>
  <c r="AX369" i="14" l="1"/>
  <c r="AW369" i="14"/>
  <c r="AV369" i="14"/>
  <c r="AX367" i="14"/>
  <c r="AW367" i="14"/>
  <c r="AV367" i="14"/>
  <c r="AX366" i="14"/>
  <c r="AW366" i="14"/>
  <c r="AV366" i="14"/>
  <c r="AX365" i="14"/>
  <c r="AW365" i="14"/>
  <c r="AV365" i="14"/>
  <c r="AX364" i="14"/>
  <c r="AW364" i="14"/>
  <c r="AV364" i="14"/>
  <c r="AX363" i="14"/>
  <c r="AW363" i="14"/>
  <c r="AV363" i="14"/>
  <c r="AX362" i="14"/>
  <c r="AW362" i="14"/>
  <c r="AV362" i="14"/>
  <c r="AX361" i="14"/>
  <c r="AW361" i="14"/>
  <c r="AV361" i="14"/>
  <c r="AX360" i="14"/>
  <c r="AW360" i="14"/>
  <c r="AV360" i="14"/>
  <c r="AX359" i="14"/>
  <c r="AW359" i="14"/>
  <c r="AV359" i="14"/>
  <c r="AX358" i="14"/>
  <c r="AW358" i="14"/>
  <c r="AV358" i="14"/>
  <c r="AX357" i="14"/>
  <c r="AW357" i="14"/>
  <c r="AV357" i="14"/>
  <c r="AX356" i="14"/>
  <c r="AW356" i="14"/>
  <c r="AV356" i="14"/>
  <c r="AX355" i="14"/>
  <c r="AW355" i="14"/>
  <c r="AV355" i="14"/>
  <c r="AX354" i="14"/>
  <c r="AW354" i="14"/>
  <c r="AV354" i="14"/>
  <c r="AX353" i="14"/>
  <c r="AW353" i="14"/>
  <c r="AV353" i="14"/>
  <c r="AX352" i="14"/>
  <c r="AW352" i="14"/>
  <c r="AV352" i="14"/>
  <c r="AX351" i="14"/>
  <c r="AW351" i="14"/>
  <c r="AV351" i="14"/>
  <c r="AX350" i="14"/>
  <c r="AW350" i="14"/>
  <c r="AV350" i="14"/>
  <c r="AX349" i="14"/>
  <c r="AW349" i="14"/>
  <c r="AV349" i="14"/>
  <c r="AX348" i="14"/>
  <c r="AW348" i="14"/>
  <c r="AV348" i="14"/>
  <c r="AX347" i="14"/>
  <c r="AW347" i="14"/>
  <c r="AV347" i="14"/>
  <c r="AX346" i="14"/>
  <c r="AW346" i="14"/>
  <c r="AV346" i="14"/>
  <c r="AX345" i="14"/>
  <c r="AW345" i="14"/>
  <c r="AV345" i="14"/>
  <c r="AX344" i="14"/>
  <c r="AW344" i="14"/>
  <c r="AV344" i="14"/>
  <c r="AX343" i="14"/>
  <c r="AW343" i="14"/>
  <c r="AV343" i="14"/>
  <c r="AX342" i="14"/>
  <c r="AW342" i="14"/>
  <c r="AV342" i="14"/>
  <c r="AX341" i="14"/>
  <c r="AW341" i="14"/>
  <c r="AV341" i="14"/>
  <c r="AX340" i="14"/>
  <c r="AW340" i="14"/>
  <c r="AV340" i="14"/>
  <c r="AX339" i="14"/>
  <c r="AW339" i="14"/>
  <c r="AV339" i="14"/>
  <c r="AX338" i="14"/>
  <c r="AW338" i="14"/>
  <c r="AV338" i="14"/>
  <c r="AX337" i="14"/>
  <c r="AW337" i="14"/>
  <c r="AV337" i="14"/>
  <c r="AX336" i="14"/>
  <c r="AW336" i="14"/>
  <c r="AV336" i="14"/>
  <c r="AX335" i="14"/>
  <c r="AW335" i="14"/>
  <c r="AV335" i="14"/>
  <c r="AX334" i="14"/>
  <c r="AW334" i="14"/>
  <c r="AV334" i="14"/>
  <c r="AX333" i="14"/>
  <c r="AW333" i="14"/>
  <c r="AV333" i="14"/>
  <c r="AX332" i="14"/>
  <c r="AW332" i="14"/>
  <c r="AV332" i="14"/>
  <c r="AX331" i="14"/>
  <c r="AW331" i="14"/>
  <c r="AV331" i="14"/>
  <c r="AX330" i="14"/>
  <c r="AW330" i="14"/>
  <c r="AV330" i="14"/>
  <c r="AX329" i="14"/>
  <c r="AW329" i="14"/>
  <c r="AV329" i="14"/>
  <c r="AX328" i="14"/>
  <c r="AW328" i="14"/>
  <c r="AV328" i="14"/>
  <c r="AX327" i="14"/>
  <c r="AW327" i="14"/>
  <c r="AV327" i="14"/>
  <c r="AX326" i="14"/>
  <c r="AW326" i="14"/>
  <c r="AV326" i="14"/>
  <c r="AX325" i="14"/>
  <c r="AW325" i="14"/>
  <c r="AV325" i="14"/>
  <c r="AX324" i="14"/>
  <c r="AW324" i="14"/>
  <c r="AV324" i="14"/>
  <c r="AX323" i="14"/>
  <c r="AW323" i="14"/>
  <c r="AV323" i="14"/>
  <c r="AX322" i="14"/>
  <c r="AW322" i="14"/>
  <c r="AV322" i="14"/>
  <c r="AX321" i="14"/>
  <c r="AW321" i="14"/>
  <c r="AV321" i="14"/>
  <c r="AX320" i="14"/>
  <c r="AW320" i="14"/>
  <c r="AV320" i="14"/>
  <c r="AX319" i="14"/>
  <c r="AW319" i="14"/>
  <c r="AV319" i="14"/>
  <c r="AX318" i="14"/>
  <c r="AW318" i="14"/>
  <c r="AV318" i="14"/>
  <c r="AX317" i="14"/>
  <c r="AW317" i="14"/>
  <c r="AV317" i="14"/>
  <c r="AX316" i="14"/>
  <c r="AW316" i="14"/>
  <c r="AV316" i="14"/>
  <c r="AX315" i="14"/>
  <c r="AW315" i="14"/>
  <c r="AV315" i="14"/>
  <c r="AX314" i="14"/>
  <c r="AW314" i="14"/>
  <c r="AV314" i="14"/>
  <c r="AX313" i="14"/>
  <c r="AW313" i="14"/>
  <c r="AV313" i="14"/>
  <c r="AX312" i="14"/>
  <c r="AW312" i="14"/>
  <c r="AV312" i="14"/>
  <c r="AX311" i="14"/>
  <c r="AW311" i="14"/>
  <c r="AV311" i="14"/>
  <c r="AX310" i="14"/>
  <c r="AW310" i="14"/>
  <c r="AV310" i="14"/>
  <c r="AX309" i="14"/>
  <c r="AW309" i="14"/>
  <c r="AV309" i="14"/>
  <c r="AX308" i="14"/>
  <c r="AW308" i="14"/>
  <c r="AV308" i="14"/>
  <c r="AX307" i="14"/>
  <c r="AW307" i="14"/>
  <c r="AV307" i="14"/>
  <c r="AX306" i="14"/>
  <c r="AW306" i="14"/>
  <c r="AV306" i="14"/>
  <c r="AX305" i="14"/>
  <c r="AW305" i="14"/>
  <c r="AV305" i="14"/>
  <c r="AX304" i="14"/>
  <c r="AW304" i="14"/>
  <c r="AV304" i="14"/>
  <c r="AX303" i="14"/>
  <c r="AW303" i="14"/>
  <c r="AV303" i="14"/>
  <c r="AX302" i="14"/>
  <c r="AW302" i="14"/>
  <c r="AV302" i="14"/>
  <c r="AX301" i="14"/>
  <c r="AW301" i="14"/>
  <c r="AV301" i="14"/>
  <c r="AX300" i="14"/>
  <c r="AW300" i="14"/>
  <c r="AV300" i="14"/>
  <c r="AX299" i="14"/>
  <c r="AW299" i="14"/>
  <c r="AV299" i="14"/>
  <c r="AX298" i="14"/>
  <c r="AW298" i="14"/>
  <c r="AV298" i="14"/>
  <c r="AX297" i="14"/>
  <c r="AW297" i="14"/>
  <c r="AV297" i="14"/>
  <c r="AX296" i="14"/>
  <c r="AW296" i="14"/>
  <c r="AV296" i="14"/>
  <c r="AX295" i="14"/>
  <c r="AW295" i="14"/>
  <c r="AV295" i="14"/>
  <c r="AX294" i="14"/>
  <c r="AW294" i="14"/>
  <c r="AV294" i="14"/>
  <c r="AX293" i="14"/>
  <c r="AW293" i="14"/>
  <c r="AV293" i="14"/>
  <c r="AX292" i="14"/>
  <c r="AW292" i="14"/>
  <c r="AV292" i="14"/>
  <c r="AX291" i="14"/>
  <c r="AW291" i="14"/>
  <c r="AV291" i="14"/>
  <c r="AX290" i="14"/>
  <c r="AW290" i="14"/>
  <c r="AV290" i="14"/>
  <c r="AX289" i="14"/>
  <c r="AW289" i="14"/>
  <c r="AV289" i="14"/>
  <c r="AX288" i="14"/>
  <c r="AW288" i="14"/>
  <c r="AV288" i="14"/>
  <c r="AX287" i="14"/>
  <c r="AW287" i="14"/>
  <c r="AV287" i="14"/>
  <c r="AX286" i="14"/>
  <c r="AW286" i="14"/>
  <c r="AV286" i="14"/>
  <c r="AX285" i="14"/>
  <c r="AW285" i="14"/>
  <c r="AV285" i="14"/>
  <c r="AX284" i="14"/>
  <c r="AW284" i="14"/>
  <c r="AV284" i="14"/>
  <c r="AX283" i="14"/>
  <c r="AW283" i="14"/>
  <c r="AV283" i="14"/>
  <c r="AX282" i="14"/>
  <c r="AW282" i="14"/>
  <c r="AV282" i="14"/>
  <c r="AX281" i="14"/>
  <c r="AW281" i="14"/>
  <c r="AV281" i="14"/>
  <c r="AX280" i="14"/>
  <c r="AW280" i="14"/>
  <c r="AV280" i="14"/>
  <c r="AX279" i="14"/>
  <c r="AW279" i="14"/>
  <c r="AV279" i="14"/>
  <c r="AX278" i="14"/>
  <c r="AW278" i="14"/>
  <c r="AV278" i="14"/>
  <c r="AX277" i="14"/>
  <c r="AW277" i="14"/>
  <c r="AV277" i="14"/>
  <c r="AX276" i="14"/>
  <c r="AW276" i="14"/>
  <c r="AV276" i="14"/>
  <c r="AX275" i="14"/>
  <c r="AW275" i="14"/>
  <c r="AV275" i="14"/>
  <c r="AX274" i="14"/>
  <c r="AW274" i="14"/>
  <c r="AV274" i="14"/>
  <c r="AX273" i="14"/>
  <c r="AW273" i="14"/>
  <c r="AV273" i="14"/>
  <c r="AX272" i="14"/>
  <c r="AW272" i="14"/>
  <c r="AV272" i="14"/>
  <c r="AX271" i="14"/>
  <c r="AW271" i="14"/>
  <c r="AV271" i="14"/>
  <c r="AX270" i="14"/>
  <c r="AW270" i="14"/>
  <c r="AV270" i="14"/>
  <c r="AX269" i="14"/>
  <c r="AW269" i="14"/>
  <c r="AV269" i="14"/>
  <c r="AX268" i="14"/>
  <c r="AW268" i="14"/>
  <c r="AV268" i="14"/>
  <c r="AX267" i="14"/>
  <c r="AW267" i="14"/>
  <c r="AV267" i="14"/>
  <c r="AX266" i="14"/>
  <c r="AW266" i="14"/>
  <c r="AV266" i="14"/>
  <c r="AX265" i="14"/>
  <c r="AW265" i="14"/>
  <c r="AV265" i="14"/>
  <c r="AX264" i="14"/>
  <c r="AW264" i="14"/>
  <c r="AV264" i="14"/>
  <c r="AX263" i="14"/>
  <c r="AW263" i="14"/>
  <c r="AV263" i="14"/>
  <c r="AX262" i="14"/>
  <c r="AW262" i="14"/>
  <c r="AV262" i="14"/>
  <c r="AX261" i="14"/>
  <c r="AW261" i="14"/>
  <c r="AV261" i="14"/>
  <c r="AX260" i="14"/>
  <c r="AW260" i="14"/>
  <c r="AV260" i="14"/>
  <c r="AX259" i="14"/>
  <c r="AW259" i="14"/>
  <c r="AV259" i="14"/>
  <c r="AX258" i="14"/>
  <c r="AW258" i="14"/>
  <c r="AV258" i="14"/>
  <c r="AX257" i="14"/>
  <c r="AW257" i="14"/>
  <c r="AV257" i="14"/>
  <c r="AX256" i="14"/>
  <c r="AW256" i="14"/>
  <c r="AV256" i="14"/>
  <c r="AX255" i="14"/>
  <c r="AW255" i="14"/>
  <c r="AV255" i="14"/>
  <c r="AX254" i="14"/>
  <c r="AW254" i="14"/>
  <c r="AV254" i="14"/>
  <c r="AX253" i="14"/>
  <c r="AW253" i="14"/>
  <c r="AV253" i="14"/>
  <c r="AX252" i="14"/>
  <c r="AW252" i="14"/>
  <c r="AV252" i="14"/>
  <c r="AX251" i="14"/>
  <c r="AW251" i="14"/>
  <c r="AV251" i="14"/>
  <c r="AX250" i="14"/>
  <c r="AW250" i="14"/>
  <c r="AV250" i="14"/>
  <c r="AX249" i="14"/>
  <c r="AW249" i="14"/>
  <c r="AV249" i="14"/>
  <c r="AX248" i="14"/>
  <c r="AW248" i="14"/>
  <c r="AV248" i="14"/>
  <c r="AX247" i="14"/>
  <c r="AW247" i="14"/>
  <c r="AV247" i="14"/>
  <c r="AX246" i="14"/>
  <c r="AW246" i="14"/>
  <c r="AV246" i="14"/>
  <c r="AX245" i="14"/>
  <c r="AW245" i="14"/>
  <c r="AV245" i="14"/>
  <c r="AX244" i="14"/>
  <c r="AW244" i="14"/>
  <c r="AV244" i="14"/>
  <c r="AX243" i="14"/>
  <c r="AW243" i="14"/>
  <c r="AV243" i="14"/>
  <c r="AX242" i="14"/>
  <c r="AW242" i="14"/>
  <c r="AV242" i="14"/>
  <c r="AX241" i="14"/>
  <c r="AW241" i="14"/>
  <c r="AV241" i="14"/>
  <c r="AX240" i="14"/>
  <c r="AW240" i="14"/>
  <c r="AV240" i="14"/>
  <c r="AX239" i="14"/>
  <c r="AW239" i="14"/>
  <c r="AV239" i="14"/>
  <c r="AX238" i="14"/>
  <c r="AW238" i="14"/>
  <c r="AV238" i="14"/>
  <c r="AX237" i="14"/>
  <c r="AW237" i="14"/>
  <c r="AV237" i="14"/>
  <c r="AX236" i="14"/>
  <c r="AW236" i="14"/>
  <c r="AV236" i="14"/>
  <c r="AX235" i="14"/>
  <c r="AW235" i="14"/>
  <c r="AV235" i="14"/>
  <c r="AX234" i="14"/>
  <c r="AW234" i="14"/>
  <c r="AV234" i="14"/>
  <c r="AX233" i="14"/>
  <c r="AW233" i="14"/>
  <c r="AV233" i="14"/>
  <c r="AX232" i="14"/>
  <c r="AW232" i="14"/>
  <c r="AV232" i="14"/>
  <c r="AX231" i="14"/>
  <c r="AW231" i="14"/>
  <c r="AV231" i="14"/>
  <c r="AX230" i="14"/>
  <c r="AW230" i="14"/>
  <c r="AV230" i="14"/>
  <c r="AX229" i="14"/>
  <c r="AW229" i="14"/>
  <c r="AV229" i="14"/>
  <c r="AX228" i="14"/>
  <c r="AW228" i="14"/>
  <c r="AV228" i="14"/>
  <c r="AX227" i="14"/>
  <c r="AW227" i="14"/>
  <c r="AV227" i="14"/>
  <c r="AX226" i="14"/>
  <c r="AW226" i="14"/>
  <c r="AV226" i="14"/>
  <c r="AX225" i="14"/>
  <c r="AW225" i="14"/>
  <c r="AV225" i="14"/>
  <c r="AX224" i="14"/>
  <c r="AW224" i="14"/>
  <c r="AV224" i="14"/>
  <c r="AX223" i="14"/>
  <c r="AW223" i="14"/>
  <c r="AV223" i="14"/>
  <c r="AX222" i="14"/>
  <c r="AW222" i="14"/>
  <c r="AV222" i="14"/>
  <c r="AX221" i="14"/>
  <c r="AW221" i="14"/>
  <c r="AV221" i="14"/>
  <c r="AX220" i="14"/>
  <c r="AW220" i="14"/>
  <c r="AV220" i="14"/>
  <c r="AX219" i="14"/>
  <c r="AW219" i="14"/>
  <c r="AV219" i="14"/>
  <c r="AX218" i="14"/>
  <c r="AW218" i="14"/>
  <c r="AV218" i="14"/>
  <c r="AX217" i="14"/>
  <c r="AW217" i="14"/>
  <c r="AV217" i="14"/>
  <c r="AX216" i="14"/>
  <c r="AW216" i="14"/>
  <c r="AV216" i="14"/>
  <c r="AX215" i="14"/>
  <c r="AW215" i="14"/>
  <c r="AV215" i="14"/>
  <c r="AX214" i="14"/>
  <c r="AW214" i="14"/>
  <c r="AV214" i="14"/>
  <c r="AX213" i="14"/>
  <c r="AW213" i="14"/>
  <c r="AV213" i="14"/>
  <c r="AX212" i="14"/>
  <c r="AW212" i="14"/>
  <c r="AV212" i="14"/>
  <c r="AX211" i="14"/>
  <c r="AW211" i="14"/>
  <c r="AV211" i="14"/>
  <c r="AX210" i="14"/>
  <c r="AW210" i="14"/>
  <c r="AV210" i="14"/>
  <c r="AX209" i="14"/>
  <c r="AW209" i="14"/>
  <c r="AV209" i="14"/>
  <c r="AX208" i="14"/>
  <c r="AW208" i="14"/>
  <c r="AV208" i="14"/>
  <c r="AX207" i="14"/>
  <c r="AW207" i="14"/>
  <c r="AV207" i="14"/>
  <c r="AX206" i="14"/>
  <c r="AW206" i="14"/>
  <c r="AV206" i="14"/>
  <c r="AX205" i="14"/>
  <c r="AW205" i="14"/>
  <c r="AV205" i="14"/>
  <c r="AX204" i="14"/>
  <c r="AW204" i="14"/>
  <c r="AV204" i="14"/>
  <c r="AX203" i="14"/>
  <c r="AW203" i="14"/>
  <c r="AV203" i="14"/>
  <c r="AX202" i="14"/>
  <c r="AW202" i="14"/>
  <c r="AV202" i="14"/>
  <c r="AX201" i="14"/>
  <c r="AW201" i="14"/>
  <c r="AV201" i="14"/>
  <c r="AX200" i="14"/>
  <c r="AW200" i="14"/>
  <c r="AV200" i="14"/>
  <c r="AX199" i="14"/>
  <c r="AW199" i="14"/>
  <c r="AV199" i="14"/>
  <c r="AX198" i="14"/>
  <c r="AW198" i="14"/>
  <c r="AV198" i="14"/>
  <c r="AX197" i="14"/>
  <c r="AW197" i="14"/>
  <c r="AV197" i="14"/>
  <c r="AX196" i="14"/>
  <c r="AW196" i="14"/>
  <c r="AV196" i="14"/>
  <c r="AX195" i="14"/>
  <c r="AW195" i="14"/>
  <c r="AV195" i="14"/>
  <c r="AX194" i="14"/>
  <c r="AW194" i="14"/>
  <c r="AV194" i="14"/>
  <c r="AX193" i="14"/>
  <c r="AW193" i="14"/>
  <c r="AV193" i="14"/>
  <c r="AX192" i="14"/>
  <c r="AW192" i="14"/>
  <c r="AV192" i="14"/>
  <c r="AX191" i="14"/>
  <c r="AW191" i="14"/>
  <c r="AV191" i="14"/>
  <c r="AX190" i="14"/>
  <c r="AW190" i="14"/>
  <c r="AV190" i="14"/>
  <c r="AX189" i="14"/>
  <c r="AW189" i="14"/>
  <c r="AV189" i="14"/>
  <c r="AX188" i="14"/>
  <c r="AW188" i="14"/>
  <c r="AV188" i="14"/>
  <c r="AX187" i="14"/>
  <c r="AW187" i="14"/>
  <c r="AV187" i="14"/>
  <c r="AX186" i="14"/>
  <c r="AW186" i="14"/>
  <c r="AV186" i="14"/>
  <c r="AX185" i="14"/>
  <c r="AW185" i="14"/>
  <c r="AV185" i="14"/>
  <c r="AX184" i="14"/>
  <c r="AW184" i="14"/>
  <c r="AV184" i="14"/>
  <c r="AX183" i="14"/>
  <c r="AW183" i="14"/>
  <c r="AV183" i="14"/>
  <c r="AX182" i="14"/>
  <c r="AW182" i="14"/>
  <c r="AV182" i="14"/>
  <c r="AX181" i="14"/>
  <c r="AW181" i="14"/>
  <c r="AV181" i="14"/>
  <c r="AX180" i="14"/>
  <c r="AW180" i="14"/>
  <c r="AV180" i="14"/>
  <c r="AX179" i="14"/>
  <c r="AW179" i="14"/>
  <c r="AV179" i="14"/>
  <c r="AX178" i="14"/>
  <c r="AW178" i="14"/>
  <c r="AV178" i="14"/>
  <c r="AX177" i="14"/>
  <c r="AW177" i="14"/>
  <c r="AV177" i="14"/>
  <c r="AX176" i="14"/>
  <c r="AW176" i="14"/>
  <c r="AV176" i="14"/>
  <c r="AX175" i="14"/>
  <c r="AW175" i="14"/>
  <c r="AV175" i="14"/>
  <c r="AX174" i="14"/>
  <c r="AW174" i="14"/>
  <c r="AV174" i="14"/>
  <c r="AX173" i="14"/>
  <c r="AW173" i="14"/>
  <c r="AV173" i="14"/>
  <c r="AX172" i="14"/>
  <c r="AW172" i="14"/>
  <c r="AV172" i="14"/>
  <c r="AX171" i="14"/>
  <c r="AW171" i="14"/>
  <c r="AV171" i="14"/>
  <c r="AX170" i="14"/>
  <c r="AW170" i="14"/>
  <c r="AV170" i="14"/>
  <c r="AX169" i="14"/>
  <c r="AW169" i="14"/>
  <c r="AV169" i="14"/>
  <c r="AX168" i="14"/>
  <c r="AW168" i="14"/>
  <c r="AV168" i="14"/>
  <c r="AX167" i="14"/>
  <c r="AW167" i="14"/>
  <c r="AV167" i="14"/>
  <c r="AX166" i="14"/>
  <c r="AW166" i="14"/>
  <c r="AV166" i="14"/>
  <c r="AX165" i="14"/>
  <c r="AW165" i="14"/>
  <c r="AV165" i="14"/>
  <c r="AX164" i="14"/>
  <c r="AW164" i="14"/>
  <c r="AV164" i="14"/>
  <c r="AX163" i="14"/>
  <c r="AW163" i="14"/>
  <c r="AV163" i="14"/>
  <c r="AX162" i="14"/>
  <c r="AW162" i="14"/>
  <c r="AV162" i="14"/>
  <c r="AX161" i="14"/>
  <c r="AW161" i="14"/>
  <c r="AV161" i="14"/>
  <c r="AX160" i="14"/>
  <c r="AW160" i="14"/>
  <c r="AV160" i="14"/>
  <c r="AX159" i="14"/>
  <c r="AW159" i="14"/>
  <c r="AV159" i="14"/>
  <c r="AX158" i="14"/>
  <c r="AW158" i="14"/>
  <c r="AV158" i="14"/>
  <c r="AX157" i="14"/>
  <c r="AW157" i="14"/>
  <c r="AV157" i="14"/>
  <c r="AX156" i="14"/>
  <c r="AW156" i="14"/>
  <c r="AV156" i="14"/>
  <c r="AX155" i="14"/>
  <c r="AW155" i="14"/>
  <c r="AV155" i="14"/>
  <c r="AX154" i="14"/>
  <c r="AW154" i="14"/>
  <c r="AV154" i="14"/>
  <c r="AX153" i="14"/>
  <c r="AW153" i="14"/>
  <c r="AV153" i="14"/>
  <c r="AX152" i="14"/>
  <c r="AW152" i="14"/>
  <c r="AV152" i="14"/>
  <c r="AX151" i="14"/>
  <c r="AW151" i="14"/>
  <c r="AV151" i="14"/>
  <c r="AX150" i="14"/>
  <c r="AW150" i="14"/>
  <c r="AV150" i="14"/>
  <c r="AX149" i="14"/>
  <c r="AW149" i="14"/>
  <c r="AV149" i="14"/>
  <c r="AX148" i="14"/>
  <c r="AW148" i="14"/>
  <c r="AV148" i="14"/>
  <c r="AX147" i="14"/>
  <c r="AW147" i="14"/>
  <c r="AV147" i="14"/>
  <c r="AX146" i="14"/>
  <c r="AW146" i="14"/>
  <c r="AV146" i="14"/>
  <c r="AX145" i="14"/>
  <c r="AW145" i="14"/>
  <c r="AV145" i="14"/>
  <c r="AX144" i="14"/>
  <c r="AW144" i="14"/>
  <c r="AV144" i="14"/>
  <c r="AX143" i="14"/>
  <c r="AW143" i="14"/>
  <c r="AV143" i="14"/>
  <c r="AX142" i="14"/>
  <c r="AW142" i="14"/>
  <c r="AV142" i="14"/>
  <c r="AX141" i="14"/>
  <c r="AW141" i="14"/>
  <c r="AV141" i="14"/>
  <c r="AX140" i="14"/>
  <c r="AW140" i="14"/>
  <c r="AV140" i="14"/>
  <c r="AX139" i="14"/>
  <c r="AW139" i="14"/>
  <c r="AV139" i="14"/>
  <c r="AX138" i="14"/>
  <c r="AW138" i="14"/>
  <c r="AV138" i="14"/>
  <c r="AX137" i="14"/>
  <c r="AW137" i="14"/>
  <c r="AV137" i="14"/>
  <c r="AX136" i="14"/>
  <c r="AW136" i="14"/>
  <c r="AV136" i="14"/>
  <c r="AX135" i="14"/>
  <c r="AW135" i="14"/>
  <c r="AV135" i="14"/>
  <c r="AX134" i="14"/>
  <c r="AW134" i="14"/>
  <c r="AV134" i="14"/>
  <c r="AX133" i="14"/>
  <c r="AW133" i="14"/>
  <c r="AV133" i="14"/>
  <c r="AX132" i="14"/>
  <c r="AW132" i="14"/>
  <c r="AV132" i="14"/>
  <c r="AX131" i="14"/>
  <c r="AW131" i="14"/>
  <c r="AV131" i="14"/>
  <c r="AX130" i="14"/>
  <c r="AW130" i="14"/>
  <c r="AV130" i="14"/>
  <c r="AX129" i="14"/>
  <c r="AW129" i="14"/>
  <c r="AV129" i="14"/>
  <c r="AX128" i="14"/>
  <c r="AW128" i="14"/>
  <c r="AV128" i="14"/>
  <c r="AX127" i="14"/>
  <c r="AW127" i="14"/>
  <c r="AV127" i="14"/>
  <c r="AX126" i="14"/>
  <c r="AW126" i="14"/>
  <c r="AV126" i="14"/>
  <c r="AX125" i="14"/>
  <c r="AW125" i="14"/>
  <c r="AV125" i="14"/>
  <c r="AX124" i="14"/>
  <c r="AW124" i="14"/>
  <c r="AV124" i="14"/>
  <c r="AX123" i="14"/>
  <c r="AW123" i="14"/>
  <c r="AV123" i="14"/>
  <c r="AX122" i="14"/>
  <c r="AW122" i="14"/>
  <c r="AV122" i="14"/>
  <c r="AX121" i="14"/>
  <c r="AW121" i="14"/>
  <c r="AV121" i="14"/>
  <c r="AX120" i="14"/>
  <c r="AW120" i="14"/>
  <c r="AV120" i="14"/>
  <c r="AX119" i="14"/>
  <c r="AW119" i="14"/>
  <c r="AV119" i="14"/>
  <c r="AX118" i="14"/>
  <c r="AW118" i="14"/>
  <c r="AV118" i="14"/>
  <c r="AX117" i="14"/>
  <c r="AW117" i="14"/>
  <c r="AV117" i="14"/>
  <c r="AX116" i="14"/>
  <c r="AW116" i="14"/>
  <c r="AV116" i="14"/>
  <c r="AX115" i="14"/>
  <c r="AW115" i="14"/>
  <c r="AV115" i="14"/>
  <c r="AX114" i="14"/>
  <c r="AW114" i="14"/>
  <c r="AV114" i="14"/>
  <c r="AX113" i="14"/>
  <c r="AW113" i="14"/>
  <c r="AV113" i="14"/>
  <c r="AX112" i="14"/>
  <c r="AW112" i="14"/>
  <c r="AV112" i="14"/>
  <c r="AX111" i="14"/>
  <c r="AW111" i="14"/>
  <c r="AV111" i="14"/>
  <c r="AX110" i="14"/>
  <c r="AW110" i="14"/>
  <c r="AV110" i="14"/>
  <c r="AX109" i="14"/>
  <c r="AW109" i="14"/>
  <c r="AV109" i="14"/>
  <c r="AX108" i="14"/>
  <c r="AW108" i="14"/>
  <c r="AV108" i="14"/>
  <c r="AX107" i="14"/>
  <c r="AW107" i="14"/>
  <c r="AV107" i="14"/>
  <c r="AX106" i="14"/>
  <c r="AW106" i="14"/>
  <c r="AV106" i="14"/>
  <c r="AX105" i="14"/>
  <c r="AW105" i="14"/>
  <c r="AV105" i="14"/>
  <c r="AX104" i="14"/>
  <c r="AW104" i="14"/>
  <c r="AV104" i="14"/>
  <c r="AX103" i="14"/>
  <c r="AW103" i="14"/>
  <c r="AV103" i="14"/>
  <c r="AX102" i="14"/>
  <c r="AW102" i="14"/>
  <c r="AV102" i="14"/>
  <c r="AX101" i="14"/>
  <c r="AW101" i="14"/>
  <c r="AV101" i="14"/>
  <c r="AX100" i="14"/>
  <c r="AW100" i="14"/>
  <c r="AV100" i="14"/>
  <c r="AX99" i="14"/>
  <c r="AW99" i="14"/>
  <c r="AV99" i="14"/>
  <c r="AX98" i="14"/>
  <c r="AW98" i="14"/>
  <c r="AV98" i="14"/>
  <c r="AX97" i="14"/>
  <c r="AW97" i="14"/>
  <c r="AV97" i="14"/>
  <c r="AX96" i="14"/>
  <c r="AW96" i="14"/>
  <c r="AV96" i="14"/>
  <c r="AX95" i="14"/>
  <c r="AW95" i="14"/>
  <c r="AV95" i="14"/>
  <c r="AX94" i="14"/>
  <c r="AW94" i="14"/>
  <c r="AV94" i="14"/>
  <c r="AX93" i="14"/>
  <c r="AW93" i="14"/>
  <c r="AV93" i="14"/>
  <c r="AX92" i="14"/>
  <c r="AW92" i="14"/>
  <c r="AV92" i="14"/>
  <c r="AX91" i="14"/>
  <c r="AW91" i="14"/>
  <c r="AV91" i="14"/>
  <c r="AX90" i="14"/>
  <c r="AW90" i="14"/>
  <c r="AV90" i="14"/>
  <c r="AX89" i="14"/>
  <c r="AW89" i="14"/>
  <c r="AV89" i="14"/>
  <c r="AX88" i="14"/>
  <c r="AW88" i="14"/>
  <c r="AV88" i="14"/>
  <c r="AX87" i="14"/>
  <c r="AW87" i="14"/>
  <c r="AV87" i="14"/>
  <c r="AX86" i="14"/>
  <c r="AW86" i="14"/>
  <c r="AV86" i="14"/>
  <c r="AX85" i="14"/>
  <c r="AW85" i="14"/>
  <c r="AV85" i="14"/>
  <c r="AX84" i="14"/>
  <c r="AW84" i="14"/>
  <c r="AV84" i="14"/>
  <c r="AX83" i="14"/>
  <c r="AW83" i="14"/>
  <c r="AV83" i="14"/>
  <c r="AX82" i="14"/>
  <c r="AW82" i="14"/>
  <c r="AV82" i="14"/>
  <c r="AX81" i="14"/>
  <c r="AW81" i="14"/>
  <c r="AV81" i="14"/>
  <c r="AX80" i="14"/>
  <c r="AW80" i="14"/>
  <c r="AV80" i="14"/>
  <c r="AX79" i="14"/>
  <c r="AW79" i="14"/>
  <c r="AV79" i="14"/>
  <c r="AX78" i="14"/>
  <c r="AW78" i="14"/>
  <c r="AV78" i="14"/>
  <c r="AX77" i="14"/>
  <c r="AW77" i="14"/>
  <c r="AV77" i="14"/>
  <c r="AX76" i="14"/>
  <c r="AW76" i="14"/>
  <c r="AV76" i="14"/>
  <c r="AX75" i="14"/>
  <c r="AW75" i="14"/>
  <c r="AV75" i="14"/>
  <c r="AX74" i="14"/>
  <c r="AW74" i="14"/>
  <c r="AV74" i="14"/>
  <c r="AX73" i="14"/>
  <c r="AW73" i="14"/>
  <c r="AV73" i="14"/>
  <c r="AX72" i="14"/>
  <c r="AW72" i="14"/>
  <c r="AV72" i="14"/>
  <c r="AX71" i="14"/>
  <c r="AW71" i="14"/>
  <c r="AV71" i="14"/>
  <c r="AX70" i="14"/>
  <c r="AW70" i="14"/>
  <c r="AV70" i="14"/>
  <c r="AX69" i="14"/>
  <c r="AW69" i="14"/>
  <c r="AV69" i="14"/>
  <c r="AX68" i="14"/>
  <c r="AW68" i="14"/>
  <c r="AV68" i="14"/>
  <c r="AX67" i="14"/>
  <c r="AW67" i="14"/>
  <c r="AV67" i="14"/>
  <c r="AX66" i="14"/>
  <c r="AW66" i="14"/>
  <c r="AV66" i="14"/>
  <c r="AX65" i="14"/>
  <c r="AW65" i="14"/>
  <c r="AV65" i="14"/>
  <c r="AX64" i="14"/>
  <c r="AW64" i="14"/>
  <c r="AV64" i="14"/>
  <c r="AX63" i="14"/>
  <c r="AW63" i="14"/>
  <c r="AV63" i="14"/>
  <c r="AX62" i="14"/>
  <c r="AW62" i="14"/>
  <c r="AV62" i="14"/>
  <c r="AX61" i="14"/>
  <c r="AW61" i="14"/>
  <c r="AV61" i="14"/>
  <c r="AX60" i="14"/>
  <c r="AW60" i="14"/>
  <c r="AV60" i="14"/>
  <c r="AX59" i="14"/>
  <c r="AW59" i="14"/>
  <c r="AV59" i="14"/>
  <c r="AX58" i="14"/>
  <c r="AW58" i="14"/>
  <c r="AV58" i="14"/>
  <c r="AX57" i="14"/>
  <c r="AW57" i="14"/>
  <c r="AV57" i="14"/>
  <c r="AX56" i="14"/>
  <c r="AW56" i="14"/>
  <c r="AV56" i="14"/>
  <c r="AX55" i="14"/>
  <c r="AW55" i="14"/>
  <c r="AV55" i="14"/>
  <c r="AX54" i="14"/>
  <c r="AW54" i="14"/>
  <c r="AV54" i="14"/>
  <c r="AX53" i="14"/>
  <c r="AW53" i="14"/>
  <c r="AV53" i="14"/>
  <c r="AX52" i="14"/>
  <c r="AW52" i="14"/>
  <c r="AV52" i="14"/>
  <c r="AX51" i="14"/>
  <c r="AW51" i="14"/>
  <c r="AV51" i="14"/>
  <c r="AX50" i="14"/>
  <c r="AW50" i="14"/>
  <c r="AV50" i="14"/>
  <c r="AX49" i="14"/>
  <c r="AW49" i="14"/>
  <c r="AV49" i="14"/>
  <c r="AX48" i="14"/>
  <c r="AW48" i="14"/>
  <c r="AV48" i="14"/>
  <c r="AX47" i="14"/>
  <c r="AW47" i="14"/>
  <c r="AV47" i="14"/>
  <c r="AX46" i="14"/>
  <c r="AW46" i="14"/>
  <c r="AV46" i="14"/>
  <c r="AX45" i="14"/>
  <c r="AW45" i="14"/>
  <c r="AV45" i="14"/>
  <c r="AX44" i="14"/>
  <c r="AW44" i="14"/>
  <c r="AV44" i="14"/>
  <c r="AX43" i="14"/>
  <c r="AW43" i="14"/>
  <c r="AV43" i="14"/>
  <c r="AX42" i="14"/>
  <c r="AW42" i="14"/>
  <c r="AV42" i="14"/>
  <c r="AX41" i="14"/>
  <c r="AW41" i="14"/>
  <c r="AV41" i="14"/>
  <c r="AX40" i="14"/>
  <c r="AW40" i="14"/>
  <c r="AV40" i="14"/>
  <c r="AX39" i="14"/>
  <c r="AW39" i="14"/>
  <c r="AV39" i="14"/>
  <c r="AX38" i="14"/>
  <c r="AW38" i="14"/>
  <c r="AV38" i="14"/>
  <c r="AX37" i="14"/>
  <c r="AW37" i="14"/>
  <c r="AV37" i="14"/>
  <c r="AX36" i="14"/>
  <c r="AW36" i="14"/>
  <c r="AV36" i="14"/>
  <c r="AX35" i="14"/>
  <c r="AW35" i="14"/>
  <c r="AV35" i="14"/>
  <c r="AX34" i="14"/>
  <c r="AW34" i="14"/>
  <c r="AV34" i="14"/>
  <c r="AX33" i="14"/>
  <c r="AW33" i="14"/>
  <c r="AV33" i="14"/>
  <c r="AX32" i="14"/>
  <c r="AW32" i="14"/>
  <c r="AV32" i="14"/>
  <c r="AX31" i="14"/>
  <c r="AW31" i="14"/>
  <c r="AV31" i="14"/>
  <c r="AX30" i="14"/>
  <c r="AW30" i="14"/>
  <c r="AV30" i="14"/>
  <c r="AX29" i="14"/>
  <c r="AW29" i="14"/>
  <c r="AV29" i="14"/>
  <c r="AX28" i="14"/>
  <c r="AW28" i="14"/>
  <c r="AV28" i="14"/>
  <c r="AX27" i="14"/>
  <c r="AW27" i="14"/>
  <c r="AV27" i="14"/>
  <c r="AX26" i="14"/>
  <c r="AW26" i="14"/>
  <c r="AV26" i="14"/>
  <c r="AX25" i="14"/>
  <c r="AW25" i="14"/>
  <c r="AV25" i="14"/>
  <c r="AX24" i="14"/>
  <c r="AW24" i="14"/>
  <c r="AV24" i="14"/>
  <c r="AX23" i="14"/>
  <c r="AW23" i="14"/>
  <c r="AV23" i="14"/>
  <c r="AX22" i="14"/>
  <c r="AW22" i="14"/>
  <c r="AV22" i="14"/>
  <c r="AX21" i="14"/>
  <c r="AW21" i="14"/>
  <c r="AV21" i="14"/>
  <c r="AX20" i="14"/>
  <c r="AW20" i="14"/>
  <c r="AV20" i="14"/>
  <c r="AX19" i="14"/>
  <c r="AW19" i="14"/>
  <c r="AV19" i="14"/>
  <c r="AX18" i="14"/>
  <c r="AW18" i="14"/>
  <c r="AV18" i="14"/>
  <c r="AX17" i="14"/>
  <c r="AW17" i="14"/>
  <c r="AV17" i="14"/>
  <c r="AX16" i="14"/>
  <c r="AW16" i="14"/>
  <c r="AV16" i="14"/>
  <c r="AX15" i="14"/>
  <c r="AW15" i="14"/>
  <c r="AV15" i="14"/>
  <c r="AX14" i="14"/>
  <c r="AW14" i="14"/>
  <c r="AV14" i="14"/>
  <c r="AX13" i="14"/>
  <c r="AW13" i="14"/>
  <c r="AV13" i="14"/>
  <c r="AX12" i="14"/>
  <c r="AW12" i="14"/>
  <c r="AV12" i="14"/>
  <c r="AX11" i="14"/>
  <c r="AW11" i="14"/>
  <c r="AV11" i="14"/>
  <c r="AX10" i="14"/>
  <c r="AW10" i="14"/>
  <c r="AV10" i="14"/>
  <c r="AX9" i="14"/>
  <c r="AW9" i="14"/>
  <c r="AV9" i="14"/>
  <c r="AX8" i="14"/>
  <c r="AW8" i="14"/>
  <c r="AV8" i="14"/>
  <c r="AX7" i="14"/>
  <c r="AW7" i="14"/>
  <c r="AV7" i="14"/>
  <c r="AX6" i="14"/>
  <c r="AW6" i="14"/>
  <c r="AV6" i="14"/>
  <c r="AX5" i="14"/>
  <c r="AW5" i="14"/>
  <c r="AV5" i="14"/>
  <c r="O259" i="14" l="1"/>
  <c r="BH259" i="14" s="1"/>
  <c r="AY259" i="14"/>
  <c r="I6" i="1" l="1"/>
  <c r="I10" i="1"/>
  <c r="I14" i="1"/>
  <c r="I18" i="1"/>
  <c r="AY311" i="14" l="1"/>
  <c r="AY312" i="14"/>
  <c r="AY313" i="14"/>
  <c r="AY314" i="14"/>
  <c r="AY315" i="14"/>
  <c r="I22" i="1" l="1"/>
  <c r="I26" i="1"/>
  <c r="I30" i="1"/>
  <c r="I34" i="1"/>
  <c r="I50" i="1"/>
  <c r="I46" i="1"/>
  <c r="I42" i="1"/>
  <c r="I38" i="1"/>
  <c r="X369" i="14" l="1"/>
  <c r="W369" i="14"/>
  <c r="X367" i="14"/>
  <c r="W367" i="14"/>
  <c r="X366" i="14"/>
  <c r="W366" i="14"/>
  <c r="X365" i="14"/>
  <c r="W365" i="14"/>
  <c r="X364" i="14"/>
  <c r="W364" i="14"/>
  <c r="X363" i="14"/>
  <c r="W363" i="14"/>
  <c r="X362" i="14"/>
  <c r="W362" i="14"/>
  <c r="X361" i="14"/>
  <c r="W361" i="14"/>
  <c r="X360" i="14"/>
  <c r="W360" i="14"/>
  <c r="X359" i="14"/>
  <c r="W359" i="14"/>
  <c r="X358" i="14"/>
  <c r="W358" i="14"/>
  <c r="X357" i="14"/>
  <c r="W357" i="14"/>
  <c r="X356" i="14"/>
  <c r="W356" i="14"/>
  <c r="X355" i="14"/>
  <c r="W355" i="14"/>
  <c r="X354" i="14"/>
  <c r="W354" i="14"/>
  <c r="X353" i="14"/>
  <c r="W353" i="14"/>
  <c r="X352" i="14"/>
  <c r="W352" i="14"/>
  <c r="X351" i="14"/>
  <c r="W351" i="14"/>
  <c r="X350" i="14"/>
  <c r="W350" i="14"/>
  <c r="X349" i="14"/>
  <c r="W349" i="14"/>
  <c r="X348" i="14"/>
  <c r="W348" i="14"/>
  <c r="X347" i="14"/>
  <c r="W347" i="14"/>
  <c r="X346" i="14"/>
  <c r="W346" i="14"/>
  <c r="X345" i="14"/>
  <c r="W345" i="14"/>
  <c r="X344" i="14"/>
  <c r="W344" i="14"/>
  <c r="X343" i="14"/>
  <c r="W343" i="14"/>
  <c r="X342" i="14"/>
  <c r="W342" i="14"/>
  <c r="X341" i="14"/>
  <c r="W341" i="14"/>
  <c r="X340" i="14"/>
  <c r="W340" i="14"/>
  <c r="X339" i="14"/>
  <c r="W339" i="14"/>
  <c r="X338" i="14" l="1"/>
  <c r="W338" i="14"/>
  <c r="X337" i="14"/>
  <c r="W337" i="14"/>
  <c r="X336" i="14"/>
  <c r="W336" i="14"/>
  <c r="X335" i="14"/>
  <c r="W335" i="14"/>
  <c r="X334" i="14"/>
  <c r="W334" i="14"/>
  <c r="X333" i="14"/>
  <c r="W333" i="14"/>
  <c r="X332" i="14"/>
  <c r="W332" i="14"/>
  <c r="X331" i="14"/>
  <c r="W331" i="14"/>
  <c r="X330" i="14"/>
  <c r="W330" i="14"/>
  <c r="X329" i="14"/>
  <c r="W329" i="14"/>
  <c r="X328" i="14"/>
  <c r="W328" i="14"/>
  <c r="X327" i="14"/>
  <c r="W327" i="14"/>
  <c r="X326" i="14"/>
  <c r="W326" i="14"/>
  <c r="X325" i="14"/>
  <c r="W325" i="14"/>
  <c r="X324" i="14"/>
  <c r="W324" i="14"/>
  <c r="X323" i="14"/>
  <c r="W323" i="14"/>
  <c r="X322" i="14"/>
  <c r="W322" i="14"/>
  <c r="X321" i="14"/>
  <c r="W321" i="14"/>
  <c r="X320" i="14"/>
  <c r="W320" i="14"/>
  <c r="X319" i="14"/>
  <c r="W319" i="14"/>
  <c r="X318" i="14"/>
  <c r="W318" i="14"/>
  <c r="X317" i="14"/>
  <c r="W317" i="14"/>
  <c r="X316" i="14"/>
  <c r="W316" i="14"/>
  <c r="X315" i="14"/>
  <c r="W315" i="14"/>
  <c r="X314" i="14"/>
  <c r="W314" i="14"/>
  <c r="X313" i="14"/>
  <c r="W313" i="14"/>
  <c r="X312" i="14"/>
  <c r="W312" i="14"/>
  <c r="X311" i="14"/>
  <c r="W311" i="14"/>
  <c r="X310" i="14"/>
  <c r="W310" i="14"/>
  <c r="X309" i="14"/>
  <c r="W309" i="14"/>
  <c r="X308" i="14"/>
  <c r="W308" i="14"/>
  <c r="X307" i="14"/>
  <c r="W307" i="14"/>
  <c r="X306" i="14"/>
  <c r="W306" i="14"/>
  <c r="X305" i="14"/>
  <c r="W305" i="14"/>
  <c r="X304" i="14"/>
  <c r="W304" i="14"/>
  <c r="X303" i="14"/>
  <c r="W303" i="14"/>
  <c r="X302" i="14"/>
  <c r="W302" i="14"/>
  <c r="X301" i="14"/>
  <c r="W301" i="14"/>
  <c r="X300" i="14"/>
  <c r="W300" i="14"/>
  <c r="X299" i="14"/>
  <c r="W299" i="14"/>
  <c r="X298" i="14"/>
  <c r="W298" i="14"/>
  <c r="X297" i="14"/>
  <c r="W297" i="14"/>
  <c r="X296" i="14"/>
  <c r="W296" i="14"/>
  <c r="X295" i="14"/>
  <c r="W295" i="14"/>
  <c r="X294" i="14"/>
  <c r="W294" i="14"/>
  <c r="X293" i="14"/>
  <c r="W293" i="14"/>
  <c r="X292" i="14"/>
  <c r="W292" i="14"/>
  <c r="X291" i="14"/>
  <c r="W291" i="14"/>
  <c r="X290" i="14"/>
  <c r="W290" i="14"/>
  <c r="X289" i="14"/>
  <c r="W289" i="14"/>
  <c r="X288" i="14"/>
  <c r="W288" i="14"/>
  <c r="X287" i="14"/>
  <c r="W287" i="14"/>
  <c r="X286" i="14"/>
  <c r="W286" i="14"/>
  <c r="X285" i="14"/>
  <c r="W285" i="14"/>
  <c r="X284" i="14"/>
  <c r="W284" i="14"/>
  <c r="X283" i="14"/>
  <c r="W283" i="14"/>
  <c r="X282" i="14"/>
  <c r="W282" i="14"/>
  <c r="X281" i="14"/>
  <c r="W281" i="14"/>
  <c r="X280" i="14"/>
  <c r="W280" i="14"/>
  <c r="A7" i="9" l="1"/>
  <c r="AN369" i="14"/>
  <c r="AN367" i="14"/>
  <c r="AN366" i="14"/>
  <c r="AN365" i="14"/>
  <c r="AN364" i="14"/>
  <c r="AN363" i="14"/>
  <c r="AN362" i="14"/>
  <c r="AN361" i="14"/>
  <c r="AN360" i="14"/>
  <c r="AN359" i="14"/>
  <c r="AN358" i="14"/>
  <c r="AN357" i="14"/>
  <c r="AN356" i="14"/>
  <c r="AN355" i="14"/>
  <c r="AN354" i="14"/>
  <c r="AN353" i="14"/>
  <c r="AN352" i="14"/>
  <c r="AN351" i="14"/>
  <c r="AN350" i="14"/>
  <c r="AN349" i="14"/>
  <c r="AN348" i="14"/>
  <c r="AN347" i="14"/>
  <c r="AN346" i="14"/>
  <c r="AN345" i="14"/>
  <c r="AN344" i="14"/>
  <c r="AN343" i="14"/>
  <c r="AN342" i="14"/>
  <c r="AN341" i="14"/>
  <c r="AN340" i="14"/>
  <c r="AN339" i="14"/>
  <c r="AN338" i="14"/>
  <c r="AN337" i="14"/>
  <c r="AN336" i="14"/>
  <c r="AN335" i="14"/>
  <c r="AN334" i="14"/>
  <c r="AN333" i="14"/>
  <c r="AN332" i="14"/>
  <c r="AN331" i="14"/>
  <c r="AN330" i="14"/>
  <c r="AN329" i="14"/>
  <c r="AN328" i="14"/>
  <c r="AN327" i="14"/>
  <c r="AN326" i="14"/>
  <c r="AN325" i="14"/>
  <c r="AN324" i="14"/>
  <c r="AN323" i="14"/>
  <c r="AN322" i="14"/>
  <c r="AN321" i="14"/>
  <c r="AN320" i="14"/>
  <c r="AN319" i="14"/>
  <c r="AN318" i="14"/>
  <c r="AN317" i="14"/>
  <c r="AN316" i="14"/>
  <c r="AN315" i="14"/>
  <c r="AN314" i="14"/>
  <c r="AN313" i="14"/>
  <c r="AN312" i="14"/>
  <c r="AN311" i="14"/>
  <c r="AN310" i="14"/>
  <c r="AN309" i="14"/>
  <c r="AN308" i="14"/>
  <c r="AN307" i="14"/>
  <c r="AN306" i="14"/>
  <c r="AN305" i="14"/>
  <c r="AN304" i="14"/>
  <c r="AN303" i="14"/>
  <c r="AN302" i="14"/>
  <c r="AN301" i="14"/>
  <c r="AP165" i="14"/>
  <c r="AP164" i="14"/>
  <c r="AP163" i="14"/>
  <c r="AP162" i="14"/>
  <c r="AP161" i="14"/>
  <c r="AP160" i="14"/>
  <c r="AP159" i="14"/>
  <c r="AP158" i="14"/>
  <c r="AJ366" i="14"/>
  <c r="AJ362" i="14"/>
  <c r="AJ358" i="14"/>
  <c r="AJ354" i="14"/>
  <c r="AJ350" i="14"/>
  <c r="AJ346" i="14"/>
  <c r="AJ314" i="14"/>
  <c r="AJ232" i="14"/>
  <c r="AJ231" i="14"/>
  <c r="AJ171" i="14"/>
  <c r="AJ170" i="14"/>
  <c r="AJ169" i="14"/>
  <c r="AJ168" i="14"/>
  <c r="AJ167" i="14"/>
  <c r="AJ166" i="14"/>
  <c r="AJ165" i="14"/>
  <c r="AJ164" i="14"/>
  <c r="AJ163" i="14"/>
  <c r="AJ162" i="14"/>
  <c r="AJ161" i="14"/>
  <c r="AJ160" i="14"/>
  <c r="AJ159" i="14"/>
  <c r="AJ158" i="14"/>
  <c r="AJ157" i="14"/>
  <c r="AJ156" i="14"/>
  <c r="AJ155" i="14"/>
  <c r="AJ154" i="14"/>
  <c r="AJ153" i="14"/>
  <c r="AJ152" i="14"/>
  <c r="AJ151" i="14"/>
  <c r="AJ150" i="14"/>
  <c r="AJ149" i="14"/>
  <c r="AJ148" i="14"/>
  <c r="AJ147" i="14"/>
  <c r="AJ146" i="14"/>
  <c r="AJ145" i="14"/>
  <c r="AJ144" i="14"/>
  <c r="AJ143" i="14"/>
  <c r="AJ142" i="14"/>
  <c r="AJ141" i="14"/>
  <c r="AJ140" i="14"/>
  <c r="AJ139" i="14"/>
  <c r="AJ138" i="14"/>
  <c r="AJ137" i="14"/>
  <c r="AJ136" i="14"/>
  <c r="AJ135" i="14"/>
  <c r="AJ134" i="14"/>
  <c r="AJ133" i="14"/>
  <c r="AJ132" i="14"/>
  <c r="AJ131" i="14"/>
  <c r="AJ130" i="14"/>
  <c r="AJ129" i="14"/>
  <c r="AJ128" i="14"/>
  <c r="AJ127" i="14"/>
  <c r="AJ126" i="14"/>
  <c r="AJ125" i="14"/>
  <c r="AJ124" i="14"/>
  <c r="AJ123" i="14"/>
  <c r="AJ122" i="14"/>
  <c r="AJ121" i="14"/>
  <c r="AJ120" i="14"/>
  <c r="AJ119" i="14"/>
  <c r="AJ118" i="14"/>
  <c r="AJ117" i="14"/>
  <c r="AJ116" i="14"/>
  <c r="AJ115" i="14"/>
  <c r="AJ114" i="14"/>
  <c r="AJ113" i="14"/>
  <c r="AJ112" i="14"/>
  <c r="AJ111" i="14"/>
  <c r="AJ110" i="14"/>
  <c r="AJ109" i="14"/>
  <c r="AJ108" i="14"/>
  <c r="AJ107" i="14"/>
  <c r="AJ106" i="14"/>
  <c r="AJ105" i="14"/>
  <c r="AJ104" i="14"/>
  <c r="AJ103" i="14"/>
  <c r="AJ102" i="14"/>
  <c r="AJ101" i="14"/>
  <c r="AJ100" i="14"/>
  <c r="AJ99" i="14"/>
  <c r="AJ98" i="14"/>
  <c r="AJ97" i="14"/>
  <c r="AJ96" i="14"/>
  <c r="AJ95" i="14"/>
  <c r="AJ94" i="14"/>
  <c r="AJ93" i="14"/>
  <c r="AJ92" i="14"/>
  <c r="AJ91" i="14"/>
  <c r="AJ90" i="14"/>
  <c r="AJ89" i="14"/>
  <c r="AJ88" i="14"/>
  <c r="AJ87" i="14"/>
  <c r="AJ86" i="14"/>
  <c r="AJ85" i="14"/>
  <c r="AJ84" i="14"/>
  <c r="AJ83" i="14"/>
  <c r="AJ82" i="14"/>
  <c r="AJ81" i="14"/>
  <c r="AJ80" i="14"/>
  <c r="AJ79" i="14"/>
  <c r="AJ78" i="14"/>
  <c r="AJ77" i="14"/>
  <c r="AJ76" i="14"/>
  <c r="AJ75" i="14"/>
  <c r="AJ74" i="14"/>
  <c r="AJ73" i="14"/>
  <c r="AJ72" i="14"/>
  <c r="AJ71" i="14"/>
  <c r="AJ70" i="14"/>
  <c r="AJ69" i="14"/>
  <c r="AJ68" i="14"/>
  <c r="AJ67" i="14"/>
  <c r="AJ66" i="14"/>
  <c r="AJ65" i="14"/>
  <c r="AJ64" i="14"/>
  <c r="AJ63" i="14"/>
  <c r="AJ62" i="14"/>
  <c r="AJ61" i="14"/>
  <c r="AJ60" i="14"/>
  <c r="AJ59" i="14"/>
  <c r="AJ58" i="14"/>
  <c r="AJ57" i="14"/>
  <c r="AJ56" i="14"/>
  <c r="AJ55" i="14"/>
  <c r="AJ54" i="14"/>
  <c r="AJ53" i="14"/>
  <c r="AJ52" i="14"/>
  <c r="AJ51" i="14"/>
  <c r="AJ50" i="14"/>
  <c r="AJ49" i="14"/>
  <c r="AJ48" i="14"/>
  <c r="AJ47" i="14"/>
  <c r="AJ46" i="14"/>
  <c r="AJ45" i="14"/>
  <c r="AJ44" i="14"/>
  <c r="AJ43" i="14"/>
  <c r="AJ42" i="14"/>
  <c r="AJ41" i="14"/>
  <c r="AJ40" i="14"/>
  <c r="AJ39" i="14"/>
  <c r="AJ38" i="14"/>
  <c r="AJ37" i="14"/>
  <c r="AJ36" i="14"/>
  <c r="AJ35" i="14"/>
  <c r="AJ34" i="14"/>
  <c r="AJ33" i="14"/>
  <c r="AJ32" i="14"/>
  <c r="AJ31" i="14"/>
  <c r="AJ30" i="14"/>
  <c r="AJ29" i="14"/>
  <c r="AJ28" i="14"/>
  <c r="AJ27" i="14"/>
  <c r="AJ26" i="14"/>
  <c r="AJ25" i="14"/>
  <c r="AJ24" i="14"/>
  <c r="AJ17" i="14"/>
  <c r="AJ16" i="14"/>
  <c r="AJ15" i="14"/>
  <c r="AJ14" i="14"/>
  <c r="AJ13" i="14"/>
  <c r="AJ12" i="14"/>
  <c r="AJ11" i="14"/>
  <c r="AJ10" i="14"/>
  <c r="AJ9" i="14"/>
  <c r="AJ8" i="14"/>
  <c r="AJ7" i="14"/>
  <c r="AJ6" i="14"/>
  <c r="AJ5" i="14"/>
  <c r="O369" i="14"/>
  <c r="BH369" i="14" s="1"/>
  <c r="O367" i="14"/>
  <c r="BH367" i="14" s="1"/>
  <c r="O366" i="14"/>
  <c r="BH366" i="14" s="1"/>
  <c r="O365" i="14"/>
  <c r="BH365" i="14" s="1"/>
  <c r="O364" i="14"/>
  <c r="BH364" i="14" s="1"/>
  <c r="O363" i="14"/>
  <c r="BH363" i="14" s="1"/>
  <c r="O362" i="14"/>
  <c r="BH362" i="14" s="1"/>
  <c r="O361" i="14"/>
  <c r="BH361" i="14" s="1"/>
  <c r="O360" i="14"/>
  <c r="BH360" i="14" s="1"/>
  <c r="O359" i="14"/>
  <c r="BH359" i="14" s="1"/>
  <c r="O358" i="14"/>
  <c r="BH358" i="14" s="1"/>
  <c r="O357" i="14"/>
  <c r="BH357" i="14" s="1"/>
  <c r="O356" i="14"/>
  <c r="BH356" i="14" s="1"/>
  <c r="O355" i="14"/>
  <c r="BH355" i="14" s="1"/>
  <c r="O354" i="14"/>
  <c r="BH354" i="14" s="1"/>
  <c r="O353" i="14"/>
  <c r="BH353" i="14" s="1"/>
  <c r="O352" i="14"/>
  <c r="BH352" i="14" s="1"/>
  <c r="O351" i="14"/>
  <c r="BH351" i="14" s="1"/>
  <c r="O350" i="14"/>
  <c r="BH350" i="14" s="1"/>
  <c r="O349" i="14"/>
  <c r="BH349" i="14" s="1"/>
  <c r="O348" i="14"/>
  <c r="BH348" i="14" s="1"/>
  <c r="O347" i="14"/>
  <c r="BH347" i="14" s="1"/>
  <c r="O346" i="14"/>
  <c r="BH346" i="14" s="1"/>
  <c r="O345" i="14"/>
  <c r="BH345" i="14" s="1"/>
  <c r="O344" i="14"/>
  <c r="BH344" i="14" s="1"/>
  <c r="O343" i="14"/>
  <c r="BH343" i="14" s="1"/>
  <c r="O342" i="14"/>
  <c r="BH342" i="14" s="1"/>
  <c r="O341" i="14"/>
  <c r="BH341" i="14" s="1"/>
  <c r="O340" i="14"/>
  <c r="BH340" i="14" s="1"/>
  <c r="O339" i="14"/>
  <c r="BH339" i="14" s="1"/>
  <c r="O338" i="14"/>
  <c r="BH338" i="14" s="1"/>
  <c r="O337" i="14"/>
  <c r="BH337" i="14" s="1"/>
  <c r="O336" i="14"/>
  <c r="BH336" i="14" s="1"/>
  <c r="O335" i="14"/>
  <c r="BH335" i="14" s="1"/>
  <c r="O334" i="14"/>
  <c r="BH334" i="14" s="1"/>
  <c r="O333" i="14"/>
  <c r="BH333" i="14" s="1"/>
  <c r="O332" i="14"/>
  <c r="BH332" i="14" s="1"/>
  <c r="BH331" i="14"/>
  <c r="BH330" i="14"/>
  <c r="BH329" i="14"/>
  <c r="BH328" i="14"/>
  <c r="BH327" i="14"/>
  <c r="BH326" i="14"/>
  <c r="BH325" i="14"/>
  <c r="BH324" i="14"/>
  <c r="O323" i="14"/>
  <c r="BH323" i="14" s="1"/>
  <c r="O322" i="14"/>
  <c r="BH322" i="14" s="1"/>
  <c r="O321" i="14"/>
  <c r="BH321" i="14" s="1"/>
  <c r="O320" i="14"/>
  <c r="BH320" i="14" s="1"/>
  <c r="O319" i="14"/>
  <c r="BH319" i="14" s="1"/>
  <c r="O318" i="14"/>
  <c r="BH318" i="14" s="1"/>
  <c r="O317" i="14"/>
  <c r="BH317" i="14" s="1"/>
  <c r="O316" i="14"/>
  <c r="BH316" i="14" s="1"/>
  <c r="O315" i="14"/>
  <c r="BH315" i="14" s="1"/>
  <c r="O314" i="14"/>
  <c r="BH314" i="14" s="1"/>
  <c r="O313" i="14"/>
  <c r="BH313" i="14" s="1"/>
  <c r="O312" i="14"/>
  <c r="BH312" i="14" s="1"/>
  <c r="O311" i="14"/>
  <c r="BH311" i="14" s="1"/>
  <c r="O310" i="14"/>
  <c r="BH310" i="14" s="1"/>
  <c r="O309" i="14"/>
  <c r="BH309" i="14" s="1"/>
  <c r="O308" i="14"/>
  <c r="BH308" i="14" s="1"/>
  <c r="O307" i="14"/>
  <c r="BH307" i="14" s="1"/>
  <c r="O306" i="14"/>
  <c r="BH306" i="14" s="1"/>
  <c r="O305" i="14"/>
  <c r="BH305" i="14" s="1"/>
  <c r="O304" i="14"/>
  <c r="BH304" i="14" s="1"/>
  <c r="O303" i="14"/>
  <c r="BH303" i="14" s="1"/>
  <c r="O302" i="14"/>
  <c r="BH302" i="14" s="1"/>
  <c r="O301" i="14"/>
  <c r="BH301" i="14" s="1"/>
  <c r="O300" i="14"/>
  <c r="BH300" i="14" s="1"/>
  <c r="O299" i="14"/>
  <c r="BH299" i="14" s="1"/>
  <c r="O298" i="14"/>
  <c r="BH298" i="14" s="1"/>
  <c r="O297" i="14"/>
  <c r="BH297" i="14" s="1"/>
  <c r="O296" i="14"/>
  <c r="BH296" i="14" s="1"/>
  <c r="O295" i="14"/>
  <c r="BH295" i="14" s="1"/>
  <c r="O294" i="14"/>
  <c r="BH294" i="14" s="1"/>
  <c r="O293" i="14"/>
  <c r="BH293" i="14" s="1"/>
  <c r="O292" i="14"/>
  <c r="BH292" i="14" s="1"/>
  <c r="O291" i="14"/>
  <c r="BH291" i="14" s="1"/>
  <c r="O290" i="14"/>
  <c r="BH290" i="14" s="1"/>
  <c r="O289" i="14"/>
  <c r="BH289" i="14" s="1"/>
  <c r="O288" i="14"/>
  <c r="BH288" i="14" s="1"/>
  <c r="O287" i="14"/>
  <c r="BH287" i="14" s="1"/>
  <c r="O286" i="14"/>
  <c r="BH286" i="14" s="1"/>
  <c r="O285" i="14"/>
  <c r="BH285" i="14" s="1"/>
  <c r="O284" i="14"/>
  <c r="BH284" i="14" s="1"/>
  <c r="O283" i="14"/>
  <c r="BH283" i="14" s="1"/>
  <c r="O282" i="14"/>
  <c r="BH282" i="14" s="1"/>
  <c r="O281" i="14"/>
  <c r="BH281" i="14" s="1"/>
  <c r="O280" i="14"/>
  <c r="BH280" i="14" s="1"/>
  <c r="O279" i="14"/>
  <c r="BH279" i="14" s="1"/>
  <c r="O278" i="14"/>
  <c r="BH278" i="14" s="1"/>
  <c r="O277" i="14"/>
  <c r="BH277" i="14" s="1"/>
  <c r="O276" i="14"/>
  <c r="BH276" i="14" s="1"/>
  <c r="O275" i="14"/>
  <c r="BH275" i="14" s="1"/>
  <c r="O274" i="14"/>
  <c r="BH274" i="14" s="1"/>
  <c r="O273" i="14"/>
  <c r="BH273" i="14" s="1"/>
  <c r="O272" i="14"/>
  <c r="BH272" i="14" s="1"/>
  <c r="O271" i="14"/>
  <c r="BH271" i="14" s="1"/>
  <c r="O270" i="14"/>
  <c r="BH270" i="14" s="1"/>
  <c r="O269" i="14"/>
  <c r="BH269" i="14" s="1"/>
  <c r="O268" i="14"/>
  <c r="BH268" i="14" s="1"/>
  <c r="O267" i="14"/>
  <c r="BH267" i="14" s="1"/>
  <c r="O266" i="14"/>
  <c r="BH266" i="14" s="1"/>
  <c r="O265" i="14"/>
  <c r="BH265" i="14" s="1"/>
  <c r="O264" i="14"/>
  <c r="BH264" i="14" s="1"/>
  <c r="O263" i="14"/>
  <c r="BH263" i="14" s="1"/>
  <c r="O262" i="14"/>
  <c r="BH262" i="14" s="1"/>
  <c r="O261" i="14"/>
  <c r="BH261" i="14" s="1"/>
  <c r="O260" i="14"/>
  <c r="BH260" i="14" s="1"/>
  <c r="O258" i="14"/>
  <c r="BH258" i="14" s="1"/>
  <c r="O257" i="14"/>
  <c r="BH257" i="14" s="1"/>
  <c r="O256" i="14"/>
  <c r="BH256" i="14" s="1"/>
  <c r="O255" i="14"/>
  <c r="BH255" i="14" s="1"/>
  <c r="O254" i="14"/>
  <c r="BH254" i="14" s="1"/>
  <c r="O253" i="14"/>
  <c r="BH253" i="14" s="1"/>
  <c r="O252" i="14"/>
  <c r="BH252" i="14" s="1"/>
  <c r="O251" i="14"/>
  <c r="BH251" i="14" s="1"/>
  <c r="O250" i="14"/>
  <c r="BH250" i="14" s="1"/>
  <c r="O249" i="14"/>
  <c r="BH249" i="14" s="1"/>
  <c r="O248" i="14"/>
  <c r="BH248" i="14" s="1"/>
  <c r="O247" i="14"/>
  <c r="BH247" i="14" s="1"/>
  <c r="O246" i="14"/>
  <c r="BH246" i="14" s="1"/>
  <c r="O245" i="14"/>
  <c r="BH245" i="14" s="1"/>
  <c r="O244" i="14"/>
  <c r="BH244" i="14" s="1"/>
  <c r="O243" i="14"/>
  <c r="BH243" i="14" s="1"/>
  <c r="O242" i="14"/>
  <c r="BH242" i="14" s="1"/>
  <c r="O241" i="14"/>
  <c r="BH241" i="14" s="1"/>
  <c r="O240" i="14"/>
  <c r="BH240" i="14" s="1"/>
  <c r="O239" i="14"/>
  <c r="BH239" i="14" s="1"/>
  <c r="O238" i="14"/>
  <c r="BH238" i="14" s="1"/>
  <c r="O237" i="14"/>
  <c r="BH237" i="14" s="1"/>
  <c r="O236" i="14"/>
  <c r="BH236" i="14" s="1"/>
  <c r="O235" i="14"/>
  <c r="BH235" i="14" s="1"/>
  <c r="O234" i="14"/>
  <c r="BH234" i="14" s="1"/>
  <c r="O233" i="14"/>
  <c r="BH233" i="14" s="1"/>
  <c r="O232" i="14"/>
  <c r="BH232" i="14" s="1"/>
  <c r="O231" i="14"/>
  <c r="BH231" i="14" s="1"/>
  <c r="O230" i="14"/>
  <c r="BH230" i="14" s="1"/>
  <c r="O229" i="14"/>
  <c r="BH229" i="14" s="1"/>
  <c r="O228" i="14"/>
  <c r="BH228" i="14" s="1"/>
  <c r="O227" i="14"/>
  <c r="BH227" i="14" s="1"/>
  <c r="O226" i="14"/>
  <c r="BH226" i="14" s="1"/>
  <c r="O225" i="14"/>
  <c r="BH225" i="14" s="1"/>
  <c r="O224" i="14"/>
  <c r="BH224" i="14" s="1"/>
  <c r="O223" i="14"/>
  <c r="BH223" i="14" s="1"/>
  <c r="O222" i="14"/>
  <c r="BH222" i="14" s="1"/>
  <c r="O221" i="14"/>
  <c r="BH221" i="14" s="1"/>
  <c r="O220" i="14"/>
  <c r="BH220" i="14" s="1"/>
  <c r="O219" i="14"/>
  <c r="BH219" i="14" s="1"/>
  <c r="O218" i="14"/>
  <c r="BH218" i="14" s="1"/>
  <c r="O217" i="14"/>
  <c r="BH217" i="14" s="1"/>
  <c r="O216" i="14"/>
  <c r="BH216" i="14" s="1"/>
  <c r="O215" i="14"/>
  <c r="BH215" i="14" s="1"/>
  <c r="O214" i="14"/>
  <c r="BH214" i="14" s="1"/>
  <c r="O213" i="14"/>
  <c r="BH213" i="14" s="1"/>
  <c r="O212" i="14"/>
  <c r="BH212" i="14" s="1"/>
  <c r="O211" i="14"/>
  <c r="BH211" i="14" s="1"/>
  <c r="O210" i="14"/>
  <c r="BH210" i="14" s="1"/>
  <c r="O209" i="14"/>
  <c r="BH209" i="14" s="1"/>
  <c r="O208" i="14"/>
  <c r="BH208" i="14" s="1"/>
  <c r="O207" i="14"/>
  <c r="BH207" i="14" s="1"/>
  <c r="O206" i="14"/>
  <c r="BH206" i="14" s="1"/>
  <c r="O205" i="14"/>
  <c r="BH205" i="14" s="1"/>
  <c r="O204" i="14"/>
  <c r="BH204" i="14" s="1"/>
  <c r="O203" i="14"/>
  <c r="BH203" i="14" s="1"/>
  <c r="O202" i="14"/>
  <c r="BH202" i="14" s="1"/>
  <c r="O201" i="14"/>
  <c r="BH201" i="14" s="1"/>
  <c r="O200" i="14"/>
  <c r="BH200" i="14" s="1"/>
  <c r="O199" i="14"/>
  <c r="BH199" i="14" s="1"/>
  <c r="O198" i="14"/>
  <c r="BH198" i="14" s="1"/>
  <c r="O197" i="14"/>
  <c r="BH197" i="14" s="1"/>
  <c r="O196" i="14"/>
  <c r="BH196" i="14" s="1"/>
  <c r="O195" i="14"/>
  <c r="BH195" i="14" s="1"/>
  <c r="O194" i="14"/>
  <c r="BH194" i="14" s="1"/>
  <c r="O193" i="14"/>
  <c r="BH193" i="14" s="1"/>
  <c r="O192" i="14"/>
  <c r="BH192" i="14" s="1"/>
  <c r="O191" i="14"/>
  <c r="BH191" i="14" s="1"/>
  <c r="O190" i="14"/>
  <c r="BH190" i="14" s="1"/>
  <c r="O189" i="14"/>
  <c r="BH189" i="14" s="1"/>
  <c r="O188" i="14"/>
  <c r="BH188" i="14" s="1"/>
  <c r="O187" i="14"/>
  <c r="BH187" i="14" s="1"/>
  <c r="O186" i="14"/>
  <c r="BH186" i="14" s="1"/>
  <c r="O185" i="14"/>
  <c r="BH185" i="14" s="1"/>
  <c r="O184" i="14"/>
  <c r="BH184" i="14" s="1"/>
  <c r="O183" i="14"/>
  <c r="BH183" i="14" s="1"/>
  <c r="O182" i="14"/>
  <c r="BH182" i="14" s="1"/>
  <c r="O181" i="14"/>
  <c r="BH181" i="14" s="1"/>
  <c r="O180" i="14"/>
  <c r="BH180" i="14" s="1"/>
  <c r="O179" i="14"/>
  <c r="BH179" i="14" s="1"/>
  <c r="O178" i="14"/>
  <c r="BH178" i="14" s="1"/>
  <c r="O177" i="14"/>
  <c r="BH177" i="14" s="1"/>
  <c r="O176" i="14"/>
  <c r="BH176" i="14" s="1"/>
  <c r="O175" i="14"/>
  <c r="BH175" i="14" s="1"/>
  <c r="O174" i="14"/>
  <c r="BH174" i="14" s="1"/>
  <c r="O173" i="14"/>
  <c r="BH173" i="14" s="1"/>
  <c r="O172" i="14"/>
  <c r="BH172" i="14" s="1"/>
  <c r="O171" i="14"/>
  <c r="BH171" i="14" s="1"/>
  <c r="O170" i="14"/>
  <c r="BH170" i="14" s="1"/>
  <c r="O169" i="14"/>
  <c r="BH169" i="14" s="1"/>
  <c r="O168" i="14"/>
  <c r="BH168" i="14" s="1"/>
  <c r="O167" i="14"/>
  <c r="BH167" i="14" s="1"/>
  <c r="O166" i="14"/>
  <c r="BH166" i="14" s="1"/>
  <c r="O165" i="14"/>
  <c r="BH165" i="14" s="1"/>
  <c r="O164" i="14"/>
  <c r="BH164" i="14" s="1"/>
  <c r="O163" i="14"/>
  <c r="BH163" i="14" s="1"/>
  <c r="O162" i="14"/>
  <c r="BH162" i="14" s="1"/>
  <c r="O161" i="14"/>
  <c r="BH161" i="14" s="1"/>
  <c r="O160" i="14"/>
  <c r="BH160" i="14" s="1"/>
  <c r="O159" i="14"/>
  <c r="BH159" i="14" s="1"/>
  <c r="O158" i="14"/>
  <c r="BH158" i="14" s="1"/>
  <c r="O157" i="14"/>
  <c r="BH157" i="14" s="1"/>
  <c r="O156" i="14"/>
  <c r="BH156" i="14" s="1"/>
  <c r="O155" i="14"/>
  <c r="BH155" i="14" s="1"/>
  <c r="O154" i="14"/>
  <c r="BH154" i="14" s="1"/>
  <c r="O153" i="14"/>
  <c r="BH153" i="14" s="1"/>
  <c r="O152" i="14"/>
  <c r="BH152" i="14" s="1"/>
  <c r="O151" i="14"/>
  <c r="BH151" i="14" s="1"/>
  <c r="O150" i="14"/>
  <c r="BH150" i="14" s="1"/>
  <c r="O149" i="14"/>
  <c r="BH149" i="14" s="1"/>
  <c r="O148" i="14"/>
  <c r="BH148" i="14" s="1"/>
  <c r="O147" i="14"/>
  <c r="BH147" i="14" s="1"/>
  <c r="O146" i="14"/>
  <c r="BH146" i="14" s="1"/>
  <c r="O145" i="14"/>
  <c r="BH145" i="14" s="1"/>
  <c r="O144" i="14"/>
  <c r="BH144" i="14" s="1"/>
  <c r="O143" i="14"/>
  <c r="BH143" i="14" s="1"/>
  <c r="O142" i="14"/>
  <c r="BH142" i="14" s="1"/>
  <c r="O141" i="14"/>
  <c r="BH141" i="14" s="1"/>
  <c r="O140" i="14"/>
  <c r="BH140" i="14" s="1"/>
  <c r="O139" i="14"/>
  <c r="BH139" i="14" s="1"/>
  <c r="O138" i="14"/>
  <c r="BH138" i="14" s="1"/>
  <c r="O137" i="14"/>
  <c r="BH137" i="14" s="1"/>
  <c r="O136" i="14"/>
  <c r="BH136" i="14" s="1"/>
  <c r="O135" i="14"/>
  <c r="BH135" i="14" s="1"/>
  <c r="O134" i="14"/>
  <c r="BH134" i="14" s="1"/>
  <c r="O133" i="14"/>
  <c r="BH133" i="14" s="1"/>
  <c r="O132" i="14"/>
  <c r="BH132" i="14" s="1"/>
  <c r="O131" i="14"/>
  <c r="BH131" i="14" s="1"/>
  <c r="O130" i="14"/>
  <c r="BH130" i="14" s="1"/>
  <c r="O129" i="14"/>
  <c r="BH129" i="14" s="1"/>
  <c r="O128" i="14"/>
  <c r="BH128" i="14" s="1"/>
  <c r="O127" i="14"/>
  <c r="BH127" i="14" s="1"/>
  <c r="O126" i="14"/>
  <c r="BH126" i="14" s="1"/>
  <c r="O125" i="14"/>
  <c r="BH125" i="14" s="1"/>
  <c r="O124" i="14"/>
  <c r="BH124" i="14" s="1"/>
  <c r="O123" i="14"/>
  <c r="BH123" i="14" s="1"/>
  <c r="O122" i="14"/>
  <c r="BH122" i="14" s="1"/>
  <c r="O121" i="14"/>
  <c r="BH121" i="14" s="1"/>
  <c r="O120" i="14"/>
  <c r="BH120" i="14" s="1"/>
  <c r="O119" i="14"/>
  <c r="BH119" i="14" s="1"/>
  <c r="O118" i="14"/>
  <c r="BH118" i="14" s="1"/>
  <c r="O117" i="14"/>
  <c r="BH117" i="14" s="1"/>
  <c r="O116" i="14"/>
  <c r="BH116" i="14" s="1"/>
  <c r="O115" i="14"/>
  <c r="BH115" i="14" s="1"/>
  <c r="O114" i="14"/>
  <c r="BH114" i="14" s="1"/>
  <c r="O113" i="14"/>
  <c r="BH113" i="14" s="1"/>
  <c r="O112" i="14"/>
  <c r="BH112" i="14" s="1"/>
  <c r="O111" i="14"/>
  <c r="BH111" i="14" s="1"/>
  <c r="O110" i="14"/>
  <c r="BH110" i="14" s="1"/>
  <c r="O109" i="14"/>
  <c r="BH109" i="14" s="1"/>
  <c r="O108" i="14"/>
  <c r="BH108" i="14" s="1"/>
  <c r="O107" i="14"/>
  <c r="BH107" i="14" s="1"/>
  <c r="O106" i="14"/>
  <c r="BH106" i="14" s="1"/>
  <c r="O105" i="14"/>
  <c r="BH105" i="14" s="1"/>
  <c r="O104" i="14"/>
  <c r="BH104" i="14" s="1"/>
  <c r="O103" i="14"/>
  <c r="BH103" i="14" s="1"/>
  <c r="O102" i="14"/>
  <c r="BH102" i="14" s="1"/>
  <c r="O101" i="14"/>
  <c r="BH101" i="14" s="1"/>
  <c r="O100" i="14"/>
  <c r="BH100" i="14" s="1"/>
  <c r="O99" i="14"/>
  <c r="BH99" i="14" s="1"/>
  <c r="O98" i="14"/>
  <c r="BH98" i="14" s="1"/>
  <c r="O97" i="14"/>
  <c r="BH97" i="14" s="1"/>
  <c r="O96" i="14"/>
  <c r="BH96" i="14" s="1"/>
  <c r="O95" i="14"/>
  <c r="BH95" i="14" s="1"/>
  <c r="O94" i="14"/>
  <c r="BH94" i="14" s="1"/>
  <c r="O93" i="14"/>
  <c r="BH93" i="14" s="1"/>
  <c r="O92" i="14"/>
  <c r="BH92" i="14" s="1"/>
  <c r="O91" i="14"/>
  <c r="BH91" i="14" s="1"/>
  <c r="O90" i="14"/>
  <c r="BH90" i="14" s="1"/>
  <c r="O89" i="14"/>
  <c r="BH89" i="14" s="1"/>
  <c r="O88" i="14"/>
  <c r="BH88" i="14" s="1"/>
  <c r="O87" i="14"/>
  <c r="BH87" i="14" s="1"/>
  <c r="O86" i="14"/>
  <c r="BH86" i="14" s="1"/>
  <c r="O85" i="14"/>
  <c r="BH85" i="14" s="1"/>
  <c r="O84" i="14"/>
  <c r="BH84" i="14" s="1"/>
  <c r="O83" i="14"/>
  <c r="BH83" i="14" s="1"/>
  <c r="O82" i="14"/>
  <c r="BH82" i="14" s="1"/>
  <c r="O81" i="14"/>
  <c r="BH81" i="14" s="1"/>
  <c r="O80" i="14"/>
  <c r="BH80" i="14" s="1"/>
  <c r="O79" i="14"/>
  <c r="BH79" i="14" s="1"/>
  <c r="O78" i="14"/>
  <c r="BH78" i="14" s="1"/>
  <c r="O77" i="14"/>
  <c r="BH77" i="14" s="1"/>
  <c r="O76" i="14"/>
  <c r="BH76" i="14" s="1"/>
  <c r="O75" i="14"/>
  <c r="BH75" i="14" s="1"/>
  <c r="O74" i="14"/>
  <c r="BH74" i="14" s="1"/>
  <c r="O73" i="14"/>
  <c r="BH73" i="14" s="1"/>
  <c r="O72" i="14"/>
  <c r="BH72" i="14" s="1"/>
  <c r="O71" i="14"/>
  <c r="BH71" i="14" s="1"/>
  <c r="O70" i="14"/>
  <c r="BH70" i="14" s="1"/>
  <c r="O69" i="14"/>
  <c r="BH69" i="14" s="1"/>
  <c r="O68" i="14"/>
  <c r="BH68" i="14" s="1"/>
  <c r="O67" i="14"/>
  <c r="BH67" i="14" s="1"/>
  <c r="O66" i="14"/>
  <c r="BH66" i="14" s="1"/>
  <c r="O65" i="14"/>
  <c r="BH65" i="14" s="1"/>
  <c r="O64" i="14"/>
  <c r="BH64" i="14" s="1"/>
  <c r="O63" i="14"/>
  <c r="BH63" i="14" s="1"/>
  <c r="O62" i="14"/>
  <c r="BH62" i="14" s="1"/>
  <c r="O61" i="14"/>
  <c r="BH61" i="14" s="1"/>
  <c r="O60" i="14"/>
  <c r="BH60" i="14" s="1"/>
  <c r="O59" i="14"/>
  <c r="BH59" i="14" s="1"/>
  <c r="O58" i="14"/>
  <c r="BH58" i="14" s="1"/>
  <c r="O57" i="14"/>
  <c r="BH57" i="14" s="1"/>
  <c r="O56" i="14"/>
  <c r="BH56" i="14" s="1"/>
  <c r="O55" i="14"/>
  <c r="BH55" i="14" s="1"/>
  <c r="O54" i="14"/>
  <c r="BH54" i="14" s="1"/>
  <c r="O53" i="14"/>
  <c r="BH53" i="14" s="1"/>
  <c r="O52" i="14"/>
  <c r="BH52" i="14" s="1"/>
  <c r="O51" i="14"/>
  <c r="BH51" i="14" s="1"/>
  <c r="O50" i="14"/>
  <c r="BH50" i="14" s="1"/>
  <c r="O49" i="14"/>
  <c r="BH49" i="14" s="1"/>
  <c r="O48" i="14"/>
  <c r="BH48" i="14" s="1"/>
  <c r="O47" i="14"/>
  <c r="BH47" i="14" s="1"/>
  <c r="O46" i="14"/>
  <c r="BH46" i="14" s="1"/>
  <c r="O45" i="14"/>
  <c r="BH45" i="14" s="1"/>
  <c r="O44" i="14"/>
  <c r="BH44" i="14" s="1"/>
  <c r="O43" i="14"/>
  <c r="BH43" i="14" s="1"/>
  <c r="O42" i="14"/>
  <c r="BH42" i="14" s="1"/>
  <c r="O41" i="14"/>
  <c r="BH41" i="14" s="1"/>
  <c r="O40" i="14"/>
  <c r="BH40" i="14" s="1"/>
  <c r="O39" i="14"/>
  <c r="BH39" i="14" s="1"/>
  <c r="O38" i="14"/>
  <c r="BH38" i="14" s="1"/>
  <c r="O37" i="14"/>
  <c r="BH37" i="14" s="1"/>
  <c r="O36" i="14"/>
  <c r="BH36" i="14" s="1"/>
  <c r="O35" i="14"/>
  <c r="BH35" i="14" s="1"/>
  <c r="O34" i="14"/>
  <c r="BH34" i="14" s="1"/>
  <c r="O33" i="14"/>
  <c r="BH33" i="14" s="1"/>
  <c r="O32" i="14"/>
  <c r="BH32" i="14" s="1"/>
  <c r="O31" i="14"/>
  <c r="BH31" i="14" s="1"/>
  <c r="O30" i="14"/>
  <c r="BH30" i="14" s="1"/>
  <c r="O29" i="14"/>
  <c r="BH29" i="14" s="1"/>
  <c r="O28" i="14"/>
  <c r="BH28" i="14" s="1"/>
  <c r="O27" i="14"/>
  <c r="BH27" i="14" s="1"/>
  <c r="O26" i="14"/>
  <c r="BH26" i="14" s="1"/>
  <c r="O25" i="14"/>
  <c r="BH25" i="14" s="1"/>
  <c r="O24" i="14"/>
  <c r="BH24" i="14" s="1"/>
  <c r="O23" i="14"/>
  <c r="BH23" i="14" s="1"/>
  <c r="O22" i="14"/>
  <c r="BH22" i="14" s="1"/>
  <c r="O21" i="14"/>
  <c r="BH21" i="14" s="1"/>
  <c r="O20" i="14"/>
  <c r="BH20" i="14" s="1"/>
  <c r="O19" i="14"/>
  <c r="BH19" i="14" s="1"/>
  <c r="O18" i="14"/>
  <c r="BH18" i="14" s="1"/>
  <c r="O17" i="14"/>
  <c r="BH17" i="14" s="1"/>
  <c r="O16" i="14"/>
  <c r="BH16" i="14" s="1"/>
  <c r="O15" i="14"/>
  <c r="BH15" i="14" s="1"/>
  <c r="O14" i="14"/>
  <c r="BH14" i="14" s="1"/>
  <c r="O13" i="14"/>
  <c r="BH13" i="14" s="1"/>
  <c r="O12" i="14"/>
  <c r="BH12" i="14" s="1"/>
  <c r="O11" i="14"/>
  <c r="BH11" i="14" s="1"/>
  <c r="O10" i="14"/>
  <c r="BH10" i="14" s="1"/>
  <c r="O9" i="14"/>
  <c r="BH9" i="14" s="1"/>
  <c r="O8" i="14"/>
  <c r="BH8" i="14" s="1"/>
  <c r="O7" i="14"/>
  <c r="BH7" i="14" s="1"/>
  <c r="O6" i="14"/>
  <c r="BH6" i="14" s="1"/>
  <c r="O5" i="14"/>
  <c r="BH5" i="14" s="1"/>
  <c r="K369" i="14"/>
  <c r="AY369" i="14" s="1"/>
  <c r="K367" i="14"/>
  <c r="AY367" i="14" s="1"/>
  <c r="K366" i="14"/>
  <c r="AY366" i="14" s="1"/>
  <c r="K365" i="14"/>
  <c r="AY365" i="14" s="1"/>
  <c r="K364" i="14"/>
  <c r="AY364" i="14" s="1"/>
  <c r="K363" i="14"/>
  <c r="AY363" i="14" s="1"/>
  <c r="K362" i="14"/>
  <c r="AY362" i="14" s="1"/>
  <c r="K361" i="14"/>
  <c r="AY361" i="14" s="1"/>
  <c r="K360" i="14"/>
  <c r="AY360" i="14" s="1"/>
  <c r="K359" i="14"/>
  <c r="AY359" i="14" s="1"/>
  <c r="K358" i="14"/>
  <c r="AY358" i="14" s="1"/>
  <c r="K357" i="14"/>
  <c r="AY357" i="14" s="1"/>
  <c r="K356" i="14"/>
  <c r="AY356" i="14" s="1"/>
  <c r="AY355" i="14"/>
  <c r="AY354" i="14"/>
  <c r="AY353" i="14"/>
  <c r="AY352" i="14"/>
  <c r="AY351" i="14"/>
  <c r="AY350" i="14"/>
  <c r="AY349" i="14"/>
  <c r="AY348" i="14"/>
  <c r="AY347" i="14"/>
  <c r="AY346" i="14"/>
  <c r="AY345" i="14"/>
  <c r="AY344" i="14"/>
  <c r="AY343" i="14"/>
  <c r="AY342" i="14"/>
  <c r="AY341" i="14"/>
  <c r="AY340" i="14"/>
  <c r="AY339" i="14"/>
  <c r="AY338" i="14"/>
  <c r="AY337" i="14"/>
  <c r="AY336" i="14"/>
  <c r="AY335" i="14"/>
  <c r="AY334" i="14"/>
  <c r="AY333" i="14"/>
  <c r="AY332" i="14"/>
  <c r="AY331" i="14"/>
  <c r="AY330" i="14"/>
  <c r="AY329" i="14"/>
  <c r="AY328" i="14"/>
  <c r="AY327" i="14"/>
  <c r="AY326" i="14"/>
  <c r="AY325" i="14"/>
  <c r="AY324" i="14"/>
  <c r="AY323" i="14"/>
  <c r="AY322" i="14"/>
  <c r="AY321" i="14"/>
  <c r="AY320" i="14"/>
  <c r="AY319" i="14"/>
  <c r="AY318" i="14"/>
  <c r="AY317" i="14"/>
  <c r="AY316" i="14"/>
  <c r="AY310" i="14"/>
  <c r="AY309" i="14"/>
  <c r="AY308" i="14"/>
  <c r="AY307" i="14"/>
  <c r="AY306" i="14"/>
  <c r="AY305" i="14"/>
  <c r="AY304" i="14"/>
  <c r="AY303" i="14"/>
  <c r="AY302" i="14"/>
  <c r="AY301" i="14"/>
  <c r="AY300" i="14"/>
  <c r="AY299" i="14"/>
  <c r="AY298" i="14"/>
  <c r="AY297" i="14"/>
  <c r="AY296" i="14"/>
  <c r="AY295" i="14"/>
  <c r="AY294" i="14"/>
  <c r="AY293" i="14"/>
  <c r="AY292" i="14"/>
  <c r="AY291" i="14"/>
  <c r="AY290" i="14"/>
  <c r="AY289" i="14"/>
  <c r="AY288" i="14"/>
  <c r="AY287" i="14"/>
  <c r="AY286" i="14"/>
  <c r="AY285" i="14"/>
  <c r="AY284" i="14"/>
  <c r="AY283" i="14"/>
  <c r="AY282" i="14"/>
  <c r="AY281" i="14"/>
  <c r="AY280" i="14"/>
  <c r="AY279" i="14"/>
  <c r="AY278" i="14"/>
  <c r="AY277" i="14"/>
  <c r="AY276" i="14"/>
  <c r="AY275" i="14"/>
  <c r="AY274" i="14"/>
  <c r="AY273" i="14"/>
  <c r="AY272" i="14"/>
  <c r="AY271" i="14"/>
  <c r="AY270" i="14"/>
  <c r="AY269" i="14"/>
  <c r="AY268" i="14"/>
  <c r="AY267" i="14"/>
  <c r="AY266" i="14"/>
  <c r="AY265" i="14"/>
  <c r="AY264" i="14"/>
  <c r="AY263" i="14"/>
  <c r="AY262" i="14"/>
  <c r="AY261" i="14"/>
  <c r="AY260" i="14"/>
  <c r="AY258" i="14"/>
  <c r="AY257" i="14"/>
  <c r="AY256" i="14"/>
  <c r="AY255" i="14"/>
  <c r="AY254" i="14"/>
  <c r="AY253" i="14"/>
  <c r="AY252" i="14"/>
  <c r="AY251" i="14"/>
  <c r="AY250" i="14"/>
  <c r="AY249" i="14"/>
  <c r="AY248" i="14"/>
  <c r="AY247" i="14"/>
  <c r="AY246" i="14"/>
  <c r="AY245" i="14"/>
  <c r="AY244" i="14"/>
  <c r="AY243" i="14"/>
  <c r="AY242" i="14"/>
  <c r="AY241" i="14"/>
  <c r="AY240" i="14"/>
  <c r="AY239" i="14"/>
  <c r="AY238" i="14"/>
  <c r="AY237" i="14"/>
  <c r="AY236" i="14"/>
  <c r="AY235" i="14"/>
  <c r="AY234" i="14"/>
  <c r="AY233" i="14"/>
  <c r="AY232" i="14"/>
  <c r="AY231" i="14"/>
  <c r="AY230" i="14"/>
  <c r="AY229" i="14"/>
  <c r="AY228" i="14"/>
  <c r="AY227" i="14"/>
  <c r="AY226" i="14"/>
  <c r="AY225" i="14"/>
  <c r="AY224" i="14"/>
  <c r="AY223" i="14"/>
  <c r="AY222" i="14"/>
  <c r="AY221" i="14"/>
  <c r="AY220" i="14"/>
  <c r="AY219" i="14"/>
  <c r="AY218" i="14"/>
  <c r="AY217" i="14"/>
  <c r="AY216" i="14"/>
  <c r="AY215" i="14"/>
  <c r="AY214" i="14"/>
  <c r="AY213" i="14"/>
  <c r="AY212" i="14"/>
  <c r="AY211" i="14"/>
  <c r="AY210" i="14"/>
  <c r="AY209" i="14"/>
  <c r="AY208" i="14"/>
  <c r="AY207" i="14"/>
  <c r="AY206" i="14"/>
  <c r="AY205" i="14"/>
  <c r="AY204" i="14"/>
  <c r="AY203" i="14"/>
  <c r="AY202" i="14"/>
  <c r="AY201" i="14"/>
  <c r="AY200" i="14"/>
  <c r="AY199" i="14"/>
  <c r="AY198" i="14"/>
  <c r="AY197" i="14"/>
  <c r="K196" i="14"/>
  <c r="AY196" i="14" s="1"/>
  <c r="K195" i="14"/>
  <c r="AY195" i="14" s="1"/>
  <c r="K194" i="14"/>
  <c r="AY194" i="14" s="1"/>
  <c r="K193" i="14"/>
  <c r="AY193" i="14" s="1"/>
  <c r="K192" i="14"/>
  <c r="AY192" i="14" s="1"/>
  <c r="K191" i="14"/>
  <c r="AY191" i="14" s="1"/>
  <c r="K190" i="14"/>
  <c r="AY190" i="14" s="1"/>
  <c r="K189" i="14"/>
  <c r="AY189" i="14" s="1"/>
  <c r="K188" i="14"/>
  <c r="AY188" i="14" s="1"/>
  <c r="K187" i="14"/>
  <c r="AY187" i="14" s="1"/>
  <c r="K186" i="14"/>
  <c r="AY186" i="14" s="1"/>
  <c r="K185" i="14"/>
  <c r="AY185" i="14" s="1"/>
  <c r="K184" i="14"/>
  <c r="AY184" i="14" s="1"/>
  <c r="K183" i="14"/>
  <c r="AY183" i="14" s="1"/>
  <c r="K182" i="14"/>
  <c r="AY182" i="14" s="1"/>
  <c r="K181" i="14"/>
  <c r="AY181" i="14" s="1"/>
  <c r="K180" i="14"/>
  <c r="AY180" i="14" s="1"/>
  <c r="K179" i="14"/>
  <c r="AY179" i="14" s="1"/>
  <c r="K178" i="14"/>
  <c r="AY178" i="14" s="1"/>
  <c r="K177" i="14"/>
  <c r="AY177" i="14" s="1"/>
  <c r="K176" i="14"/>
  <c r="AY176" i="14" s="1"/>
  <c r="K175" i="14"/>
  <c r="AY175" i="14" s="1"/>
  <c r="K174" i="14"/>
  <c r="AY174" i="14" s="1"/>
  <c r="AY173" i="14"/>
  <c r="AY172" i="14"/>
  <c r="AY171" i="14"/>
  <c r="AY170" i="14"/>
  <c r="AY169" i="14"/>
  <c r="AY168" i="14"/>
  <c r="AY167" i="14"/>
  <c r="AY166" i="14"/>
  <c r="AY165" i="14"/>
  <c r="AY164" i="14"/>
  <c r="AY163" i="14"/>
  <c r="AY162" i="14"/>
  <c r="AY161" i="14"/>
  <c r="AY160" i="14"/>
  <c r="AY159" i="14"/>
  <c r="AY158" i="14"/>
  <c r="AY157" i="14"/>
  <c r="AY156" i="14"/>
  <c r="AY155" i="14"/>
  <c r="AY154" i="14"/>
  <c r="AY153" i="14"/>
  <c r="AY152" i="14"/>
  <c r="AY151" i="14"/>
  <c r="AY150" i="14"/>
  <c r="AY149" i="14"/>
  <c r="AY148" i="14"/>
  <c r="AY147" i="14"/>
  <c r="AY146" i="14"/>
  <c r="AY145" i="14"/>
  <c r="AY144" i="14"/>
  <c r="AY143" i="14"/>
  <c r="AY142" i="14"/>
  <c r="AY141" i="14"/>
  <c r="AY140" i="14"/>
  <c r="AY139" i="14"/>
  <c r="AY138" i="14"/>
  <c r="K137" i="14"/>
  <c r="AY137" i="14" s="1"/>
  <c r="K136" i="14"/>
  <c r="AY136" i="14" s="1"/>
  <c r="K135" i="14"/>
  <c r="AY135" i="14" s="1"/>
  <c r="K134" i="14"/>
  <c r="AY134" i="14" s="1"/>
  <c r="K133" i="14"/>
  <c r="AY133" i="14" s="1"/>
  <c r="K132" i="14"/>
  <c r="AY132" i="14" s="1"/>
  <c r="K131" i="14"/>
  <c r="AY131" i="14" s="1"/>
  <c r="K130" i="14"/>
  <c r="AY130" i="14" s="1"/>
  <c r="K129" i="14"/>
  <c r="AY129" i="14" s="1"/>
  <c r="K128" i="14"/>
  <c r="AY128" i="14" s="1"/>
  <c r="K127" i="14"/>
  <c r="AY127" i="14" s="1"/>
  <c r="AY126" i="14"/>
  <c r="AY125" i="14"/>
  <c r="AY124" i="14"/>
  <c r="AY123" i="14"/>
  <c r="AY122" i="14"/>
  <c r="AY121" i="14"/>
  <c r="AY120" i="14"/>
  <c r="AY119" i="14"/>
  <c r="AY118" i="14"/>
  <c r="AY117" i="14"/>
  <c r="AY116" i="14"/>
  <c r="AY115" i="14"/>
  <c r="AY114" i="14"/>
  <c r="AY113" i="14"/>
  <c r="AY112" i="14"/>
  <c r="AY111" i="14"/>
  <c r="AY110" i="14"/>
  <c r="AY109" i="14"/>
  <c r="AY108" i="14"/>
  <c r="AY107" i="14"/>
  <c r="AY106" i="14"/>
  <c r="AY105" i="14"/>
  <c r="AY104" i="14"/>
  <c r="AY103" i="14"/>
  <c r="AY102" i="14"/>
  <c r="AY101" i="14"/>
  <c r="AY100" i="14"/>
  <c r="AY99" i="14"/>
  <c r="AY98" i="14"/>
  <c r="AY97" i="14"/>
  <c r="AY96" i="14"/>
  <c r="AY95" i="14"/>
  <c r="AY94" i="14"/>
  <c r="AY93" i="14"/>
  <c r="AY92" i="14"/>
  <c r="AY91" i="14"/>
  <c r="AY90" i="14"/>
  <c r="AY89" i="14"/>
  <c r="AY88" i="14"/>
  <c r="AY87" i="14"/>
  <c r="AY86" i="14"/>
  <c r="AY85" i="14"/>
  <c r="AY84" i="14"/>
  <c r="AY83" i="14"/>
  <c r="AY82" i="14"/>
  <c r="AY81" i="14"/>
  <c r="AY80" i="14"/>
  <c r="AY79" i="14"/>
  <c r="AY78" i="14"/>
  <c r="AY77" i="14"/>
  <c r="AY76" i="14"/>
  <c r="AY75" i="14"/>
  <c r="AY74" i="14"/>
  <c r="AY73" i="14"/>
  <c r="AY72" i="14"/>
  <c r="AY71" i="14"/>
  <c r="AY70" i="14"/>
  <c r="K69" i="14"/>
  <c r="AY69" i="14" s="1"/>
  <c r="AY68" i="14"/>
  <c r="AY67" i="14"/>
  <c r="AY66" i="14"/>
  <c r="AY65" i="14"/>
  <c r="AY64" i="14"/>
  <c r="AY63" i="14"/>
  <c r="AY62" i="14"/>
  <c r="AY61" i="14"/>
  <c r="AY60" i="14"/>
  <c r="AY59" i="14"/>
  <c r="AY58" i="14"/>
  <c r="AY57" i="14"/>
  <c r="AY56" i="14"/>
  <c r="AY55" i="14"/>
  <c r="AY54" i="14"/>
  <c r="AY53" i="14"/>
  <c r="AY52" i="14"/>
  <c r="AY51" i="14"/>
  <c r="AY50" i="14"/>
  <c r="AY49" i="14"/>
  <c r="AY48" i="14"/>
  <c r="AY47" i="14"/>
  <c r="AY46" i="14"/>
  <c r="K45" i="14"/>
  <c r="AY45" i="14" s="1"/>
  <c r="K44" i="14"/>
  <c r="AY44" i="14" s="1"/>
  <c r="K43" i="14"/>
  <c r="AY43" i="14" s="1"/>
  <c r="K42" i="14"/>
  <c r="AY42" i="14" s="1"/>
  <c r="K41" i="14"/>
  <c r="AY41" i="14" s="1"/>
  <c r="K40" i="14"/>
  <c r="AY40" i="14" s="1"/>
  <c r="K39" i="14"/>
  <c r="AY39" i="14" s="1"/>
  <c r="K38" i="14"/>
  <c r="AY38" i="14" s="1"/>
  <c r="K37" i="14"/>
  <c r="AY37" i="14" s="1"/>
  <c r="K36" i="14"/>
  <c r="AY36" i="14" s="1"/>
  <c r="K35" i="14"/>
  <c r="AY35" i="14" s="1"/>
  <c r="K34" i="14"/>
  <c r="AY34" i="14" s="1"/>
  <c r="K33" i="14"/>
  <c r="AY33" i="14" s="1"/>
  <c r="K32" i="14"/>
  <c r="AY32" i="14" s="1"/>
  <c r="K31" i="14"/>
  <c r="AY31" i="14" s="1"/>
  <c r="K30" i="14"/>
  <c r="AY30" i="14" s="1"/>
  <c r="K29" i="14"/>
  <c r="K28" i="14"/>
  <c r="AY28" i="14" s="1"/>
  <c r="K27" i="14"/>
  <c r="AY27" i="14" s="1"/>
  <c r="K26" i="14"/>
  <c r="AY26" i="14" s="1"/>
  <c r="K25" i="14"/>
  <c r="AY25" i="14" s="1"/>
  <c r="K24" i="14"/>
  <c r="AY24" i="14" s="1"/>
  <c r="K23" i="14"/>
  <c r="AY23" i="14" s="1"/>
  <c r="K22" i="14"/>
  <c r="K21" i="14"/>
  <c r="AY21" i="14" s="1"/>
  <c r="AY20" i="14"/>
  <c r="AY19" i="14"/>
  <c r="AY18" i="14"/>
  <c r="K17" i="14"/>
  <c r="AY17" i="14" s="1"/>
  <c r="K16" i="14"/>
  <c r="AY16" i="14" s="1"/>
  <c r="K15" i="14"/>
  <c r="AY15" i="14" s="1"/>
  <c r="K14" i="14"/>
  <c r="AY14" i="14" s="1"/>
  <c r="K13" i="14"/>
  <c r="AY13" i="14" s="1"/>
  <c r="K12" i="14"/>
  <c r="AY12" i="14" s="1"/>
  <c r="K11" i="14"/>
  <c r="AY11" i="14" s="1"/>
  <c r="K10" i="14"/>
  <c r="AY10" i="14" s="1"/>
  <c r="K9" i="14"/>
  <c r="AY9" i="14" s="1"/>
  <c r="K8" i="14"/>
  <c r="AY8" i="14" s="1"/>
  <c r="K7" i="14"/>
  <c r="AY7" i="14" s="1"/>
  <c r="K6" i="14"/>
  <c r="AY6" i="14" s="1"/>
  <c r="K5" i="14"/>
  <c r="AY5" i="14" s="1"/>
  <c r="AJ311" i="14"/>
  <c r="AJ312" i="14"/>
  <c r="AJ313" i="14"/>
  <c r="AJ315" i="14"/>
  <c r="AJ343" i="14"/>
  <c r="AJ344" i="14"/>
  <c r="AJ345" i="14"/>
  <c r="AJ347" i="14"/>
  <c r="AJ348" i="14"/>
  <c r="AJ349" i="14"/>
  <c r="AJ351" i="14"/>
  <c r="AJ352" i="14"/>
  <c r="AJ353" i="14"/>
  <c r="AJ355" i="14"/>
  <c r="AJ356" i="14"/>
  <c r="AJ357" i="14"/>
  <c r="AJ359" i="14"/>
  <c r="AJ360" i="14"/>
  <c r="AJ361" i="14"/>
  <c r="AJ363" i="14"/>
  <c r="AJ364" i="14"/>
  <c r="AJ365" i="14"/>
  <c r="AJ367" i="14"/>
  <c r="AJ369" i="14"/>
  <c r="A8" i="9" l="1"/>
  <c r="A9" i="9" s="1"/>
  <c r="AY29" i="14"/>
  <c r="AY22" i="14"/>
  <c r="AJ310" i="14"/>
  <c r="AJ307" i="14"/>
  <c r="AJ306" i="14"/>
  <c r="AJ303" i="14"/>
  <c r="AJ302" i="14"/>
  <c r="AJ299" i="14"/>
  <c r="AJ298" i="14"/>
  <c r="AJ295" i="14"/>
  <c r="AJ294" i="14"/>
  <c r="S8" i="26"/>
  <c r="S6" i="26"/>
  <c r="A10" i="9" l="1"/>
  <c r="AJ293" i="14"/>
  <c r="AJ297" i="14"/>
  <c r="AJ301" i="14"/>
  <c r="AJ305" i="14"/>
  <c r="AJ309" i="14"/>
  <c r="AJ292" i="14"/>
  <c r="AJ296" i="14"/>
  <c r="AJ300" i="14"/>
  <c r="AJ304" i="14"/>
  <c r="AJ308" i="14"/>
  <c r="B197" i="14"/>
  <c r="D197" i="14"/>
  <c r="A197" i="14" s="1"/>
  <c r="G197" i="14"/>
  <c r="P197" i="14"/>
  <c r="S197" i="14"/>
  <c r="V197" i="14"/>
  <c r="AB197" i="14"/>
  <c r="AC197" i="14"/>
  <c r="AD197" i="14"/>
  <c r="AP197" i="14"/>
  <c r="B198" i="14"/>
  <c r="D198" i="14"/>
  <c r="A198" i="14" s="1"/>
  <c r="G198" i="14"/>
  <c r="P198" i="14"/>
  <c r="S198" i="14"/>
  <c r="V198" i="14"/>
  <c r="AB198" i="14"/>
  <c r="AC198" i="14"/>
  <c r="AD198" i="14"/>
  <c r="AP198" i="14"/>
  <c r="B199" i="14"/>
  <c r="D199" i="14"/>
  <c r="A199" i="14" s="1"/>
  <c r="G199" i="14"/>
  <c r="P199" i="14"/>
  <c r="S199" i="14"/>
  <c r="V199" i="14"/>
  <c r="AB199" i="14"/>
  <c r="AC199" i="14"/>
  <c r="AD199" i="14"/>
  <c r="AP199" i="14"/>
  <c r="B200" i="14"/>
  <c r="D200" i="14"/>
  <c r="A200" i="14" s="1"/>
  <c r="G200" i="14"/>
  <c r="P200" i="14"/>
  <c r="S200" i="14"/>
  <c r="V200" i="14"/>
  <c r="AB200" i="14"/>
  <c r="AC200" i="14"/>
  <c r="AD200" i="14"/>
  <c r="AP200" i="14"/>
  <c r="B201" i="14"/>
  <c r="D201" i="14"/>
  <c r="A201" i="14" s="1"/>
  <c r="G201" i="14"/>
  <c r="P201" i="14"/>
  <c r="S201" i="14"/>
  <c r="V201" i="14"/>
  <c r="AB201" i="14"/>
  <c r="AC201" i="14"/>
  <c r="AD201" i="14"/>
  <c r="AP201" i="14"/>
  <c r="B202" i="14"/>
  <c r="D202" i="14"/>
  <c r="A202" i="14" s="1"/>
  <c r="G202" i="14"/>
  <c r="P202" i="14"/>
  <c r="S202" i="14"/>
  <c r="V202" i="14"/>
  <c r="AB202" i="14"/>
  <c r="AC202" i="14"/>
  <c r="AD202" i="14"/>
  <c r="AP202" i="14"/>
  <c r="B203" i="14"/>
  <c r="D203" i="14"/>
  <c r="A203" i="14" s="1"/>
  <c r="G203" i="14"/>
  <c r="P203" i="14"/>
  <c r="S203" i="14"/>
  <c r="V203" i="14"/>
  <c r="AB203" i="14"/>
  <c r="AC203" i="14"/>
  <c r="AD203" i="14"/>
  <c r="AP203" i="14"/>
  <c r="B204" i="14"/>
  <c r="D204" i="14"/>
  <c r="A204" i="14" s="1"/>
  <c r="G204" i="14"/>
  <c r="P204" i="14"/>
  <c r="S204" i="14"/>
  <c r="V204" i="14"/>
  <c r="AB204" i="14"/>
  <c r="AC204" i="14"/>
  <c r="AD204" i="14"/>
  <c r="AP204" i="14"/>
  <c r="B205" i="14"/>
  <c r="D205" i="14"/>
  <c r="A205" i="14" s="1"/>
  <c r="G205" i="14"/>
  <c r="P205" i="14"/>
  <c r="S205" i="14"/>
  <c r="V205" i="14"/>
  <c r="AB205" i="14"/>
  <c r="AC205" i="14"/>
  <c r="AD205" i="14"/>
  <c r="AP205" i="14"/>
  <c r="B206" i="14"/>
  <c r="D206" i="14"/>
  <c r="A206" i="14" s="1"/>
  <c r="G206" i="14"/>
  <c r="P206" i="14"/>
  <c r="S206" i="14"/>
  <c r="V206" i="14"/>
  <c r="AB206" i="14"/>
  <c r="AC206" i="14"/>
  <c r="AD206" i="14"/>
  <c r="AP206" i="14"/>
  <c r="B207" i="14"/>
  <c r="D207" i="14"/>
  <c r="A207" i="14" s="1"/>
  <c r="G207" i="14"/>
  <c r="P207" i="14"/>
  <c r="S207" i="14"/>
  <c r="V207" i="14"/>
  <c r="AB207" i="14"/>
  <c r="AC207" i="14"/>
  <c r="AD207" i="14"/>
  <c r="AP207" i="14"/>
  <c r="B208" i="14"/>
  <c r="D208" i="14"/>
  <c r="A208" i="14" s="1"/>
  <c r="G208" i="14"/>
  <c r="P208" i="14"/>
  <c r="S208" i="14"/>
  <c r="V208" i="14"/>
  <c r="AB208" i="14"/>
  <c r="AC208" i="14"/>
  <c r="AD208" i="14"/>
  <c r="AP208" i="14"/>
  <c r="B209" i="14"/>
  <c r="D209" i="14"/>
  <c r="A209" i="14" s="1"/>
  <c r="G209" i="14"/>
  <c r="P209" i="14"/>
  <c r="S209" i="14"/>
  <c r="V209" i="14"/>
  <c r="AB209" i="14"/>
  <c r="AC209" i="14"/>
  <c r="AD209" i="14"/>
  <c r="AP209" i="14"/>
  <c r="B210" i="14"/>
  <c r="D210" i="14"/>
  <c r="A210" i="14" s="1"/>
  <c r="G210" i="14"/>
  <c r="P210" i="14"/>
  <c r="S210" i="14"/>
  <c r="V210" i="14"/>
  <c r="AB210" i="14"/>
  <c r="AC210" i="14"/>
  <c r="AD210" i="14"/>
  <c r="AP210" i="14"/>
  <c r="B211" i="14"/>
  <c r="D211" i="14"/>
  <c r="A211" i="14" s="1"/>
  <c r="G211" i="14"/>
  <c r="P211" i="14"/>
  <c r="S211" i="14"/>
  <c r="V211" i="14"/>
  <c r="AB211" i="14"/>
  <c r="AC211" i="14"/>
  <c r="AD211" i="14"/>
  <c r="AP211" i="14"/>
  <c r="B212" i="14"/>
  <c r="D212" i="14"/>
  <c r="A212" i="14" s="1"/>
  <c r="G212" i="14"/>
  <c r="P212" i="14"/>
  <c r="S212" i="14"/>
  <c r="V212" i="14"/>
  <c r="AB212" i="14"/>
  <c r="AC212" i="14"/>
  <c r="AD212" i="14"/>
  <c r="AP212" i="14"/>
  <c r="B213" i="14"/>
  <c r="D213" i="14"/>
  <c r="A213" i="14" s="1"/>
  <c r="G213" i="14"/>
  <c r="P213" i="14"/>
  <c r="S213" i="14"/>
  <c r="V213" i="14"/>
  <c r="AB213" i="14"/>
  <c r="AC213" i="14"/>
  <c r="AD213" i="14"/>
  <c r="AP213" i="14"/>
  <c r="B214" i="14"/>
  <c r="D214" i="14"/>
  <c r="A214" i="14" s="1"/>
  <c r="G214" i="14"/>
  <c r="P214" i="14"/>
  <c r="S214" i="14"/>
  <c r="V214" i="14"/>
  <c r="AB214" i="14"/>
  <c r="AC214" i="14"/>
  <c r="AD214" i="14"/>
  <c r="AP214" i="14"/>
  <c r="B215" i="14"/>
  <c r="D215" i="14"/>
  <c r="A215" i="14" s="1"/>
  <c r="G215" i="14"/>
  <c r="P215" i="14"/>
  <c r="S215" i="14"/>
  <c r="V215" i="14"/>
  <c r="AB215" i="14"/>
  <c r="AC215" i="14"/>
  <c r="AD215" i="14"/>
  <c r="AP215" i="14"/>
  <c r="B216" i="14"/>
  <c r="D216" i="14"/>
  <c r="A216" i="14" s="1"/>
  <c r="G216" i="14"/>
  <c r="P216" i="14"/>
  <c r="S216" i="14"/>
  <c r="V216" i="14"/>
  <c r="AB216" i="14"/>
  <c r="AC216" i="14"/>
  <c r="AD216" i="14"/>
  <c r="AP216" i="14"/>
  <c r="B217" i="14"/>
  <c r="D217" i="14"/>
  <c r="A217" i="14" s="1"/>
  <c r="G217" i="14"/>
  <c r="P217" i="14"/>
  <c r="S217" i="14"/>
  <c r="V217" i="14"/>
  <c r="AB217" i="14"/>
  <c r="AC217" i="14"/>
  <c r="AD217" i="14"/>
  <c r="AP217" i="14"/>
  <c r="B218" i="14"/>
  <c r="D218" i="14"/>
  <c r="A218" i="14" s="1"/>
  <c r="G218" i="14"/>
  <c r="P218" i="14"/>
  <c r="S218" i="14"/>
  <c r="V218" i="14"/>
  <c r="AB218" i="14"/>
  <c r="AC218" i="14"/>
  <c r="AD218" i="14"/>
  <c r="AP218" i="14"/>
  <c r="I10" i="9"/>
  <c r="A11" i="9" l="1"/>
  <c r="AE206" i="14"/>
  <c r="AE204" i="14"/>
  <c r="AE215" i="14"/>
  <c r="AE214" i="14"/>
  <c r="AE212" i="14"/>
  <c r="T203" i="14"/>
  <c r="T205" i="14"/>
  <c r="T213" i="14"/>
  <c r="T211" i="14"/>
  <c r="T199" i="14"/>
  <c r="AE210" i="14"/>
  <c r="T209" i="14"/>
  <c r="AE208" i="14"/>
  <c r="T207" i="14"/>
  <c r="AE198" i="14"/>
  <c r="AE197" i="14"/>
  <c r="AE200" i="14"/>
  <c r="AE202" i="14"/>
  <c r="T201" i="14"/>
  <c r="AO218" i="14"/>
  <c r="AO216" i="14"/>
  <c r="AO210" i="14"/>
  <c r="AO206" i="14"/>
  <c r="AO202" i="14"/>
  <c r="AO198" i="14"/>
  <c r="AE218" i="14"/>
  <c r="AE216" i="14"/>
  <c r="T215" i="14"/>
  <c r="AO214" i="14"/>
  <c r="AE213" i="14"/>
  <c r="T212" i="14"/>
  <c r="AO211" i="14"/>
  <c r="AE209" i="14"/>
  <c r="T208" i="14"/>
  <c r="AO207" i="14"/>
  <c r="AE205" i="14"/>
  <c r="T204" i="14"/>
  <c r="AO203" i="14"/>
  <c r="AE201" i="14"/>
  <c r="T200" i="14"/>
  <c r="AO199" i="14"/>
  <c r="AO217" i="14"/>
  <c r="AO215" i="14"/>
  <c r="AO212" i="14"/>
  <c r="AO208" i="14"/>
  <c r="AO204" i="14"/>
  <c r="AO200" i="14"/>
  <c r="AO197" i="14"/>
  <c r="AE217" i="14"/>
  <c r="AO213" i="14"/>
  <c r="AE211" i="14"/>
  <c r="T210" i="14"/>
  <c r="AO209" i="14"/>
  <c r="AE207" i="14"/>
  <c r="T206" i="14"/>
  <c r="AO205" i="14"/>
  <c r="AE203" i="14"/>
  <c r="T202" i="14"/>
  <c r="AO201" i="14"/>
  <c r="AE199" i="14"/>
  <c r="T218" i="14"/>
  <c r="T216" i="14"/>
  <c r="Q218" i="14"/>
  <c r="Q217" i="14"/>
  <c r="Q216" i="14"/>
  <c r="Q215" i="14"/>
  <c r="Q214" i="14"/>
  <c r="Q213" i="14"/>
  <c r="Q212" i="14"/>
  <c r="Q211" i="14"/>
  <c r="Q210" i="14"/>
  <c r="Q209" i="14"/>
  <c r="Q208" i="14"/>
  <c r="Q207" i="14"/>
  <c r="Q206" i="14"/>
  <c r="Q205" i="14"/>
  <c r="Q204" i="14"/>
  <c r="Q203" i="14"/>
  <c r="Q202" i="14"/>
  <c r="Q201" i="14"/>
  <c r="Q200" i="14"/>
  <c r="Q199" i="14"/>
  <c r="Q198" i="14"/>
  <c r="Q197" i="14"/>
  <c r="T217" i="14"/>
  <c r="T214" i="14"/>
  <c r="T198" i="14"/>
  <c r="T197" i="14"/>
  <c r="I11" i="9"/>
  <c r="A12" i="9" l="1"/>
  <c r="B188" i="14"/>
  <c r="D188" i="14"/>
  <c r="A188" i="14" s="1"/>
  <c r="G188" i="14"/>
  <c r="P188" i="14"/>
  <c r="Q188" i="14"/>
  <c r="S188" i="14"/>
  <c r="V188" i="14"/>
  <c r="AB188" i="14"/>
  <c r="AC188" i="14"/>
  <c r="AD188" i="14"/>
  <c r="AP188" i="14"/>
  <c r="B189" i="14"/>
  <c r="D189" i="14"/>
  <c r="A189" i="14" s="1"/>
  <c r="G189" i="14"/>
  <c r="P189" i="14"/>
  <c r="Q189" i="14"/>
  <c r="S189" i="14"/>
  <c r="V189" i="14"/>
  <c r="AB189" i="14"/>
  <c r="AC189" i="14"/>
  <c r="AD189" i="14"/>
  <c r="AP189" i="14"/>
  <c r="B190" i="14"/>
  <c r="D190" i="14"/>
  <c r="A190" i="14" s="1"/>
  <c r="G190" i="14"/>
  <c r="P190" i="14"/>
  <c r="Q190" i="14"/>
  <c r="S190" i="14"/>
  <c r="V190" i="14"/>
  <c r="AB190" i="14"/>
  <c r="AC190" i="14"/>
  <c r="AD190" i="14"/>
  <c r="AP190" i="14"/>
  <c r="B191" i="14"/>
  <c r="D191" i="14"/>
  <c r="A191" i="14" s="1"/>
  <c r="G191" i="14"/>
  <c r="P191" i="14"/>
  <c r="Q191" i="14"/>
  <c r="S191" i="14"/>
  <c r="V191" i="14"/>
  <c r="AB191" i="14"/>
  <c r="AC191" i="14"/>
  <c r="AD191" i="14"/>
  <c r="AP191" i="14"/>
  <c r="B192" i="14"/>
  <c r="D192" i="14"/>
  <c r="A192" i="14" s="1"/>
  <c r="G192" i="14"/>
  <c r="P192" i="14"/>
  <c r="Q192" i="14"/>
  <c r="S192" i="14"/>
  <c r="V192" i="14"/>
  <c r="AB192" i="14"/>
  <c r="AC192" i="14"/>
  <c r="AD192" i="14"/>
  <c r="AP192" i="14"/>
  <c r="B193" i="14"/>
  <c r="D193" i="14"/>
  <c r="A193" i="14" s="1"/>
  <c r="G193" i="14"/>
  <c r="P193" i="14"/>
  <c r="Q193" i="14"/>
  <c r="S193" i="14"/>
  <c r="V193" i="14"/>
  <c r="AB193" i="14"/>
  <c r="AC193" i="14"/>
  <c r="AD193" i="14"/>
  <c r="AP193" i="14"/>
  <c r="B194" i="14"/>
  <c r="D194" i="14"/>
  <c r="A194" i="14" s="1"/>
  <c r="G194" i="14"/>
  <c r="P194" i="14"/>
  <c r="Q194" i="14"/>
  <c r="S194" i="14"/>
  <c r="V194" i="14"/>
  <c r="AB194" i="14"/>
  <c r="AC194" i="14"/>
  <c r="AD194" i="14"/>
  <c r="AP194" i="14"/>
  <c r="B195" i="14"/>
  <c r="D195" i="14"/>
  <c r="A195" i="14" s="1"/>
  <c r="G195" i="14"/>
  <c r="P195" i="14"/>
  <c r="Q195" i="14"/>
  <c r="S195" i="14"/>
  <c r="V195" i="14"/>
  <c r="AB195" i="14"/>
  <c r="AC195" i="14"/>
  <c r="AD195" i="14"/>
  <c r="AP195" i="14"/>
  <c r="B196" i="14"/>
  <c r="D196" i="14"/>
  <c r="A196" i="14" s="1"/>
  <c r="G196" i="14"/>
  <c r="P196" i="14"/>
  <c r="Q196" i="14"/>
  <c r="S196" i="14"/>
  <c r="V196" i="14"/>
  <c r="AB196" i="14"/>
  <c r="AC196" i="14"/>
  <c r="AD196" i="14"/>
  <c r="AP196" i="14"/>
  <c r="I12" i="9"/>
  <c r="A13" i="9" l="1"/>
  <c r="T188" i="14"/>
  <c r="T196" i="14"/>
  <c r="AE195" i="14"/>
  <c r="T195" i="14"/>
  <c r="AE196" i="14"/>
  <c r="AO190" i="14"/>
  <c r="AO188" i="14"/>
  <c r="AE188" i="14"/>
  <c r="AO191" i="14"/>
  <c r="AO194" i="14"/>
  <c r="AO192" i="14"/>
  <c r="AE192" i="14"/>
  <c r="T191" i="14"/>
  <c r="AO189" i="14"/>
  <c r="AO196" i="14"/>
  <c r="AO193" i="14"/>
  <c r="AE191" i="14"/>
  <c r="AO195" i="14"/>
  <c r="T192" i="14"/>
  <c r="AE193" i="14"/>
  <c r="AE189" i="14"/>
  <c r="AE194" i="14"/>
  <c r="T193" i="14"/>
  <c r="AE190" i="14"/>
  <c r="T189" i="14"/>
  <c r="T194" i="14"/>
  <c r="T190" i="14"/>
  <c r="I13" i="9"/>
  <c r="A14" i="9" l="1"/>
  <c r="I14" i="9"/>
  <c r="A15" i="9" l="1"/>
  <c r="AJ267" i="14"/>
  <c r="AJ266" i="14"/>
  <c r="AJ263" i="14"/>
  <c r="AJ262" i="14"/>
  <c r="AJ259" i="14"/>
  <c r="AJ258" i="14"/>
  <c r="AJ255" i="14"/>
  <c r="AJ254" i="14"/>
  <c r="AJ251" i="14"/>
  <c r="AJ250" i="14"/>
  <c r="AJ247" i="14"/>
  <c r="AJ246" i="14"/>
  <c r="AJ243" i="14"/>
  <c r="AJ242" i="14"/>
  <c r="AJ239" i="14"/>
  <c r="AJ238" i="14"/>
  <c r="AJ235" i="14"/>
  <c r="AJ234" i="14"/>
  <c r="I15" i="9"/>
  <c r="A16" i="9" l="1"/>
  <c r="AJ236" i="14"/>
  <c r="AJ240" i="14"/>
  <c r="AJ244" i="14"/>
  <c r="AJ248" i="14"/>
  <c r="AJ252" i="14"/>
  <c r="AJ256" i="14"/>
  <c r="AJ260" i="14"/>
  <c r="AJ264" i="14"/>
  <c r="AJ268" i="14"/>
  <c r="AJ233" i="14"/>
  <c r="AJ237" i="14"/>
  <c r="AJ241" i="14"/>
  <c r="AJ245" i="14"/>
  <c r="AJ249" i="14"/>
  <c r="AJ253" i="14"/>
  <c r="AJ257" i="14"/>
  <c r="AJ261" i="14"/>
  <c r="AJ265" i="14"/>
  <c r="AJ269" i="14"/>
  <c r="G5" i="14"/>
  <c r="D5" i="14"/>
  <c r="C2" i="26"/>
  <c r="I16" i="9"/>
  <c r="A17" i="9" l="1"/>
  <c r="B66" i="14"/>
  <c r="D66" i="14"/>
  <c r="A66" i="14" s="1"/>
  <c r="G66" i="14"/>
  <c r="P66" i="14"/>
  <c r="Q66" i="14"/>
  <c r="S66" i="14"/>
  <c r="V66" i="14"/>
  <c r="AB66" i="14"/>
  <c r="AC66" i="14"/>
  <c r="AD66" i="14"/>
  <c r="AO66" i="14"/>
  <c r="AP66" i="14"/>
  <c r="B67" i="14"/>
  <c r="D67" i="14"/>
  <c r="A67" i="14" s="1"/>
  <c r="G67" i="14"/>
  <c r="P67" i="14"/>
  <c r="Q67" i="14"/>
  <c r="S67" i="14"/>
  <c r="V67" i="14"/>
  <c r="AB67" i="14"/>
  <c r="AC67" i="14"/>
  <c r="AD67" i="14"/>
  <c r="AO67" i="14"/>
  <c r="AP67" i="14"/>
  <c r="B68" i="14"/>
  <c r="D68" i="14"/>
  <c r="A68" i="14" s="1"/>
  <c r="G68" i="14"/>
  <c r="P68" i="14"/>
  <c r="Q68" i="14"/>
  <c r="S68" i="14"/>
  <c r="V68" i="14"/>
  <c r="AB68" i="14"/>
  <c r="AC68" i="14"/>
  <c r="AD68" i="14"/>
  <c r="AO68" i="14"/>
  <c r="AP68" i="14"/>
  <c r="B69" i="14"/>
  <c r="D69" i="14"/>
  <c r="A69" i="14" s="1"/>
  <c r="G69" i="14"/>
  <c r="P69" i="14"/>
  <c r="Q69" i="14"/>
  <c r="S69" i="14"/>
  <c r="V69" i="14"/>
  <c r="AB69" i="14"/>
  <c r="AC69" i="14"/>
  <c r="AD69" i="14"/>
  <c r="AO69" i="14"/>
  <c r="AP69" i="14"/>
  <c r="B70" i="14"/>
  <c r="D70" i="14"/>
  <c r="A70" i="14" s="1"/>
  <c r="G70" i="14"/>
  <c r="P70" i="14"/>
  <c r="Q70" i="14"/>
  <c r="S70" i="14"/>
  <c r="V70" i="14"/>
  <c r="AB70" i="14"/>
  <c r="AC70" i="14"/>
  <c r="AD70" i="14"/>
  <c r="AO70" i="14"/>
  <c r="AP70" i="14"/>
  <c r="B71" i="14"/>
  <c r="D71" i="14"/>
  <c r="A71" i="14" s="1"/>
  <c r="G71" i="14"/>
  <c r="P71" i="14"/>
  <c r="Q71" i="14"/>
  <c r="S71" i="14"/>
  <c r="V71" i="14"/>
  <c r="AB71" i="14"/>
  <c r="AC71" i="14"/>
  <c r="AD71" i="14"/>
  <c r="AO71" i="14"/>
  <c r="AP71" i="14"/>
  <c r="B72" i="14"/>
  <c r="D72" i="14"/>
  <c r="A72" i="14" s="1"/>
  <c r="G72" i="14"/>
  <c r="P72" i="14"/>
  <c r="Q72" i="14"/>
  <c r="S72" i="14"/>
  <c r="V72" i="14"/>
  <c r="AB72" i="14"/>
  <c r="AC72" i="14"/>
  <c r="AD72" i="14"/>
  <c r="AO72" i="14"/>
  <c r="AP72" i="14"/>
  <c r="B73" i="14"/>
  <c r="D73" i="14"/>
  <c r="A73" i="14" s="1"/>
  <c r="G73" i="14"/>
  <c r="P73" i="14"/>
  <c r="Q73" i="14"/>
  <c r="S73" i="14"/>
  <c r="V73" i="14"/>
  <c r="AB73" i="14"/>
  <c r="AC73" i="14"/>
  <c r="AD73" i="14"/>
  <c r="AO73" i="14"/>
  <c r="AP73" i="14"/>
  <c r="B74" i="14"/>
  <c r="D74" i="14"/>
  <c r="A74" i="14" s="1"/>
  <c r="G74" i="14"/>
  <c r="P74" i="14"/>
  <c r="Q74" i="14"/>
  <c r="S74" i="14"/>
  <c r="V74" i="14"/>
  <c r="AB74" i="14"/>
  <c r="AC74" i="14"/>
  <c r="AD74" i="14"/>
  <c r="AO74" i="14"/>
  <c r="AP74" i="14"/>
  <c r="B75" i="14"/>
  <c r="D75" i="14"/>
  <c r="A75" i="14" s="1"/>
  <c r="G75" i="14"/>
  <c r="P75" i="14"/>
  <c r="Q75" i="14"/>
  <c r="S75" i="14"/>
  <c r="V75" i="14"/>
  <c r="AB75" i="14"/>
  <c r="AC75" i="14"/>
  <c r="AD75" i="14"/>
  <c r="AO75" i="14"/>
  <c r="AP75" i="14"/>
  <c r="B76" i="14"/>
  <c r="D76" i="14"/>
  <c r="A76" i="14" s="1"/>
  <c r="G76" i="14"/>
  <c r="P76" i="14"/>
  <c r="Q76" i="14"/>
  <c r="S76" i="14"/>
  <c r="V76" i="14"/>
  <c r="AB76" i="14"/>
  <c r="AC76" i="14"/>
  <c r="AD76" i="14"/>
  <c r="AO76" i="14"/>
  <c r="AP76" i="14"/>
  <c r="B77" i="14"/>
  <c r="D77" i="14"/>
  <c r="A77" i="14" s="1"/>
  <c r="G77" i="14"/>
  <c r="P77" i="14"/>
  <c r="Q77" i="14"/>
  <c r="S77" i="14"/>
  <c r="V77" i="14"/>
  <c r="AB77" i="14"/>
  <c r="AC77" i="14"/>
  <c r="AD77" i="14"/>
  <c r="AO77" i="14"/>
  <c r="AP77" i="14"/>
  <c r="B78" i="14"/>
  <c r="D78" i="14"/>
  <c r="A78" i="14" s="1"/>
  <c r="G78" i="14"/>
  <c r="P78" i="14"/>
  <c r="Q78" i="14"/>
  <c r="S78" i="14"/>
  <c r="V78" i="14"/>
  <c r="AB78" i="14"/>
  <c r="AC78" i="14"/>
  <c r="AD78" i="14"/>
  <c r="AO78" i="14"/>
  <c r="AP78" i="14"/>
  <c r="B79" i="14"/>
  <c r="D79" i="14"/>
  <c r="A79" i="14" s="1"/>
  <c r="G79" i="14"/>
  <c r="P79" i="14"/>
  <c r="Q79" i="14"/>
  <c r="S79" i="14"/>
  <c r="V79" i="14"/>
  <c r="AB79" i="14"/>
  <c r="AC79" i="14"/>
  <c r="AD79" i="14"/>
  <c r="AO79" i="14"/>
  <c r="AP79" i="14"/>
  <c r="B80" i="14"/>
  <c r="D80" i="14"/>
  <c r="A80" i="14" s="1"/>
  <c r="G80" i="14"/>
  <c r="P80" i="14"/>
  <c r="Q80" i="14"/>
  <c r="S80" i="14"/>
  <c r="V80" i="14"/>
  <c r="AB80" i="14"/>
  <c r="AC80" i="14"/>
  <c r="AD80" i="14"/>
  <c r="AO80" i="14"/>
  <c r="AP80" i="14"/>
  <c r="B81" i="14"/>
  <c r="D81" i="14"/>
  <c r="A81" i="14" s="1"/>
  <c r="G81" i="14"/>
  <c r="P81" i="14"/>
  <c r="Q81" i="14"/>
  <c r="S81" i="14"/>
  <c r="V81" i="14"/>
  <c r="AB81" i="14"/>
  <c r="AC81" i="14"/>
  <c r="AD81" i="14"/>
  <c r="AO81" i="14"/>
  <c r="AP81" i="14"/>
  <c r="B82" i="14"/>
  <c r="D82" i="14"/>
  <c r="A82" i="14" s="1"/>
  <c r="G82" i="14"/>
  <c r="P82" i="14"/>
  <c r="Q82" i="14"/>
  <c r="S82" i="14"/>
  <c r="V82" i="14"/>
  <c r="AB82" i="14"/>
  <c r="AC82" i="14"/>
  <c r="AD82" i="14"/>
  <c r="AO82" i="14"/>
  <c r="AP82" i="14"/>
  <c r="B83" i="14"/>
  <c r="D83" i="14"/>
  <c r="A83" i="14" s="1"/>
  <c r="G83" i="14"/>
  <c r="P83" i="14"/>
  <c r="Q83" i="14"/>
  <c r="S83" i="14"/>
  <c r="V83" i="14"/>
  <c r="AB83" i="14"/>
  <c r="AC83" i="14"/>
  <c r="AD83" i="14"/>
  <c r="AO83" i="14"/>
  <c r="AP83" i="14"/>
  <c r="B84" i="14"/>
  <c r="D84" i="14"/>
  <c r="A84" i="14" s="1"/>
  <c r="G84" i="14"/>
  <c r="P84" i="14"/>
  <c r="Q84" i="14"/>
  <c r="S84" i="14"/>
  <c r="V84" i="14"/>
  <c r="AB84" i="14"/>
  <c r="AC84" i="14"/>
  <c r="AD84" i="14"/>
  <c r="AO84" i="14"/>
  <c r="AP84" i="14"/>
  <c r="B85" i="14"/>
  <c r="D85" i="14"/>
  <c r="A85" i="14" s="1"/>
  <c r="G85" i="14"/>
  <c r="P85" i="14"/>
  <c r="Q85" i="14"/>
  <c r="S85" i="14"/>
  <c r="V85" i="14"/>
  <c r="AB85" i="14"/>
  <c r="AC85" i="14"/>
  <c r="AD85" i="14"/>
  <c r="AO85" i="14"/>
  <c r="AP85" i="14"/>
  <c r="B86" i="14"/>
  <c r="D86" i="14"/>
  <c r="A86" i="14" s="1"/>
  <c r="G86" i="14"/>
  <c r="P86" i="14"/>
  <c r="Q86" i="14"/>
  <c r="S86" i="14"/>
  <c r="V86" i="14"/>
  <c r="AB86" i="14"/>
  <c r="AC86" i="14"/>
  <c r="AD86" i="14"/>
  <c r="AO86" i="14"/>
  <c r="AP86" i="14"/>
  <c r="B87" i="14"/>
  <c r="D87" i="14"/>
  <c r="A87" i="14" s="1"/>
  <c r="G87" i="14"/>
  <c r="P87" i="14"/>
  <c r="Q87" i="14"/>
  <c r="S87" i="14"/>
  <c r="V87" i="14"/>
  <c r="AB87" i="14"/>
  <c r="AC87" i="14"/>
  <c r="AD87" i="14"/>
  <c r="AO87" i="14"/>
  <c r="AP87" i="14"/>
  <c r="B88" i="14"/>
  <c r="D88" i="14"/>
  <c r="A88" i="14" s="1"/>
  <c r="G88" i="14"/>
  <c r="P88" i="14"/>
  <c r="Q88" i="14"/>
  <c r="S88" i="14"/>
  <c r="V88" i="14"/>
  <c r="AB88" i="14"/>
  <c r="AC88" i="14"/>
  <c r="AD88" i="14"/>
  <c r="AO88" i="14"/>
  <c r="AP88" i="14"/>
  <c r="B89" i="14"/>
  <c r="D89" i="14"/>
  <c r="A89" i="14" s="1"/>
  <c r="G89" i="14"/>
  <c r="P89" i="14"/>
  <c r="Q89" i="14"/>
  <c r="S89" i="14"/>
  <c r="V89" i="14"/>
  <c r="AB89" i="14"/>
  <c r="AC89" i="14"/>
  <c r="AD89" i="14"/>
  <c r="AO89" i="14"/>
  <c r="AP89" i="14"/>
  <c r="B90" i="14"/>
  <c r="D90" i="14"/>
  <c r="A90" i="14" s="1"/>
  <c r="G90" i="14"/>
  <c r="P90" i="14"/>
  <c r="Q90" i="14"/>
  <c r="S90" i="14"/>
  <c r="V90" i="14"/>
  <c r="AB90" i="14"/>
  <c r="AC90" i="14"/>
  <c r="AD90" i="14"/>
  <c r="AO90" i="14"/>
  <c r="AP90" i="14"/>
  <c r="B91" i="14"/>
  <c r="D91" i="14"/>
  <c r="A91" i="14" s="1"/>
  <c r="G91" i="14"/>
  <c r="P91" i="14"/>
  <c r="S91" i="14"/>
  <c r="V91" i="14"/>
  <c r="AB91" i="14"/>
  <c r="AC91" i="14"/>
  <c r="AD91" i="14"/>
  <c r="AO91" i="14"/>
  <c r="AP91" i="14"/>
  <c r="B92" i="14"/>
  <c r="D92" i="14"/>
  <c r="A92" i="14" s="1"/>
  <c r="G92" i="14"/>
  <c r="P92" i="14"/>
  <c r="Q92" i="14"/>
  <c r="S92" i="14"/>
  <c r="V92" i="14"/>
  <c r="AB92" i="14"/>
  <c r="AC92" i="14"/>
  <c r="AD92" i="14"/>
  <c r="AO92" i="14"/>
  <c r="AP92" i="14"/>
  <c r="B93" i="14"/>
  <c r="D93" i="14"/>
  <c r="A93" i="14" s="1"/>
  <c r="G93" i="14"/>
  <c r="P93" i="14"/>
  <c r="S93" i="14"/>
  <c r="V93" i="14"/>
  <c r="AB93" i="14"/>
  <c r="AC93" i="14"/>
  <c r="AD93" i="14"/>
  <c r="AO93" i="14"/>
  <c r="AP93" i="14"/>
  <c r="B94" i="14"/>
  <c r="D94" i="14"/>
  <c r="A94" i="14" s="1"/>
  <c r="G94" i="14"/>
  <c r="P94" i="14"/>
  <c r="Q94" i="14"/>
  <c r="S94" i="14"/>
  <c r="V94" i="14"/>
  <c r="AB94" i="14"/>
  <c r="AC94" i="14"/>
  <c r="AD94" i="14"/>
  <c r="AO94" i="14"/>
  <c r="AP94" i="14"/>
  <c r="B95" i="14"/>
  <c r="D95" i="14"/>
  <c r="A95" i="14" s="1"/>
  <c r="G95" i="14"/>
  <c r="P95" i="14"/>
  <c r="S95" i="14"/>
  <c r="V95" i="14"/>
  <c r="AB95" i="14"/>
  <c r="AC95" i="14"/>
  <c r="AD95" i="14"/>
  <c r="AO95" i="14"/>
  <c r="AP95" i="14"/>
  <c r="I17" i="9"/>
  <c r="AE74" i="14" l="1"/>
  <c r="AE90" i="14"/>
  <c r="AE92" i="14"/>
  <c r="AE82" i="14"/>
  <c r="AE78" i="14"/>
  <c r="AE76" i="14"/>
  <c r="T75" i="14"/>
  <c r="AE86" i="14"/>
  <c r="AE84" i="14"/>
  <c r="T83" i="14"/>
  <c r="AE70" i="14"/>
  <c r="AE68" i="14"/>
  <c r="AE88" i="14"/>
  <c r="AE80" i="14"/>
  <c r="T79" i="14"/>
  <c r="AE72" i="14"/>
  <c r="T89" i="14"/>
  <c r="T85" i="14"/>
  <c r="T81" i="14"/>
  <c r="T73" i="14"/>
  <c r="T69" i="14"/>
  <c r="T87" i="14"/>
  <c r="T77" i="14"/>
  <c r="T71" i="14"/>
  <c r="T67" i="14"/>
  <c r="AE95" i="14"/>
  <c r="AE93" i="14"/>
  <c r="AE91" i="14"/>
  <c r="AE89" i="14"/>
  <c r="AE87" i="14"/>
  <c r="AE85" i="14"/>
  <c r="AE83" i="14"/>
  <c r="AE81" i="14"/>
  <c r="AE79" i="14"/>
  <c r="AE77" i="14"/>
  <c r="AE75" i="14"/>
  <c r="AE73" i="14"/>
  <c r="AE71" i="14"/>
  <c r="AE69" i="14"/>
  <c r="AE67" i="14"/>
  <c r="AE66" i="14"/>
  <c r="AE94" i="14"/>
  <c r="T92" i="14"/>
  <c r="T90" i="14"/>
  <c r="T88" i="14"/>
  <c r="T86" i="14"/>
  <c r="T84" i="14"/>
  <c r="T82" i="14"/>
  <c r="T80" i="14"/>
  <c r="T78" i="14"/>
  <c r="T76" i="14"/>
  <c r="T74" i="14"/>
  <c r="T94" i="14"/>
  <c r="T93" i="14"/>
  <c r="T91" i="14"/>
  <c r="Q91" i="14"/>
  <c r="T72" i="14"/>
  <c r="T68" i="14"/>
  <c r="Q93" i="14"/>
  <c r="T70" i="14"/>
  <c r="T66" i="14"/>
  <c r="T95" i="14"/>
  <c r="Q95" i="14"/>
  <c r="E382" i="14" l="1"/>
  <c r="E381" i="14"/>
  <c r="E380" i="14"/>
  <c r="E379" i="14"/>
  <c r="E378" i="14"/>
  <c r="E377" i="14"/>
  <c r="E376" i="14"/>
  <c r="E375" i="14"/>
  <c r="E374" i="14"/>
  <c r="E373" i="14"/>
  <c r="E372" i="14"/>
  <c r="E371" i="14"/>
  <c r="AD369" i="14" l="1"/>
  <c r="AC369" i="14"/>
  <c r="AB369" i="14"/>
  <c r="V369" i="14"/>
  <c r="S369" i="14"/>
  <c r="G369" i="14"/>
  <c r="D369" i="14"/>
  <c r="A369" i="14" s="1"/>
  <c r="B369" i="14"/>
  <c r="AP367" i="14"/>
  <c r="AD367" i="14"/>
  <c r="AC367" i="14"/>
  <c r="AB367" i="14"/>
  <c r="V367" i="14"/>
  <c r="S367" i="14"/>
  <c r="G367" i="14"/>
  <c r="D367" i="14"/>
  <c r="A367" i="14" s="1"/>
  <c r="B367" i="14"/>
  <c r="AP366" i="14"/>
  <c r="AD366" i="14"/>
  <c r="AC366" i="14"/>
  <c r="AB366" i="14"/>
  <c r="V366" i="14"/>
  <c r="S366" i="14"/>
  <c r="G366" i="14"/>
  <c r="D366" i="14"/>
  <c r="A366" i="14" s="1"/>
  <c r="B366" i="14"/>
  <c r="AP365" i="14"/>
  <c r="AD365" i="14"/>
  <c r="AC365" i="14"/>
  <c r="AB365" i="14"/>
  <c r="V365" i="14"/>
  <c r="S365" i="14"/>
  <c r="G365" i="14"/>
  <c r="D365" i="14"/>
  <c r="A365" i="14" s="1"/>
  <c r="B365" i="14"/>
  <c r="AP364" i="14"/>
  <c r="AD364" i="14"/>
  <c r="AC364" i="14"/>
  <c r="AB364" i="14"/>
  <c r="V364" i="14"/>
  <c r="S364" i="14"/>
  <c r="G364" i="14"/>
  <c r="D364" i="14"/>
  <c r="A364" i="14" s="1"/>
  <c r="B364" i="14"/>
  <c r="AP363" i="14"/>
  <c r="AD363" i="14"/>
  <c r="AC363" i="14"/>
  <c r="AB363" i="14"/>
  <c r="V363" i="14"/>
  <c r="S363" i="14"/>
  <c r="G363" i="14"/>
  <c r="D363" i="14"/>
  <c r="A363" i="14" s="1"/>
  <c r="B363" i="14"/>
  <c r="AP362" i="14"/>
  <c r="AD362" i="14"/>
  <c r="AC362" i="14"/>
  <c r="AB362" i="14"/>
  <c r="V362" i="14"/>
  <c r="S362" i="14"/>
  <c r="G362" i="14"/>
  <c r="D362" i="14"/>
  <c r="A362" i="14" s="1"/>
  <c r="B362" i="14"/>
  <c r="AD361" i="14"/>
  <c r="AC361" i="14"/>
  <c r="AB361" i="14"/>
  <c r="V361" i="14"/>
  <c r="S361" i="14"/>
  <c r="G361" i="14"/>
  <c r="D361" i="14"/>
  <c r="A361" i="14" s="1"/>
  <c r="B361" i="14"/>
  <c r="AP360" i="14"/>
  <c r="AD360" i="14"/>
  <c r="AC360" i="14"/>
  <c r="AB360" i="14"/>
  <c r="V360" i="14"/>
  <c r="S360" i="14"/>
  <c r="G360" i="14"/>
  <c r="D360" i="14"/>
  <c r="A360" i="14" s="1"/>
  <c r="B360" i="14"/>
  <c r="AP359" i="14"/>
  <c r="AD359" i="14"/>
  <c r="AC359" i="14"/>
  <c r="AB359" i="14"/>
  <c r="V359" i="14"/>
  <c r="S359" i="14"/>
  <c r="G359" i="14"/>
  <c r="D359" i="14"/>
  <c r="A359" i="14" s="1"/>
  <c r="B359" i="14"/>
  <c r="AP358" i="14"/>
  <c r="AD358" i="14"/>
  <c r="AC358" i="14"/>
  <c r="AB358" i="14"/>
  <c r="V358" i="14"/>
  <c r="S358" i="14"/>
  <c r="G358" i="14"/>
  <c r="D358" i="14"/>
  <c r="A358" i="14" s="1"/>
  <c r="B358" i="14"/>
  <c r="AP357" i="14"/>
  <c r="AD357" i="14"/>
  <c r="AC357" i="14"/>
  <c r="AB357" i="14"/>
  <c r="V357" i="14"/>
  <c r="S357" i="14"/>
  <c r="G357" i="14"/>
  <c r="D357" i="14"/>
  <c r="A357" i="14" s="1"/>
  <c r="B357" i="14"/>
  <c r="AP356" i="14"/>
  <c r="AD356" i="14"/>
  <c r="AC356" i="14"/>
  <c r="AB356" i="14"/>
  <c r="V356" i="14"/>
  <c r="S356" i="14"/>
  <c r="G356" i="14"/>
  <c r="D356" i="14"/>
  <c r="A356" i="14" s="1"/>
  <c r="B356" i="14"/>
  <c r="AP355" i="14"/>
  <c r="AD355" i="14"/>
  <c r="AC355" i="14"/>
  <c r="AB355" i="14"/>
  <c r="V355" i="14"/>
  <c r="S355" i="14"/>
  <c r="G355" i="14"/>
  <c r="D355" i="14"/>
  <c r="A355" i="14" s="1"/>
  <c r="B355" i="14"/>
  <c r="AP354" i="14"/>
  <c r="AD354" i="14"/>
  <c r="AC354" i="14"/>
  <c r="AB354" i="14"/>
  <c r="V354" i="14"/>
  <c r="S354" i="14"/>
  <c r="G354" i="14"/>
  <c r="D354" i="14"/>
  <c r="A354" i="14" s="1"/>
  <c r="B354" i="14"/>
  <c r="AD353" i="14"/>
  <c r="AC353" i="14"/>
  <c r="AB353" i="14"/>
  <c r="V353" i="14"/>
  <c r="S353" i="14"/>
  <c r="G353" i="14"/>
  <c r="D353" i="14"/>
  <c r="A353" i="14" s="1"/>
  <c r="B353" i="14"/>
  <c r="AP352" i="14"/>
  <c r="AD352" i="14"/>
  <c r="AC352" i="14"/>
  <c r="AB352" i="14"/>
  <c r="V352" i="14"/>
  <c r="S352" i="14"/>
  <c r="G352" i="14"/>
  <c r="D352" i="14"/>
  <c r="A352" i="14" s="1"/>
  <c r="B352" i="14"/>
  <c r="AO351" i="14"/>
  <c r="AD351" i="14"/>
  <c r="AC351" i="14"/>
  <c r="AB351" i="14"/>
  <c r="V351" i="14"/>
  <c r="S351" i="14"/>
  <c r="P351" i="14"/>
  <c r="G351" i="14"/>
  <c r="D351" i="14"/>
  <c r="A351" i="14" s="1"/>
  <c r="B351" i="14"/>
  <c r="AD350" i="14"/>
  <c r="AC350" i="14"/>
  <c r="AB350" i="14"/>
  <c r="V350" i="14"/>
  <c r="S350" i="14"/>
  <c r="G350" i="14"/>
  <c r="D350" i="14"/>
  <c r="A350" i="14" s="1"/>
  <c r="B350" i="14"/>
  <c r="AP349" i="14"/>
  <c r="AD349" i="14"/>
  <c r="AC349" i="14"/>
  <c r="AB349" i="14"/>
  <c r="V349" i="14"/>
  <c r="S349" i="14"/>
  <c r="G349" i="14"/>
  <c r="D349" i="14"/>
  <c r="A349" i="14" s="1"/>
  <c r="B349" i="14"/>
  <c r="AP348" i="14"/>
  <c r="AD348" i="14"/>
  <c r="AC348" i="14"/>
  <c r="AB348" i="14"/>
  <c r="V348" i="14"/>
  <c r="S348" i="14"/>
  <c r="G348" i="14"/>
  <c r="D348" i="14"/>
  <c r="A348" i="14" s="1"/>
  <c r="B348" i="14"/>
  <c r="AD347" i="14"/>
  <c r="AC347" i="14"/>
  <c r="AB347" i="14"/>
  <c r="V347" i="14"/>
  <c r="S347" i="14"/>
  <c r="G347" i="14"/>
  <c r="D347" i="14"/>
  <c r="A347" i="14" s="1"/>
  <c r="B347" i="14"/>
  <c r="AP346" i="14"/>
  <c r="AD346" i="14"/>
  <c r="AC346" i="14"/>
  <c r="AB346" i="14"/>
  <c r="V346" i="14"/>
  <c r="S346" i="14"/>
  <c r="G346" i="14"/>
  <c r="D346" i="14"/>
  <c r="A346" i="14" s="1"/>
  <c r="B346" i="14"/>
  <c r="AD345" i="14"/>
  <c r="AC345" i="14"/>
  <c r="AB345" i="14"/>
  <c r="V345" i="14"/>
  <c r="S345" i="14"/>
  <c r="G345" i="14"/>
  <c r="D345" i="14"/>
  <c r="A345" i="14" s="1"/>
  <c r="B345" i="14"/>
  <c r="AP344" i="14"/>
  <c r="AD344" i="14"/>
  <c r="AC344" i="14"/>
  <c r="AB344" i="14"/>
  <c r="V344" i="14"/>
  <c r="S344" i="14"/>
  <c r="G344" i="14"/>
  <c r="D344" i="14"/>
  <c r="A344" i="14" s="1"/>
  <c r="B344" i="14"/>
  <c r="AO343" i="14"/>
  <c r="AD343" i="14"/>
  <c r="AC343" i="14"/>
  <c r="AB343" i="14"/>
  <c r="V343" i="14"/>
  <c r="S343" i="14"/>
  <c r="P343" i="14"/>
  <c r="G343" i="14"/>
  <c r="D343" i="14"/>
  <c r="A343" i="14" s="1"/>
  <c r="B343" i="14"/>
  <c r="AD342" i="14"/>
  <c r="AC342" i="14"/>
  <c r="AB342" i="14"/>
  <c r="V342" i="14"/>
  <c r="S342" i="14"/>
  <c r="P342" i="14"/>
  <c r="G342" i="14"/>
  <c r="D342" i="14"/>
  <c r="A342" i="14" s="1"/>
  <c r="B342" i="14"/>
  <c r="AD341" i="14"/>
  <c r="AC341" i="14"/>
  <c r="AB341" i="14"/>
  <c r="V341" i="14"/>
  <c r="S341" i="14"/>
  <c r="G341" i="14"/>
  <c r="D341" i="14"/>
  <c r="A341" i="14" s="1"/>
  <c r="B341" i="14"/>
  <c r="AP340" i="14"/>
  <c r="AD340" i="14"/>
  <c r="AC340" i="14"/>
  <c r="AB340" i="14"/>
  <c r="V340" i="14"/>
  <c r="S340" i="14"/>
  <c r="G340" i="14"/>
  <c r="D340" i="14"/>
  <c r="B340" i="14"/>
  <c r="AP339" i="14"/>
  <c r="AD339" i="14"/>
  <c r="AC339" i="14"/>
  <c r="AB339" i="14"/>
  <c r="V339" i="14"/>
  <c r="S339" i="14"/>
  <c r="G339" i="14"/>
  <c r="D339" i="14"/>
  <c r="B339" i="14"/>
  <c r="AP338" i="14"/>
  <c r="AD338" i="14"/>
  <c r="AC338" i="14"/>
  <c r="AB338" i="14"/>
  <c r="V338" i="14"/>
  <c r="S338" i="14"/>
  <c r="G338" i="14"/>
  <c r="D338" i="14"/>
  <c r="B338" i="14"/>
  <c r="AP337" i="14"/>
  <c r="AO337" i="14"/>
  <c r="AD337" i="14"/>
  <c r="AC337" i="14"/>
  <c r="AB337" i="14"/>
  <c r="V337" i="14"/>
  <c r="S337" i="14"/>
  <c r="G337" i="14"/>
  <c r="D337" i="14"/>
  <c r="B337" i="14"/>
  <c r="AP336" i="14"/>
  <c r="AD336" i="14"/>
  <c r="AC336" i="14"/>
  <c r="AB336" i="14"/>
  <c r="V336" i="14"/>
  <c r="S336" i="14"/>
  <c r="G336" i="14"/>
  <c r="D336" i="14"/>
  <c r="B336" i="14"/>
  <c r="AP335" i="14"/>
  <c r="AD335" i="14"/>
  <c r="AC335" i="14"/>
  <c r="AB335" i="14"/>
  <c r="V335" i="14"/>
  <c r="S335" i="14"/>
  <c r="G335" i="14"/>
  <c r="D335" i="14"/>
  <c r="B335" i="14"/>
  <c r="AP334" i="14"/>
  <c r="AD334" i="14"/>
  <c r="AC334" i="14"/>
  <c r="AB334" i="14"/>
  <c r="V334" i="14"/>
  <c r="S334" i="14"/>
  <c r="P334" i="14"/>
  <c r="G334" i="14"/>
  <c r="D334" i="14"/>
  <c r="B334" i="14"/>
  <c r="AP333" i="14"/>
  <c r="AO333" i="14"/>
  <c r="AD333" i="14"/>
  <c r="AC333" i="14"/>
  <c r="AB333" i="14"/>
  <c r="V333" i="14"/>
  <c r="S333" i="14"/>
  <c r="G333" i="14"/>
  <c r="D333" i="14"/>
  <c r="B333" i="14"/>
  <c r="AP332" i="14"/>
  <c r="AD332" i="14"/>
  <c r="AC332" i="14"/>
  <c r="AB332" i="14"/>
  <c r="V332" i="14"/>
  <c r="S332" i="14"/>
  <c r="G332" i="14"/>
  <c r="D332" i="14"/>
  <c r="B332" i="14"/>
  <c r="AP331" i="14"/>
  <c r="AD331" i="14"/>
  <c r="AC331" i="14"/>
  <c r="AB331" i="14"/>
  <c r="V331" i="14"/>
  <c r="S331" i="14"/>
  <c r="P331" i="14"/>
  <c r="G331" i="14"/>
  <c r="D331" i="14"/>
  <c r="B331" i="14"/>
  <c r="AP330" i="14"/>
  <c r="AD330" i="14"/>
  <c r="AC330" i="14"/>
  <c r="AB330" i="14"/>
  <c r="V330" i="14"/>
  <c r="S330" i="14"/>
  <c r="G330" i="14"/>
  <c r="D330" i="14"/>
  <c r="B330" i="14"/>
  <c r="AP329" i="14"/>
  <c r="AO329" i="14"/>
  <c r="AD329" i="14"/>
  <c r="AC329" i="14"/>
  <c r="AB329" i="14"/>
  <c r="V329" i="14"/>
  <c r="S329" i="14"/>
  <c r="G329" i="14"/>
  <c r="D329" i="14"/>
  <c r="B329" i="14"/>
  <c r="AP328" i="14"/>
  <c r="AD328" i="14"/>
  <c r="AC328" i="14"/>
  <c r="AB328" i="14"/>
  <c r="V328" i="14"/>
  <c r="S328" i="14"/>
  <c r="G328" i="14"/>
  <c r="D328" i="14"/>
  <c r="B328" i="14"/>
  <c r="AP327" i="14"/>
  <c r="AD327" i="14"/>
  <c r="AC327" i="14"/>
  <c r="AB327" i="14"/>
  <c r="V327" i="14"/>
  <c r="S327" i="14"/>
  <c r="G327" i="14"/>
  <c r="D327" i="14"/>
  <c r="B327" i="14"/>
  <c r="AP326" i="14"/>
  <c r="AD326" i="14"/>
  <c r="AC326" i="14"/>
  <c r="AB326" i="14"/>
  <c r="V326" i="14"/>
  <c r="S326" i="14"/>
  <c r="P326" i="14"/>
  <c r="G326" i="14"/>
  <c r="D326" i="14"/>
  <c r="B326" i="14"/>
  <c r="AP325" i="14"/>
  <c r="AO325" i="14"/>
  <c r="AD325" i="14"/>
  <c r="AC325" i="14"/>
  <c r="AB325" i="14"/>
  <c r="V325" i="14"/>
  <c r="S325" i="14"/>
  <c r="P325" i="14"/>
  <c r="G325" i="14"/>
  <c r="D325" i="14"/>
  <c r="B325" i="14"/>
  <c r="AP324" i="14"/>
  <c r="AD324" i="14"/>
  <c r="AC324" i="14"/>
  <c r="AB324" i="14"/>
  <c r="V324" i="14"/>
  <c r="S324" i="14"/>
  <c r="G324" i="14"/>
  <c r="D324" i="14"/>
  <c r="B324" i="14"/>
  <c r="AP323" i="14"/>
  <c r="AO323" i="14"/>
  <c r="AD323" i="14"/>
  <c r="AC323" i="14"/>
  <c r="AB323" i="14"/>
  <c r="V323" i="14"/>
  <c r="S323" i="14"/>
  <c r="G323" i="14"/>
  <c r="D323" i="14"/>
  <c r="B323" i="14"/>
  <c r="AP322" i="14"/>
  <c r="AD322" i="14"/>
  <c r="AC322" i="14"/>
  <c r="AB322" i="14"/>
  <c r="V322" i="14"/>
  <c r="S322" i="14"/>
  <c r="P322" i="14"/>
  <c r="G322" i="14"/>
  <c r="D322" i="14"/>
  <c r="B322" i="14"/>
  <c r="AP321" i="14"/>
  <c r="AO321" i="14"/>
  <c r="AD321" i="14"/>
  <c r="AC321" i="14"/>
  <c r="AB321" i="14"/>
  <c r="V321" i="14"/>
  <c r="S321" i="14"/>
  <c r="P321" i="14"/>
  <c r="G321" i="14"/>
  <c r="D321" i="14"/>
  <c r="B321" i="14"/>
  <c r="AP320" i="14"/>
  <c r="AD320" i="14"/>
  <c r="AC320" i="14"/>
  <c r="AB320" i="14"/>
  <c r="V320" i="14"/>
  <c r="S320" i="14"/>
  <c r="G320" i="14"/>
  <c r="D320" i="14"/>
  <c r="B320" i="14"/>
  <c r="AP319" i="14"/>
  <c r="AD319" i="14"/>
  <c r="AC319" i="14"/>
  <c r="AB319" i="14"/>
  <c r="V319" i="14"/>
  <c r="S319" i="14"/>
  <c r="G319" i="14"/>
  <c r="D319" i="14"/>
  <c r="B319" i="14"/>
  <c r="AP318" i="14"/>
  <c r="AD318" i="14"/>
  <c r="AC318" i="14"/>
  <c r="AB318" i="14"/>
  <c r="V318" i="14"/>
  <c r="S318" i="14"/>
  <c r="G318" i="14"/>
  <c r="D318" i="14"/>
  <c r="B318" i="14"/>
  <c r="AP317" i="14"/>
  <c r="AD317" i="14"/>
  <c r="AC317" i="14"/>
  <c r="AB317" i="14"/>
  <c r="V317" i="14"/>
  <c r="S317" i="14"/>
  <c r="G317" i="14"/>
  <c r="D317" i="14"/>
  <c r="B317" i="14"/>
  <c r="AP316" i="14"/>
  <c r="AD316" i="14"/>
  <c r="AC316" i="14"/>
  <c r="AB316" i="14"/>
  <c r="V316" i="14"/>
  <c r="S316" i="14"/>
  <c r="G316" i="14"/>
  <c r="D316" i="14"/>
  <c r="B316" i="14"/>
  <c r="AP315" i="14"/>
  <c r="AD315" i="14"/>
  <c r="AC315" i="14"/>
  <c r="AB315" i="14"/>
  <c r="V315" i="14"/>
  <c r="S315" i="14"/>
  <c r="G315" i="14"/>
  <c r="D315" i="14"/>
  <c r="B315" i="14"/>
  <c r="AP314" i="14"/>
  <c r="AD314" i="14"/>
  <c r="AC314" i="14"/>
  <c r="AB314" i="14"/>
  <c r="V314" i="14"/>
  <c r="S314" i="14"/>
  <c r="G314" i="14"/>
  <c r="D314" i="14"/>
  <c r="B314" i="14"/>
  <c r="AP313" i="14"/>
  <c r="AD313" i="14"/>
  <c r="AC313" i="14"/>
  <c r="AB313" i="14"/>
  <c r="V313" i="14"/>
  <c r="S313" i="14"/>
  <c r="G313" i="14"/>
  <c r="D313" i="14"/>
  <c r="B313" i="14"/>
  <c r="AP312" i="14"/>
  <c r="AD312" i="14"/>
  <c r="AC312" i="14"/>
  <c r="AB312" i="14"/>
  <c r="V312" i="14"/>
  <c r="S312" i="14"/>
  <c r="G312" i="14"/>
  <c r="D312" i="14"/>
  <c r="B312" i="14"/>
  <c r="AP311" i="14"/>
  <c r="AD311" i="14"/>
  <c r="AC311" i="14"/>
  <c r="AB311" i="14"/>
  <c r="V311" i="14"/>
  <c r="S311" i="14"/>
  <c r="G311" i="14"/>
  <c r="D311" i="14"/>
  <c r="D381" i="14" s="1"/>
  <c r="D16" i="9" s="1"/>
  <c r="B311" i="14"/>
  <c r="AD310" i="14"/>
  <c r="AC310" i="14"/>
  <c r="AB310" i="14"/>
  <c r="V310" i="14"/>
  <c r="S310" i="14"/>
  <c r="G310" i="14"/>
  <c r="D310" i="14"/>
  <c r="B310" i="14"/>
  <c r="AD309" i="14"/>
  <c r="AC309" i="14"/>
  <c r="AB309" i="14"/>
  <c r="V309" i="14"/>
  <c r="S309" i="14"/>
  <c r="G309" i="14"/>
  <c r="D309" i="14"/>
  <c r="B309" i="14"/>
  <c r="AD308" i="14"/>
  <c r="AC308" i="14"/>
  <c r="AB308" i="14"/>
  <c r="V308" i="14"/>
  <c r="S308" i="14"/>
  <c r="G308" i="14"/>
  <c r="D308" i="14"/>
  <c r="B308" i="14"/>
  <c r="AD307" i="14"/>
  <c r="AC307" i="14"/>
  <c r="AB307" i="14"/>
  <c r="V307" i="14"/>
  <c r="S307" i="14"/>
  <c r="G307" i="14"/>
  <c r="D307" i="14"/>
  <c r="B307" i="14"/>
  <c r="AD306" i="14"/>
  <c r="AC306" i="14"/>
  <c r="AB306" i="14"/>
  <c r="V306" i="14"/>
  <c r="S306" i="14"/>
  <c r="G306" i="14"/>
  <c r="D306" i="14"/>
  <c r="B306" i="14"/>
  <c r="AD305" i="14"/>
  <c r="AC305" i="14"/>
  <c r="AB305" i="14"/>
  <c r="V305" i="14"/>
  <c r="S305" i="14"/>
  <c r="G305" i="14"/>
  <c r="D305" i="14"/>
  <c r="B305" i="14"/>
  <c r="AD304" i="14"/>
  <c r="AC304" i="14"/>
  <c r="AB304" i="14"/>
  <c r="V304" i="14"/>
  <c r="S304" i="14"/>
  <c r="G304" i="14"/>
  <c r="D304" i="14"/>
  <c r="B304" i="14"/>
  <c r="AD303" i="14"/>
  <c r="AC303" i="14"/>
  <c r="AB303" i="14"/>
  <c r="V303" i="14"/>
  <c r="S303" i="14"/>
  <c r="G303" i="14"/>
  <c r="D303" i="14"/>
  <c r="B303" i="14"/>
  <c r="AD302" i="14"/>
  <c r="AC302" i="14"/>
  <c r="AB302" i="14"/>
  <c r="V302" i="14"/>
  <c r="S302" i="14"/>
  <c r="G302" i="14"/>
  <c r="D302" i="14"/>
  <c r="B302" i="14"/>
  <c r="AD301" i="14"/>
  <c r="AC301" i="14"/>
  <c r="AB301" i="14"/>
  <c r="V301" i="14"/>
  <c r="S301" i="14"/>
  <c r="G301" i="14"/>
  <c r="D301" i="14"/>
  <c r="B301" i="14"/>
  <c r="AD300" i="14"/>
  <c r="AC300" i="14"/>
  <c r="AB300" i="14"/>
  <c r="V300" i="14"/>
  <c r="S300" i="14"/>
  <c r="G300" i="14"/>
  <c r="D300" i="14"/>
  <c r="B300" i="14"/>
  <c r="AD299" i="14"/>
  <c r="AC299" i="14"/>
  <c r="AB299" i="14"/>
  <c r="V299" i="14"/>
  <c r="S299" i="14"/>
  <c r="G299" i="14"/>
  <c r="D299" i="14"/>
  <c r="B299" i="14"/>
  <c r="AD298" i="14"/>
  <c r="AC298" i="14"/>
  <c r="AB298" i="14"/>
  <c r="V298" i="14"/>
  <c r="S298" i="14"/>
  <c r="G298" i="14"/>
  <c r="D298" i="14"/>
  <c r="B298" i="14"/>
  <c r="AD297" i="14"/>
  <c r="AC297" i="14"/>
  <c r="AB297" i="14"/>
  <c r="V297" i="14"/>
  <c r="S297" i="14"/>
  <c r="G297" i="14"/>
  <c r="D297" i="14"/>
  <c r="B297" i="14"/>
  <c r="AD296" i="14"/>
  <c r="AC296" i="14"/>
  <c r="AB296" i="14"/>
  <c r="V296" i="14"/>
  <c r="S296" i="14"/>
  <c r="G296" i="14"/>
  <c r="D296" i="14"/>
  <c r="B296" i="14"/>
  <c r="AD295" i="14"/>
  <c r="AC295" i="14"/>
  <c r="AB295" i="14"/>
  <c r="V295" i="14"/>
  <c r="S295" i="14"/>
  <c r="G295" i="14"/>
  <c r="D295" i="14"/>
  <c r="B295" i="14"/>
  <c r="AD294" i="14"/>
  <c r="AC294" i="14"/>
  <c r="AB294" i="14"/>
  <c r="V294" i="14"/>
  <c r="S294" i="14"/>
  <c r="G294" i="14"/>
  <c r="D294" i="14"/>
  <c r="B294" i="14"/>
  <c r="AD293" i="14"/>
  <c r="AC293" i="14"/>
  <c r="AB293" i="14"/>
  <c r="V293" i="14"/>
  <c r="S293" i="14"/>
  <c r="G293" i="14"/>
  <c r="D293" i="14"/>
  <c r="B293" i="14"/>
  <c r="AD292" i="14"/>
  <c r="AC292" i="14"/>
  <c r="AB292" i="14"/>
  <c r="V292" i="14"/>
  <c r="A340" i="14" l="1"/>
  <c r="D382" i="14"/>
  <c r="D17" i="9" s="1"/>
  <c r="C17" i="19" s="1"/>
  <c r="C16" i="19"/>
  <c r="D38" i="9"/>
  <c r="A339" i="14"/>
  <c r="AO311" i="14"/>
  <c r="AO312" i="14"/>
  <c r="AO313" i="14"/>
  <c r="AO314" i="14"/>
  <c r="AO315" i="14"/>
  <c r="AO316" i="14"/>
  <c r="AO317" i="14"/>
  <c r="AO318" i="14"/>
  <c r="AO319" i="14"/>
  <c r="AO320" i="14"/>
  <c r="T365" i="14"/>
  <c r="T353" i="14"/>
  <c r="T355" i="14"/>
  <c r="T359" i="14"/>
  <c r="AO360" i="14"/>
  <c r="AE361" i="14"/>
  <c r="AP361" i="14"/>
  <c r="AE362" i="14"/>
  <c r="AO362" i="14"/>
  <c r="AE363" i="14"/>
  <c r="T364" i="14"/>
  <c r="Q365" i="14"/>
  <c r="A293" i="14"/>
  <c r="AP292" i="14" s="1"/>
  <c r="AO292" i="14" s="1"/>
  <c r="AE293" i="14"/>
  <c r="A294" i="14"/>
  <c r="AP293" i="14" s="1"/>
  <c r="AO293" i="14" s="1"/>
  <c r="AE294" i="14"/>
  <c r="A295" i="14"/>
  <c r="AP294" i="14" s="1"/>
  <c r="AO294" i="14" s="1"/>
  <c r="AE295" i="14"/>
  <c r="A296" i="14"/>
  <c r="AP295" i="14" s="1"/>
  <c r="AO295" i="14" s="1"/>
  <c r="AE296" i="14"/>
  <c r="A297" i="14"/>
  <c r="AP296" i="14" s="1"/>
  <c r="AO296" i="14" s="1"/>
  <c r="AE297" i="14"/>
  <c r="A298" i="14"/>
  <c r="AP297" i="14" s="1"/>
  <c r="AO297" i="14" s="1"/>
  <c r="AE298" i="14"/>
  <c r="A299" i="14"/>
  <c r="AP298" i="14" s="1"/>
  <c r="AO298" i="14" s="1"/>
  <c r="AE299" i="14"/>
  <c r="A300" i="14"/>
  <c r="AP299" i="14" s="1"/>
  <c r="AO299" i="14" s="1"/>
  <c r="AE300" i="14"/>
  <c r="A301" i="14"/>
  <c r="AP300" i="14" s="1"/>
  <c r="AO300" i="14" s="1"/>
  <c r="AE301" i="14"/>
  <c r="A302" i="14"/>
  <c r="AP301" i="14" s="1"/>
  <c r="AO301" i="14" s="1"/>
  <c r="T302" i="14"/>
  <c r="T303" i="14"/>
  <c r="AE304" i="14"/>
  <c r="A305" i="14"/>
  <c r="AP304" i="14" s="1"/>
  <c r="AO304" i="14" s="1"/>
  <c r="AE305" i="14"/>
  <c r="A306" i="14"/>
  <c r="AP305" i="14" s="1"/>
  <c r="AO305" i="14" s="1"/>
  <c r="T306" i="14"/>
  <c r="T307" i="14"/>
  <c r="AE308" i="14"/>
  <c r="A309" i="14"/>
  <c r="AP308" i="14" s="1"/>
  <c r="AE309" i="14"/>
  <c r="A310" i="14"/>
  <c r="AP309" i="14" s="1"/>
  <c r="T310" i="14"/>
  <c r="A311" i="14"/>
  <c r="T333" i="14"/>
  <c r="AE332" i="14"/>
  <c r="Q333" i="14"/>
  <c r="T339" i="14"/>
  <c r="AO340" i="14"/>
  <c r="AE341" i="14"/>
  <c r="AP341" i="14"/>
  <c r="AO344" i="14"/>
  <c r="AE345" i="14"/>
  <c r="AP345" i="14"/>
  <c r="AE346" i="14"/>
  <c r="AO346" i="14"/>
  <c r="AE347" i="14"/>
  <c r="AP347" i="14"/>
  <c r="AE348" i="14"/>
  <c r="AO348" i="14"/>
  <c r="AE349" i="14"/>
  <c r="T350" i="14"/>
  <c r="T352" i="14"/>
  <c r="Q353" i="14"/>
  <c r="T354" i="14"/>
  <c r="Q355" i="14"/>
  <c r="T369" i="14"/>
  <c r="T323" i="14"/>
  <c r="T324" i="14"/>
  <c r="A325" i="14"/>
  <c r="AE325" i="14"/>
  <c r="A326" i="14"/>
  <c r="AE326" i="14"/>
  <c r="AE327" i="14"/>
  <c r="AO327" i="14"/>
  <c r="AO328" i="14"/>
  <c r="AE330" i="14"/>
  <c r="AO330" i="14"/>
  <c r="T335" i="14"/>
  <c r="A336" i="14"/>
  <c r="T336" i="14"/>
  <c r="A337" i="14"/>
  <c r="T337" i="14"/>
  <c r="T338" i="14"/>
  <c r="Q339" i="14"/>
  <c r="AP342" i="14"/>
  <c r="AO356" i="14"/>
  <c r="AE357" i="14"/>
  <c r="T358" i="14"/>
  <c r="Q359" i="14"/>
  <c r="AO366" i="14"/>
  <c r="AE367" i="14"/>
  <c r="Q369" i="14"/>
  <c r="AE303" i="14"/>
  <c r="Q303" i="14"/>
  <c r="Q304" i="14"/>
  <c r="T304" i="14"/>
  <c r="AE307" i="14"/>
  <c r="Q307" i="14"/>
  <c r="P307" i="14" s="1"/>
  <c r="Q308" i="14"/>
  <c r="T308" i="14"/>
  <c r="T311" i="14"/>
  <c r="A312" i="14"/>
  <c r="T312" i="14"/>
  <c r="A313" i="14"/>
  <c r="T313" i="14"/>
  <c r="A314" i="14"/>
  <c r="T314" i="14"/>
  <c r="A315" i="14"/>
  <c r="T315" i="14"/>
  <c r="A316" i="14"/>
  <c r="T316" i="14"/>
  <c r="A317" i="14"/>
  <c r="T317" i="14"/>
  <c r="A318" i="14"/>
  <c r="T318" i="14"/>
  <c r="A319" i="14"/>
  <c r="T319" i="14"/>
  <c r="A320" i="14"/>
  <c r="T320" i="14"/>
  <c r="A321" i="14"/>
  <c r="AE321" i="14"/>
  <c r="A322" i="14"/>
  <c r="AE322" i="14"/>
  <c r="AE323" i="14"/>
  <c r="AE324" i="14"/>
  <c r="AO324" i="14"/>
  <c r="T327" i="14"/>
  <c r="A328" i="14"/>
  <c r="T328" i="14"/>
  <c r="A329" i="14"/>
  <c r="T329" i="14"/>
  <c r="T330" i="14"/>
  <c r="A331" i="14"/>
  <c r="AE331" i="14"/>
  <c r="Q332" i="14"/>
  <c r="T332" i="14"/>
  <c r="AE333" i="14"/>
  <c r="A334" i="14"/>
  <c r="AE334" i="14"/>
  <c r="AE335" i="14"/>
  <c r="AO335" i="14"/>
  <c r="AO336" i="14"/>
  <c r="AE338" i="14"/>
  <c r="AO338" i="14"/>
  <c r="AE339" i="14"/>
  <c r="T340" i="14"/>
  <c r="Q341" i="14"/>
  <c r="T341" i="14"/>
  <c r="AE342" i="14"/>
  <c r="T342" i="14"/>
  <c r="AE343" i="14"/>
  <c r="T343" i="14"/>
  <c r="T344" i="14"/>
  <c r="Q345" i="14"/>
  <c r="T345" i="14"/>
  <c r="T346" i="14"/>
  <c r="Q347" i="14"/>
  <c r="T347" i="14"/>
  <c r="T348" i="14"/>
  <c r="Q349" i="14"/>
  <c r="T349" i="14"/>
  <c r="AE351" i="14"/>
  <c r="AO352" i="14"/>
  <c r="AE353" i="14"/>
  <c r="AP353" i="14"/>
  <c r="AE354" i="14"/>
  <c r="AO354" i="14"/>
  <c r="AE355" i="14"/>
  <c r="T356" i="14"/>
  <c r="Q357" i="14"/>
  <c r="T357" i="14"/>
  <c r="AO358" i="14"/>
  <c r="AE359" i="14"/>
  <c r="T360" i="14"/>
  <c r="Q361" i="14"/>
  <c r="T361" i="14"/>
  <c r="T362" i="14"/>
  <c r="Q363" i="14"/>
  <c r="T363" i="14"/>
  <c r="AO364" i="14"/>
  <c r="AE365" i="14"/>
  <c r="T366" i="14"/>
  <c r="Q367" i="14"/>
  <c r="T367" i="14"/>
  <c r="AE369" i="14"/>
  <c r="AP369" i="14"/>
  <c r="T293" i="14"/>
  <c r="T294" i="14"/>
  <c r="T297" i="14"/>
  <c r="T300" i="14"/>
  <c r="P303" i="14"/>
  <c r="T305" i="14"/>
  <c r="P308" i="14"/>
  <c r="AO308" i="14"/>
  <c r="T309" i="14"/>
  <c r="AO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Q321" i="14"/>
  <c r="T321" i="14"/>
  <c r="Q322" i="14"/>
  <c r="T322" i="14"/>
  <c r="AO322" i="14"/>
  <c r="P323" i="14"/>
  <c r="P324" i="14"/>
  <c r="Q325" i="14"/>
  <c r="T325" i="14"/>
  <c r="Q326" i="14"/>
  <c r="T326" i="14"/>
  <c r="AO326" i="14"/>
  <c r="P327" i="14"/>
  <c r="AE328" i="14"/>
  <c r="AE329" i="14"/>
  <c r="P330" i="14"/>
  <c r="Q331" i="14"/>
  <c r="T331" i="14"/>
  <c r="AO331" i="14"/>
  <c r="P332" i="14"/>
  <c r="AO332" i="14"/>
  <c r="P333" i="14"/>
  <c r="Q334" i="14"/>
  <c r="T334" i="14"/>
  <c r="AO334" i="14"/>
  <c r="P335" i="14"/>
  <c r="AE336" i="14"/>
  <c r="AE337" i="14"/>
  <c r="P338" i="14"/>
  <c r="P339" i="14"/>
  <c r="AO339" i="14"/>
  <c r="AE340" i="14"/>
  <c r="P341" i="14"/>
  <c r="AO341" i="14"/>
  <c r="AO342" i="14"/>
  <c r="AE344" i="14"/>
  <c r="P345" i="14"/>
  <c r="AO345" i="14"/>
  <c r="P346" i="14"/>
  <c r="P347" i="14"/>
  <c r="AO347" i="14"/>
  <c r="P348" i="14"/>
  <c r="P349" i="14"/>
  <c r="AO349" i="14"/>
  <c r="AE350" i="14"/>
  <c r="Q351" i="14"/>
  <c r="T351" i="14"/>
  <c r="AE352" i="14"/>
  <c r="P353" i="14"/>
  <c r="AO353" i="14"/>
  <c r="P354" i="14"/>
  <c r="P355" i="14"/>
  <c r="AO355" i="14"/>
  <c r="AE356" i="14"/>
  <c r="P357" i="14"/>
  <c r="AO357" i="14"/>
  <c r="AE358" i="14"/>
  <c r="P359" i="14"/>
  <c r="AO359" i="14"/>
  <c r="AE360" i="14"/>
  <c r="P361" i="14"/>
  <c r="AO361" i="14"/>
  <c r="P362" i="14"/>
  <c r="P363" i="14"/>
  <c r="AO363" i="14"/>
  <c r="AE364" i="14"/>
  <c r="P365" i="14"/>
  <c r="AO365" i="14"/>
  <c r="AE366" i="14"/>
  <c r="P367" i="14"/>
  <c r="AO367" i="14"/>
  <c r="P369" i="14"/>
  <c r="AO369" i="14"/>
  <c r="T295" i="14"/>
  <c r="T296" i="14"/>
  <c r="T298" i="14"/>
  <c r="T299" i="14"/>
  <c r="T301" i="14"/>
  <c r="AE302" i="14"/>
  <c r="P304" i="14"/>
  <c r="AE306" i="14"/>
  <c r="Q293" i="14"/>
  <c r="P293" i="14" s="1"/>
  <c r="Q294" i="14"/>
  <c r="P294" i="14" s="1"/>
  <c r="Q295" i="14"/>
  <c r="P295" i="14" s="1"/>
  <c r="Q296" i="14"/>
  <c r="P296" i="14" s="1"/>
  <c r="Q297" i="14"/>
  <c r="P297" i="14" s="1"/>
  <c r="Q298" i="14"/>
  <c r="P298" i="14" s="1"/>
  <c r="Q299" i="14"/>
  <c r="P299" i="14" s="1"/>
  <c r="Q300" i="14"/>
  <c r="P300" i="14" s="1"/>
  <c r="Q301" i="14"/>
  <c r="P301" i="14" s="1"/>
  <c r="Q302" i="14"/>
  <c r="P302" i="14" s="1"/>
  <c r="A303" i="14"/>
  <c r="AP302" i="14" s="1"/>
  <c r="AO302" i="14" s="1"/>
  <c r="A304" i="14"/>
  <c r="AP303" i="14" s="1"/>
  <c r="AO303" i="14" s="1"/>
  <c r="Q305" i="14"/>
  <c r="P305" i="14" s="1"/>
  <c r="Q306" i="14"/>
  <c r="P306" i="14" s="1"/>
  <c r="A307" i="14"/>
  <c r="AP306" i="14" s="1"/>
  <c r="AO306" i="14" s="1"/>
  <c r="A308" i="14"/>
  <c r="AP307" i="14" s="1"/>
  <c r="AO307" i="14" s="1"/>
  <c r="Q309" i="14"/>
  <c r="P309" i="14" s="1"/>
  <c r="Q310" i="14"/>
  <c r="P310" i="14" s="1"/>
  <c r="AP310" i="14"/>
  <c r="AO310" i="14" s="1"/>
  <c r="Q311" i="14"/>
  <c r="P311" i="14" s="1"/>
  <c r="Q312" i="14"/>
  <c r="P312" i="14" s="1"/>
  <c r="Q313" i="14"/>
  <c r="P313" i="14" s="1"/>
  <c r="Q314" i="14"/>
  <c r="P314" i="14" s="1"/>
  <c r="Q315" i="14"/>
  <c r="P315" i="14" s="1"/>
  <c r="Q316" i="14"/>
  <c r="P316" i="14" s="1"/>
  <c r="Q317" i="14"/>
  <c r="P317" i="14" s="1"/>
  <c r="Q318" i="14"/>
  <c r="P318" i="14" s="1"/>
  <c r="Q319" i="14"/>
  <c r="P319" i="14" s="1"/>
  <c r="Q320" i="14"/>
  <c r="P320" i="14" s="1"/>
  <c r="A323" i="14"/>
  <c r="Q323" i="14"/>
  <c r="A324" i="14"/>
  <c r="Q324" i="14"/>
  <c r="A327" i="14"/>
  <c r="Q327" i="14"/>
  <c r="Q328" i="14"/>
  <c r="P328" i="14" s="1"/>
  <c r="Q329" i="14"/>
  <c r="P329" i="14" s="1"/>
  <c r="A330" i="14"/>
  <c r="Q330" i="14"/>
  <c r="A332" i="14"/>
  <c r="A333" i="14"/>
  <c r="A335" i="14"/>
  <c r="Q335" i="14"/>
  <c r="Q336" i="14"/>
  <c r="P336" i="14" s="1"/>
  <c r="Q337" i="14"/>
  <c r="P337" i="14" s="1"/>
  <c r="A338" i="14"/>
  <c r="Q338" i="14"/>
  <c r="Q340" i="14"/>
  <c r="P340" i="14" s="1"/>
  <c r="Q342" i="14"/>
  <c r="Q343" i="14"/>
  <c r="AP343" i="14"/>
  <c r="Q344" i="14"/>
  <c r="P344" i="14" s="1"/>
  <c r="Q346" i="14"/>
  <c r="Q348" i="14"/>
  <c r="Q350" i="14"/>
  <c r="P350" i="14" s="1"/>
  <c r="AP350" i="14"/>
  <c r="AO350" i="14" s="1"/>
  <c r="AP351" i="14"/>
  <c r="Q352" i="14"/>
  <c r="P352" i="14" s="1"/>
  <c r="Q354" i="14"/>
  <c r="Q356" i="14"/>
  <c r="P356" i="14" s="1"/>
  <c r="Q358" i="14"/>
  <c r="P358" i="14" s="1"/>
  <c r="Q360" i="14"/>
  <c r="P360" i="14" s="1"/>
  <c r="Q362" i="14"/>
  <c r="Q364" i="14"/>
  <c r="P364" i="14" s="1"/>
  <c r="Q366" i="14"/>
  <c r="P366" i="14" s="1"/>
  <c r="S292" i="14"/>
  <c r="G292" i="14"/>
  <c r="D292" i="14"/>
  <c r="B292" i="14"/>
  <c r="AD291" i="14"/>
  <c r="AC291" i="14"/>
  <c r="AB291" i="14"/>
  <c r="V291" i="14"/>
  <c r="S291" i="14"/>
  <c r="G291" i="14"/>
  <c r="D291" i="14"/>
  <c r="B291" i="14"/>
  <c r="AD290" i="14"/>
  <c r="AC290" i="14"/>
  <c r="AB290" i="14"/>
  <c r="V290" i="14"/>
  <c r="S290" i="14"/>
  <c r="G290" i="14"/>
  <c r="D290" i="14"/>
  <c r="B290" i="14"/>
  <c r="AD289" i="14"/>
  <c r="AC289" i="14"/>
  <c r="AB289" i="14"/>
  <c r="V289" i="14"/>
  <c r="S289" i="14"/>
  <c r="G289" i="14"/>
  <c r="D289" i="14"/>
  <c r="B289" i="14"/>
  <c r="AD288" i="14"/>
  <c r="AC288" i="14"/>
  <c r="AB288" i="14"/>
  <c r="V288" i="14"/>
  <c r="S288" i="14"/>
  <c r="G288" i="14"/>
  <c r="D288" i="14"/>
  <c r="B288" i="14"/>
  <c r="AD287" i="14"/>
  <c r="AC287" i="14"/>
  <c r="AB287" i="14"/>
  <c r="V287" i="14"/>
  <c r="S287" i="14"/>
  <c r="G287" i="14"/>
  <c r="D287" i="14"/>
  <c r="B287" i="14"/>
  <c r="AD286" i="14"/>
  <c r="AC286" i="14"/>
  <c r="AB286" i="14"/>
  <c r="V286" i="14"/>
  <c r="S286" i="14"/>
  <c r="G286" i="14"/>
  <c r="D286" i="14"/>
  <c r="B286" i="14"/>
  <c r="AD285" i="14"/>
  <c r="AC285" i="14"/>
  <c r="AB285" i="14"/>
  <c r="V285" i="14"/>
  <c r="S285" i="14"/>
  <c r="G285" i="14"/>
  <c r="D285" i="14"/>
  <c r="B285" i="14"/>
  <c r="AD284" i="14"/>
  <c r="AC284" i="14"/>
  <c r="AB284" i="14"/>
  <c r="V284" i="14"/>
  <c r="S284" i="14"/>
  <c r="G284" i="14"/>
  <c r="D284" i="14"/>
  <c r="B284" i="14"/>
  <c r="AD283" i="14"/>
  <c r="AC283" i="14"/>
  <c r="AB283" i="14"/>
  <c r="V283" i="14"/>
  <c r="S283" i="14"/>
  <c r="G283" i="14"/>
  <c r="D283" i="14"/>
  <c r="B283" i="14"/>
  <c r="AD282" i="14"/>
  <c r="AC282" i="14"/>
  <c r="AB282" i="14"/>
  <c r="V282" i="14"/>
  <c r="S282" i="14"/>
  <c r="G282" i="14"/>
  <c r="D282" i="14"/>
  <c r="B282" i="14"/>
  <c r="AD281" i="14"/>
  <c r="AC281" i="14"/>
  <c r="AB281" i="14"/>
  <c r="V281" i="14"/>
  <c r="S281" i="14"/>
  <c r="G281" i="14"/>
  <c r="D281" i="14"/>
  <c r="B281" i="14"/>
  <c r="AD280" i="14"/>
  <c r="AC280" i="14"/>
  <c r="AB280" i="14"/>
  <c r="V280" i="14"/>
  <c r="S280" i="14"/>
  <c r="G280" i="14"/>
  <c r="D280" i="14"/>
  <c r="D380" i="14" s="1"/>
  <c r="D15" i="9" s="1"/>
  <c r="B280" i="14"/>
  <c r="AP279" i="14"/>
  <c r="AD279" i="14"/>
  <c r="AC279" i="14"/>
  <c r="AB279" i="14"/>
  <c r="V279" i="14"/>
  <c r="S279" i="14"/>
  <c r="G279" i="14"/>
  <c r="D279" i="14"/>
  <c r="A279" i="14" s="1"/>
  <c r="B279" i="14"/>
  <c r="AP278" i="14"/>
  <c r="AD278" i="14"/>
  <c r="AC278" i="14"/>
  <c r="AB278" i="14"/>
  <c r="V278" i="14"/>
  <c r="S278" i="14"/>
  <c r="G278" i="14"/>
  <c r="D278" i="14"/>
  <c r="A278" i="14" s="1"/>
  <c r="B278" i="14"/>
  <c r="AP277" i="14"/>
  <c r="AD277" i="14"/>
  <c r="AC277" i="14"/>
  <c r="AB277" i="14"/>
  <c r="V277" i="14"/>
  <c r="S277" i="14"/>
  <c r="G277" i="14"/>
  <c r="D277" i="14"/>
  <c r="A277" i="14" s="1"/>
  <c r="B277" i="14"/>
  <c r="AD276" i="14"/>
  <c r="AC276" i="14"/>
  <c r="AB276" i="14"/>
  <c r="V276" i="14"/>
  <c r="S276" i="14"/>
  <c r="G276" i="14"/>
  <c r="D276" i="14"/>
  <c r="A276" i="14" s="1"/>
  <c r="B276" i="14"/>
  <c r="AP275" i="14"/>
  <c r="AD275" i="14"/>
  <c r="AC275" i="14"/>
  <c r="AB275" i="14"/>
  <c r="V275" i="14"/>
  <c r="S275" i="14"/>
  <c r="G275" i="14"/>
  <c r="D275" i="14"/>
  <c r="A275" i="14" s="1"/>
  <c r="B275" i="14"/>
  <c r="AD274" i="14"/>
  <c r="AC274" i="14"/>
  <c r="AB274" i="14"/>
  <c r="V274" i="14"/>
  <c r="S274" i="14"/>
  <c r="G274" i="14"/>
  <c r="D274" i="14"/>
  <c r="A274" i="14" s="1"/>
  <c r="B274" i="14"/>
  <c r="AP273" i="14"/>
  <c r="AD273" i="14"/>
  <c r="AC273" i="14"/>
  <c r="AB273" i="14"/>
  <c r="V273" i="14"/>
  <c r="S273" i="14"/>
  <c r="G273" i="14"/>
  <c r="D273" i="14"/>
  <c r="A273" i="14" s="1"/>
  <c r="B273" i="14"/>
  <c r="AD272" i="14"/>
  <c r="AC272" i="14"/>
  <c r="AB272" i="14"/>
  <c r="V272" i="14"/>
  <c r="S272" i="14"/>
  <c r="P272" i="14"/>
  <c r="G272" i="14"/>
  <c r="D272" i="14"/>
  <c r="A272" i="14" s="1"/>
  <c r="B272" i="14"/>
  <c r="AD271" i="14"/>
  <c r="AC271" i="14"/>
  <c r="AB271" i="14"/>
  <c r="V271" i="14"/>
  <c r="S271" i="14"/>
  <c r="G271" i="14"/>
  <c r="D271" i="14"/>
  <c r="A271" i="14" s="1"/>
  <c r="B271" i="14"/>
  <c r="AD270" i="14"/>
  <c r="AC270" i="14"/>
  <c r="AB270" i="14"/>
  <c r="V270" i="14"/>
  <c r="S270" i="14"/>
  <c r="P270" i="14"/>
  <c r="G270" i="14"/>
  <c r="D270" i="14"/>
  <c r="A270" i="14" s="1"/>
  <c r="B270" i="14"/>
  <c r="AD269" i="14"/>
  <c r="AC269" i="14"/>
  <c r="AB269" i="14"/>
  <c r="V269" i="14"/>
  <c r="S269" i="14"/>
  <c r="G269" i="14"/>
  <c r="D269" i="14"/>
  <c r="A269" i="14" s="1"/>
  <c r="B269" i="14"/>
  <c r="AP268" i="14"/>
  <c r="AD268" i="14"/>
  <c r="AC268" i="14"/>
  <c r="AB268" i="14"/>
  <c r="V268" i="14"/>
  <c r="S268" i="14"/>
  <c r="G268" i="14"/>
  <c r="D268" i="14"/>
  <c r="A268" i="14" s="1"/>
  <c r="B268" i="14"/>
  <c r="AP267" i="14"/>
  <c r="AD267" i="14"/>
  <c r="AC267" i="14"/>
  <c r="AB267" i="14"/>
  <c r="V267" i="14"/>
  <c r="S267" i="14"/>
  <c r="G267" i="14"/>
  <c r="D267" i="14"/>
  <c r="A267" i="14" s="1"/>
  <c r="B267" i="14"/>
  <c r="AP266" i="14"/>
  <c r="AD266" i="14"/>
  <c r="AC266" i="14"/>
  <c r="AB266" i="14"/>
  <c r="V266" i="14"/>
  <c r="S266" i="14"/>
  <c r="G266" i="14"/>
  <c r="D266" i="14"/>
  <c r="A266" i="14" s="1"/>
  <c r="B266" i="14"/>
  <c r="AP265" i="14"/>
  <c r="AD265" i="14"/>
  <c r="AC265" i="14"/>
  <c r="AB265" i="14"/>
  <c r="V265" i="14"/>
  <c r="S265" i="14"/>
  <c r="G265" i="14"/>
  <c r="D265" i="14"/>
  <c r="A265" i="14" s="1"/>
  <c r="B265" i="14"/>
  <c r="AD264" i="14"/>
  <c r="AC264" i="14"/>
  <c r="AB264" i="14"/>
  <c r="V264" i="14"/>
  <c r="S264" i="14"/>
  <c r="G264" i="14"/>
  <c r="D264" i="14"/>
  <c r="A264" i="14" s="1"/>
  <c r="B264" i="14"/>
  <c r="AP263" i="14"/>
  <c r="AD263" i="14"/>
  <c r="AC263" i="14"/>
  <c r="AB263" i="14"/>
  <c r="V263" i="14"/>
  <c r="S263" i="14"/>
  <c r="G263" i="14"/>
  <c r="D263" i="14"/>
  <c r="A263" i="14" s="1"/>
  <c r="B263" i="14"/>
  <c r="AD262" i="14"/>
  <c r="AC262" i="14"/>
  <c r="AB262" i="14"/>
  <c r="V262" i="14"/>
  <c r="S262" i="14"/>
  <c r="G262" i="14"/>
  <c r="D262" i="14"/>
  <c r="A262" i="14" s="1"/>
  <c r="B262" i="14"/>
  <c r="AP261" i="14"/>
  <c r="AD261" i="14"/>
  <c r="AC261" i="14"/>
  <c r="AB261" i="14"/>
  <c r="V261" i="14"/>
  <c r="S261" i="14"/>
  <c r="G261" i="14"/>
  <c r="D261" i="14"/>
  <c r="A261" i="14" s="1"/>
  <c r="B261" i="14"/>
  <c r="AP260" i="14"/>
  <c r="AD260" i="14"/>
  <c r="AC260" i="14"/>
  <c r="AB260" i="14"/>
  <c r="V260" i="14"/>
  <c r="S260" i="14"/>
  <c r="P260" i="14"/>
  <c r="G260" i="14"/>
  <c r="D260" i="14"/>
  <c r="A260" i="14" s="1"/>
  <c r="B260" i="14"/>
  <c r="AD259" i="14"/>
  <c r="AC259" i="14"/>
  <c r="AB259" i="14"/>
  <c r="V259" i="14"/>
  <c r="S259" i="14"/>
  <c r="G259" i="14"/>
  <c r="D259" i="14"/>
  <c r="A259" i="14" s="1"/>
  <c r="B259" i="14"/>
  <c r="AD258" i="14"/>
  <c r="AC258" i="14"/>
  <c r="AB258" i="14"/>
  <c r="V258" i="14"/>
  <c r="S258" i="14"/>
  <c r="G258" i="14"/>
  <c r="D258" i="14"/>
  <c r="A258" i="14" s="1"/>
  <c r="B258" i="14"/>
  <c r="AO257" i="14"/>
  <c r="AD257" i="14"/>
  <c r="AC257" i="14"/>
  <c r="AB257" i="14"/>
  <c r="V257" i="14"/>
  <c r="S257" i="14"/>
  <c r="G257" i="14"/>
  <c r="D257" i="14"/>
  <c r="A257" i="14" s="1"/>
  <c r="B257" i="14"/>
  <c r="AD256" i="14"/>
  <c r="AC256" i="14"/>
  <c r="AB256" i="14"/>
  <c r="V256" i="14"/>
  <c r="S256" i="14"/>
  <c r="P256" i="14"/>
  <c r="G256" i="14"/>
  <c r="D256" i="14"/>
  <c r="A256" i="14" s="1"/>
  <c r="B256" i="14"/>
  <c r="AO255" i="14"/>
  <c r="AD255" i="14"/>
  <c r="AC255" i="14"/>
  <c r="AB255" i="14"/>
  <c r="V255" i="14"/>
  <c r="S255" i="14"/>
  <c r="G255" i="14"/>
  <c r="D255" i="14"/>
  <c r="A255" i="14" s="1"/>
  <c r="B255" i="14"/>
  <c r="AO254" i="14"/>
  <c r="AD254" i="14"/>
  <c r="AC254" i="14"/>
  <c r="AB254" i="14"/>
  <c r="V254" i="14"/>
  <c r="S254" i="14"/>
  <c r="G254" i="14"/>
  <c r="D254" i="14"/>
  <c r="A254" i="14" s="1"/>
  <c r="B254" i="14"/>
  <c r="AP253" i="14"/>
  <c r="AD253" i="14"/>
  <c r="AC253" i="14"/>
  <c r="AB253" i="14"/>
  <c r="V253" i="14"/>
  <c r="S253" i="14"/>
  <c r="P253" i="14"/>
  <c r="G253" i="14"/>
  <c r="D253" i="14"/>
  <c r="A253" i="14" s="1"/>
  <c r="B253" i="14"/>
  <c r="AD252" i="14"/>
  <c r="AC252" i="14"/>
  <c r="AB252" i="14"/>
  <c r="V252" i="14"/>
  <c r="S252" i="14"/>
  <c r="G252" i="14"/>
  <c r="D252" i="14"/>
  <c r="A252" i="14" s="1"/>
  <c r="B252" i="14"/>
  <c r="AD251" i="14"/>
  <c r="AC251" i="14"/>
  <c r="AB251" i="14"/>
  <c r="V251" i="14"/>
  <c r="S251" i="14"/>
  <c r="G251" i="14"/>
  <c r="D251" i="14"/>
  <c r="A251" i="14" s="1"/>
  <c r="B251" i="14"/>
  <c r="AP250" i="14"/>
  <c r="AD250" i="14"/>
  <c r="AC250" i="14"/>
  <c r="AB250" i="14"/>
  <c r="V250" i="14"/>
  <c r="S250" i="14"/>
  <c r="G250" i="14"/>
  <c r="D250" i="14"/>
  <c r="A250" i="14" s="1"/>
  <c r="B250" i="14"/>
  <c r="AO249" i="14"/>
  <c r="AD249" i="14"/>
  <c r="AC249" i="14"/>
  <c r="AB249" i="14"/>
  <c r="V249" i="14"/>
  <c r="S249" i="14"/>
  <c r="G249" i="14"/>
  <c r="D249" i="14"/>
  <c r="D379" i="14" s="1"/>
  <c r="D14" i="9" s="1"/>
  <c r="B249" i="14"/>
  <c r="AP248" i="14"/>
  <c r="AD248" i="14"/>
  <c r="AC248" i="14"/>
  <c r="AB248" i="14"/>
  <c r="V248" i="14"/>
  <c r="S248" i="14"/>
  <c r="G248" i="14"/>
  <c r="D248" i="14"/>
  <c r="A248" i="14" s="1"/>
  <c r="B248" i="14"/>
  <c r="AD247" i="14"/>
  <c r="AC247" i="14"/>
  <c r="AB247" i="14"/>
  <c r="V247" i="14"/>
  <c r="S247" i="14"/>
  <c r="P247" i="14"/>
  <c r="G247" i="14"/>
  <c r="D247" i="14"/>
  <c r="A247" i="14" s="1"/>
  <c r="B247" i="14"/>
  <c r="AD246" i="14"/>
  <c r="AC246" i="14"/>
  <c r="AB246" i="14"/>
  <c r="V246" i="14"/>
  <c r="S246" i="14"/>
  <c r="G246" i="14"/>
  <c r="D246" i="14"/>
  <c r="A246" i="14" s="1"/>
  <c r="B246" i="14"/>
  <c r="AO245" i="14"/>
  <c r="AD245" i="14"/>
  <c r="AC245" i="14"/>
  <c r="AB245" i="14"/>
  <c r="V245" i="14"/>
  <c r="S245" i="14"/>
  <c r="P245" i="14"/>
  <c r="G245" i="14"/>
  <c r="D245" i="14"/>
  <c r="A245" i="14" s="1"/>
  <c r="B245" i="14"/>
  <c r="AD244" i="14"/>
  <c r="AC244" i="14"/>
  <c r="AB244" i="14"/>
  <c r="V244" i="14"/>
  <c r="S244" i="14"/>
  <c r="G244" i="14"/>
  <c r="D244" i="14"/>
  <c r="A244" i="14" s="1"/>
  <c r="B244" i="14"/>
  <c r="AD243" i="14"/>
  <c r="AC243" i="14"/>
  <c r="AB243" i="14"/>
  <c r="V243" i="14"/>
  <c r="S243" i="14"/>
  <c r="G243" i="14"/>
  <c r="D243" i="14"/>
  <c r="A243" i="14" s="1"/>
  <c r="B243" i="14"/>
  <c r="AP242" i="14"/>
  <c r="AD242" i="14"/>
  <c r="AC242" i="14"/>
  <c r="AB242" i="14"/>
  <c r="V242" i="14"/>
  <c r="S242" i="14"/>
  <c r="G242" i="14"/>
  <c r="D242" i="14"/>
  <c r="A242" i="14" s="1"/>
  <c r="B242" i="14"/>
  <c r="AP241" i="14"/>
  <c r="AD241" i="14"/>
  <c r="AC241" i="14"/>
  <c r="AB241" i="14"/>
  <c r="V241" i="14"/>
  <c r="S241" i="14"/>
  <c r="P241" i="14"/>
  <c r="G241" i="14"/>
  <c r="D241" i="14"/>
  <c r="A241" i="14" s="1"/>
  <c r="B241" i="14"/>
  <c r="AD240" i="14"/>
  <c r="AC240" i="14"/>
  <c r="AB240" i="14"/>
  <c r="V240" i="14"/>
  <c r="S240" i="14"/>
  <c r="G240" i="14"/>
  <c r="D240" i="14"/>
  <c r="A240" i="14" s="1"/>
  <c r="B240" i="14"/>
  <c r="AD239" i="14"/>
  <c r="AC239" i="14"/>
  <c r="AB239" i="14"/>
  <c r="V239" i="14"/>
  <c r="S239" i="14"/>
  <c r="P239" i="14"/>
  <c r="G239" i="14"/>
  <c r="D239" i="14"/>
  <c r="A239" i="14" s="1"/>
  <c r="B239" i="14"/>
  <c r="AD238" i="14"/>
  <c r="AC238" i="14"/>
  <c r="AB238" i="14"/>
  <c r="V238" i="14"/>
  <c r="S238" i="14"/>
  <c r="G238" i="14"/>
  <c r="D238" i="14"/>
  <c r="A238" i="14" s="1"/>
  <c r="B238" i="14"/>
  <c r="AO237" i="14"/>
  <c r="AD237" i="14"/>
  <c r="AC237" i="14"/>
  <c r="AB237" i="14"/>
  <c r="V237" i="14"/>
  <c r="S237" i="14"/>
  <c r="P237" i="14"/>
  <c r="G237" i="14"/>
  <c r="D237" i="14"/>
  <c r="A237" i="14" s="1"/>
  <c r="B237" i="14"/>
  <c r="AD236" i="14"/>
  <c r="AC236" i="14"/>
  <c r="AB236" i="14"/>
  <c r="V236" i="14"/>
  <c r="S236" i="14"/>
  <c r="G236" i="14"/>
  <c r="D236" i="14"/>
  <c r="A236" i="14" s="1"/>
  <c r="B236" i="14"/>
  <c r="AD235" i="14"/>
  <c r="AC235" i="14"/>
  <c r="AB235" i="14"/>
  <c r="V235" i="14"/>
  <c r="S235" i="14"/>
  <c r="G235" i="14"/>
  <c r="D235" i="14"/>
  <c r="A235" i="14" s="1"/>
  <c r="B235" i="14"/>
  <c r="AP234" i="14"/>
  <c r="AD234" i="14"/>
  <c r="AC234" i="14"/>
  <c r="AB234" i="14"/>
  <c r="V234" i="14"/>
  <c r="S234" i="14"/>
  <c r="G234" i="14"/>
  <c r="D234" i="14"/>
  <c r="A234" i="14" s="1"/>
  <c r="B234" i="14"/>
  <c r="AD233" i="14"/>
  <c r="AC233" i="14"/>
  <c r="AB233" i="14"/>
  <c r="V233" i="14"/>
  <c r="S233" i="14"/>
  <c r="G233" i="14"/>
  <c r="D233" i="14"/>
  <c r="A233" i="14" s="1"/>
  <c r="B233" i="14"/>
  <c r="AP232" i="14"/>
  <c r="AD232" i="14"/>
  <c r="AC232" i="14"/>
  <c r="AB232" i="14"/>
  <c r="V232" i="14"/>
  <c r="S232" i="14"/>
  <c r="D39" i="9" l="1"/>
  <c r="C14" i="19"/>
  <c r="D36" i="9"/>
  <c r="C39" i="19"/>
  <c r="C61" i="19"/>
  <c r="C15" i="19"/>
  <c r="D37" i="9"/>
  <c r="C38" i="19"/>
  <c r="C60" i="19"/>
  <c r="T233" i="14"/>
  <c r="T235" i="14"/>
  <c r="T258" i="14"/>
  <c r="T268" i="14"/>
  <c r="T270" i="14"/>
  <c r="AP270" i="14"/>
  <c r="AE271" i="14"/>
  <c r="T272" i="14"/>
  <c r="AP272" i="14"/>
  <c r="AE273" i="14"/>
  <c r="AO273" i="14"/>
  <c r="AE274" i="14"/>
  <c r="AP274" i="14"/>
  <c r="AE275" i="14"/>
  <c r="AO275" i="14"/>
  <c r="AE276" i="14"/>
  <c r="AP276" i="14"/>
  <c r="AE277" i="14"/>
  <c r="AO277" i="14"/>
  <c r="AE278" i="14"/>
  <c r="AE279" i="14"/>
  <c r="A280" i="14"/>
  <c r="T280" i="14"/>
  <c r="A281" i="14"/>
  <c r="AP280" i="14" s="1"/>
  <c r="T281" i="14"/>
  <c r="A282" i="14"/>
  <c r="AP281" i="14" s="1"/>
  <c r="T282" i="14"/>
  <c r="A283" i="14"/>
  <c r="AP282" i="14" s="1"/>
  <c r="T283" i="14"/>
  <c r="A284" i="14"/>
  <c r="AP283" i="14" s="1"/>
  <c r="T284" i="14"/>
  <c r="A285" i="14"/>
  <c r="AP284" i="14" s="1"/>
  <c r="T285" i="14"/>
  <c r="A286" i="14"/>
  <c r="AP285" i="14" s="1"/>
  <c r="T286" i="14"/>
  <c r="A287" i="14"/>
  <c r="AP286" i="14" s="1"/>
  <c r="T287" i="14"/>
  <c r="A288" i="14"/>
  <c r="AP287" i="14" s="1"/>
  <c r="T288" i="14"/>
  <c r="A289" i="14"/>
  <c r="AP288" i="14" s="1"/>
  <c r="T289" i="14"/>
  <c r="A290" i="14"/>
  <c r="AP289" i="14" s="1"/>
  <c r="T290" i="14"/>
  <c r="A291" i="14"/>
  <c r="AP290" i="14" s="1"/>
  <c r="T291" i="14"/>
  <c r="A292" i="14"/>
  <c r="AP291" i="14" s="1"/>
  <c r="AE292" i="14"/>
  <c r="T238" i="14"/>
  <c r="AO242" i="14"/>
  <c r="AE243" i="14"/>
  <c r="T249" i="14"/>
  <c r="T251" i="14"/>
  <c r="AE255" i="14"/>
  <c r="T257" i="14"/>
  <c r="Q258" i="14"/>
  <c r="T259" i="14"/>
  <c r="AO234" i="14"/>
  <c r="Q235" i="14"/>
  <c r="T236" i="14"/>
  <c r="T240" i="14"/>
  <c r="AP243" i="14"/>
  <c r="AE244" i="14"/>
  <c r="AE245" i="14"/>
  <c r="AE247" i="14"/>
  <c r="AP247" i="14"/>
  <c r="AE248" i="14"/>
  <c r="AO248" i="14"/>
  <c r="Q249" i="14"/>
  <c r="AE250" i="14"/>
  <c r="Q251" i="14"/>
  <c r="T252" i="14"/>
  <c r="AO261" i="14"/>
  <c r="AE262" i="14"/>
  <c r="AP262" i="14"/>
  <c r="AE263" i="14"/>
  <c r="AO263" i="14"/>
  <c r="AE264" i="14"/>
  <c r="AP264" i="14"/>
  <c r="AE265" i="14"/>
  <c r="AO265" i="14"/>
  <c r="AE266" i="14"/>
  <c r="AE267" i="14"/>
  <c r="Q268" i="14"/>
  <c r="AO232" i="14"/>
  <c r="AE234" i="14"/>
  <c r="AE235" i="14"/>
  <c r="AP235" i="14"/>
  <c r="AE236" i="14"/>
  <c r="AE237" i="14"/>
  <c r="AE239" i="14"/>
  <c r="AP239" i="14"/>
  <c r="AE240" i="14"/>
  <c r="AE241" i="14"/>
  <c r="T242" i="14"/>
  <c r="Q243" i="14"/>
  <c r="T243" i="14"/>
  <c r="T244" i="14"/>
  <c r="T246" i="14"/>
  <c r="T248" i="14"/>
  <c r="AE249" i="14"/>
  <c r="AO250" i="14"/>
  <c r="AE251" i="14"/>
  <c r="AP251" i="14"/>
  <c r="AE252" i="14"/>
  <c r="T253" i="14"/>
  <c r="AE254" i="14"/>
  <c r="Q255" i="14"/>
  <c r="T255" i="14"/>
  <c r="T256" i="14"/>
  <c r="AP256" i="14"/>
  <c r="AE257" i="14"/>
  <c r="AE258" i="14"/>
  <c r="AP258" i="14"/>
  <c r="AE259" i="14"/>
  <c r="T260" i="14"/>
  <c r="AE261" i="14"/>
  <c r="Q262" i="14"/>
  <c r="T262" i="14"/>
  <c r="T263" i="14"/>
  <c r="Q264" i="14"/>
  <c r="T264" i="14"/>
  <c r="T265" i="14"/>
  <c r="Q266" i="14"/>
  <c r="T266" i="14"/>
  <c r="AO267" i="14"/>
  <c r="AE268" i="14"/>
  <c r="AE269" i="14"/>
  <c r="T271" i="14"/>
  <c r="T273" i="14"/>
  <c r="Q274" i="14"/>
  <c r="T274" i="14"/>
  <c r="T275" i="14"/>
  <c r="Q276" i="14"/>
  <c r="T276" i="14"/>
  <c r="T277" i="14"/>
  <c r="Q278" i="14"/>
  <c r="T278" i="14"/>
  <c r="AO279" i="14"/>
  <c r="AE233" i="14"/>
  <c r="P235" i="14"/>
  <c r="AO235" i="14"/>
  <c r="P236" i="14"/>
  <c r="Q237" i="14"/>
  <c r="T237" i="14"/>
  <c r="AE238" i="14"/>
  <c r="Q239" i="14"/>
  <c r="T239" i="14"/>
  <c r="AO239" i="14"/>
  <c r="P240" i="14"/>
  <c r="Q241" i="14"/>
  <c r="T241" i="14"/>
  <c r="AO241" i="14"/>
  <c r="AE242" i="14"/>
  <c r="P243" i="14"/>
  <c r="AO243" i="14"/>
  <c r="P244" i="14"/>
  <c r="Q245" i="14"/>
  <c r="T245" i="14"/>
  <c r="AE246" i="14"/>
  <c r="Q247" i="14"/>
  <c r="T247" i="14"/>
  <c r="AO247" i="14"/>
  <c r="P248" i="14"/>
  <c r="A249" i="14"/>
  <c r="Q233" i="14"/>
  <c r="P233" i="14" s="1"/>
  <c r="AP233" i="14"/>
  <c r="AO233" i="14" s="1"/>
  <c r="Q234" i="14"/>
  <c r="P234" i="14" s="1"/>
  <c r="T234" i="14"/>
  <c r="Q236" i="14"/>
  <c r="AP236" i="14"/>
  <c r="AO236" i="14" s="1"/>
  <c r="AP237" i="14"/>
  <c r="Q238" i="14"/>
  <c r="P238" i="14" s="1"/>
  <c r="AP238" i="14"/>
  <c r="AO238" i="14" s="1"/>
  <c r="Q240" i="14"/>
  <c r="AP240" i="14"/>
  <c r="AO240" i="14" s="1"/>
  <c r="Q242" i="14"/>
  <c r="P242" i="14" s="1"/>
  <c r="Q244" i="14"/>
  <c r="AP244" i="14"/>
  <c r="AO244" i="14" s="1"/>
  <c r="AP245" i="14"/>
  <c r="Q246" i="14"/>
  <c r="P246" i="14" s="1"/>
  <c r="AP246" i="14"/>
  <c r="AO246" i="14" s="1"/>
  <c r="Q248" i="14"/>
  <c r="AP249" i="14"/>
  <c r="Q250" i="14"/>
  <c r="P250" i="14" s="1"/>
  <c r="T250" i="14"/>
  <c r="Q252" i="14"/>
  <c r="AP252" i="14"/>
  <c r="AO252" i="14" s="1"/>
  <c r="AE253" i="14"/>
  <c r="Q254" i="14"/>
  <c r="P254" i="14" s="1"/>
  <c r="T254" i="14"/>
  <c r="AP255" i="14"/>
  <c r="AE256" i="14"/>
  <c r="Q257" i="14"/>
  <c r="Q259" i="14"/>
  <c r="AP259" i="14"/>
  <c r="AO259" i="14" s="1"/>
  <c r="AE260" i="14"/>
  <c r="Q261" i="14"/>
  <c r="P261" i="14" s="1"/>
  <c r="T261" i="14"/>
  <c r="Q263" i="14"/>
  <c r="Q265" i="14"/>
  <c r="Q267" i="14"/>
  <c r="P267" i="14" s="1"/>
  <c r="T267" i="14"/>
  <c r="Q269" i="14"/>
  <c r="P269" i="14" s="1"/>
  <c r="T269" i="14"/>
  <c r="AP269" i="14"/>
  <c r="AO269" i="14" s="1"/>
  <c r="AE270" i="14"/>
  <c r="Q271" i="14"/>
  <c r="AP271" i="14"/>
  <c r="AO271" i="14" s="1"/>
  <c r="AE272" i="14"/>
  <c r="Q273" i="14"/>
  <c r="Q275" i="14"/>
  <c r="Q277" i="14"/>
  <c r="Q279" i="14"/>
  <c r="P279" i="14" s="1"/>
  <c r="T279" i="14"/>
  <c r="Q280" i="14"/>
  <c r="P280" i="14" s="1"/>
  <c r="AE280" i="14"/>
  <c r="Q281" i="14"/>
  <c r="P281" i="14" s="1"/>
  <c r="AE281" i="14"/>
  <c r="Q282" i="14"/>
  <c r="P282" i="14" s="1"/>
  <c r="AE282" i="14"/>
  <c r="Q283" i="14"/>
  <c r="P283" i="14" s="1"/>
  <c r="AE283" i="14"/>
  <c r="Q284" i="14"/>
  <c r="P284" i="14" s="1"/>
  <c r="AE284" i="14"/>
  <c r="Q285" i="14"/>
  <c r="P285" i="14" s="1"/>
  <c r="AE285" i="14"/>
  <c r="Q286" i="14"/>
  <c r="P286" i="14" s="1"/>
  <c r="AE286" i="14"/>
  <c r="Q287" i="14"/>
  <c r="P287" i="14" s="1"/>
  <c r="AE287" i="14"/>
  <c r="Q288" i="14"/>
  <c r="P288" i="14" s="1"/>
  <c r="AE288" i="14"/>
  <c r="Q289" i="14"/>
  <c r="P289" i="14" s="1"/>
  <c r="AE289" i="14"/>
  <c r="Q290" i="14"/>
  <c r="P290" i="14" s="1"/>
  <c r="AE290" i="14"/>
  <c r="Q291" i="14"/>
  <c r="P291" i="14" s="1"/>
  <c r="AE291" i="14"/>
  <c r="Q292" i="14"/>
  <c r="P292" i="14" s="1"/>
  <c r="P249" i="14"/>
  <c r="P251" i="14"/>
  <c r="AO251" i="14"/>
  <c r="P252" i="14"/>
  <c r="Q253" i="14"/>
  <c r="AO253" i="14"/>
  <c r="AP254" i="14"/>
  <c r="P255" i="14"/>
  <c r="Q256" i="14"/>
  <c r="AO256" i="14"/>
  <c r="P257" i="14"/>
  <c r="AP257" i="14"/>
  <c r="P258" i="14"/>
  <c r="AO258" i="14"/>
  <c r="P259" i="14"/>
  <c r="Q260" i="14"/>
  <c r="AO260" i="14"/>
  <c r="P262" i="14"/>
  <c r="AO262" i="14"/>
  <c r="P263" i="14"/>
  <c r="P264" i="14"/>
  <c r="AO264" i="14"/>
  <c r="P265" i="14"/>
  <c r="P266" i="14"/>
  <c r="AO266" i="14"/>
  <c r="P268" i="14"/>
  <c r="AO268" i="14"/>
  <c r="Q270" i="14"/>
  <c r="AO270" i="14"/>
  <c r="P271" i="14"/>
  <c r="Q272" i="14"/>
  <c r="AO272" i="14"/>
  <c r="P273" i="14"/>
  <c r="P274" i="14"/>
  <c r="AO274" i="14"/>
  <c r="P275" i="14"/>
  <c r="P276" i="14"/>
  <c r="AO276" i="14"/>
  <c r="P277" i="14"/>
  <c r="P278" i="14"/>
  <c r="AO278" i="14"/>
  <c r="AO280" i="14"/>
  <c r="AO281" i="14"/>
  <c r="AO282" i="14"/>
  <c r="AO283" i="14"/>
  <c r="AO284" i="14"/>
  <c r="AO285" i="14"/>
  <c r="AO286" i="14"/>
  <c r="AO287" i="14"/>
  <c r="AO288" i="14"/>
  <c r="AO289" i="14"/>
  <c r="AO290" i="14"/>
  <c r="AO291" i="14"/>
  <c r="T292" i="14"/>
  <c r="G232" i="14"/>
  <c r="D232" i="14"/>
  <c r="A232" i="14" s="1"/>
  <c r="B232" i="14"/>
  <c r="AD231" i="14"/>
  <c r="AC231" i="14"/>
  <c r="AB231" i="14"/>
  <c r="V231" i="14"/>
  <c r="S231" i="14"/>
  <c r="G231" i="14"/>
  <c r="D231" i="14"/>
  <c r="A231" i="14" s="1"/>
  <c r="B231" i="14"/>
  <c r="AP230" i="14"/>
  <c r="AD230" i="14"/>
  <c r="AC230" i="14"/>
  <c r="AB230" i="14"/>
  <c r="V230" i="14"/>
  <c r="S230" i="14"/>
  <c r="G230" i="14"/>
  <c r="D230" i="14"/>
  <c r="A230" i="14" s="1"/>
  <c r="B230" i="14"/>
  <c r="AD229" i="14"/>
  <c r="AC229" i="14"/>
  <c r="AB229" i="14"/>
  <c r="V229" i="14"/>
  <c r="S229" i="14"/>
  <c r="P229" i="14"/>
  <c r="G229" i="14"/>
  <c r="D229" i="14"/>
  <c r="A229" i="14" s="1"/>
  <c r="B229" i="14"/>
  <c r="AD228" i="14"/>
  <c r="AC228" i="14"/>
  <c r="AB228" i="14"/>
  <c r="V228" i="14"/>
  <c r="S228" i="14"/>
  <c r="G228" i="14"/>
  <c r="D228" i="14"/>
  <c r="A228" i="14" s="1"/>
  <c r="B228" i="14"/>
  <c r="AD227" i="14"/>
  <c r="AC227" i="14"/>
  <c r="AB227" i="14"/>
  <c r="V227" i="14"/>
  <c r="S227" i="14"/>
  <c r="G227" i="14"/>
  <c r="D227" i="14"/>
  <c r="A227" i="14" s="1"/>
  <c r="B227" i="14"/>
  <c r="AD226" i="14"/>
  <c r="AC226" i="14"/>
  <c r="AB226" i="14"/>
  <c r="V226" i="14"/>
  <c r="S226" i="14"/>
  <c r="G226" i="14"/>
  <c r="D226" i="14"/>
  <c r="A226" i="14" s="1"/>
  <c r="B226" i="14"/>
  <c r="AP225" i="14"/>
  <c r="AD225" i="14"/>
  <c r="AC225" i="14"/>
  <c r="AB225" i="14"/>
  <c r="V225" i="14"/>
  <c r="S225" i="14"/>
  <c r="G225" i="14"/>
  <c r="D225" i="14"/>
  <c r="A225" i="14" s="1"/>
  <c r="B225" i="14"/>
  <c r="AD224" i="14"/>
  <c r="AC224" i="14"/>
  <c r="AB224" i="14"/>
  <c r="V224" i="14"/>
  <c r="S224" i="14"/>
  <c r="G224" i="14"/>
  <c r="D224" i="14"/>
  <c r="A224" i="14" s="1"/>
  <c r="B224" i="14"/>
  <c r="AP223" i="14"/>
  <c r="AD223" i="14"/>
  <c r="AC223" i="14"/>
  <c r="AB223" i="14"/>
  <c r="V223" i="14"/>
  <c r="S223" i="14"/>
  <c r="G223" i="14"/>
  <c r="D223" i="14"/>
  <c r="A223" i="14" s="1"/>
  <c r="B223" i="14"/>
  <c r="AD222" i="14"/>
  <c r="AC222" i="14"/>
  <c r="AB222" i="14"/>
  <c r="V222" i="14"/>
  <c r="S222" i="14"/>
  <c r="P222" i="14"/>
  <c r="G222" i="14"/>
  <c r="D222" i="14"/>
  <c r="A222" i="14" s="1"/>
  <c r="B222" i="14"/>
  <c r="AD221" i="14"/>
  <c r="AC221" i="14"/>
  <c r="AB221" i="14"/>
  <c r="V221" i="14"/>
  <c r="S221" i="14"/>
  <c r="P221" i="14"/>
  <c r="G221" i="14"/>
  <c r="D221" i="14"/>
  <c r="A221" i="14" s="1"/>
  <c r="B221" i="14"/>
  <c r="AD220" i="14"/>
  <c r="AC220" i="14"/>
  <c r="AB220" i="14"/>
  <c r="V220" i="14"/>
  <c r="S220" i="14"/>
  <c r="P220" i="14"/>
  <c r="G220" i="14"/>
  <c r="D220" i="14"/>
  <c r="A220" i="14" s="1"/>
  <c r="B220" i="14"/>
  <c r="AD219" i="14"/>
  <c r="AC219" i="14"/>
  <c r="AB219" i="14"/>
  <c r="V219" i="14"/>
  <c r="S219" i="14"/>
  <c r="G219" i="14"/>
  <c r="D219" i="14"/>
  <c r="D378" i="14" s="1"/>
  <c r="D13" i="9" s="1"/>
  <c r="B219" i="14"/>
  <c r="C13" i="19" l="1"/>
  <c r="D35" i="9"/>
  <c r="C37" i="19"/>
  <c r="C59" i="19"/>
  <c r="C36" i="19"/>
  <c r="C58" i="19"/>
  <c r="T227" i="14"/>
  <c r="T231" i="14"/>
  <c r="AO225" i="14"/>
  <c r="AE226" i="14"/>
  <c r="AP226" i="14"/>
  <c r="Q227" i="14"/>
  <c r="T228" i="14"/>
  <c r="T230" i="14"/>
  <c r="Q231" i="14"/>
  <c r="AE223" i="14"/>
  <c r="T224" i="14"/>
  <c r="AE220" i="14"/>
  <c r="T221" i="14"/>
  <c r="A219" i="14"/>
  <c r="T219" i="14"/>
  <c r="AP220" i="14"/>
  <c r="AO220" i="14" s="1"/>
  <c r="AE222" i="14"/>
  <c r="AP222" i="14"/>
  <c r="Q223" i="14"/>
  <c r="T223" i="14"/>
  <c r="T225" i="14"/>
  <c r="Q226" i="14"/>
  <c r="T226" i="14"/>
  <c r="AE227" i="14"/>
  <c r="AP227" i="14"/>
  <c r="AE228" i="14"/>
  <c r="AE229" i="14"/>
  <c r="AP229" i="14"/>
  <c r="AE230" i="14"/>
  <c r="AO230" i="14"/>
  <c r="AE231" i="14"/>
  <c r="AP231" i="14"/>
  <c r="AE219" i="14"/>
  <c r="Q220" i="14"/>
  <c r="T220" i="14"/>
  <c r="AE221" i="14"/>
  <c r="Q222" i="14"/>
  <c r="AO222" i="14"/>
  <c r="P223" i="14"/>
  <c r="AO223" i="14"/>
  <c r="AE224" i="14"/>
  <c r="AE225" i="14"/>
  <c r="P226" i="14"/>
  <c r="AO226" i="14"/>
  <c r="P227" i="14"/>
  <c r="AO227" i="14"/>
  <c r="P228" i="14"/>
  <c r="Q229" i="14"/>
  <c r="T229" i="14"/>
  <c r="AO229" i="14"/>
  <c r="P230" i="14"/>
  <c r="P231" i="14"/>
  <c r="AO231" i="14"/>
  <c r="AE232" i="14"/>
  <c r="T232" i="14"/>
  <c r="Q232" i="14"/>
  <c r="P232" i="14" s="1"/>
  <c r="T222" i="14"/>
  <c r="Q219" i="14"/>
  <c r="P219" i="14" s="1"/>
  <c r="AP219" i="14"/>
  <c r="AO219" i="14" s="1"/>
  <c r="Q221" i="14"/>
  <c r="AP221" i="14"/>
  <c r="AO221" i="14" s="1"/>
  <c r="Q224" i="14"/>
  <c r="P224" i="14" s="1"/>
  <c r="AP224" i="14"/>
  <c r="AO224" i="14" s="1"/>
  <c r="Q225" i="14"/>
  <c r="P225" i="14" s="1"/>
  <c r="Q228" i="14"/>
  <c r="AP228" i="14"/>
  <c r="AO228" i="14" s="1"/>
  <c r="Q230" i="14"/>
  <c r="D377" i="14"/>
  <c r="AD187" i="14"/>
  <c r="AC187" i="14"/>
  <c r="AB187" i="14"/>
  <c r="V187" i="14"/>
  <c r="S187" i="14"/>
  <c r="P187" i="14"/>
  <c r="G187" i="14"/>
  <c r="D187" i="14"/>
  <c r="A187" i="14" s="1"/>
  <c r="B187" i="14"/>
  <c r="AD186" i="14"/>
  <c r="AC186" i="14"/>
  <c r="AB186" i="14"/>
  <c r="V186" i="14"/>
  <c r="S186" i="14"/>
  <c r="G186" i="14"/>
  <c r="D186" i="14"/>
  <c r="A186" i="14" s="1"/>
  <c r="B186" i="14"/>
  <c r="AD185" i="14"/>
  <c r="AC185" i="14"/>
  <c r="AB185" i="14"/>
  <c r="V185" i="14"/>
  <c r="S185" i="14"/>
  <c r="G185" i="14"/>
  <c r="D185" i="14"/>
  <c r="A185" i="14" s="1"/>
  <c r="B185" i="14"/>
  <c r="AD184" i="14"/>
  <c r="AC184" i="14"/>
  <c r="AB184" i="14"/>
  <c r="V184" i="14"/>
  <c r="S184" i="14"/>
  <c r="G184" i="14"/>
  <c r="D184" i="14"/>
  <c r="A184" i="14" s="1"/>
  <c r="B184" i="14"/>
  <c r="AD183" i="14"/>
  <c r="AC183" i="14"/>
  <c r="AB183" i="14"/>
  <c r="V183" i="14"/>
  <c r="S183" i="14"/>
  <c r="G183" i="14"/>
  <c r="D183" i="14"/>
  <c r="A183" i="14" s="1"/>
  <c r="B183" i="14"/>
  <c r="AD182" i="14"/>
  <c r="AC182" i="14"/>
  <c r="AB182" i="14"/>
  <c r="V182" i="14"/>
  <c r="S182" i="14"/>
  <c r="G182" i="14"/>
  <c r="D182" i="14"/>
  <c r="A182" i="14" s="1"/>
  <c r="B182" i="14"/>
  <c r="AO181" i="14"/>
  <c r="AD181" i="14"/>
  <c r="AC181" i="14"/>
  <c r="AB181" i="14"/>
  <c r="V181" i="14"/>
  <c r="S181" i="14"/>
  <c r="G181" i="14"/>
  <c r="D181" i="14"/>
  <c r="A181" i="14" s="1"/>
  <c r="B181" i="14"/>
  <c r="AO180" i="14"/>
  <c r="AD180" i="14"/>
  <c r="AC180" i="14"/>
  <c r="AB180" i="14"/>
  <c r="V180" i="14"/>
  <c r="S180" i="14"/>
  <c r="G180" i="14"/>
  <c r="D180" i="14"/>
  <c r="A180" i="14" s="1"/>
  <c r="B180" i="14"/>
  <c r="AO179" i="14"/>
  <c r="AD179" i="14"/>
  <c r="AC179" i="14"/>
  <c r="AB179" i="14"/>
  <c r="V179" i="14"/>
  <c r="S179" i="14"/>
  <c r="G179" i="14"/>
  <c r="D179" i="14"/>
  <c r="A179" i="14" s="1"/>
  <c r="B179" i="14"/>
  <c r="AO178" i="14"/>
  <c r="AD178" i="14"/>
  <c r="AC178" i="14"/>
  <c r="AB178" i="14"/>
  <c r="V178" i="14"/>
  <c r="S178" i="14"/>
  <c r="G178" i="14"/>
  <c r="D178" i="14"/>
  <c r="A178" i="14" s="1"/>
  <c r="B178" i="14"/>
  <c r="AO177" i="14"/>
  <c r="AD177" i="14"/>
  <c r="AC177" i="14"/>
  <c r="AB177" i="14"/>
  <c r="V177" i="14"/>
  <c r="S177" i="14"/>
  <c r="G177" i="14"/>
  <c r="D177" i="14"/>
  <c r="A177" i="14" s="1"/>
  <c r="B177" i="14"/>
  <c r="AO176" i="14"/>
  <c r="AD176" i="14"/>
  <c r="AC176" i="14"/>
  <c r="AB176" i="14"/>
  <c r="V176" i="14"/>
  <c r="S176" i="14"/>
  <c r="G176" i="14"/>
  <c r="D176" i="14"/>
  <c r="A176" i="14" s="1"/>
  <c r="B176" i="14"/>
  <c r="AO175" i="14"/>
  <c r="AD175" i="14"/>
  <c r="AC175" i="14"/>
  <c r="AB175" i="14"/>
  <c r="V175" i="14"/>
  <c r="S175" i="14"/>
  <c r="G175" i="14"/>
  <c r="D175" i="14"/>
  <c r="A175" i="14" s="1"/>
  <c r="B175" i="14"/>
  <c r="AO174" i="14"/>
  <c r="AD174" i="14"/>
  <c r="AC174" i="14"/>
  <c r="AB174" i="14"/>
  <c r="V174" i="14"/>
  <c r="S174" i="14"/>
  <c r="G174" i="14"/>
  <c r="D174" i="14"/>
  <c r="A174" i="14" s="1"/>
  <c r="B174" i="14"/>
  <c r="D12" i="9" l="1"/>
  <c r="A27" i="1"/>
  <c r="C12" i="19"/>
  <c r="D34" i="9"/>
  <c r="C35" i="19"/>
  <c r="C57" i="19"/>
  <c r="T176" i="14"/>
  <c r="T180" i="14"/>
  <c r="T185" i="14"/>
  <c r="Q176" i="14"/>
  <c r="T177" i="14"/>
  <c r="AE178" i="14"/>
  <c r="Q180" i="14"/>
  <c r="T181" i="14"/>
  <c r="AE182" i="14"/>
  <c r="AE183" i="14"/>
  <c r="AE184" i="14"/>
  <c r="AP184" i="14"/>
  <c r="Q185" i="14"/>
  <c r="T186" i="14"/>
  <c r="AE174" i="14"/>
  <c r="AP173" i="14"/>
  <c r="AO173" i="14" s="1"/>
  <c r="Q174" i="14"/>
  <c r="P174" i="14" s="1"/>
  <c r="T174" i="14"/>
  <c r="T175" i="14"/>
  <c r="AE176" i="14"/>
  <c r="AP177" i="14"/>
  <c r="Q178" i="14"/>
  <c r="P178" i="14" s="1"/>
  <c r="T178" i="14"/>
  <c r="T179" i="14"/>
  <c r="AE180" i="14"/>
  <c r="AP181" i="14"/>
  <c r="Q182" i="14"/>
  <c r="T182" i="14"/>
  <c r="AP182" i="14"/>
  <c r="AO182" i="14" s="1"/>
  <c r="Q183" i="14"/>
  <c r="P183" i="14" s="1"/>
  <c r="T183" i="14"/>
  <c r="AP183" i="14"/>
  <c r="AO183" i="14" s="1"/>
  <c r="Q184" i="14"/>
  <c r="T184" i="14"/>
  <c r="AE185" i="14"/>
  <c r="AP185" i="14"/>
  <c r="AE186" i="14"/>
  <c r="AE187" i="14"/>
  <c r="AP187" i="14"/>
  <c r="AP175" i="14"/>
  <c r="AP179" i="14"/>
  <c r="AE175" i="14"/>
  <c r="AE179" i="14"/>
  <c r="P182" i="14"/>
  <c r="P184" i="14"/>
  <c r="AO184" i="14"/>
  <c r="P185" i="14"/>
  <c r="AO185" i="14"/>
  <c r="P186" i="14"/>
  <c r="Q187" i="14"/>
  <c r="T187" i="14"/>
  <c r="AO187" i="14"/>
  <c r="P176" i="14"/>
  <c r="AE177" i="14"/>
  <c r="P180" i="14"/>
  <c r="AE181" i="14"/>
  <c r="AP174" i="14"/>
  <c r="Q175" i="14"/>
  <c r="P175" i="14" s="1"/>
  <c r="AP176" i="14"/>
  <c r="Q177" i="14"/>
  <c r="P177" i="14" s="1"/>
  <c r="AP178" i="14"/>
  <c r="Q179" i="14"/>
  <c r="P179" i="14" s="1"/>
  <c r="AP180" i="14"/>
  <c r="Q181" i="14"/>
  <c r="P181" i="14" s="1"/>
  <c r="Q186" i="14"/>
  <c r="AP186" i="14"/>
  <c r="AO186" i="14" s="1"/>
  <c r="AD173" i="14"/>
  <c r="AC173" i="14"/>
  <c r="AB173" i="14"/>
  <c r="V173" i="14"/>
  <c r="S173" i="14"/>
  <c r="G173" i="14"/>
  <c r="D173" i="14"/>
  <c r="B173" i="14"/>
  <c r="AP172" i="14"/>
  <c r="AD172" i="14"/>
  <c r="AC172" i="14"/>
  <c r="AB172" i="14"/>
  <c r="V172" i="14"/>
  <c r="S172" i="14"/>
  <c r="G172" i="14"/>
  <c r="D172" i="14"/>
  <c r="A172" i="14" s="1"/>
  <c r="B172" i="14"/>
  <c r="AD171" i="14"/>
  <c r="AC171" i="14"/>
  <c r="AB171" i="14"/>
  <c r="V171" i="14"/>
  <c r="S171" i="14"/>
  <c r="P171" i="14"/>
  <c r="G171" i="14"/>
  <c r="D171" i="14"/>
  <c r="B171" i="14"/>
  <c r="AP170" i="14"/>
  <c r="AD170" i="14"/>
  <c r="AC170" i="14"/>
  <c r="AB170" i="14"/>
  <c r="V170" i="14"/>
  <c r="S170" i="14"/>
  <c r="G170" i="14"/>
  <c r="D170" i="14"/>
  <c r="B170" i="14"/>
  <c r="AP169" i="14"/>
  <c r="AD169" i="14"/>
  <c r="AC169" i="14"/>
  <c r="AB169" i="14"/>
  <c r="V169" i="14"/>
  <c r="S169" i="14"/>
  <c r="G169" i="14"/>
  <c r="D169" i="14"/>
  <c r="B169" i="14"/>
  <c r="AP168" i="14"/>
  <c r="AD168" i="14"/>
  <c r="AC168" i="14"/>
  <c r="AB168" i="14"/>
  <c r="V168" i="14"/>
  <c r="S168" i="14"/>
  <c r="G168" i="14"/>
  <c r="D168" i="14"/>
  <c r="B168" i="14"/>
  <c r="AP167" i="14"/>
  <c r="AD167" i="14"/>
  <c r="AC167" i="14"/>
  <c r="AB167" i="14"/>
  <c r="V167" i="14"/>
  <c r="S167" i="14"/>
  <c r="G167" i="14"/>
  <c r="D167" i="14"/>
  <c r="B167" i="14"/>
  <c r="AP166" i="14"/>
  <c r="AD166" i="14"/>
  <c r="AC166" i="14"/>
  <c r="AB166" i="14"/>
  <c r="V166" i="14"/>
  <c r="S166" i="14"/>
  <c r="G166" i="14"/>
  <c r="D166" i="14"/>
  <c r="B166" i="14"/>
  <c r="AD165" i="14"/>
  <c r="AC165" i="14"/>
  <c r="AB165" i="14"/>
  <c r="V165" i="14"/>
  <c r="S165" i="14"/>
  <c r="P165" i="14"/>
  <c r="G165" i="14"/>
  <c r="D165" i="14"/>
  <c r="B165" i="14"/>
  <c r="AD164" i="14"/>
  <c r="AC164" i="14"/>
  <c r="AB164" i="14"/>
  <c r="V164" i="14"/>
  <c r="S164" i="14"/>
  <c r="G164" i="14"/>
  <c r="D164" i="14"/>
  <c r="B164" i="14"/>
  <c r="AD163" i="14"/>
  <c r="AC163" i="14"/>
  <c r="AB163" i="14"/>
  <c r="V163" i="14"/>
  <c r="S163" i="14"/>
  <c r="G163" i="14"/>
  <c r="D163" i="14"/>
  <c r="B163" i="14"/>
  <c r="AD162" i="14"/>
  <c r="AC162" i="14"/>
  <c r="AB162" i="14"/>
  <c r="V162" i="14"/>
  <c r="S162" i="14"/>
  <c r="G162" i="14"/>
  <c r="D162" i="14"/>
  <c r="B162" i="14"/>
  <c r="AD161" i="14"/>
  <c r="AC161" i="14"/>
  <c r="AB161" i="14"/>
  <c r="V161" i="14"/>
  <c r="S161" i="14"/>
  <c r="G161" i="14"/>
  <c r="D161" i="14"/>
  <c r="B161" i="14"/>
  <c r="AD160" i="14"/>
  <c r="AC160" i="14"/>
  <c r="AB160" i="14"/>
  <c r="V160" i="14"/>
  <c r="S160" i="14"/>
  <c r="G160" i="14"/>
  <c r="D160" i="14"/>
  <c r="B160" i="14"/>
  <c r="AO159" i="14"/>
  <c r="AD159" i="14"/>
  <c r="AC159" i="14"/>
  <c r="AB159" i="14"/>
  <c r="V159" i="14"/>
  <c r="S159" i="14"/>
  <c r="P159" i="14"/>
  <c r="G159" i="14"/>
  <c r="D159" i="14"/>
  <c r="B159" i="14"/>
  <c r="AD158" i="14"/>
  <c r="AC158" i="14"/>
  <c r="AB158" i="14"/>
  <c r="V158" i="14"/>
  <c r="S158" i="14"/>
  <c r="G158" i="14"/>
  <c r="D158" i="14"/>
  <c r="D376" i="14" s="1"/>
  <c r="D11" i="9" s="1"/>
  <c r="B158" i="14"/>
  <c r="C11" i="19" l="1"/>
  <c r="D33" i="9"/>
  <c r="C34" i="19"/>
  <c r="C56" i="19"/>
  <c r="AE169" i="14"/>
  <c r="T168" i="14"/>
  <c r="T166" i="14"/>
  <c r="AE170" i="14"/>
  <c r="AO170" i="14"/>
  <c r="AE172" i="14"/>
  <c r="T161" i="14"/>
  <c r="A162" i="14"/>
  <c r="T162" i="14"/>
  <c r="A163" i="14"/>
  <c r="T163" i="14"/>
  <c r="A164" i="14"/>
  <c r="AE164" i="14"/>
  <c r="A165" i="14"/>
  <c r="T165" i="14"/>
  <c r="Q166" i="14"/>
  <c r="AE158" i="14"/>
  <c r="AO158" i="14"/>
  <c r="AO160" i="14"/>
  <c r="AE167" i="14"/>
  <c r="Q168" i="14"/>
  <c r="T171" i="14"/>
  <c r="AP171" i="14"/>
  <c r="AE173" i="14"/>
  <c r="T158" i="14"/>
  <c r="A159" i="14"/>
  <c r="AE159" i="14"/>
  <c r="A160" i="14"/>
  <c r="AE160" i="14"/>
  <c r="A161" i="14"/>
  <c r="Q173" i="14"/>
  <c r="T173" i="14"/>
  <c r="AO161" i="14"/>
  <c r="AO162" i="14"/>
  <c r="AO163" i="14"/>
  <c r="AO164" i="14"/>
  <c r="AE166" i="14"/>
  <c r="Q167" i="14"/>
  <c r="T167" i="14"/>
  <c r="AE168" i="14"/>
  <c r="Q169" i="14"/>
  <c r="T169" i="14"/>
  <c r="T170" i="14"/>
  <c r="A171" i="14"/>
  <c r="Q172" i="14"/>
  <c r="T172" i="14"/>
  <c r="P158" i="14"/>
  <c r="Q159" i="14"/>
  <c r="T159" i="14"/>
  <c r="AE161" i="14"/>
  <c r="AE162" i="14"/>
  <c r="AE163" i="14"/>
  <c r="Q158" i="14"/>
  <c r="Q160" i="14"/>
  <c r="P160" i="14" s="1"/>
  <c r="T160" i="14"/>
  <c r="Q161" i="14"/>
  <c r="P161" i="14" s="1"/>
  <c r="Q162" i="14"/>
  <c r="P162" i="14" s="1"/>
  <c r="Q163" i="14"/>
  <c r="P163" i="14" s="1"/>
  <c r="Q164" i="14"/>
  <c r="P164" i="14" s="1"/>
  <c r="T164" i="14"/>
  <c r="AE165" i="14"/>
  <c r="A166" i="14"/>
  <c r="A167" i="14"/>
  <c r="A168" i="14"/>
  <c r="A169" i="14"/>
  <c r="A170" i="14"/>
  <c r="Q170" i="14"/>
  <c r="AE171" i="14"/>
  <c r="A173" i="14"/>
  <c r="Q165" i="14"/>
  <c r="AO165" i="14"/>
  <c r="P166" i="14"/>
  <c r="AO166" i="14"/>
  <c r="P167" i="14"/>
  <c r="AO167" i="14"/>
  <c r="P168" i="14"/>
  <c r="AO168" i="14"/>
  <c r="P169" i="14"/>
  <c r="AO169" i="14"/>
  <c r="P170" i="14"/>
  <c r="Q171" i="14"/>
  <c r="AO171" i="14"/>
  <c r="P172" i="14"/>
  <c r="AO172" i="14"/>
  <c r="P173" i="14"/>
  <c r="A158" i="14"/>
  <c r="AP157" i="14"/>
  <c r="AD157" i="14"/>
  <c r="AC157" i="14"/>
  <c r="AB157" i="14"/>
  <c r="V157" i="14"/>
  <c r="S157" i="14"/>
  <c r="G157" i="14"/>
  <c r="D157" i="14"/>
  <c r="B157" i="14"/>
  <c r="AP156" i="14"/>
  <c r="AD156" i="14"/>
  <c r="AC156" i="14"/>
  <c r="AB156" i="14"/>
  <c r="V156" i="14"/>
  <c r="S156" i="14"/>
  <c r="G156" i="14"/>
  <c r="D156" i="14"/>
  <c r="B156" i="14"/>
  <c r="AP155" i="14"/>
  <c r="AD155" i="14"/>
  <c r="AC155" i="14"/>
  <c r="AB155" i="14"/>
  <c r="V155" i="14"/>
  <c r="S155" i="14"/>
  <c r="P155" i="14"/>
  <c r="G155" i="14"/>
  <c r="D155" i="14"/>
  <c r="B155" i="14"/>
  <c r="AP154" i="14"/>
  <c r="AD154" i="14"/>
  <c r="AC154" i="14"/>
  <c r="AB154" i="14"/>
  <c r="V154" i="14"/>
  <c r="S154" i="14"/>
  <c r="G154" i="14"/>
  <c r="D154" i="14"/>
  <c r="B154" i="14"/>
  <c r="AP153" i="14"/>
  <c r="AD153" i="14"/>
  <c r="AC153" i="14"/>
  <c r="AB153" i="14"/>
  <c r="V153" i="14"/>
  <c r="S153" i="14"/>
  <c r="G153" i="14"/>
  <c r="D153" i="14"/>
  <c r="B153" i="14"/>
  <c r="AP152" i="14"/>
  <c r="AD152" i="14"/>
  <c r="AC152" i="14"/>
  <c r="AB152" i="14"/>
  <c r="V152" i="14"/>
  <c r="S152" i="14"/>
  <c r="G152" i="14"/>
  <c r="D152" i="14"/>
  <c r="B152" i="14"/>
  <c r="AP151" i="14"/>
  <c r="AD151" i="14"/>
  <c r="AC151" i="14"/>
  <c r="AB151" i="14"/>
  <c r="V151" i="14"/>
  <c r="S151" i="14"/>
  <c r="P151" i="14"/>
  <c r="G151" i="14"/>
  <c r="D151" i="14"/>
  <c r="B151" i="14"/>
  <c r="AP150" i="14"/>
  <c r="AD150" i="14"/>
  <c r="AC150" i="14"/>
  <c r="AB150" i="14"/>
  <c r="V150" i="14"/>
  <c r="S150" i="14"/>
  <c r="G150" i="14"/>
  <c r="D150" i="14"/>
  <c r="B150" i="14"/>
  <c r="AP149" i="14"/>
  <c r="AD149" i="14"/>
  <c r="AC149" i="14"/>
  <c r="AB149" i="14"/>
  <c r="V149" i="14"/>
  <c r="S149" i="14"/>
  <c r="Q149" i="14"/>
  <c r="G149" i="14"/>
  <c r="D149" i="14"/>
  <c r="B149" i="14"/>
  <c r="AP148" i="14"/>
  <c r="AD148" i="14"/>
  <c r="AC148" i="14"/>
  <c r="AB148" i="14"/>
  <c r="V148" i="14"/>
  <c r="S148" i="14"/>
  <c r="P148" i="14"/>
  <c r="G148" i="14"/>
  <c r="D148" i="14"/>
  <c r="B148" i="14"/>
  <c r="AP147" i="14"/>
  <c r="AD147" i="14"/>
  <c r="AC147" i="14"/>
  <c r="AB147" i="14"/>
  <c r="V147" i="14"/>
  <c r="S147" i="14"/>
  <c r="G147" i="14"/>
  <c r="D147" i="14"/>
  <c r="B147" i="14"/>
  <c r="AP146" i="14"/>
  <c r="AD146" i="14"/>
  <c r="AC146" i="14"/>
  <c r="AB146" i="14"/>
  <c r="V146" i="14"/>
  <c r="S146" i="14"/>
  <c r="G146" i="14"/>
  <c r="D146" i="14"/>
  <c r="B146" i="14"/>
  <c r="AP145" i="14"/>
  <c r="AD145" i="14"/>
  <c r="AC145" i="14"/>
  <c r="AB145" i="14"/>
  <c r="V145" i="14"/>
  <c r="S145" i="14"/>
  <c r="P145" i="14"/>
  <c r="G145" i="14"/>
  <c r="D145" i="14"/>
  <c r="B145" i="14"/>
  <c r="AP144" i="14"/>
  <c r="AD144" i="14"/>
  <c r="AC144" i="14"/>
  <c r="AB144" i="14"/>
  <c r="V144" i="14"/>
  <c r="S144" i="14"/>
  <c r="G144" i="14"/>
  <c r="D144" i="14"/>
  <c r="B144" i="14"/>
  <c r="AP143" i="14"/>
  <c r="AD143" i="14"/>
  <c r="AC143" i="14"/>
  <c r="AB143" i="14"/>
  <c r="V143" i="14"/>
  <c r="S143" i="14"/>
  <c r="G143" i="14"/>
  <c r="D143" i="14"/>
  <c r="B143" i="14"/>
  <c r="AP142" i="14"/>
  <c r="AD142" i="14"/>
  <c r="AC142" i="14"/>
  <c r="AB142" i="14"/>
  <c r="V142" i="14"/>
  <c r="S142" i="14"/>
  <c r="P142" i="14"/>
  <c r="G142" i="14"/>
  <c r="D142" i="14"/>
  <c r="B142" i="14"/>
  <c r="AP141" i="14"/>
  <c r="AD141" i="14"/>
  <c r="AC141" i="14"/>
  <c r="AB141" i="14"/>
  <c r="V141" i="14"/>
  <c r="S141" i="14"/>
  <c r="G141" i="14"/>
  <c r="D141" i="14"/>
  <c r="B141" i="14"/>
  <c r="AP140" i="14"/>
  <c r="AD140" i="14"/>
  <c r="AC140" i="14"/>
  <c r="AB140" i="14"/>
  <c r="V140" i="14"/>
  <c r="S140" i="14"/>
  <c r="G140" i="14"/>
  <c r="D140" i="14"/>
  <c r="B140" i="14"/>
  <c r="AP139" i="14"/>
  <c r="AD139" i="14"/>
  <c r="AC139" i="14"/>
  <c r="AB139" i="14"/>
  <c r="V139" i="14"/>
  <c r="S139" i="14"/>
  <c r="P139" i="14"/>
  <c r="G139" i="14"/>
  <c r="D139" i="14"/>
  <c r="B139" i="14"/>
  <c r="AP138" i="14"/>
  <c r="AD138" i="14"/>
  <c r="AC138" i="14"/>
  <c r="AB138" i="14"/>
  <c r="V138" i="14"/>
  <c r="S138" i="14"/>
  <c r="G138" i="14"/>
  <c r="D138" i="14"/>
  <c r="B138" i="14"/>
  <c r="AP137" i="14"/>
  <c r="AO137" i="14"/>
  <c r="AD137" i="14"/>
  <c r="AC137" i="14"/>
  <c r="AB137" i="14"/>
  <c r="V137" i="14"/>
  <c r="S137" i="14"/>
  <c r="G137" i="14"/>
  <c r="D137" i="14"/>
  <c r="B137" i="14"/>
  <c r="AP136" i="14"/>
  <c r="AD136" i="14"/>
  <c r="AC136" i="14"/>
  <c r="AB136" i="14"/>
  <c r="V136" i="14"/>
  <c r="S136" i="14"/>
  <c r="G136" i="14"/>
  <c r="D136" i="14"/>
  <c r="B136" i="14"/>
  <c r="AP135" i="14"/>
  <c r="AD135" i="14"/>
  <c r="AC135" i="14"/>
  <c r="AB135" i="14"/>
  <c r="V135" i="14"/>
  <c r="S135" i="14"/>
  <c r="P135" i="14"/>
  <c r="G135" i="14"/>
  <c r="D135" i="14"/>
  <c r="B135" i="14"/>
  <c r="AP134" i="14"/>
  <c r="AD134" i="14"/>
  <c r="AC134" i="14"/>
  <c r="AB134" i="14"/>
  <c r="V134" i="14"/>
  <c r="S134" i="14"/>
  <c r="G134" i="14"/>
  <c r="D134" i="14"/>
  <c r="B134" i="14"/>
  <c r="AP133" i="14"/>
  <c r="AB133" i="14"/>
  <c r="V133" i="14"/>
  <c r="P133" i="14"/>
  <c r="G133" i="14"/>
  <c r="D133" i="14"/>
  <c r="B133" i="14"/>
  <c r="AP132" i="14"/>
  <c r="AD132" i="14"/>
  <c r="AC132" i="14"/>
  <c r="AB132" i="14"/>
  <c r="V132" i="14"/>
  <c r="S132" i="14"/>
  <c r="G132" i="14"/>
  <c r="D132" i="14"/>
  <c r="B132" i="14"/>
  <c r="AP131" i="14"/>
  <c r="AD131" i="14"/>
  <c r="AC131" i="14"/>
  <c r="AB131" i="14"/>
  <c r="V131" i="14"/>
  <c r="S131" i="14"/>
  <c r="G131" i="14"/>
  <c r="D131" i="14"/>
  <c r="B131" i="14"/>
  <c r="AP130" i="14"/>
  <c r="AD130" i="14"/>
  <c r="AC130" i="14"/>
  <c r="AB130" i="14"/>
  <c r="V130" i="14"/>
  <c r="S130" i="14"/>
  <c r="G130" i="14"/>
  <c r="D130" i="14"/>
  <c r="B130" i="14"/>
  <c r="AP129" i="14"/>
  <c r="AD129" i="14"/>
  <c r="AC129" i="14"/>
  <c r="AB129" i="14"/>
  <c r="V129" i="14"/>
  <c r="S129" i="14"/>
  <c r="G129" i="14"/>
  <c r="D129" i="14"/>
  <c r="B129" i="14"/>
  <c r="AP128" i="14"/>
  <c r="AD128" i="14"/>
  <c r="AC128" i="14"/>
  <c r="AB128" i="14"/>
  <c r="V128" i="14"/>
  <c r="S128" i="14"/>
  <c r="G128" i="14"/>
  <c r="D128" i="14"/>
  <c r="B128" i="14"/>
  <c r="AP127" i="14"/>
  <c r="AD127" i="14"/>
  <c r="AC127" i="14"/>
  <c r="AB127" i="14"/>
  <c r="V127" i="14"/>
  <c r="S127" i="14"/>
  <c r="G127" i="14"/>
  <c r="D127" i="14"/>
  <c r="D375" i="14" s="1"/>
  <c r="D10" i="9" s="1"/>
  <c r="B127" i="14"/>
  <c r="AD126" i="14"/>
  <c r="AC126" i="14"/>
  <c r="AB126" i="14"/>
  <c r="V126" i="14"/>
  <c r="S126" i="14"/>
  <c r="P126" i="14"/>
  <c r="G126" i="14"/>
  <c r="D126" i="14"/>
  <c r="B126" i="14"/>
  <c r="AD125" i="14"/>
  <c r="AC125" i="14"/>
  <c r="AB125" i="14"/>
  <c r="V125" i="14"/>
  <c r="S125" i="14"/>
  <c r="G125" i="14"/>
  <c r="D125" i="14"/>
  <c r="B125" i="14"/>
  <c r="AD124" i="14"/>
  <c r="AC124" i="14"/>
  <c r="AB124" i="14"/>
  <c r="V124" i="14"/>
  <c r="S124" i="14"/>
  <c r="P124" i="14"/>
  <c r="G124" i="14"/>
  <c r="D124" i="14"/>
  <c r="B124" i="14"/>
  <c r="AD123" i="14"/>
  <c r="AC123" i="14"/>
  <c r="AB123" i="14"/>
  <c r="V123" i="14"/>
  <c r="S123" i="14"/>
  <c r="G123" i="14"/>
  <c r="D123" i="14"/>
  <c r="B123" i="14"/>
  <c r="AD122" i="14"/>
  <c r="AC122" i="14"/>
  <c r="AB122" i="14"/>
  <c r="V122" i="14"/>
  <c r="S122" i="14"/>
  <c r="P122" i="14"/>
  <c r="G122" i="14"/>
  <c r="D122" i="14"/>
  <c r="B122" i="14"/>
  <c r="AO121" i="14"/>
  <c r="AD121" i="14"/>
  <c r="AC121" i="14"/>
  <c r="AB121" i="14"/>
  <c r="V121" i="14"/>
  <c r="S121" i="14"/>
  <c r="G121" i="14"/>
  <c r="D121" i="14"/>
  <c r="B121" i="14"/>
  <c r="AO120" i="14"/>
  <c r="AD120" i="14"/>
  <c r="AC120" i="14"/>
  <c r="AB120" i="14"/>
  <c r="V120" i="14"/>
  <c r="S120" i="14"/>
  <c r="P120" i="14"/>
  <c r="G120" i="14"/>
  <c r="D120" i="14"/>
  <c r="B120" i="14"/>
  <c r="AO119" i="14"/>
  <c r="AD119" i="14"/>
  <c r="AC119" i="14"/>
  <c r="AB119" i="14"/>
  <c r="V119" i="14"/>
  <c r="S119" i="14"/>
  <c r="P119" i="14"/>
  <c r="G119" i="14"/>
  <c r="D119" i="14"/>
  <c r="B119" i="14"/>
  <c r="AD118" i="14"/>
  <c r="AC118" i="14"/>
  <c r="AB118" i="14"/>
  <c r="V118" i="14"/>
  <c r="S118" i="14"/>
  <c r="G118" i="14"/>
  <c r="D118" i="14"/>
  <c r="B118" i="14"/>
  <c r="AP117" i="14"/>
  <c r="AO117" i="14"/>
  <c r="AD117" i="14"/>
  <c r="AC117" i="14"/>
  <c r="AB117" i="14"/>
  <c r="V117" i="14"/>
  <c r="S117" i="14"/>
  <c r="P117" i="14"/>
  <c r="G117" i="14"/>
  <c r="D117" i="14"/>
  <c r="B117" i="14"/>
  <c r="AP116" i="14"/>
  <c r="AO116" i="14"/>
  <c r="AD116" i="14"/>
  <c r="AC116" i="14"/>
  <c r="AB116" i="14"/>
  <c r="V116" i="14"/>
  <c r="S116" i="14"/>
  <c r="P116" i="14"/>
  <c r="G116" i="14"/>
  <c r="D116" i="14"/>
  <c r="B116" i="14"/>
  <c r="AP115" i="14"/>
  <c r="AO115" i="14"/>
  <c r="AD115" i="14"/>
  <c r="AC115" i="14"/>
  <c r="AB115" i="14"/>
  <c r="V115" i="14"/>
  <c r="S115" i="14"/>
  <c r="P115" i="14"/>
  <c r="G115" i="14"/>
  <c r="D115" i="14"/>
  <c r="B115" i="14"/>
  <c r="AP114" i="14"/>
  <c r="AO114" i="14"/>
  <c r="AD114" i="14"/>
  <c r="AC114" i="14"/>
  <c r="AB114" i="14"/>
  <c r="V114" i="14"/>
  <c r="S114" i="14"/>
  <c r="P114" i="14"/>
  <c r="G114" i="14"/>
  <c r="D114" i="14"/>
  <c r="B114" i="14"/>
  <c r="AP113" i="14"/>
  <c r="AO113" i="14"/>
  <c r="AD113" i="14"/>
  <c r="AC113" i="14"/>
  <c r="AB113" i="14"/>
  <c r="V113" i="14"/>
  <c r="C10" i="19" l="1"/>
  <c r="D32" i="9"/>
  <c r="C33" i="19"/>
  <c r="C55" i="19"/>
  <c r="T147" i="14"/>
  <c r="T149" i="14"/>
  <c r="T146" i="14"/>
  <c r="A148" i="14"/>
  <c r="T148" i="14"/>
  <c r="T128" i="14"/>
  <c r="A117" i="14"/>
  <c r="T117" i="14"/>
  <c r="T118" i="14"/>
  <c r="AE119" i="14"/>
  <c r="T121" i="14"/>
  <c r="A122" i="14"/>
  <c r="AP121" i="14" s="1"/>
  <c r="T122" i="14"/>
  <c r="T123" i="14"/>
  <c r="AE124" i="14"/>
  <c r="AE127" i="14"/>
  <c r="Q128" i="14"/>
  <c r="AE156" i="14"/>
  <c r="AE140" i="14"/>
  <c r="AE141" i="14"/>
  <c r="AO141" i="14"/>
  <c r="T152" i="14"/>
  <c r="AE153" i="14"/>
  <c r="AE154" i="14"/>
  <c r="AO154" i="14"/>
  <c r="AE114" i="14"/>
  <c r="T157" i="14"/>
  <c r="T130" i="14"/>
  <c r="AE131" i="14"/>
  <c r="AE132" i="14"/>
  <c r="AO132" i="14"/>
  <c r="AE129" i="14"/>
  <c r="Q130" i="14"/>
  <c r="T134" i="14"/>
  <c r="A135" i="14"/>
  <c r="T135" i="14"/>
  <c r="AE136" i="14"/>
  <c r="AO136" i="14"/>
  <c r="AE138" i="14"/>
  <c r="AO138" i="14"/>
  <c r="T143" i="14"/>
  <c r="A144" i="14"/>
  <c r="AE144" i="14"/>
  <c r="A145" i="14"/>
  <c r="T145" i="14"/>
  <c r="Q146" i="14"/>
  <c r="T150" i="14"/>
  <c r="A151" i="14"/>
  <c r="T151" i="14"/>
  <c r="Q152" i="14"/>
  <c r="Q157" i="14"/>
  <c r="T114" i="14"/>
  <c r="A115" i="14"/>
  <c r="AE115" i="14"/>
  <c r="AE116" i="14"/>
  <c r="T116" i="14"/>
  <c r="AE118" i="14"/>
  <c r="Q118" i="14"/>
  <c r="P118" i="14" s="1"/>
  <c r="AE120" i="14"/>
  <c r="T120" i="14"/>
  <c r="AE121" i="14"/>
  <c r="AE123" i="14"/>
  <c r="Q123" i="14"/>
  <c r="P123" i="14" s="1"/>
  <c r="A125" i="14"/>
  <c r="AP124" i="14" s="1"/>
  <c r="AO124" i="14" s="1"/>
  <c r="AE125" i="14"/>
  <c r="AE126" i="14"/>
  <c r="T126" i="14"/>
  <c r="Q127" i="14"/>
  <c r="T127" i="14"/>
  <c r="AE128" i="14"/>
  <c r="Q129" i="14"/>
  <c r="T129" i="14"/>
  <c r="AE130" i="14"/>
  <c r="Q131" i="14"/>
  <c r="T131" i="14"/>
  <c r="T132" i="14"/>
  <c r="A133" i="14"/>
  <c r="AE134" i="14"/>
  <c r="AO134" i="14"/>
  <c r="T136" i="14"/>
  <c r="A137" i="14"/>
  <c r="AE137" i="14"/>
  <c r="T138" i="14"/>
  <c r="A139" i="14"/>
  <c r="T139" i="14"/>
  <c r="Q140" i="14"/>
  <c r="T140" i="14"/>
  <c r="T141" i="14"/>
  <c r="A142" i="14"/>
  <c r="T142" i="14"/>
  <c r="AE143" i="14"/>
  <c r="AO143" i="14"/>
  <c r="AO144" i="14"/>
  <c r="AE146" i="14"/>
  <c r="AE147" i="14"/>
  <c r="AO147" i="14"/>
  <c r="AE149" i="14"/>
  <c r="AE150" i="14"/>
  <c r="AO150" i="14"/>
  <c r="AE152" i="14"/>
  <c r="Q153" i="14"/>
  <c r="T153" i="14"/>
  <c r="T154" i="14"/>
  <c r="A155" i="14"/>
  <c r="T155" i="14"/>
  <c r="Q156" i="14"/>
  <c r="T156" i="14"/>
  <c r="AE157" i="14"/>
  <c r="T119" i="14"/>
  <c r="T124" i="14"/>
  <c r="AE117" i="14"/>
  <c r="AE122" i="14"/>
  <c r="A127" i="14"/>
  <c r="AP126" i="14" s="1"/>
  <c r="AO126" i="14" s="1"/>
  <c r="A114" i="14"/>
  <c r="Q114" i="14"/>
  <c r="T115" i="14"/>
  <c r="A116" i="14"/>
  <c r="Q116" i="14"/>
  <c r="A118" i="14"/>
  <c r="A119" i="14"/>
  <c r="AP118" i="14" s="1"/>
  <c r="AO118" i="14" s="1"/>
  <c r="Q119" i="14"/>
  <c r="A120" i="14"/>
  <c r="AP119" i="14" s="1"/>
  <c r="Q120" i="14"/>
  <c r="A121" i="14"/>
  <c r="AP120" i="14" s="1"/>
  <c r="Q121" i="14"/>
  <c r="A123" i="14"/>
  <c r="AP122" i="14" s="1"/>
  <c r="AO122" i="14" s="1"/>
  <c r="A124" i="14"/>
  <c r="AP123" i="14" s="1"/>
  <c r="AO123" i="14" s="1"/>
  <c r="Q124" i="14"/>
  <c r="Q125" i="14"/>
  <c r="P125" i="14" s="1"/>
  <c r="T125" i="14"/>
  <c r="A126" i="14"/>
  <c r="AP125" i="14" s="1"/>
  <c r="AO125" i="14" s="1"/>
  <c r="Q126" i="14"/>
  <c r="A128" i="14"/>
  <c r="A129" i="14"/>
  <c r="A130" i="14"/>
  <c r="A131" i="14"/>
  <c r="A132" i="14"/>
  <c r="Q132" i="14"/>
  <c r="A134" i="14"/>
  <c r="Q134" i="14"/>
  <c r="AE135" i="14"/>
  <c r="A136" i="14"/>
  <c r="Q136" i="14"/>
  <c r="Q137" i="14"/>
  <c r="P137" i="14" s="1"/>
  <c r="T137" i="14"/>
  <c r="A138" i="14"/>
  <c r="Q138" i="14"/>
  <c r="AE139" i="14"/>
  <c r="A140" i="14"/>
  <c r="A141" i="14"/>
  <c r="Q141" i="14"/>
  <c r="AE142" i="14"/>
  <c r="A143" i="14"/>
  <c r="Q143" i="14"/>
  <c r="Q144" i="14"/>
  <c r="P144" i="14" s="1"/>
  <c r="T144" i="14"/>
  <c r="AE145" i="14"/>
  <c r="A146" i="14"/>
  <c r="A147" i="14"/>
  <c r="Q147" i="14"/>
  <c r="AE148" i="14"/>
  <c r="A149" i="14"/>
  <c r="A150" i="14"/>
  <c r="Q150" i="14"/>
  <c r="AE151" i="14"/>
  <c r="A152" i="14"/>
  <c r="A153" i="14"/>
  <c r="A154" i="14"/>
  <c r="Q154" i="14"/>
  <c r="AE155" i="14"/>
  <c r="A156" i="14"/>
  <c r="A157" i="14"/>
  <c r="Q115" i="14"/>
  <c r="Q117" i="14"/>
  <c r="P121" i="14"/>
  <c r="Q122" i="14"/>
  <c r="P127" i="14"/>
  <c r="AO127" i="14"/>
  <c r="P128" i="14"/>
  <c r="AO128" i="14"/>
  <c r="P129" i="14"/>
  <c r="AO129" i="14"/>
  <c r="P130" i="14"/>
  <c r="AO130" i="14"/>
  <c r="P131" i="14"/>
  <c r="AO131" i="14"/>
  <c r="P132" i="14"/>
  <c r="AO133" i="14"/>
  <c r="P134" i="14"/>
  <c r="Q135" i="14"/>
  <c r="AO135" i="14"/>
  <c r="P136" i="14"/>
  <c r="P138" i="14"/>
  <c r="Q139" i="14"/>
  <c r="AO139" i="14"/>
  <c r="P140" i="14"/>
  <c r="AO140" i="14"/>
  <c r="P141" i="14"/>
  <c r="Q142" i="14"/>
  <c r="AO142" i="14"/>
  <c r="P143" i="14"/>
  <c r="Q145" i="14"/>
  <c r="AO145" i="14"/>
  <c r="P146" i="14"/>
  <c r="AO146" i="14"/>
  <c r="P147" i="14"/>
  <c r="Q148" i="14"/>
  <c r="AO148" i="14"/>
  <c r="P149" i="14"/>
  <c r="AO149" i="14"/>
  <c r="P150" i="14"/>
  <c r="Q151" i="14"/>
  <c r="AO151" i="14"/>
  <c r="P152" i="14"/>
  <c r="AO152" i="14"/>
  <c r="P153" i="14"/>
  <c r="AO153" i="14"/>
  <c r="P154" i="14"/>
  <c r="Q155" i="14"/>
  <c r="AO155" i="14"/>
  <c r="P156" i="14"/>
  <c r="AO156" i="14"/>
  <c r="P157" i="14"/>
  <c r="AO157" i="14"/>
  <c r="S113" i="14"/>
  <c r="P113" i="14"/>
  <c r="G113" i="14"/>
  <c r="D113" i="14"/>
  <c r="B113" i="14"/>
  <c r="AP112" i="14"/>
  <c r="AO112" i="14"/>
  <c r="AD112" i="14"/>
  <c r="AC112" i="14"/>
  <c r="AB112" i="14"/>
  <c r="V112" i="14"/>
  <c r="S112" i="14"/>
  <c r="P112" i="14"/>
  <c r="G112" i="14"/>
  <c r="D112" i="14"/>
  <c r="B112" i="14"/>
  <c r="AP111" i="14"/>
  <c r="AO111" i="14"/>
  <c r="AD111" i="14"/>
  <c r="AC111" i="14"/>
  <c r="AB111" i="14"/>
  <c r="V111" i="14"/>
  <c r="S111" i="14"/>
  <c r="P111" i="14"/>
  <c r="G111" i="14"/>
  <c r="D111" i="14"/>
  <c r="B111" i="14"/>
  <c r="AP110" i="14"/>
  <c r="AO110" i="14"/>
  <c r="AD110" i="14"/>
  <c r="AC110" i="14"/>
  <c r="AB110" i="14"/>
  <c r="V110" i="14"/>
  <c r="S110" i="14"/>
  <c r="P110" i="14"/>
  <c r="G110" i="14"/>
  <c r="D110" i="14"/>
  <c r="B110" i="14"/>
  <c r="AP109" i="14"/>
  <c r="AO109" i="14"/>
  <c r="AD109" i="14"/>
  <c r="AC109" i="14"/>
  <c r="AB109" i="14"/>
  <c r="V109" i="14"/>
  <c r="S109" i="14"/>
  <c r="P109" i="14"/>
  <c r="G109" i="14"/>
  <c r="D109" i="14"/>
  <c r="B109" i="14"/>
  <c r="AP108" i="14"/>
  <c r="AO108" i="14"/>
  <c r="AD108" i="14"/>
  <c r="AC108" i="14"/>
  <c r="AB108" i="14"/>
  <c r="V108" i="14"/>
  <c r="S108" i="14"/>
  <c r="G108" i="14"/>
  <c r="D108" i="14"/>
  <c r="B108" i="14"/>
  <c r="AP107" i="14"/>
  <c r="AO107" i="14"/>
  <c r="AD107" i="14"/>
  <c r="AC107" i="14"/>
  <c r="AB107" i="14"/>
  <c r="V107" i="14"/>
  <c r="S107" i="14"/>
  <c r="G107" i="14"/>
  <c r="D107" i="14"/>
  <c r="B107" i="14"/>
  <c r="AP106" i="14"/>
  <c r="AO106" i="14"/>
  <c r="AD106" i="14"/>
  <c r="AC106" i="14"/>
  <c r="AB106" i="14"/>
  <c r="V106" i="14"/>
  <c r="S106" i="14"/>
  <c r="G106" i="14"/>
  <c r="D106" i="14"/>
  <c r="B106" i="14"/>
  <c r="AP105" i="14"/>
  <c r="AO105" i="14"/>
  <c r="AD105" i="14"/>
  <c r="AC105" i="14"/>
  <c r="AB105" i="14"/>
  <c r="V105" i="14"/>
  <c r="S105" i="14"/>
  <c r="G105" i="14"/>
  <c r="D105" i="14"/>
  <c r="B105" i="14"/>
  <c r="AP104" i="14"/>
  <c r="AO104" i="14"/>
  <c r="AD104" i="14"/>
  <c r="AC104" i="14"/>
  <c r="AB104" i="14"/>
  <c r="V104" i="14"/>
  <c r="S104" i="14"/>
  <c r="G104" i="14"/>
  <c r="D104" i="14"/>
  <c r="B104" i="14"/>
  <c r="AP103" i="14"/>
  <c r="AO103" i="14"/>
  <c r="AD103" i="14"/>
  <c r="AC103" i="14"/>
  <c r="AB103" i="14"/>
  <c r="V103" i="14"/>
  <c r="S103" i="14"/>
  <c r="G103" i="14"/>
  <c r="D103" i="14"/>
  <c r="B103" i="14"/>
  <c r="AP102" i="14"/>
  <c r="AO102" i="14"/>
  <c r="AD102" i="14"/>
  <c r="AC102" i="14"/>
  <c r="AB102" i="14"/>
  <c r="V102" i="14"/>
  <c r="S102" i="14"/>
  <c r="G102" i="14"/>
  <c r="D102" i="14"/>
  <c r="B102" i="14"/>
  <c r="AP101" i="14"/>
  <c r="AO101" i="14"/>
  <c r="AD101" i="14"/>
  <c r="AC101" i="14"/>
  <c r="AB101" i="14"/>
  <c r="V101" i="14"/>
  <c r="S101" i="14"/>
  <c r="G101" i="14"/>
  <c r="D101" i="14"/>
  <c r="B101" i="14"/>
  <c r="AP100" i="14"/>
  <c r="AO100" i="14"/>
  <c r="AD100" i="14"/>
  <c r="AC100" i="14"/>
  <c r="AB100" i="14"/>
  <c r="V100" i="14"/>
  <c r="S100" i="14"/>
  <c r="G100" i="14"/>
  <c r="D100" i="14"/>
  <c r="B100" i="14"/>
  <c r="AP99" i="14"/>
  <c r="AO99" i="14"/>
  <c r="AD99" i="14"/>
  <c r="AC99" i="14"/>
  <c r="AB99" i="14"/>
  <c r="V99" i="14"/>
  <c r="S99" i="14"/>
  <c r="G99" i="14"/>
  <c r="D99" i="14"/>
  <c r="B99" i="14"/>
  <c r="AP98" i="14"/>
  <c r="AO98" i="14"/>
  <c r="AD98" i="14"/>
  <c r="AC98" i="14"/>
  <c r="AB98" i="14"/>
  <c r="V98" i="14"/>
  <c r="S98" i="14"/>
  <c r="G98" i="14"/>
  <c r="D98" i="14"/>
  <c r="B98" i="14"/>
  <c r="AP97" i="14"/>
  <c r="AO97" i="14"/>
  <c r="AD97" i="14"/>
  <c r="AC97" i="14"/>
  <c r="AB97" i="14"/>
  <c r="V97" i="14"/>
  <c r="S97" i="14"/>
  <c r="G97" i="14"/>
  <c r="D97" i="14"/>
  <c r="B97" i="14"/>
  <c r="AP96" i="14"/>
  <c r="AO96" i="14"/>
  <c r="AD96" i="14"/>
  <c r="AC96" i="14"/>
  <c r="AB96" i="14"/>
  <c r="V96" i="14"/>
  <c r="S96" i="14"/>
  <c r="G96" i="14"/>
  <c r="D96" i="14"/>
  <c r="D374" i="14" s="1"/>
  <c r="D9" i="9" s="1"/>
  <c r="C9" i="19" l="1"/>
  <c r="D31" i="9"/>
  <c r="C32" i="19"/>
  <c r="C54" i="19"/>
  <c r="AE99" i="14"/>
  <c r="AE100" i="14"/>
  <c r="AE101" i="14"/>
  <c r="AE102" i="14"/>
  <c r="AE103" i="14"/>
  <c r="AE104" i="14"/>
  <c r="AE105" i="14"/>
  <c r="AE106" i="14"/>
  <c r="AE107" i="14"/>
  <c r="T96" i="14"/>
  <c r="T97" i="14"/>
  <c r="T98" i="14"/>
  <c r="T108" i="14"/>
  <c r="AE109" i="14"/>
  <c r="AE111" i="14"/>
  <c r="T113" i="14"/>
  <c r="AE96" i="14"/>
  <c r="AE97" i="14"/>
  <c r="AE98" i="14"/>
  <c r="P98" i="14"/>
  <c r="T99" i="14"/>
  <c r="T100" i="14"/>
  <c r="T101" i="14"/>
  <c r="T102" i="14"/>
  <c r="T103" i="14"/>
  <c r="T104" i="14"/>
  <c r="T105" i="14"/>
  <c r="T106" i="14"/>
  <c r="T107" i="14"/>
  <c r="T109" i="14"/>
  <c r="A112" i="14"/>
  <c r="AE112" i="14"/>
  <c r="AE108" i="14"/>
  <c r="A110" i="14"/>
  <c r="AE110" i="14"/>
  <c r="T111" i="14"/>
  <c r="P96" i="14"/>
  <c r="P97" i="14"/>
  <c r="P100" i="14"/>
  <c r="Q96" i="14"/>
  <c r="A97" i="14"/>
  <c r="Q97" i="14"/>
  <c r="A98" i="14"/>
  <c r="Q98" i="14"/>
  <c r="A99" i="14"/>
  <c r="Q99" i="14"/>
  <c r="A100" i="14"/>
  <c r="Q100" i="14"/>
  <c r="A101" i="14"/>
  <c r="Q101" i="14"/>
  <c r="A102" i="14"/>
  <c r="Q102" i="14"/>
  <c r="A103" i="14"/>
  <c r="Q103" i="14"/>
  <c r="A104" i="14"/>
  <c r="Q104" i="14"/>
  <c r="A105" i="14"/>
  <c r="Q105" i="14"/>
  <c r="A106" i="14"/>
  <c r="Q106" i="14"/>
  <c r="A107" i="14"/>
  <c r="Q107" i="14"/>
  <c r="A108" i="14"/>
  <c r="Q108" i="14"/>
  <c r="A109" i="14"/>
  <c r="Q109" i="14"/>
  <c r="T110" i="14"/>
  <c r="A111" i="14"/>
  <c r="Q111" i="14"/>
  <c r="T112" i="14"/>
  <c r="A113" i="14"/>
  <c r="AE113" i="14"/>
  <c r="Q113" i="14"/>
  <c r="P99" i="14"/>
  <c r="P101" i="14"/>
  <c r="P102" i="14"/>
  <c r="P103" i="14"/>
  <c r="P104" i="14"/>
  <c r="P105" i="14"/>
  <c r="P106" i="14"/>
  <c r="P107" i="14"/>
  <c r="P108" i="14"/>
  <c r="Q110" i="14"/>
  <c r="Q112" i="14"/>
  <c r="B96" i="14"/>
  <c r="A96" i="14" s="1"/>
  <c r="C31" i="19" l="1"/>
  <c r="C53" i="19"/>
  <c r="D373" i="14"/>
  <c r="D8" i="9" s="1"/>
  <c r="AD65" i="14"/>
  <c r="AC65" i="14"/>
  <c r="AB65" i="14"/>
  <c r="V65" i="14"/>
  <c r="S65" i="14"/>
  <c r="G65" i="14"/>
  <c r="D65" i="14"/>
  <c r="A65" i="14" s="1"/>
  <c r="B65" i="14"/>
  <c r="AD64" i="14"/>
  <c r="AC64" i="14"/>
  <c r="AB64" i="14"/>
  <c r="V64" i="14"/>
  <c r="S64" i="14"/>
  <c r="G64" i="14"/>
  <c r="D64" i="14"/>
  <c r="B64" i="14"/>
  <c r="AP63" i="14"/>
  <c r="C8" i="19" l="1"/>
  <c r="D30" i="9"/>
  <c r="AE64" i="14"/>
  <c r="AE65" i="14"/>
  <c r="Q64" i="14"/>
  <c r="P64" i="14" s="1"/>
  <c r="T64" i="14"/>
  <c r="AP64" i="14"/>
  <c r="AO64" i="14" s="1"/>
  <c r="Q65" i="14"/>
  <c r="P65" i="14" s="1"/>
  <c r="T65" i="14"/>
  <c r="AO63" i="14"/>
  <c r="AP65" i="14"/>
  <c r="AO65" i="14" s="1"/>
  <c r="A64" i="14"/>
  <c r="AD63" i="14"/>
  <c r="AC63" i="14"/>
  <c r="AB63" i="14"/>
  <c r="V63" i="14"/>
  <c r="S63" i="14"/>
  <c r="G63" i="14"/>
  <c r="D63" i="14"/>
  <c r="A63" i="14" s="1"/>
  <c r="B63" i="14"/>
  <c r="AD62" i="14"/>
  <c r="AC62" i="14"/>
  <c r="AB62" i="14"/>
  <c r="V62" i="14"/>
  <c r="S62" i="14"/>
  <c r="G62" i="14"/>
  <c r="D62" i="14"/>
  <c r="A62" i="14" s="1"/>
  <c r="B62" i="14"/>
  <c r="AD61" i="14"/>
  <c r="AC61" i="14"/>
  <c r="AB61" i="14"/>
  <c r="V61" i="14"/>
  <c r="S61" i="14"/>
  <c r="G61" i="14"/>
  <c r="D61" i="14"/>
  <c r="A61" i="14" s="1"/>
  <c r="B61" i="14"/>
  <c r="AD60" i="14"/>
  <c r="AC60" i="14"/>
  <c r="AB60" i="14"/>
  <c r="V60" i="14"/>
  <c r="S60" i="14"/>
  <c r="G60" i="14"/>
  <c r="D60" i="14"/>
  <c r="A60" i="14" s="1"/>
  <c r="B60" i="14"/>
  <c r="AD59" i="14"/>
  <c r="AC59" i="14"/>
  <c r="AB59" i="14"/>
  <c r="V59" i="14"/>
  <c r="S59" i="14"/>
  <c r="G59" i="14"/>
  <c r="D59" i="14"/>
  <c r="A59" i="14" s="1"/>
  <c r="B59" i="14"/>
  <c r="AD58" i="14"/>
  <c r="AC58" i="14"/>
  <c r="AB58" i="14"/>
  <c r="V58" i="14"/>
  <c r="S58" i="14"/>
  <c r="G58" i="14"/>
  <c r="D58" i="14"/>
  <c r="A58" i="14" s="1"/>
  <c r="B58" i="14"/>
  <c r="AD57" i="14"/>
  <c r="AC57" i="14"/>
  <c r="AB57" i="14"/>
  <c r="V57" i="14"/>
  <c r="S57" i="14"/>
  <c r="G57" i="14"/>
  <c r="D57" i="14"/>
  <c r="A57" i="14" s="1"/>
  <c r="B57" i="14"/>
  <c r="AP56" i="14"/>
  <c r="AD56" i="14"/>
  <c r="AC56" i="14"/>
  <c r="AB56" i="14"/>
  <c r="V56" i="14"/>
  <c r="S56" i="14"/>
  <c r="G56" i="14"/>
  <c r="D56" i="14"/>
  <c r="A56" i="14" s="1"/>
  <c r="B56" i="14"/>
  <c r="AD55" i="14"/>
  <c r="AC55" i="14"/>
  <c r="AB55" i="14"/>
  <c r="V55" i="14"/>
  <c r="S55" i="14"/>
  <c r="G55" i="14"/>
  <c r="D55" i="14"/>
  <c r="A55" i="14" s="1"/>
  <c r="B55" i="14"/>
  <c r="AP54" i="14"/>
  <c r="AD54" i="14"/>
  <c r="AC54" i="14"/>
  <c r="AB54" i="14"/>
  <c r="V54" i="14"/>
  <c r="S54" i="14"/>
  <c r="G54" i="14"/>
  <c r="D54" i="14"/>
  <c r="A54" i="14" s="1"/>
  <c r="B54" i="14"/>
  <c r="AD53" i="14"/>
  <c r="AC53" i="14"/>
  <c r="AB53" i="14"/>
  <c r="V53" i="14"/>
  <c r="S53" i="14"/>
  <c r="G53" i="14"/>
  <c r="D53" i="14"/>
  <c r="A53" i="14" s="1"/>
  <c r="B53" i="14"/>
  <c r="AD52" i="14"/>
  <c r="AC52" i="14"/>
  <c r="AB52" i="14"/>
  <c r="V52" i="14"/>
  <c r="S52" i="14"/>
  <c r="G52" i="14"/>
  <c r="D52" i="14"/>
  <c r="A52" i="14" s="1"/>
  <c r="B52" i="14"/>
  <c r="AD51" i="14"/>
  <c r="AC51" i="14"/>
  <c r="AB51" i="14"/>
  <c r="V51" i="14"/>
  <c r="S51" i="14"/>
  <c r="G51" i="14"/>
  <c r="D51" i="14"/>
  <c r="B51" i="14"/>
  <c r="AP50" i="14"/>
  <c r="AD50" i="14"/>
  <c r="AC50" i="14"/>
  <c r="AB50" i="14"/>
  <c r="V50" i="14"/>
  <c r="S50" i="14"/>
  <c r="G50" i="14"/>
  <c r="D50" i="14"/>
  <c r="B50" i="14"/>
  <c r="AP49" i="14"/>
  <c r="AD49" i="14"/>
  <c r="AC49" i="14"/>
  <c r="AB49" i="14"/>
  <c r="V49" i="14"/>
  <c r="S49" i="14"/>
  <c r="G49" i="14"/>
  <c r="D49" i="14"/>
  <c r="B49" i="14"/>
  <c r="AP48" i="14"/>
  <c r="AD48" i="14"/>
  <c r="AC48" i="14"/>
  <c r="AB48" i="14"/>
  <c r="V48" i="14"/>
  <c r="S48" i="14"/>
  <c r="P48" i="14"/>
  <c r="G48" i="14"/>
  <c r="D48" i="14"/>
  <c r="B48" i="14"/>
  <c r="AP47" i="14"/>
  <c r="AD47" i="14"/>
  <c r="AC47" i="14"/>
  <c r="AB47" i="14"/>
  <c r="V47" i="14"/>
  <c r="S47" i="14"/>
  <c r="G47" i="14"/>
  <c r="D47" i="14"/>
  <c r="B47" i="14"/>
  <c r="AP46" i="14"/>
  <c r="AD46" i="14"/>
  <c r="AC46" i="14"/>
  <c r="AB46" i="14"/>
  <c r="V46" i="14"/>
  <c r="S46" i="14"/>
  <c r="G46" i="14"/>
  <c r="D46" i="14"/>
  <c r="B46" i="14"/>
  <c r="AP45" i="14"/>
  <c r="AD45" i="14"/>
  <c r="AC45" i="14"/>
  <c r="AB45" i="14"/>
  <c r="V45" i="14"/>
  <c r="S45" i="14"/>
  <c r="P45" i="14"/>
  <c r="G45" i="14"/>
  <c r="D45" i="14"/>
  <c r="B45" i="14"/>
  <c r="AP44" i="14"/>
  <c r="AD44" i="14"/>
  <c r="AC44" i="14"/>
  <c r="AB44" i="14"/>
  <c r="V44" i="14"/>
  <c r="S44" i="14"/>
  <c r="G44" i="14"/>
  <c r="D44" i="14"/>
  <c r="B44" i="14"/>
  <c r="AP43" i="14"/>
  <c r="AD43" i="14"/>
  <c r="AC43" i="14"/>
  <c r="AB43" i="14"/>
  <c r="V43" i="14"/>
  <c r="S43" i="14"/>
  <c r="G43" i="14"/>
  <c r="D43" i="14"/>
  <c r="B43" i="14"/>
  <c r="AP42" i="14"/>
  <c r="AD42" i="14"/>
  <c r="AC42" i="14"/>
  <c r="AB42" i="14"/>
  <c r="V42" i="14"/>
  <c r="S42" i="14"/>
  <c r="G42" i="14"/>
  <c r="D42" i="14"/>
  <c r="B42" i="14"/>
  <c r="AP41" i="14"/>
  <c r="AD41" i="14"/>
  <c r="AC41" i="14"/>
  <c r="AB41" i="14"/>
  <c r="V41" i="14"/>
  <c r="S41" i="14"/>
  <c r="G41" i="14"/>
  <c r="D41" i="14"/>
  <c r="B41" i="14"/>
  <c r="AP40" i="14"/>
  <c r="AD40" i="14"/>
  <c r="AC40" i="14"/>
  <c r="AB40" i="14"/>
  <c r="V40" i="14"/>
  <c r="S40" i="14"/>
  <c r="G40" i="14"/>
  <c r="D40" i="14"/>
  <c r="B40" i="14"/>
  <c r="AP39" i="14"/>
  <c r="AD39" i="14"/>
  <c r="AC39" i="14"/>
  <c r="AB39" i="14"/>
  <c r="V39" i="14"/>
  <c r="S39" i="14"/>
  <c r="G39" i="14"/>
  <c r="D39" i="14"/>
  <c r="B39" i="14"/>
  <c r="AP38" i="14"/>
  <c r="AD38" i="14"/>
  <c r="AC38" i="14"/>
  <c r="AB38" i="14"/>
  <c r="V38" i="14"/>
  <c r="S38" i="14"/>
  <c r="P38" i="14"/>
  <c r="G38" i="14"/>
  <c r="D38" i="14"/>
  <c r="B38" i="14"/>
  <c r="AP37" i="14"/>
  <c r="AD37" i="14"/>
  <c r="AC37" i="14"/>
  <c r="AB37" i="14"/>
  <c r="V37" i="14"/>
  <c r="S37" i="14"/>
  <c r="G37" i="14"/>
  <c r="D37" i="14"/>
  <c r="B37" i="14"/>
  <c r="AP36" i="14"/>
  <c r="AD36" i="14"/>
  <c r="AC36" i="14"/>
  <c r="AB36" i="14"/>
  <c r="V36" i="14"/>
  <c r="S36" i="14"/>
  <c r="G36" i="14"/>
  <c r="D36" i="14"/>
  <c r="B36" i="14"/>
  <c r="AP35" i="14"/>
  <c r="AD35" i="14"/>
  <c r="AC35" i="14"/>
  <c r="AB35" i="14"/>
  <c r="V35" i="14"/>
  <c r="S35" i="14"/>
  <c r="P35" i="14"/>
  <c r="G35" i="14"/>
  <c r="D35" i="14"/>
  <c r="D372" i="14" s="1"/>
  <c r="D7" i="9" s="1"/>
  <c r="B35" i="14"/>
  <c r="AP34" i="14"/>
  <c r="AD34" i="14"/>
  <c r="AC34" i="14"/>
  <c r="AB34" i="14"/>
  <c r="V34" i="14"/>
  <c r="S34" i="14"/>
  <c r="P34" i="14"/>
  <c r="G34" i="14"/>
  <c r="D34" i="14"/>
  <c r="B34" i="14"/>
  <c r="AP33" i="14"/>
  <c r="AD33" i="14"/>
  <c r="AC33" i="14"/>
  <c r="AB33" i="14"/>
  <c r="V33" i="14"/>
  <c r="S33" i="14"/>
  <c r="G33" i="14"/>
  <c r="D33" i="14"/>
  <c r="B33" i="14"/>
  <c r="AP32" i="14"/>
  <c r="AD32" i="14"/>
  <c r="AC32" i="14"/>
  <c r="AB32" i="14"/>
  <c r="V32" i="14"/>
  <c r="S32" i="14"/>
  <c r="G32" i="14"/>
  <c r="D32" i="14"/>
  <c r="B32" i="14"/>
  <c r="AP31" i="14"/>
  <c r="AD31" i="14"/>
  <c r="AC31" i="14"/>
  <c r="AB31" i="14"/>
  <c r="V31" i="14"/>
  <c r="S31" i="14"/>
  <c r="G31" i="14"/>
  <c r="D31" i="14"/>
  <c r="B31" i="14"/>
  <c r="AP30" i="14"/>
  <c r="AD30" i="14"/>
  <c r="AC30" i="14"/>
  <c r="AB30" i="14"/>
  <c r="V30" i="14"/>
  <c r="S30" i="14"/>
  <c r="G30" i="14"/>
  <c r="D30" i="14"/>
  <c r="B30" i="14"/>
  <c r="AP29" i="14"/>
  <c r="AD29" i="14"/>
  <c r="AC29" i="14"/>
  <c r="AB29" i="14"/>
  <c r="V29" i="14"/>
  <c r="S29" i="14"/>
  <c r="G29" i="14"/>
  <c r="D29" i="14"/>
  <c r="B29" i="14"/>
  <c r="AP28" i="14"/>
  <c r="AD28" i="14"/>
  <c r="AC28" i="14"/>
  <c r="AB28" i="14"/>
  <c r="V28" i="14"/>
  <c r="S28" i="14"/>
  <c r="P28" i="14"/>
  <c r="G28" i="14"/>
  <c r="D28" i="14"/>
  <c r="B28" i="14"/>
  <c r="AP27" i="14"/>
  <c r="AD27" i="14"/>
  <c r="AC27" i="14"/>
  <c r="AB27" i="14"/>
  <c r="V27" i="14"/>
  <c r="S27" i="14"/>
  <c r="G27" i="14"/>
  <c r="D27" i="14"/>
  <c r="B27" i="14"/>
  <c r="AP26" i="14"/>
  <c r="AD26" i="14"/>
  <c r="AC26" i="14"/>
  <c r="AB26" i="14"/>
  <c r="V26" i="14"/>
  <c r="S26" i="14"/>
  <c r="P26" i="14"/>
  <c r="G26" i="14"/>
  <c r="D26" i="14"/>
  <c r="B26" i="14"/>
  <c r="AP25" i="14"/>
  <c r="AD25" i="14"/>
  <c r="AC25" i="14"/>
  <c r="AB25" i="14"/>
  <c r="V25" i="14"/>
  <c r="S25" i="14"/>
  <c r="G25" i="14"/>
  <c r="D25" i="14"/>
  <c r="B25" i="14"/>
  <c r="AP24" i="14"/>
  <c r="AD24" i="14"/>
  <c r="AC24" i="14"/>
  <c r="AB24" i="14"/>
  <c r="V24" i="14"/>
  <c r="S24" i="14"/>
  <c r="P24" i="14"/>
  <c r="G24" i="14"/>
  <c r="D24" i="14"/>
  <c r="B24" i="14"/>
  <c r="AP23" i="14"/>
  <c r="AO23" i="14"/>
  <c r="AD23" i="14"/>
  <c r="AC23" i="14"/>
  <c r="AB23" i="14"/>
  <c r="V23" i="14"/>
  <c r="S23" i="14"/>
  <c r="G23" i="14"/>
  <c r="D23" i="14"/>
  <c r="B23" i="14"/>
  <c r="AP22" i="14"/>
  <c r="AD22" i="14"/>
  <c r="AC22" i="14"/>
  <c r="AB22" i="14"/>
  <c r="V22" i="14"/>
  <c r="S22" i="14"/>
  <c r="G22" i="14"/>
  <c r="D22" i="14"/>
  <c r="B22" i="14"/>
  <c r="AP21" i="14"/>
  <c r="AD21" i="14"/>
  <c r="AC21" i="14"/>
  <c r="AB21" i="14"/>
  <c r="V21" i="14"/>
  <c r="S21" i="14"/>
  <c r="Q21" i="14"/>
  <c r="P21" i="14"/>
  <c r="G21" i="14"/>
  <c r="D21" i="14"/>
  <c r="B21" i="14"/>
  <c r="AP20" i="14"/>
  <c r="AD20" i="14"/>
  <c r="AC20" i="14"/>
  <c r="AB20" i="14"/>
  <c r="V20" i="14"/>
  <c r="G20" i="14"/>
  <c r="D20" i="14"/>
  <c r="B20" i="14"/>
  <c r="AP19" i="14"/>
  <c r="AD19" i="14"/>
  <c r="AC19" i="14"/>
  <c r="AB19" i="14"/>
  <c r="V19" i="14"/>
  <c r="T19" i="14"/>
  <c r="Q19" i="14" s="1"/>
  <c r="G19" i="14"/>
  <c r="D19" i="14"/>
  <c r="A19" i="14" s="1"/>
  <c r="B19" i="14"/>
  <c r="AD18" i="14"/>
  <c r="AC18" i="14"/>
  <c r="AB18" i="14"/>
  <c r="V18" i="14"/>
  <c r="S18" i="14"/>
  <c r="G18" i="14"/>
  <c r="D18" i="14"/>
  <c r="B18" i="14"/>
  <c r="AP17" i="14"/>
  <c r="AD17" i="14"/>
  <c r="AC17" i="14"/>
  <c r="AB17" i="14"/>
  <c r="V17" i="14"/>
  <c r="S17" i="14"/>
  <c r="G17" i="14"/>
  <c r="D17" i="14"/>
  <c r="A17" i="14" s="1"/>
  <c r="B17" i="14"/>
  <c r="AD16" i="14"/>
  <c r="AC16" i="14"/>
  <c r="AB16" i="14"/>
  <c r="V16" i="14"/>
  <c r="S16" i="14"/>
  <c r="G16" i="14"/>
  <c r="D16" i="14"/>
  <c r="B16" i="14"/>
  <c r="AP15" i="14"/>
  <c r="AD15" i="14"/>
  <c r="AC15" i="14"/>
  <c r="AB15" i="14"/>
  <c r="V15" i="14"/>
  <c r="S15" i="14"/>
  <c r="P15" i="14"/>
  <c r="G15" i="14"/>
  <c r="D15" i="14"/>
  <c r="A15" i="14" s="1"/>
  <c r="B15" i="14"/>
  <c r="AD14" i="14"/>
  <c r="AC14" i="14"/>
  <c r="AB14" i="14"/>
  <c r="V14" i="14"/>
  <c r="S14" i="14"/>
  <c r="P14" i="14"/>
  <c r="G14" i="14"/>
  <c r="D14" i="14"/>
  <c r="B14" i="14"/>
  <c r="AP13" i="14"/>
  <c r="AD13" i="14"/>
  <c r="AC13" i="14"/>
  <c r="AB13" i="14"/>
  <c r="V13" i="14"/>
  <c r="S13" i="14"/>
  <c r="G13" i="14"/>
  <c r="D13" i="14"/>
  <c r="A13" i="14" s="1"/>
  <c r="B13" i="14"/>
  <c r="AP12" i="14"/>
  <c r="AD12" i="14"/>
  <c r="AC12" i="14"/>
  <c r="AB12" i="14"/>
  <c r="V12" i="14"/>
  <c r="S12" i="14"/>
  <c r="G12" i="14"/>
  <c r="D12" i="14"/>
  <c r="A12" i="14" s="1"/>
  <c r="B12" i="14"/>
  <c r="AD11" i="14"/>
  <c r="AC11" i="14"/>
  <c r="AB11" i="14"/>
  <c r="V11" i="14"/>
  <c r="S11" i="14"/>
  <c r="G11" i="14"/>
  <c r="D11" i="14"/>
  <c r="B11" i="14"/>
  <c r="AP10" i="14"/>
  <c r="AD10" i="14"/>
  <c r="AC10" i="14"/>
  <c r="AB10" i="14"/>
  <c r="V10" i="14"/>
  <c r="S10" i="14"/>
  <c r="G10" i="14"/>
  <c r="D10" i="14"/>
  <c r="A10" i="14" s="1"/>
  <c r="B10" i="14"/>
  <c r="AD9" i="14"/>
  <c r="AC9" i="14"/>
  <c r="AB9" i="14"/>
  <c r="V9" i="14"/>
  <c r="S9" i="14"/>
  <c r="G9" i="14"/>
  <c r="D9" i="14"/>
  <c r="A9" i="14" s="1"/>
  <c r="B9" i="14"/>
  <c r="AD8" i="14"/>
  <c r="AC8" i="14"/>
  <c r="AB8" i="14"/>
  <c r="V8" i="14"/>
  <c r="S8" i="14"/>
  <c r="G8" i="14"/>
  <c r="D8" i="14"/>
  <c r="A8" i="14" s="1"/>
  <c r="B8" i="14"/>
  <c r="AD7" i="14"/>
  <c r="AC7" i="14"/>
  <c r="AB7" i="14"/>
  <c r="V7" i="14"/>
  <c r="S7" i="14"/>
  <c r="G7" i="14"/>
  <c r="D7" i="14"/>
  <c r="A7" i="14" s="1"/>
  <c r="B7" i="14"/>
  <c r="AD6" i="14"/>
  <c r="AC6" i="14"/>
  <c r="AB6" i="14"/>
  <c r="V6" i="14"/>
  <c r="S6" i="14"/>
  <c r="G6" i="14"/>
  <c r="D6" i="14"/>
  <c r="A6" i="14" s="1"/>
  <c r="B6" i="14"/>
  <c r="AD5" i="14"/>
  <c r="AC5" i="14"/>
  <c r="AB5" i="14"/>
  <c r="V5" i="14"/>
  <c r="S5" i="14"/>
  <c r="D371" i="14"/>
  <c r="D6" i="9" s="1"/>
  <c r="B5" i="14"/>
  <c r="D29" i="9" l="1"/>
  <c r="C7" i="19"/>
  <c r="C30" i="19"/>
  <c r="C52" i="19"/>
  <c r="D28" i="9"/>
  <c r="C6" i="19"/>
  <c r="A35" i="14"/>
  <c r="AE62" i="14"/>
  <c r="AP62" i="14"/>
  <c r="T50" i="14"/>
  <c r="T57" i="14"/>
  <c r="T59" i="14"/>
  <c r="T61" i="14"/>
  <c r="AE49" i="14"/>
  <c r="Q50" i="14"/>
  <c r="T52" i="14"/>
  <c r="T54" i="14"/>
  <c r="AE56" i="14"/>
  <c r="Q57" i="14"/>
  <c r="AE58" i="14"/>
  <c r="AP58" i="14"/>
  <c r="Q59" i="14"/>
  <c r="AE60" i="14"/>
  <c r="AP60" i="14"/>
  <c r="Q61" i="14"/>
  <c r="T63" i="14"/>
  <c r="Q63" i="14"/>
  <c r="AE29" i="14"/>
  <c r="AE30" i="14"/>
  <c r="AO30" i="14"/>
  <c r="AO31" i="14"/>
  <c r="AO32" i="14"/>
  <c r="AO33" i="14"/>
  <c r="AE39" i="14"/>
  <c r="AE40" i="14"/>
  <c r="AO40" i="14"/>
  <c r="AO41" i="14"/>
  <c r="AO42" i="14"/>
  <c r="AE22" i="14"/>
  <c r="T23" i="14"/>
  <c r="AO43" i="14"/>
  <c r="T5" i="14"/>
  <c r="T6" i="14"/>
  <c r="T7" i="14"/>
  <c r="T8" i="14"/>
  <c r="T9" i="14"/>
  <c r="T10" i="14"/>
  <c r="AE15" i="14"/>
  <c r="AE16" i="14"/>
  <c r="T17" i="14"/>
  <c r="A18" i="14"/>
  <c r="AE18" i="14"/>
  <c r="Q5" i="14"/>
  <c r="AP5" i="14"/>
  <c r="AO5" i="14" s="1"/>
  <c r="Q6" i="14"/>
  <c r="AP6" i="14"/>
  <c r="AO6" i="14" s="1"/>
  <c r="Q7" i="14"/>
  <c r="AP7" i="14"/>
  <c r="AO7" i="14" s="1"/>
  <c r="Q8" i="14"/>
  <c r="AP8" i="14"/>
  <c r="AO8" i="14" s="1"/>
  <c r="Q9" i="14"/>
  <c r="AP9" i="14"/>
  <c r="AO9" i="14" s="1"/>
  <c r="Q10" i="14"/>
  <c r="AO44" i="14"/>
  <c r="Q23" i="14"/>
  <c r="AE11" i="14"/>
  <c r="T12" i="14"/>
  <c r="AE13" i="14"/>
  <c r="A20" i="14"/>
  <c r="AE20" i="14"/>
  <c r="AO20" i="14"/>
  <c r="T25" i="14"/>
  <c r="A26" i="14"/>
  <c r="T26" i="14"/>
  <c r="AE27" i="14"/>
  <c r="AO27" i="14"/>
  <c r="AO35" i="14"/>
  <c r="AO36" i="14"/>
  <c r="AO37" i="14"/>
  <c r="AE46" i="14"/>
  <c r="AE47" i="14"/>
  <c r="AO47" i="14"/>
  <c r="AE51" i="14"/>
  <c r="AP51" i="14"/>
  <c r="Q52" i="14"/>
  <c r="AE53" i="14"/>
  <c r="AP53" i="14"/>
  <c r="Q54" i="14"/>
  <c r="P10" i="14"/>
  <c r="P5" i="14"/>
  <c r="P7" i="14"/>
  <c r="P9" i="14"/>
  <c r="T15" i="14"/>
  <c r="AE5" i="14"/>
  <c r="AE6" i="14"/>
  <c r="AE7" i="14"/>
  <c r="AE8" i="14"/>
  <c r="AE9" i="14"/>
  <c r="AE10" i="14"/>
  <c r="Q11" i="14"/>
  <c r="T11" i="14"/>
  <c r="AP11" i="14"/>
  <c r="AO11" i="14" s="1"/>
  <c r="AE12" i="14"/>
  <c r="AO12" i="14"/>
  <c r="Q13" i="14"/>
  <c r="P13" i="14" s="1"/>
  <c r="T13" i="14"/>
  <c r="AE14" i="14"/>
  <c r="T14" i="14"/>
  <c r="AP14" i="14"/>
  <c r="AO14" i="14" s="1"/>
  <c r="Q16" i="14"/>
  <c r="T16" i="14"/>
  <c r="AP16" i="14"/>
  <c r="AO16" i="14" s="1"/>
  <c r="AE17" i="14"/>
  <c r="AO17" i="14"/>
  <c r="P19" i="14"/>
  <c r="AO19" i="14"/>
  <c r="A21" i="14"/>
  <c r="Q22" i="14"/>
  <c r="T22" i="14"/>
  <c r="AE23" i="14"/>
  <c r="A24" i="14"/>
  <c r="T24" i="14"/>
  <c r="AE25" i="14"/>
  <c r="AO25" i="14"/>
  <c r="T27" i="14"/>
  <c r="A28" i="14"/>
  <c r="T28" i="14"/>
  <c r="Q29" i="14"/>
  <c r="T29" i="14"/>
  <c r="T30" i="14"/>
  <c r="A31" i="14"/>
  <c r="AE31" i="14"/>
  <c r="A32" i="14"/>
  <c r="AE32" i="14"/>
  <c r="A33" i="14"/>
  <c r="AE33" i="14"/>
  <c r="A34" i="14"/>
  <c r="T34" i="14"/>
  <c r="AE35" i="14"/>
  <c r="A36" i="14"/>
  <c r="AE36" i="14"/>
  <c r="A37" i="14"/>
  <c r="AE37" i="14"/>
  <c r="A38" i="14"/>
  <c r="T38" i="14"/>
  <c r="Q39" i="14"/>
  <c r="T39" i="14"/>
  <c r="T40" i="14"/>
  <c r="A41" i="14"/>
  <c r="AE41" i="14"/>
  <c r="A42" i="14"/>
  <c r="AE42" i="14"/>
  <c r="A43" i="14"/>
  <c r="AE43" i="14"/>
  <c r="A44" i="14"/>
  <c r="AE44" i="14"/>
  <c r="A45" i="14"/>
  <c r="T45" i="14"/>
  <c r="Q46" i="14"/>
  <c r="T46" i="14"/>
  <c r="T47" i="14"/>
  <c r="A48" i="14"/>
  <c r="T48" i="14"/>
  <c r="Q49" i="14"/>
  <c r="T49" i="14"/>
  <c r="AE50" i="14"/>
  <c r="Q51" i="14"/>
  <c r="T51" i="14"/>
  <c r="AE52" i="14"/>
  <c r="AP52" i="14"/>
  <c r="Q53" i="14"/>
  <c r="T53" i="14"/>
  <c r="AE54" i="14"/>
  <c r="AE55" i="14"/>
  <c r="AO56" i="14"/>
  <c r="AE57" i="14"/>
  <c r="AP57" i="14"/>
  <c r="Q58" i="14"/>
  <c r="T58" i="14"/>
  <c r="AE59" i="14"/>
  <c r="AP59" i="14"/>
  <c r="Q60" i="14"/>
  <c r="T60" i="14"/>
  <c r="AE61" i="14"/>
  <c r="AP61" i="14"/>
  <c r="Q62" i="14"/>
  <c r="T62" i="14"/>
  <c r="AE63" i="14"/>
  <c r="P6" i="14"/>
  <c r="P8" i="14"/>
  <c r="AO10" i="14"/>
  <c r="AO13" i="14"/>
  <c r="P17" i="14"/>
  <c r="AE19" i="14"/>
  <c r="T21" i="14"/>
  <c r="A11" i="14"/>
  <c r="Q12" i="14"/>
  <c r="A14" i="14"/>
  <c r="Q14" i="14"/>
  <c r="Q15" i="14"/>
  <c r="A16" i="14"/>
  <c r="Q17" i="14"/>
  <c r="Q18" i="14"/>
  <c r="P18" i="14" s="1"/>
  <c r="T18" i="14"/>
  <c r="AP18" i="14"/>
  <c r="AO18" i="14" s="1"/>
  <c r="T20" i="14"/>
  <c r="Q20" i="14" s="1"/>
  <c r="P20" i="14" s="1"/>
  <c r="AE21" i="14"/>
  <c r="A22" i="14"/>
  <c r="A23" i="14"/>
  <c r="AE24" i="14"/>
  <c r="A25" i="14"/>
  <c r="Q25" i="14"/>
  <c r="AE26" i="14"/>
  <c r="A27" i="14"/>
  <c r="Q27" i="14"/>
  <c r="AE28" i="14"/>
  <c r="A29" i="14"/>
  <c r="A30" i="14"/>
  <c r="Q30" i="14"/>
  <c r="Q31" i="14"/>
  <c r="P31" i="14" s="1"/>
  <c r="T31" i="14"/>
  <c r="Q32" i="14"/>
  <c r="P32" i="14" s="1"/>
  <c r="T32" i="14"/>
  <c r="Q33" i="14"/>
  <c r="P33" i="14" s="1"/>
  <c r="T33" i="14"/>
  <c r="AE34" i="14"/>
  <c r="T35" i="14"/>
  <c r="Q36" i="14"/>
  <c r="P36" i="14" s="1"/>
  <c r="T36" i="14"/>
  <c r="Q37" i="14"/>
  <c r="P37" i="14" s="1"/>
  <c r="T37" i="14"/>
  <c r="AE38" i="14"/>
  <c r="A39" i="14"/>
  <c r="A40" i="14"/>
  <c r="Q40" i="14"/>
  <c r="Q41" i="14"/>
  <c r="P41" i="14" s="1"/>
  <c r="T41" i="14"/>
  <c r="Q42" i="14"/>
  <c r="P42" i="14" s="1"/>
  <c r="T42" i="14"/>
  <c r="Q43" i="14"/>
  <c r="P43" i="14" s="1"/>
  <c r="T43" i="14"/>
  <c r="Q44" i="14"/>
  <c r="P44" i="14" s="1"/>
  <c r="T44" i="14"/>
  <c r="AE45" i="14"/>
  <c r="A46" i="14"/>
  <c r="A47" i="14"/>
  <c r="Q47" i="14"/>
  <c r="AE48" i="14"/>
  <c r="A49" i="14"/>
  <c r="A50" i="14"/>
  <c r="A51" i="14"/>
  <c r="Q55" i="14"/>
  <c r="P55" i="14" s="1"/>
  <c r="T55" i="14"/>
  <c r="AP55" i="14"/>
  <c r="AO55" i="14" s="1"/>
  <c r="Q56" i="14"/>
  <c r="P56" i="14" s="1"/>
  <c r="T56" i="14"/>
  <c r="P11" i="14"/>
  <c r="P12" i="14"/>
  <c r="AO15" i="14"/>
  <c r="P16" i="14"/>
  <c r="AO21" i="14"/>
  <c r="P22" i="14"/>
  <c r="AO22" i="14"/>
  <c r="P23" i="14"/>
  <c r="Q24" i="14"/>
  <c r="AO24" i="14"/>
  <c r="P25" i="14"/>
  <c r="Q26" i="14"/>
  <c r="AO26" i="14"/>
  <c r="P27" i="14"/>
  <c r="Q28" i="14"/>
  <c r="AO28" i="14"/>
  <c r="P29" i="14"/>
  <c r="AO29" i="14"/>
  <c r="P30" i="14"/>
  <c r="Q34" i="14"/>
  <c r="AO34" i="14"/>
  <c r="Q35" i="14"/>
  <c r="Q38" i="14"/>
  <c r="AO38" i="14"/>
  <c r="P39" i="14"/>
  <c r="AO39" i="14"/>
  <c r="P40" i="14"/>
  <c r="Q45" i="14"/>
  <c r="AO45" i="14"/>
  <c r="P46" i="14"/>
  <c r="AO46" i="14"/>
  <c r="P47" i="14"/>
  <c r="Q48" i="14"/>
  <c r="AO48" i="14"/>
  <c r="P49" i="14"/>
  <c r="AO49" i="14"/>
  <c r="P50" i="14"/>
  <c r="AO50" i="14"/>
  <c r="P51" i="14"/>
  <c r="AO51" i="14"/>
  <c r="P52" i="14"/>
  <c r="AO52" i="14"/>
  <c r="P53" i="14"/>
  <c r="AO53" i="14"/>
  <c r="P54" i="14"/>
  <c r="AO54" i="14"/>
  <c r="P57" i="14"/>
  <c r="AO57" i="14"/>
  <c r="P58" i="14"/>
  <c r="AO58" i="14"/>
  <c r="P59" i="14"/>
  <c r="AO59" i="14"/>
  <c r="P60" i="14"/>
  <c r="AO60" i="14"/>
  <c r="P61" i="14"/>
  <c r="AO61" i="14"/>
  <c r="P62" i="14"/>
  <c r="AO62" i="14"/>
  <c r="P63" i="14"/>
  <c r="A5" i="14"/>
  <c r="C29" i="19" l="1"/>
  <c r="C51" i="19"/>
  <c r="C50" i="19"/>
  <c r="C28" i="19"/>
  <c r="AL382" i="14"/>
  <c r="AG382" i="14"/>
  <c r="L382" i="14"/>
  <c r="H382" i="14"/>
  <c r="AK382" i="14"/>
  <c r="AE382" i="14"/>
  <c r="O382" i="14"/>
  <c r="K382" i="14"/>
  <c r="F382" i="14"/>
  <c r="I39" i="9" s="1"/>
  <c r="N382" i="14"/>
  <c r="J382" i="14"/>
  <c r="AL381" i="14"/>
  <c r="AG381" i="14"/>
  <c r="AB381" i="14"/>
  <c r="L381" i="14"/>
  <c r="H381" i="14"/>
  <c r="AK381" i="14"/>
  <c r="AE381" i="14"/>
  <c r="O381" i="14"/>
  <c r="K381" i="14"/>
  <c r="F381" i="14"/>
  <c r="I38" i="9" s="1"/>
  <c r="AI382" i="14"/>
  <c r="AD382" i="14"/>
  <c r="AM382" i="14"/>
  <c r="AH382" i="14"/>
  <c r="AC382" i="14"/>
  <c r="M382" i="14"/>
  <c r="I382" i="14"/>
  <c r="AB382" i="14"/>
  <c r="AI381" i="14"/>
  <c r="AD381" i="14"/>
  <c r="N381" i="14"/>
  <c r="J381" i="14"/>
  <c r="AM381" i="14"/>
  <c r="AH381" i="14"/>
  <c r="AC381" i="14"/>
  <c r="M381" i="14"/>
  <c r="I381" i="14"/>
  <c r="AL380" i="14"/>
  <c r="AG380" i="14"/>
  <c r="AB380" i="14"/>
  <c r="L380" i="14"/>
  <c r="H380" i="14"/>
  <c r="AK380" i="14"/>
  <c r="AE380" i="14"/>
  <c r="O380" i="14"/>
  <c r="K380" i="14"/>
  <c r="F380" i="14"/>
  <c r="I37" i="9" s="1"/>
  <c r="AK379" i="14"/>
  <c r="AE379" i="14"/>
  <c r="O379" i="14"/>
  <c r="K379" i="14"/>
  <c r="F379" i="14"/>
  <c r="I36" i="9" s="1"/>
  <c r="AI379" i="14"/>
  <c r="AD379" i="14"/>
  <c r="N379" i="14"/>
  <c r="J379" i="14"/>
  <c r="AI380" i="14"/>
  <c r="AD380" i="14"/>
  <c r="N380" i="14"/>
  <c r="J380" i="14"/>
  <c r="AM380" i="14"/>
  <c r="AH380" i="14"/>
  <c r="AC380" i="14"/>
  <c r="M380" i="14"/>
  <c r="I380" i="14"/>
  <c r="AM379" i="14"/>
  <c r="AH379" i="14"/>
  <c r="AC379" i="14"/>
  <c r="M379" i="14"/>
  <c r="I379" i="14"/>
  <c r="AL379" i="14"/>
  <c r="AG379" i="14"/>
  <c r="AB379" i="14"/>
  <c r="L379" i="14"/>
  <c r="H379" i="14"/>
  <c r="AM378" i="14"/>
  <c r="AH378" i="14"/>
  <c r="AC378" i="14"/>
  <c r="M378" i="14"/>
  <c r="H378" i="14"/>
  <c r="AI378" i="14"/>
  <c r="AD378" i="14"/>
  <c r="N378" i="14"/>
  <c r="I378" i="14"/>
  <c r="AK378" i="14"/>
  <c r="AE378" i="14"/>
  <c r="O378" i="14"/>
  <c r="K378" i="14"/>
  <c r="J378" i="14"/>
  <c r="AL378" i="14"/>
  <c r="AG378" i="14"/>
  <c r="AB378" i="14"/>
  <c r="L378" i="14"/>
  <c r="F378" i="14"/>
  <c r="I35" i="9" s="1"/>
  <c r="AK377" i="14"/>
  <c r="AE377" i="14"/>
  <c r="O377" i="14"/>
  <c r="K377" i="14"/>
  <c r="F377" i="14"/>
  <c r="I34" i="9" s="1"/>
  <c r="AI377" i="14"/>
  <c r="AD377" i="14"/>
  <c r="N377" i="14"/>
  <c r="J377" i="14"/>
  <c r="AM377" i="14"/>
  <c r="AH377" i="14"/>
  <c r="AC377" i="14"/>
  <c r="M377" i="14"/>
  <c r="E28" i="1" s="1"/>
  <c r="M28" i="1" s="1"/>
  <c r="I377" i="14"/>
  <c r="AL377" i="14"/>
  <c r="AG377" i="14"/>
  <c r="AB377" i="14"/>
  <c r="L377" i="14"/>
  <c r="H377" i="14"/>
  <c r="AM376" i="14"/>
  <c r="AH376" i="14"/>
  <c r="AC376" i="14"/>
  <c r="M376" i="14"/>
  <c r="I376" i="14"/>
  <c r="AL376" i="14"/>
  <c r="AG376" i="14"/>
  <c r="AB376" i="14"/>
  <c r="L376" i="14"/>
  <c r="H376" i="14"/>
  <c r="AK376" i="14"/>
  <c r="AE376" i="14"/>
  <c r="O376" i="14"/>
  <c r="K376" i="14"/>
  <c r="F376" i="14"/>
  <c r="I33" i="9" s="1"/>
  <c r="AI376" i="14"/>
  <c r="AD376" i="14"/>
  <c r="N376" i="14"/>
  <c r="J376" i="14"/>
  <c r="AK375" i="14"/>
  <c r="K375" i="14"/>
  <c r="F375" i="14"/>
  <c r="I32" i="9" s="1"/>
  <c r="AI375" i="14"/>
  <c r="J375" i="14"/>
  <c r="AM375" i="14"/>
  <c r="AH375" i="14"/>
  <c r="I375" i="14"/>
  <c r="AL375" i="14"/>
  <c r="AG375" i="14"/>
  <c r="AB375" i="14"/>
  <c r="L375" i="14"/>
  <c r="H375" i="14"/>
  <c r="AM374" i="14"/>
  <c r="AH374" i="14"/>
  <c r="AC374" i="14"/>
  <c r="M374" i="14"/>
  <c r="I374" i="14"/>
  <c r="AL374" i="14"/>
  <c r="AG374" i="14"/>
  <c r="AB374" i="14"/>
  <c r="L374" i="14"/>
  <c r="H374" i="14"/>
  <c r="AK374" i="14"/>
  <c r="AE374" i="14"/>
  <c r="O374" i="14"/>
  <c r="K374" i="14"/>
  <c r="F374" i="14"/>
  <c r="AI374" i="14"/>
  <c r="AD374" i="14"/>
  <c r="N374" i="14"/>
  <c r="J374" i="14"/>
  <c r="AI373" i="14"/>
  <c r="AD373" i="14"/>
  <c r="N373" i="14"/>
  <c r="J373" i="14"/>
  <c r="AM373" i="14"/>
  <c r="AH373" i="14"/>
  <c r="AC373" i="14"/>
  <c r="M373" i="14"/>
  <c r="I373" i="14"/>
  <c r="AL373" i="14"/>
  <c r="AG373" i="14"/>
  <c r="AB373" i="14"/>
  <c r="L373" i="14"/>
  <c r="H373" i="14"/>
  <c r="C11" i="1" s="1"/>
  <c r="AK373" i="14"/>
  <c r="AE373" i="14"/>
  <c r="O373" i="14"/>
  <c r="K373" i="14"/>
  <c r="F373" i="14"/>
  <c r="H371" i="14"/>
  <c r="L371" i="14"/>
  <c r="AB371" i="14"/>
  <c r="AG371" i="14"/>
  <c r="AL371" i="14"/>
  <c r="I371" i="14"/>
  <c r="M371" i="14"/>
  <c r="AC371" i="14"/>
  <c r="AH371" i="14"/>
  <c r="AM371" i="14"/>
  <c r="J372" i="14"/>
  <c r="N372" i="14"/>
  <c r="AD372" i="14"/>
  <c r="AK372" i="14"/>
  <c r="F372" i="14"/>
  <c r="K372" i="14"/>
  <c r="O372" i="14"/>
  <c r="AE372" i="14"/>
  <c r="AI372" i="14"/>
  <c r="J371" i="14"/>
  <c r="N371" i="14"/>
  <c r="AD371" i="14"/>
  <c r="AI371" i="14"/>
  <c r="F371" i="14"/>
  <c r="K371" i="14"/>
  <c r="O371" i="14"/>
  <c r="AE371" i="14"/>
  <c r="AK371" i="14"/>
  <c r="H372" i="14"/>
  <c r="L372" i="14"/>
  <c r="AB372" i="14"/>
  <c r="AH372" i="14"/>
  <c r="AM372" i="14"/>
  <c r="I372" i="14"/>
  <c r="M372" i="14"/>
  <c r="AC372" i="14"/>
  <c r="AG372" i="14"/>
  <c r="AL372" i="14"/>
  <c r="N46" i="9" l="1"/>
  <c r="N44" i="9"/>
  <c r="P46" i="9"/>
  <c r="S44" i="9"/>
  <c r="S40" i="9"/>
  <c r="S28" i="9"/>
  <c r="N40" i="9"/>
  <c r="N28" i="9"/>
  <c r="P40" i="9"/>
  <c r="P28" i="9"/>
  <c r="S46" i="9"/>
  <c r="P44" i="9"/>
  <c r="N30" i="9"/>
  <c r="P30" i="9"/>
  <c r="S30" i="9"/>
  <c r="N32" i="9"/>
  <c r="S32" i="9"/>
  <c r="P32" i="9"/>
  <c r="N42" i="9"/>
  <c r="N34" i="9"/>
  <c r="S45" i="9"/>
  <c r="P42" i="9"/>
  <c r="P34" i="9"/>
  <c r="N45" i="9"/>
  <c r="P45" i="9"/>
  <c r="S42" i="9"/>
  <c r="S34" i="9"/>
  <c r="P43" i="9"/>
  <c r="S37" i="9"/>
  <c r="S43" i="9"/>
  <c r="N37" i="9"/>
  <c r="P37" i="9"/>
  <c r="N43" i="9"/>
  <c r="S29" i="9"/>
  <c r="N29" i="9"/>
  <c r="P29" i="9"/>
  <c r="P35" i="9"/>
  <c r="S35" i="9"/>
  <c r="N35" i="9"/>
  <c r="P31" i="9"/>
  <c r="S41" i="9"/>
  <c r="P41" i="9"/>
  <c r="N41" i="9"/>
  <c r="S31" i="9"/>
  <c r="N31" i="9"/>
  <c r="S33" i="9"/>
  <c r="N33" i="9"/>
  <c r="P33" i="9"/>
  <c r="S36" i="9"/>
  <c r="N36" i="9"/>
  <c r="P36" i="9"/>
  <c r="N38" i="9"/>
  <c r="P38" i="9"/>
  <c r="S38" i="9"/>
  <c r="P39" i="9"/>
  <c r="S39" i="9"/>
  <c r="N39" i="9"/>
  <c r="A76" i="1"/>
  <c r="A77" i="1" l="1"/>
  <c r="W65" i="1"/>
  <c r="R65" i="1"/>
  <c r="I65" i="1"/>
  <c r="W64" i="1"/>
  <c r="R64" i="1"/>
  <c r="I64" i="1"/>
  <c r="A64" i="1"/>
  <c r="W63" i="1"/>
  <c r="R63" i="1"/>
  <c r="I63" i="1"/>
  <c r="W61" i="1"/>
  <c r="R61" i="1"/>
  <c r="I61" i="1"/>
  <c r="W60" i="1"/>
  <c r="R60" i="1"/>
  <c r="I60" i="1"/>
  <c r="A60" i="1"/>
  <c r="W59" i="1"/>
  <c r="R59" i="1"/>
  <c r="I59" i="1"/>
  <c r="W57" i="1"/>
  <c r="R57" i="1"/>
  <c r="I57" i="1"/>
  <c r="W56" i="1"/>
  <c r="R56" i="1"/>
  <c r="I56" i="1"/>
  <c r="A56" i="1"/>
  <c r="W55" i="1"/>
  <c r="R55" i="1"/>
  <c r="I55" i="1"/>
  <c r="W53" i="1"/>
  <c r="R53" i="1"/>
  <c r="I53" i="1"/>
  <c r="W52" i="1"/>
  <c r="R52" i="1"/>
  <c r="I52" i="1"/>
  <c r="A52" i="1"/>
  <c r="W51" i="1"/>
  <c r="R51" i="1"/>
  <c r="I51" i="1"/>
  <c r="F49" i="1"/>
  <c r="P49" i="1" s="1"/>
  <c r="E49" i="1"/>
  <c r="M49" i="1" s="1"/>
  <c r="O49" i="1" s="1"/>
  <c r="D49" i="1"/>
  <c r="U49" i="1" s="1"/>
  <c r="C49" i="1"/>
  <c r="E48" i="1"/>
  <c r="D48" i="1"/>
  <c r="C48" i="1"/>
  <c r="E47" i="1"/>
  <c r="D47" i="1"/>
  <c r="C47" i="1"/>
  <c r="A47" i="1"/>
  <c r="F45" i="1"/>
  <c r="P45" i="1" s="1"/>
  <c r="E45" i="1"/>
  <c r="D45" i="1"/>
  <c r="C45" i="1"/>
  <c r="E44" i="1"/>
  <c r="D44" i="1"/>
  <c r="C44" i="1"/>
  <c r="E43" i="1"/>
  <c r="D43" i="1"/>
  <c r="U43" i="1" s="1"/>
  <c r="C43" i="1"/>
  <c r="A43" i="1"/>
  <c r="F41" i="1"/>
  <c r="P41" i="1" s="1"/>
  <c r="E41" i="1"/>
  <c r="D41" i="1"/>
  <c r="C41" i="1"/>
  <c r="E40" i="1"/>
  <c r="D40" i="1"/>
  <c r="C40" i="1"/>
  <c r="E39" i="1"/>
  <c r="D39" i="1"/>
  <c r="C39" i="1"/>
  <c r="A39" i="1"/>
  <c r="M39" i="1" l="1"/>
  <c r="O39" i="1" s="1"/>
  <c r="M45" i="1"/>
  <c r="O45" i="1" s="1"/>
  <c r="M48" i="1"/>
  <c r="O48" i="1" s="1"/>
  <c r="M40" i="1"/>
  <c r="O40" i="1" s="1"/>
  <c r="M43" i="1"/>
  <c r="O43" i="1" s="1"/>
  <c r="M41" i="1"/>
  <c r="O41" i="1" s="1"/>
  <c r="M44" i="1"/>
  <c r="O44" i="1" s="1"/>
  <c r="M47" i="1"/>
  <c r="O47" i="1" s="1"/>
  <c r="O50" i="1" s="1"/>
  <c r="R72" i="1"/>
  <c r="L39" i="1"/>
  <c r="A40" i="1"/>
  <c r="A48" i="1"/>
  <c r="A53" i="1"/>
  <c r="A57" i="1"/>
  <c r="A61" i="1"/>
  <c r="A65" i="1"/>
  <c r="R76" i="1"/>
  <c r="I77" i="1"/>
  <c r="W62" i="1"/>
  <c r="R73" i="1"/>
  <c r="W75" i="1"/>
  <c r="R77" i="1"/>
  <c r="I75" i="1"/>
  <c r="W77" i="1"/>
  <c r="R71" i="1"/>
  <c r="W66" i="1"/>
  <c r="R75" i="1"/>
  <c r="W76" i="1"/>
  <c r="I58" i="1"/>
  <c r="R58" i="1"/>
  <c r="I66" i="1"/>
  <c r="R66" i="1"/>
  <c r="W54" i="1"/>
  <c r="R62" i="1"/>
  <c r="I67" i="1"/>
  <c r="W68" i="1"/>
  <c r="W69" i="1"/>
  <c r="I54" i="1"/>
  <c r="R54" i="1"/>
  <c r="W67" i="1"/>
  <c r="I69" i="1"/>
  <c r="G40" i="1"/>
  <c r="F40" i="1" s="1"/>
  <c r="Z41" i="1"/>
  <c r="G44" i="1"/>
  <c r="F44" i="1" s="1"/>
  <c r="P44" i="1" s="1"/>
  <c r="T44" i="1"/>
  <c r="Y43" i="1"/>
  <c r="A44" i="1"/>
  <c r="Y44" i="1"/>
  <c r="H49" i="1"/>
  <c r="Z49" i="1"/>
  <c r="C63" i="1"/>
  <c r="C65" i="1"/>
  <c r="E65" i="1"/>
  <c r="M65" i="1" s="1"/>
  <c r="O65" i="1" s="1"/>
  <c r="D63" i="1"/>
  <c r="C64" i="1"/>
  <c r="E64" i="1"/>
  <c r="M64" i="1" s="1"/>
  <c r="O64" i="1" s="1"/>
  <c r="D65" i="1"/>
  <c r="F65" i="1"/>
  <c r="P65" i="1" s="1"/>
  <c r="D50" i="1"/>
  <c r="J41" i="1"/>
  <c r="L41" i="1"/>
  <c r="G39" i="1"/>
  <c r="F39" i="1" s="1"/>
  <c r="J39" i="1"/>
  <c r="U39" i="1"/>
  <c r="T39" i="1" s="1"/>
  <c r="L40" i="1"/>
  <c r="V40" i="1"/>
  <c r="U40" i="1" s="1"/>
  <c r="T40" i="1" s="1"/>
  <c r="Y40" i="1"/>
  <c r="H41" i="1"/>
  <c r="K41" i="1"/>
  <c r="Y41" i="1"/>
  <c r="G43" i="1"/>
  <c r="F43" i="1" s="1"/>
  <c r="J43" i="1"/>
  <c r="L43" i="1"/>
  <c r="T43" i="1"/>
  <c r="V43" i="1"/>
  <c r="L44" i="1"/>
  <c r="G45" i="1"/>
  <c r="J45" i="1"/>
  <c r="L45" i="1"/>
  <c r="V45" i="1"/>
  <c r="U45" i="1" s="1"/>
  <c r="T45" i="1" s="1"/>
  <c r="Y45" i="1"/>
  <c r="E46" i="1"/>
  <c r="M46" i="1" s="1"/>
  <c r="D46" i="1"/>
  <c r="G47" i="1"/>
  <c r="F47" i="1" s="1"/>
  <c r="J47" i="1"/>
  <c r="L47" i="1"/>
  <c r="T47" i="1"/>
  <c r="Y47" i="1"/>
  <c r="G48" i="1"/>
  <c r="F48" i="1" s="1"/>
  <c r="J48" i="1"/>
  <c r="L48" i="1"/>
  <c r="T48" i="1"/>
  <c r="Y48" i="1"/>
  <c r="K49" i="1"/>
  <c r="V49" i="1"/>
  <c r="Y49" i="1"/>
  <c r="E63" i="1"/>
  <c r="M63" i="1" s="1"/>
  <c r="O63" i="1" s="1"/>
  <c r="D64" i="1"/>
  <c r="C50" i="1"/>
  <c r="V39" i="1"/>
  <c r="Y39" i="1"/>
  <c r="J40" i="1"/>
  <c r="G41" i="1"/>
  <c r="T41" i="1"/>
  <c r="J44" i="1"/>
  <c r="H45" i="1"/>
  <c r="K45" i="1"/>
  <c r="Z45" i="1"/>
  <c r="C46" i="1"/>
  <c r="V47" i="1"/>
  <c r="U47" i="1" s="1"/>
  <c r="G49" i="1"/>
  <c r="J49" i="1"/>
  <c r="L49" i="1"/>
  <c r="T49" i="1"/>
  <c r="E50" i="1"/>
  <c r="M50" i="1" s="1"/>
  <c r="E16" i="9"/>
  <c r="H16" i="9"/>
  <c r="H17" i="9"/>
  <c r="E17" i="9"/>
  <c r="G17" i="9"/>
  <c r="G16" i="9"/>
  <c r="O66" i="1" l="1"/>
  <c r="K48" i="1"/>
  <c r="P48" i="1"/>
  <c r="K43" i="1"/>
  <c r="P43" i="1"/>
  <c r="P46" i="1" s="1"/>
  <c r="K39" i="1"/>
  <c r="P39" i="1"/>
  <c r="O46" i="1"/>
  <c r="K47" i="1"/>
  <c r="P47" i="1"/>
  <c r="Z40" i="1"/>
  <c r="P40" i="1"/>
  <c r="O42" i="1"/>
  <c r="D38" i="19"/>
  <c r="H39" i="9"/>
  <c r="H38" i="9"/>
  <c r="G38" i="9"/>
  <c r="G39" i="9"/>
  <c r="A66" i="1"/>
  <c r="A62" i="1"/>
  <c r="A58" i="1"/>
  <c r="A54" i="1"/>
  <c r="V46" i="1"/>
  <c r="A49" i="1"/>
  <c r="H40" i="1"/>
  <c r="A41" i="1"/>
  <c r="A42" i="1" s="1"/>
  <c r="A45" i="1"/>
  <c r="A46" i="1" s="1"/>
  <c r="R74" i="1"/>
  <c r="R78" i="1"/>
  <c r="W78" i="1"/>
  <c r="H44" i="1"/>
  <c r="L46" i="1"/>
  <c r="V44" i="1"/>
  <c r="U44" i="1" s="1"/>
  <c r="K40" i="1"/>
  <c r="F46" i="1"/>
  <c r="F64" i="1"/>
  <c r="Z44" i="1"/>
  <c r="K44" i="1"/>
  <c r="U46" i="1"/>
  <c r="G46" i="1"/>
  <c r="Y46" i="1"/>
  <c r="J46" i="1"/>
  <c r="T46" i="1"/>
  <c r="T50" i="1"/>
  <c r="J50" i="1"/>
  <c r="H43" i="1"/>
  <c r="Z43" i="1"/>
  <c r="F63" i="1"/>
  <c r="Z39" i="1"/>
  <c r="H39" i="1"/>
  <c r="G63" i="1"/>
  <c r="Y63" i="1"/>
  <c r="V63" i="1"/>
  <c r="U63" i="1" s="1"/>
  <c r="L63" i="1"/>
  <c r="Z48" i="1"/>
  <c r="H48" i="1"/>
  <c r="Z47" i="1"/>
  <c r="H47" i="1"/>
  <c r="Z65" i="1"/>
  <c r="H65" i="1"/>
  <c r="G64" i="1"/>
  <c r="Y64" i="1"/>
  <c r="V64" i="1"/>
  <c r="U64" i="1" s="1"/>
  <c r="L64" i="1"/>
  <c r="T64" i="1"/>
  <c r="J64" i="1"/>
  <c r="Y65" i="1"/>
  <c r="K65" i="1"/>
  <c r="G65" i="1"/>
  <c r="V65" i="1"/>
  <c r="U65" i="1" s="1"/>
  <c r="L65" i="1"/>
  <c r="T65" i="1"/>
  <c r="J65" i="1"/>
  <c r="T63" i="1"/>
  <c r="J63" i="1"/>
  <c r="V50" i="1"/>
  <c r="L50" i="1"/>
  <c r="Y50" i="1"/>
  <c r="G50" i="1"/>
  <c r="F50" i="1" s="1"/>
  <c r="E16" i="19"/>
  <c r="F16" i="9"/>
  <c r="F17" i="9"/>
  <c r="D16" i="19"/>
  <c r="P42" i="1" l="1"/>
  <c r="K63" i="1"/>
  <c r="P63" i="1"/>
  <c r="H64" i="1"/>
  <c r="P64" i="1"/>
  <c r="P50" i="1"/>
  <c r="U50" i="1"/>
  <c r="F39" i="9"/>
  <c r="F38" i="9"/>
  <c r="K46" i="1"/>
  <c r="A50" i="1"/>
  <c r="V41" i="1"/>
  <c r="U41" i="1" s="1"/>
  <c r="H46" i="1"/>
  <c r="Z46" i="1"/>
  <c r="K64" i="1"/>
  <c r="Z64" i="1"/>
  <c r="H50" i="1"/>
  <c r="Z50" i="1"/>
  <c r="K50" i="1"/>
  <c r="Z63" i="1"/>
  <c r="H63" i="1"/>
  <c r="D15" i="19"/>
  <c r="D17" i="19"/>
  <c r="D21" i="19" l="1"/>
  <c r="P66" i="1"/>
  <c r="F37" i="1"/>
  <c r="P37" i="1" s="1"/>
  <c r="E37" i="1"/>
  <c r="D37" i="1"/>
  <c r="C37" i="1"/>
  <c r="E36" i="1"/>
  <c r="D36" i="1"/>
  <c r="C36" i="1"/>
  <c r="E35" i="1"/>
  <c r="M35" i="1" s="1"/>
  <c r="O35" i="1" s="1"/>
  <c r="D35" i="1"/>
  <c r="U35" i="1" s="1"/>
  <c r="C35" i="1"/>
  <c r="A35" i="1"/>
  <c r="M36" i="1" l="1"/>
  <c r="O36" i="1" s="1"/>
  <c r="M37" i="1"/>
  <c r="O37" i="1" s="1"/>
  <c r="T35" i="1"/>
  <c r="J36" i="1"/>
  <c r="G36" i="1"/>
  <c r="F36" i="1" s="1"/>
  <c r="P36" i="1" s="1"/>
  <c r="T36" i="1"/>
  <c r="A36" i="1"/>
  <c r="L36" i="1"/>
  <c r="V35" i="1"/>
  <c r="L37" i="1"/>
  <c r="G37" i="1"/>
  <c r="J37" i="1"/>
  <c r="T37" i="1"/>
  <c r="Y37" i="1"/>
  <c r="G35" i="1"/>
  <c r="F35" i="1" s="1"/>
  <c r="P35" i="1" s="1"/>
  <c r="J35" i="1"/>
  <c r="L35" i="1"/>
  <c r="Y35" i="1"/>
  <c r="V36" i="1"/>
  <c r="U36" i="1" s="1"/>
  <c r="Y36" i="1"/>
  <c r="H37" i="1"/>
  <c r="K37" i="1"/>
  <c r="V37" i="1"/>
  <c r="U37" i="1" s="1"/>
  <c r="Z37" i="1"/>
  <c r="O38" i="1" l="1"/>
  <c r="P38" i="1"/>
  <c r="A37" i="1"/>
  <c r="K36" i="1"/>
  <c r="Z36" i="1"/>
  <c r="H36" i="1"/>
  <c r="H35" i="1"/>
  <c r="Z35" i="1"/>
  <c r="K35" i="1"/>
  <c r="F33" i="1"/>
  <c r="P33" i="1" s="1"/>
  <c r="E33" i="1"/>
  <c r="M33" i="1" s="1"/>
  <c r="D33" i="1"/>
  <c r="C33" i="1"/>
  <c r="F32" i="1"/>
  <c r="P32" i="1" s="1"/>
  <c r="E32" i="1"/>
  <c r="M32" i="1" s="1"/>
  <c r="O32" i="1" s="1"/>
  <c r="D32" i="1"/>
  <c r="C32" i="1"/>
  <c r="E31" i="1"/>
  <c r="D31" i="1"/>
  <c r="U31" i="1" s="1"/>
  <c r="C31" i="1"/>
  <c r="A31" i="1"/>
  <c r="D14" i="19"/>
  <c r="E14" i="19"/>
  <c r="M31" i="1" l="1"/>
  <c r="O31" i="1" s="1"/>
  <c r="A38" i="1"/>
  <c r="A32" i="1"/>
  <c r="Y32" i="1"/>
  <c r="H33" i="1"/>
  <c r="V32" i="1"/>
  <c r="O33" i="1"/>
  <c r="U32" i="1"/>
  <c r="T32" i="1" s="1"/>
  <c r="G31" i="1"/>
  <c r="F31" i="1" s="1"/>
  <c r="J31" i="1"/>
  <c r="L31" i="1"/>
  <c r="T31" i="1"/>
  <c r="V31" i="1"/>
  <c r="Y31" i="1"/>
  <c r="G32" i="1"/>
  <c r="J32" i="1"/>
  <c r="L32" i="1"/>
  <c r="Z32" i="1"/>
  <c r="G33" i="1"/>
  <c r="J33" i="1"/>
  <c r="L33" i="1"/>
  <c r="T33" i="1"/>
  <c r="V33" i="1"/>
  <c r="Y33" i="1"/>
  <c r="H32" i="1"/>
  <c r="K32" i="1"/>
  <c r="K33" i="1"/>
  <c r="U33" i="1"/>
  <c r="Z33" i="1"/>
  <c r="F29" i="1"/>
  <c r="P29" i="1" s="1"/>
  <c r="P30" i="1" s="1"/>
  <c r="E29" i="1"/>
  <c r="M29" i="1" s="1"/>
  <c r="D29" i="1"/>
  <c r="C29" i="1"/>
  <c r="D28" i="1"/>
  <c r="C28" i="1"/>
  <c r="T28" i="1" s="1"/>
  <c r="E27" i="1"/>
  <c r="M27" i="1" s="1"/>
  <c r="D27" i="1"/>
  <c r="F25" i="1"/>
  <c r="P25" i="1" s="1"/>
  <c r="E25" i="1"/>
  <c r="M25" i="1" s="1"/>
  <c r="D25" i="1"/>
  <c r="C25" i="1"/>
  <c r="T25" i="1" s="1"/>
  <c r="E24" i="1"/>
  <c r="M24" i="1" s="1"/>
  <c r="D24" i="1"/>
  <c r="U24" i="1" s="1"/>
  <c r="C24" i="1"/>
  <c r="T24" i="1" s="1"/>
  <c r="E23" i="1"/>
  <c r="M23" i="1" s="1"/>
  <c r="O23" i="1" s="1"/>
  <c r="D23" i="1"/>
  <c r="U23" i="1" s="1"/>
  <c r="C23" i="1"/>
  <c r="T23" i="1" s="1"/>
  <c r="A23" i="1"/>
  <c r="F21" i="1"/>
  <c r="P21" i="1" s="1"/>
  <c r="D21" i="1"/>
  <c r="C21" i="1"/>
  <c r="T21" i="1" s="1"/>
  <c r="D20" i="1"/>
  <c r="C20" i="1"/>
  <c r="T20" i="1" s="1"/>
  <c r="E19" i="1"/>
  <c r="M19" i="1" s="1"/>
  <c r="O19" i="1" s="1"/>
  <c r="D19" i="1"/>
  <c r="C19" i="1"/>
  <c r="T19" i="1" s="1"/>
  <c r="A19" i="1"/>
  <c r="D12" i="19"/>
  <c r="O34" i="1" l="1"/>
  <c r="Z31" i="1"/>
  <c r="P31" i="1"/>
  <c r="P34" i="1" s="1"/>
  <c r="V27" i="1"/>
  <c r="L28" i="1"/>
  <c r="A28" i="1"/>
  <c r="A33" i="1"/>
  <c r="A34" i="1" s="1"/>
  <c r="L27" i="1"/>
  <c r="G24" i="1"/>
  <c r="F24" i="1" s="1"/>
  <c r="P24" i="1" s="1"/>
  <c r="Y19" i="1"/>
  <c r="J20" i="1"/>
  <c r="G19" i="1"/>
  <c r="F19" i="1" s="1"/>
  <c r="P19" i="1" s="1"/>
  <c r="Y24" i="1"/>
  <c r="G28" i="1"/>
  <c r="F28" i="1" s="1"/>
  <c r="F60" i="1" s="1"/>
  <c r="Y29" i="1"/>
  <c r="Z21" i="1"/>
  <c r="Y23" i="1"/>
  <c r="V19" i="1"/>
  <c r="U21" i="1"/>
  <c r="G23" i="1"/>
  <c r="F23" i="1" s="1"/>
  <c r="P23" i="1" s="1"/>
  <c r="V24" i="1"/>
  <c r="O25" i="1"/>
  <c r="V25" i="1"/>
  <c r="C27" i="1"/>
  <c r="C30" i="1" s="1"/>
  <c r="D59" i="1"/>
  <c r="D60" i="1"/>
  <c r="D61" i="1"/>
  <c r="D30" i="1"/>
  <c r="F61" i="1"/>
  <c r="P61" i="1" s="1"/>
  <c r="J19" i="1"/>
  <c r="J21" i="1"/>
  <c r="D22" i="1"/>
  <c r="A24" i="1"/>
  <c r="H25" i="1"/>
  <c r="K25" i="1"/>
  <c r="Z25" i="1"/>
  <c r="D26" i="1"/>
  <c r="U27" i="1"/>
  <c r="J28" i="1"/>
  <c r="H29" i="1"/>
  <c r="K29" i="1"/>
  <c r="E59" i="1"/>
  <c r="M59" i="1" s="1"/>
  <c r="O59" i="1" s="1"/>
  <c r="C60" i="1"/>
  <c r="E60" i="1"/>
  <c r="M60" i="1" s="1"/>
  <c r="O60" i="1" s="1"/>
  <c r="C61" i="1"/>
  <c r="E61" i="1"/>
  <c r="M61" i="1" s="1"/>
  <c r="O61" i="1" s="1"/>
  <c r="H31" i="1"/>
  <c r="U19" i="1"/>
  <c r="A20" i="1"/>
  <c r="L19" i="1"/>
  <c r="H21" i="1"/>
  <c r="C22" i="1"/>
  <c r="T22" i="1" s="1"/>
  <c r="J23" i="1"/>
  <c r="L23" i="1"/>
  <c r="V23" i="1"/>
  <c r="J24" i="1"/>
  <c r="L24" i="1"/>
  <c r="G25" i="1"/>
  <c r="J25" i="1"/>
  <c r="L25" i="1"/>
  <c r="U25" i="1"/>
  <c r="Y25" i="1"/>
  <c r="C26" i="1"/>
  <c r="T26" i="1" s="1"/>
  <c r="V28" i="1"/>
  <c r="U28" i="1" s="1"/>
  <c r="Y28" i="1"/>
  <c r="G29" i="1"/>
  <c r="J29" i="1"/>
  <c r="L29" i="1"/>
  <c r="V29" i="1"/>
  <c r="U29" i="1" s="1"/>
  <c r="T29" i="1" s="1"/>
  <c r="Z29" i="1"/>
  <c r="E30" i="1"/>
  <c r="M30" i="1" s="1"/>
  <c r="K31" i="1"/>
  <c r="E26" i="1"/>
  <c r="F17" i="1"/>
  <c r="P17" i="1" s="1"/>
  <c r="E17" i="1"/>
  <c r="M17" i="1" s="1"/>
  <c r="D17" i="1"/>
  <c r="C17" i="1"/>
  <c r="T17" i="1" s="1"/>
  <c r="E16" i="1"/>
  <c r="M16" i="1" s="1"/>
  <c r="D16" i="1"/>
  <c r="U16" i="1" s="1"/>
  <c r="C16" i="1"/>
  <c r="T16" i="1" s="1"/>
  <c r="E15" i="1"/>
  <c r="M15" i="1" s="1"/>
  <c r="O15" i="1" s="1"/>
  <c r="D15" i="1"/>
  <c r="C15" i="1"/>
  <c r="T15" i="1" s="1"/>
  <c r="A15" i="1"/>
  <c r="F13" i="1"/>
  <c r="P13" i="1" s="1"/>
  <c r="E13" i="1"/>
  <c r="M13" i="1" s="1"/>
  <c r="D13" i="1"/>
  <c r="U13" i="1" s="1"/>
  <c r="C13" i="1"/>
  <c r="E12" i="1"/>
  <c r="M12" i="1" s="1"/>
  <c r="D12" i="1"/>
  <c r="C12" i="1"/>
  <c r="E11" i="1"/>
  <c r="D11" i="1"/>
  <c r="A11" i="1"/>
  <c r="F9" i="1"/>
  <c r="P9" i="1" s="1"/>
  <c r="E9" i="1"/>
  <c r="M9" i="1" s="1"/>
  <c r="D9" i="1"/>
  <c r="C9" i="1"/>
  <c r="E8" i="1"/>
  <c r="D8" i="1"/>
  <c r="C8" i="1"/>
  <c r="F7" i="1"/>
  <c r="P7" i="1" s="1"/>
  <c r="E7" i="1"/>
  <c r="D7" i="1"/>
  <c r="C7" i="1"/>
  <c r="A7" i="1"/>
  <c r="E11" i="9"/>
  <c r="G11" i="9"/>
  <c r="E13" i="19"/>
  <c r="H11" i="9"/>
  <c r="G12" i="9"/>
  <c r="E12" i="9"/>
  <c r="H12" i="9"/>
  <c r="G10" i="9"/>
  <c r="E10" i="9"/>
  <c r="D13" i="19"/>
  <c r="P26" i="1" l="1"/>
  <c r="D20" i="19"/>
  <c r="D23" i="19" s="1"/>
  <c r="M7" i="1"/>
  <c r="O7" i="1" s="1"/>
  <c r="F72" i="1"/>
  <c r="P72" i="1" s="1"/>
  <c r="P60" i="1"/>
  <c r="M11" i="1"/>
  <c r="O11" i="1" s="1"/>
  <c r="M8" i="1"/>
  <c r="O8" i="1" s="1"/>
  <c r="O62" i="1"/>
  <c r="O12" i="1"/>
  <c r="H34" i="9"/>
  <c r="G32" i="9"/>
  <c r="G34" i="9"/>
  <c r="G33" i="9"/>
  <c r="H33" i="9"/>
  <c r="U30" i="1"/>
  <c r="H60" i="1"/>
  <c r="O17" i="1"/>
  <c r="L15" i="1"/>
  <c r="V16" i="1"/>
  <c r="A29" i="1"/>
  <c r="A30" i="1" s="1"/>
  <c r="H28" i="1"/>
  <c r="A8" i="1"/>
  <c r="A12" i="1"/>
  <c r="K23" i="1"/>
  <c r="T27" i="1"/>
  <c r="H24" i="1"/>
  <c r="K24" i="1"/>
  <c r="Z24" i="1"/>
  <c r="Z19" i="1"/>
  <c r="H19" i="1"/>
  <c r="K19" i="1"/>
  <c r="F26" i="1"/>
  <c r="Z23" i="1"/>
  <c r="H23" i="1"/>
  <c r="K28" i="1"/>
  <c r="J30" i="1"/>
  <c r="Y30" i="1"/>
  <c r="J22" i="1"/>
  <c r="Z60" i="1"/>
  <c r="G15" i="1"/>
  <c r="F15" i="1" s="1"/>
  <c r="J8" i="1"/>
  <c r="G8" i="1"/>
  <c r="F8" i="1" s="1"/>
  <c r="V15" i="1"/>
  <c r="V17" i="1"/>
  <c r="V30" i="1"/>
  <c r="T8" i="1"/>
  <c r="L30" i="1"/>
  <c r="D10" i="1"/>
  <c r="L12" i="1"/>
  <c r="V12" i="1"/>
  <c r="Y12" i="1"/>
  <c r="Z9" i="1"/>
  <c r="L8" i="1"/>
  <c r="V8" i="1"/>
  <c r="U11" i="1"/>
  <c r="G12" i="1"/>
  <c r="F12" i="1" s="1"/>
  <c r="T12" i="1"/>
  <c r="Y13" i="1"/>
  <c r="G30" i="1"/>
  <c r="C55" i="1"/>
  <c r="E55" i="1"/>
  <c r="M55" i="1" s="1"/>
  <c r="O55" i="1" s="1"/>
  <c r="D56" i="1"/>
  <c r="C57" i="1"/>
  <c r="C18" i="1"/>
  <c r="T18" i="1" s="1"/>
  <c r="J26" i="1"/>
  <c r="A21" i="1"/>
  <c r="A22" i="1" s="1"/>
  <c r="E73" i="1"/>
  <c r="M73" i="1" s="1"/>
  <c r="O73" i="1" s="1"/>
  <c r="Y61" i="1"/>
  <c r="K61" i="1"/>
  <c r="G61" i="1"/>
  <c r="V61" i="1"/>
  <c r="L61" i="1"/>
  <c r="Z28" i="1"/>
  <c r="A25" i="1"/>
  <c r="A26" i="1" s="1"/>
  <c r="F73" i="1"/>
  <c r="P73" i="1" s="1"/>
  <c r="Z61" i="1"/>
  <c r="H61" i="1"/>
  <c r="D72" i="1"/>
  <c r="U60" i="1"/>
  <c r="D71" i="1"/>
  <c r="U59" i="1"/>
  <c r="C59" i="1"/>
  <c r="G59" i="1" s="1"/>
  <c r="Y27" i="1"/>
  <c r="J27" i="1"/>
  <c r="G27" i="1"/>
  <c r="F27" i="1" s="1"/>
  <c r="G7" i="1"/>
  <c r="J7" i="1"/>
  <c r="V7" i="1"/>
  <c r="U7" i="1" s="1"/>
  <c r="T7" i="1" s="1"/>
  <c r="Y7" i="1"/>
  <c r="J9" i="1"/>
  <c r="L9" i="1"/>
  <c r="Y9" i="1"/>
  <c r="H7" i="1"/>
  <c r="K7" i="1"/>
  <c r="Z7" i="1"/>
  <c r="U8" i="1"/>
  <c r="Y8" i="1"/>
  <c r="H9" i="1"/>
  <c r="K9" i="1"/>
  <c r="O9" i="1"/>
  <c r="V9" i="1"/>
  <c r="U9" i="1" s="1"/>
  <c r="C10" i="1"/>
  <c r="G11" i="1"/>
  <c r="F11" i="1" s="1"/>
  <c r="P11" i="1" s="1"/>
  <c r="V11" i="1"/>
  <c r="U12" i="1"/>
  <c r="G13" i="1"/>
  <c r="J13" i="1"/>
  <c r="L13" i="1"/>
  <c r="T13" i="1"/>
  <c r="V13" i="1"/>
  <c r="Z13" i="1"/>
  <c r="D14" i="1"/>
  <c r="Y15" i="1"/>
  <c r="A16" i="1"/>
  <c r="G16" i="1"/>
  <c r="F16" i="1" s="1"/>
  <c r="J16" i="1"/>
  <c r="L16" i="1"/>
  <c r="G17" i="1"/>
  <c r="J17" i="1"/>
  <c r="L17" i="1"/>
  <c r="Y17" i="1"/>
  <c r="T30" i="1"/>
  <c r="D55" i="1"/>
  <c r="C56" i="1"/>
  <c r="D57" i="1"/>
  <c r="D18" i="1"/>
  <c r="F57" i="1"/>
  <c r="P57" i="1" s="1"/>
  <c r="C73" i="1"/>
  <c r="J61" i="1"/>
  <c r="L60" i="1"/>
  <c r="E72" i="1"/>
  <c r="M72" i="1" s="1"/>
  <c r="O72" i="1" s="1"/>
  <c r="Y60" i="1"/>
  <c r="V60" i="1"/>
  <c r="K60" i="1"/>
  <c r="G60" i="1"/>
  <c r="J60" i="1"/>
  <c r="C72" i="1"/>
  <c r="T60" i="1"/>
  <c r="V59" i="1"/>
  <c r="E71" i="1"/>
  <c r="M71" i="1" s="1"/>
  <c r="O71" i="1" s="1"/>
  <c r="L59" i="1"/>
  <c r="U61" i="1"/>
  <c r="T61" i="1" s="1"/>
  <c r="D73" i="1"/>
  <c r="L7" i="1"/>
  <c r="G9" i="1"/>
  <c r="T9" i="1"/>
  <c r="J11" i="1"/>
  <c r="L11" i="1"/>
  <c r="T11" i="1"/>
  <c r="Y11" i="1"/>
  <c r="J12" i="1"/>
  <c r="H13" i="1"/>
  <c r="K13" i="1"/>
  <c r="C14" i="1"/>
  <c r="J15" i="1"/>
  <c r="U15" i="1"/>
  <c r="Y16" i="1"/>
  <c r="H17" i="1"/>
  <c r="K17" i="1"/>
  <c r="U17" i="1"/>
  <c r="Z17" i="1"/>
  <c r="E18" i="1"/>
  <c r="V26" i="1"/>
  <c r="U26" i="1" s="1"/>
  <c r="L26" i="1"/>
  <c r="G26" i="1"/>
  <c r="Y26" i="1"/>
  <c r="E14" i="1"/>
  <c r="M14" i="1" s="1"/>
  <c r="E10" i="1"/>
  <c r="M10" i="1" s="1"/>
  <c r="H8" i="9"/>
  <c r="D11" i="19"/>
  <c r="G9" i="9"/>
  <c r="E8" i="9"/>
  <c r="G7" i="9"/>
  <c r="F11" i="9"/>
  <c r="H9" i="9"/>
  <c r="G8" i="9"/>
  <c r="E9" i="9"/>
  <c r="H7" i="9"/>
  <c r="E7" i="9"/>
  <c r="Z72" i="1" l="1"/>
  <c r="O10" i="1"/>
  <c r="H8" i="1"/>
  <c r="P8" i="1"/>
  <c r="P10" i="1" s="1"/>
  <c r="K16" i="1"/>
  <c r="P16" i="1"/>
  <c r="F55" i="1"/>
  <c r="P55" i="1" s="1"/>
  <c r="P15" i="1"/>
  <c r="Z12" i="1"/>
  <c r="P12" i="1"/>
  <c r="P14" i="1" s="1"/>
  <c r="O74" i="1"/>
  <c r="H30" i="9"/>
  <c r="G29" i="9"/>
  <c r="H29" i="9"/>
  <c r="F33" i="9"/>
  <c r="G30" i="9"/>
  <c r="G31" i="9"/>
  <c r="H31" i="9"/>
  <c r="E31" i="9"/>
  <c r="E29" i="9"/>
  <c r="E30" i="9"/>
  <c r="H26" i="1"/>
  <c r="O13" i="1"/>
  <c r="O14" i="1" s="1"/>
  <c r="A13" i="1"/>
  <c r="A14" i="1" s="1"/>
  <c r="F18" i="1"/>
  <c r="Z15" i="1"/>
  <c r="H11" i="1"/>
  <c r="A9" i="1"/>
  <c r="A10" i="1" s="1"/>
  <c r="K26" i="1"/>
  <c r="K8" i="1"/>
  <c r="Z26" i="1"/>
  <c r="H15" i="1"/>
  <c r="H12" i="1"/>
  <c r="Y59" i="1"/>
  <c r="H72" i="1"/>
  <c r="J72" i="1"/>
  <c r="I72" i="1" s="1"/>
  <c r="L72" i="1" s="1"/>
  <c r="K72" i="1" s="1"/>
  <c r="K15" i="1"/>
  <c r="K12" i="1"/>
  <c r="F14" i="1"/>
  <c r="Z8" i="1"/>
  <c r="V71" i="1"/>
  <c r="U71" i="1" s="1"/>
  <c r="Y72" i="1"/>
  <c r="G72" i="1"/>
  <c r="H57" i="1"/>
  <c r="Z57" i="1"/>
  <c r="A17" i="1"/>
  <c r="A18" i="1" s="1"/>
  <c r="T59" i="1"/>
  <c r="C71" i="1"/>
  <c r="J71" i="1" s="1"/>
  <c r="I71" i="1" s="1"/>
  <c r="J59" i="1"/>
  <c r="J18" i="1"/>
  <c r="K11" i="1"/>
  <c r="T14" i="1"/>
  <c r="J14" i="1"/>
  <c r="T73" i="1"/>
  <c r="J73" i="1"/>
  <c r="I73" i="1" s="1"/>
  <c r="L73" i="1" s="1"/>
  <c r="D58" i="1"/>
  <c r="U57" i="1"/>
  <c r="T56" i="1"/>
  <c r="J56" i="1"/>
  <c r="H16" i="1"/>
  <c r="Z16" i="1"/>
  <c r="Z11" i="1"/>
  <c r="J10" i="1"/>
  <c r="T10" i="1"/>
  <c r="F59" i="1"/>
  <c r="P59" i="1" s="1"/>
  <c r="P62" i="1" s="1"/>
  <c r="Z27" i="1"/>
  <c r="H27" i="1"/>
  <c r="F30" i="1"/>
  <c r="K27" i="1"/>
  <c r="Z73" i="1"/>
  <c r="H73" i="1"/>
  <c r="Y73" i="1"/>
  <c r="G73" i="1"/>
  <c r="V73" i="1"/>
  <c r="U73" i="1" s="1"/>
  <c r="K73" i="1"/>
  <c r="J57" i="1"/>
  <c r="C58" i="1"/>
  <c r="T57" i="1"/>
  <c r="Y55" i="1"/>
  <c r="V55" i="1"/>
  <c r="U55" i="1" s="1"/>
  <c r="L55" i="1"/>
  <c r="K55" i="1" s="1"/>
  <c r="G55" i="1"/>
  <c r="J55" i="1"/>
  <c r="T55" i="1"/>
  <c r="Y10" i="1"/>
  <c r="G10" i="1"/>
  <c r="F10" i="1" s="1"/>
  <c r="V10" i="1"/>
  <c r="U10" i="1" s="1"/>
  <c r="Y14" i="1"/>
  <c r="G14" i="1"/>
  <c r="V18" i="1"/>
  <c r="U18" i="1" s="1"/>
  <c r="G18" i="1"/>
  <c r="Y18" i="1"/>
  <c r="V14" i="1"/>
  <c r="D8" i="19"/>
  <c r="F8" i="9"/>
  <c r="F12" i="9"/>
  <c r="F9" i="9"/>
  <c r="F7" i="9"/>
  <c r="E7" i="19"/>
  <c r="D7" i="19"/>
  <c r="H55" i="1" l="1"/>
  <c r="Z55" i="1"/>
  <c r="P18" i="1"/>
  <c r="U14" i="1"/>
  <c r="D29" i="19"/>
  <c r="D51" i="19" s="1"/>
  <c r="F31" i="9"/>
  <c r="F30" i="9"/>
  <c r="F29" i="9"/>
  <c r="F34" i="9"/>
  <c r="L14" i="1"/>
  <c r="L18" i="1"/>
  <c r="K14" i="1"/>
  <c r="E38" i="9"/>
  <c r="D60" i="19"/>
  <c r="H18" i="1"/>
  <c r="T58" i="1"/>
  <c r="W72" i="1"/>
  <c r="V72" i="1" s="1"/>
  <c r="U72" i="1" s="1"/>
  <c r="T72" i="1" s="1"/>
  <c r="Z14" i="1"/>
  <c r="K18" i="1"/>
  <c r="Z18" i="1"/>
  <c r="H14" i="1"/>
  <c r="Z10" i="1"/>
  <c r="H10" i="1"/>
  <c r="Z59" i="1"/>
  <c r="H59" i="1"/>
  <c r="K59" i="1"/>
  <c r="L71" i="1"/>
  <c r="K10" i="1"/>
  <c r="Y71" i="1"/>
  <c r="H30" i="1"/>
  <c r="Z30" i="1"/>
  <c r="K30" i="1"/>
  <c r="T71" i="1"/>
  <c r="G71" i="1"/>
  <c r="F71" i="1" s="1"/>
  <c r="P71" i="1" s="1"/>
  <c r="P74" i="1" s="1"/>
  <c r="F5" i="1"/>
  <c r="P5" i="1" s="1"/>
  <c r="P6" i="1" s="1"/>
  <c r="E5" i="1"/>
  <c r="M5" i="1" s="1"/>
  <c r="D5" i="1"/>
  <c r="C5" i="1"/>
  <c r="E4" i="1"/>
  <c r="D4" i="1"/>
  <c r="C4" i="1"/>
  <c r="F3" i="1"/>
  <c r="E3" i="1"/>
  <c r="D3" i="1"/>
  <c r="C3" i="1"/>
  <c r="A3" i="1"/>
  <c r="A4" i="1" s="1"/>
  <c r="I8" i="9"/>
  <c r="I7" i="9"/>
  <c r="E8" i="19"/>
  <c r="I9" i="9"/>
  <c r="D6" i="19"/>
  <c r="D9" i="19"/>
  <c r="D18" i="19" l="1"/>
  <c r="M3" i="1"/>
  <c r="O3" i="1" s="1"/>
  <c r="M4" i="1"/>
  <c r="O4" i="1" s="1"/>
  <c r="D30" i="19"/>
  <c r="D52" i="19" s="1"/>
  <c r="I30" i="9"/>
  <c r="I31" i="9"/>
  <c r="I29" i="9"/>
  <c r="L10" i="1"/>
  <c r="L4" i="1"/>
  <c r="Z3" i="1"/>
  <c r="Z5" i="1"/>
  <c r="A5" i="1"/>
  <c r="A6" i="1" s="1"/>
  <c r="C51" i="1"/>
  <c r="E51" i="1"/>
  <c r="M51" i="1" s="1"/>
  <c r="O51" i="1" s="1"/>
  <c r="O54" i="1" s="1"/>
  <c r="C52" i="1"/>
  <c r="C53" i="1"/>
  <c r="E53" i="1"/>
  <c r="M53" i="1" s="1"/>
  <c r="O53" i="1" s="1"/>
  <c r="D51" i="1"/>
  <c r="F51" i="1"/>
  <c r="P51" i="1" s="1"/>
  <c r="D52" i="1"/>
  <c r="D53" i="1"/>
  <c r="F53" i="1"/>
  <c r="P53" i="1" s="1"/>
  <c r="J3" i="1"/>
  <c r="L3" i="1"/>
  <c r="V4" i="1"/>
  <c r="G5" i="1"/>
  <c r="L5" i="1"/>
  <c r="T5" i="1"/>
  <c r="H3" i="1"/>
  <c r="K3" i="1"/>
  <c r="V3" i="1"/>
  <c r="U3" i="1" s="1"/>
  <c r="T3" i="1" s="1"/>
  <c r="Y3" i="1"/>
  <c r="G4" i="1"/>
  <c r="F4" i="1" s="1"/>
  <c r="H4" i="1" s="1"/>
  <c r="J4" i="1"/>
  <c r="U4" i="1"/>
  <c r="T4" i="1" s="1"/>
  <c r="H5" i="1"/>
  <c r="K5" i="1"/>
  <c r="O5" i="1"/>
  <c r="V5" i="1"/>
  <c r="U5" i="1" s="1"/>
  <c r="Y5" i="1"/>
  <c r="E52" i="1"/>
  <c r="M52" i="1" s="1"/>
  <c r="O52" i="1" s="1"/>
  <c r="Z71" i="1"/>
  <c r="H71" i="1"/>
  <c r="K71" i="1"/>
  <c r="G3" i="1"/>
  <c r="Y4" i="1"/>
  <c r="J5" i="1"/>
  <c r="O6" i="1" l="1"/>
  <c r="K4" i="1"/>
  <c r="D77" i="1"/>
  <c r="U53" i="1"/>
  <c r="D69" i="1"/>
  <c r="D76" i="1"/>
  <c r="D68" i="1"/>
  <c r="U52" i="1"/>
  <c r="F75" i="1"/>
  <c r="P75" i="1" s="1"/>
  <c r="F67" i="1"/>
  <c r="P67" i="1" s="1"/>
  <c r="Z51" i="1"/>
  <c r="H51" i="1"/>
  <c r="D75" i="1"/>
  <c r="D67" i="1"/>
  <c r="Y53" i="1"/>
  <c r="L53" i="1"/>
  <c r="V53" i="1"/>
  <c r="K53" i="1"/>
  <c r="G53" i="1"/>
  <c r="Z4" i="1"/>
  <c r="Y52" i="1"/>
  <c r="V52" i="1"/>
  <c r="L52" i="1"/>
  <c r="G52" i="1"/>
  <c r="F52" i="1" s="1"/>
  <c r="P52" i="1" s="1"/>
  <c r="P54" i="1" s="1"/>
  <c r="F77" i="1"/>
  <c r="P77" i="1" s="1"/>
  <c r="H53" i="1"/>
  <c r="F69" i="1"/>
  <c r="P69" i="1" s="1"/>
  <c r="Z53" i="1"/>
  <c r="C77" i="1"/>
  <c r="C69" i="1"/>
  <c r="J53" i="1"/>
  <c r="T53" i="1"/>
  <c r="C76" i="1"/>
  <c r="C68" i="1"/>
  <c r="T52" i="1"/>
  <c r="J52" i="1"/>
  <c r="E75" i="1"/>
  <c r="M75" i="1" s="1"/>
  <c r="O75" i="1" s="1"/>
  <c r="L51" i="1"/>
  <c r="K51" i="1" s="1"/>
  <c r="G51" i="1"/>
  <c r="E67" i="1"/>
  <c r="M67" i="1" s="1"/>
  <c r="O67" i="1" s="1"/>
  <c r="Y51" i="1"/>
  <c r="V51" i="1"/>
  <c r="U51" i="1" s="1"/>
  <c r="T51" i="1" s="1"/>
  <c r="C75" i="1"/>
  <c r="C67" i="1"/>
  <c r="J51" i="1"/>
  <c r="J67" i="1" l="1"/>
  <c r="J68" i="1"/>
  <c r="I68" i="1" s="1"/>
  <c r="J77" i="1"/>
  <c r="T77" i="1"/>
  <c r="U75" i="1"/>
  <c r="Z75" i="1"/>
  <c r="H75" i="1"/>
  <c r="K52" i="1"/>
  <c r="T75" i="1"/>
  <c r="J75" i="1"/>
  <c r="Y67" i="1"/>
  <c r="L67" i="1"/>
  <c r="K67" i="1"/>
  <c r="G67" i="1"/>
  <c r="Y75" i="1"/>
  <c r="V75" i="1"/>
  <c r="K75" i="1"/>
  <c r="G75" i="1"/>
  <c r="L75" i="1"/>
  <c r="T76" i="1"/>
  <c r="J76" i="1"/>
  <c r="I76" i="1" s="1"/>
  <c r="J69" i="1"/>
  <c r="Z69" i="1"/>
  <c r="H69" i="1"/>
  <c r="H77" i="1"/>
  <c r="Z77" i="1"/>
  <c r="H52" i="1"/>
  <c r="Z52" i="1"/>
  <c r="H67" i="1"/>
  <c r="Z67" i="1"/>
  <c r="U77" i="1"/>
  <c r="G21" i="19" l="1"/>
  <c r="G20" i="19" l="1"/>
  <c r="G19" i="19"/>
  <c r="L17" i="19"/>
  <c r="F17" i="19"/>
  <c r="L16" i="19"/>
  <c r="F16" i="19"/>
  <c r="L15" i="19"/>
  <c r="F15" i="19"/>
  <c r="L14" i="19"/>
  <c r="F14" i="19"/>
  <c r="L13" i="19"/>
  <c r="F13" i="19"/>
  <c r="L12" i="19"/>
  <c r="F12" i="19"/>
  <c r="L11" i="19"/>
  <c r="F11" i="19"/>
  <c r="L10" i="19"/>
  <c r="F10" i="19"/>
  <c r="L9" i="19"/>
  <c r="F9" i="19"/>
  <c r="L8" i="19"/>
  <c r="F8" i="19"/>
  <c r="L7" i="19"/>
  <c r="F7" i="19"/>
  <c r="L6" i="19"/>
  <c r="F6" i="19"/>
  <c r="B6" i="19"/>
  <c r="B50" i="19" l="1"/>
  <c r="A24" i="19"/>
  <c r="A22" i="19"/>
  <c r="A20" i="19"/>
  <c r="A18" i="19"/>
  <c r="A16" i="19"/>
  <c r="A14" i="19"/>
  <c r="A12" i="19"/>
  <c r="A10" i="19"/>
  <c r="A8" i="19"/>
  <c r="A6" i="19"/>
  <c r="A23" i="19"/>
  <c r="A21" i="19"/>
  <c r="A19" i="19"/>
  <c r="A17" i="19"/>
  <c r="A15" i="19"/>
  <c r="A13" i="19"/>
  <c r="A11" i="19"/>
  <c r="A9" i="19"/>
  <c r="A7" i="19"/>
  <c r="G22" i="19"/>
  <c r="F20" i="19"/>
  <c r="F19" i="19"/>
  <c r="F21" i="19"/>
  <c r="F18" i="19"/>
  <c r="A68" i="19" l="1"/>
  <c r="A66" i="19"/>
  <c r="A64" i="19"/>
  <c r="A62" i="19"/>
  <c r="A60" i="19"/>
  <c r="A58" i="19"/>
  <c r="A56" i="19"/>
  <c r="A54" i="19"/>
  <c r="A52" i="19"/>
  <c r="A50" i="19"/>
  <c r="A67" i="19"/>
  <c r="A65" i="19"/>
  <c r="A63" i="19"/>
  <c r="A61" i="19"/>
  <c r="A59" i="19"/>
  <c r="A57" i="19"/>
  <c r="A55" i="19"/>
  <c r="A53" i="19"/>
  <c r="A51" i="19"/>
  <c r="F23" i="19"/>
  <c r="F22" i="19"/>
  <c r="L18" i="19"/>
  <c r="F24" i="19" l="1"/>
  <c r="L22" i="19"/>
  <c r="C6" i="9" l="1"/>
  <c r="B20" i="9" l="1"/>
  <c r="B18" i="9"/>
  <c r="B16" i="9"/>
  <c r="B14" i="9"/>
  <c r="B12" i="9"/>
  <c r="B10" i="9"/>
  <c r="B8" i="9"/>
  <c r="B6" i="9"/>
  <c r="B24" i="9"/>
  <c r="B19" i="9"/>
  <c r="B17" i="9"/>
  <c r="B15" i="9"/>
  <c r="B13" i="9"/>
  <c r="B11" i="9"/>
  <c r="B9" i="9"/>
  <c r="B7" i="9"/>
  <c r="C6" i="26"/>
  <c r="F29" i="19"/>
  <c r="I7" i="19"/>
  <c r="N7" i="19"/>
  <c r="H7" i="19"/>
  <c r="B7" i="26" l="1"/>
  <c r="B8" i="26"/>
  <c r="P8" i="26" s="1"/>
  <c r="B6" i="26"/>
  <c r="P6" i="26" s="1"/>
  <c r="F30" i="19"/>
  <c r="I8" i="19"/>
  <c r="N8" i="19"/>
  <c r="H8" i="19"/>
  <c r="C28" i="9"/>
  <c r="B28" i="19"/>
  <c r="P7" i="26" l="1"/>
  <c r="O7" i="26"/>
  <c r="A46" i="19"/>
  <c r="A44" i="19"/>
  <c r="A42" i="19"/>
  <c r="A40" i="19"/>
  <c r="A38" i="19"/>
  <c r="A36" i="19"/>
  <c r="A34" i="19"/>
  <c r="A32" i="19"/>
  <c r="A30" i="19"/>
  <c r="A28" i="19"/>
  <c r="A45" i="19"/>
  <c r="A43" i="19"/>
  <c r="A41" i="19"/>
  <c r="A39" i="19"/>
  <c r="A37" i="19"/>
  <c r="A35" i="19"/>
  <c r="A33" i="19"/>
  <c r="A31" i="19"/>
  <c r="A29" i="19"/>
  <c r="B45" i="9"/>
  <c r="B43" i="9"/>
  <c r="B41" i="9"/>
  <c r="B39" i="9"/>
  <c r="B37" i="9"/>
  <c r="B35" i="9"/>
  <c r="B33" i="9"/>
  <c r="B31" i="9"/>
  <c r="B29" i="9"/>
  <c r="B46" i="9"/>
  <c r="B44" i="9"/>
  <c r="B42" i="9"/>
  <c r="B40" i="9"/>
  <c r="B38" i="9"/>
  <c r="B36" i="9"/>
  <c r="B34" i="9"/>
  <c r="B32" i="9"/>
  <c r="B30" i="9"/>
  <c r="B28" i="9"/>
  <c r="F52" i="19"/>
  <c r="F31" i="19"/>
  <c r="F7" i="26" l="1"/>
  <c r="G7" i="26"/>
  <c r="E7" i="26"/>
  <c r="J7" i="26"/>
  <c r="I7" i="26"/>
  <c r="H7" i="26"/>
  <c r="F53" i="19"/>
  <c r="A18" i="9" l="1"/>
  <c r="G23" i="19" l="1"/>
  <c r="L23" i="19" l="1"/>
  <c r="G24" i="19"/>
  <c r="W73" i="1" l="1"/>
  <c r="C70" i="1"/>
  <c r="D70" i="1" l="1"/>
  <c r="O29" i="1" l="1"/>
  <c r="O30" i="1" s="1"/>
  <c r="E6" i="1" l="1"/>
  <c r="M6" i="1" s="1"/>
  <c r="H6" i="9"/>
  <c r="H28" i="9" l="1"/>
  <c r="O16" i="1"/>
  <c r="O18" i="1" s="1"/>
  <c r="M18" i="1" l="1"/>
  <c r="E9" i="19"/>
  <c r="D31" i="19" l="1"/>
  <c r="D53" i="19" s="1"/>
  <c r="O24" i="1"/>
  <c r="O26" i="1" s="1"/>
  <c r="M26" i="1" l="1"/>
  <c r="E6" i="19"/>
  <c r="E11" i="19"/>
  <c r="D33" i="19" l="1"/>
  <c r="E18" i="19"/>
  <c r="F6" i="1"/>
  <c r="F6" i="9"/>
  <c r="F28" i="9" l="1"/>
  <c r="E34" i="1"/>
  <c r="M34" i="1" s="1"/>
  <c r="I6" i="9"/>
  <c r="H13" i="9"/>
  <c r="I28" i="9" l="1"/>
  <c r="H35" i="9"/>
  <c r="F28" i="19"/>
  <c r="I18" i="9"/>
  <c r="I40" i="9" s="1"/>
  <c r="E38" i="1"/>
  <c r="M38" i="1" s="1"/>
  <c r="H14" i="9"/>
  <c r="H36" i="9" l="1"/>
  <c r="F40" i="19"/>
  <c r="F62" i="19" s="1"/>
  <c r="F50" i="19"/>
  <c r="E30" i="19"/>
  <c r="T8" i="9"/>
  <c r="L8" i="9"/>
  <c r="E42" i="1"/>
  <c r="M42" i="1" s="1"/>
  <c r="I9" i="19"/>
  <c r="H9" i="19"/>
  <c r="N9" i="19"/>
  <c r="C6" i="1"/>
  <c r="G6" i="9"/>
  <c r="H15" i="9"/>
  <c r="G28" i="9" l="1"/>
  <c r="H37" i="9"/>
  <c r="D28" i="19"/>
  <c r="L30" i="9"/>
  <c r="T30" i="9"/>
  <c r="E52" i="19"/>
  <c r="H30" i="19"/>
  <c r="N30" i="19"/>
  <c r="D6" i="1"/>
  <c r="E6" i="9"/>
  <c r="D50" i="19" l="1"/>
  <c r="E28" i="9"/>
  <c r="H52" i="19"/>
  <c r="A22" i="9"/>
  <c r="F34" i="1"/>
  <c r="F13" i="9"/>
  <c r="F35" i="9" l="1"/>
  <c r="F38" i="1"/>
  <c r="F14" i="9"/>
  <c r="F36" i="9" l="1"/>
  <c r="K30" i="9"/>
  <c r="G30" i="19"/>
  <c r="G52" i="19" s="1"/>
  <c r="K8" i="9"/>
  <c r="F42" i="1"/>
  <c r="E28" i="19"/>
  <c r="N28" i="19" s="1"/>
  <c r="L28" i="9"/>
  <c r="G28" i="19"/>
  <c r="O28" i="9"/>
  <c r="Q28" i="9"/>
  <c r="C34" i="1"/>
  <c r="F15" i="9"/>
  <c r="G13" i="9"/>
  <c r="G35" i="9" l="1"/>
  <c r="F37" i="9"/>
  <c r="L28" i="19"/>
  <c r="G50" i="19"/>
  <c r="D35" i="19"/>
  <c r="Q7" i="9"/>
  <c r="L30" i="19"/>
  <c r="I52" i="19"/>
  <c r="I30" i="19"/>
  <c r="K28" i="9"/>
  <c r="T28" i="9"/>
  <c r="I28" i="19"/>
  <c r="H28" i="19"/>
  <c r="J28" i="9"/>
  <c r="E50" i="19"/>
  <c r="H50" i="19" s="1"/>
  <c r="C38" i="1"/>
  <c r="G14" i="9"/>
  <c r="G36" i="9" l="1"/>
  <c r="D36" i="19"/>
  <c r="D57" i="19"/>
  <c r="D55" i="19"/>
  <c r="Q8" i="9"/>
  <c r="G18" i="9"/>
  <c r="G40" i="9" s="1"/>
  <c r="Q29" i="9"/>
  <c r="I50" i="19"/>
  <c r="C42" i="1"/>
  <c r="D34" i="1"/>
  <c r="D38" i="1"/>
  <c r="D42" i="1"/>
  <c r="K6" i="9"/>
  <c r="L6" i="9"/>
  <c r="T6" i="9"/>
  <c r="J6" i="9"/>
  <c r="Q6" i="9"/>
  <c r="O6" i="9"/>
  <c r="A23" i="9"/>
  <c r="E14" i="9"/>
  <c r="G15" i="9"/>
  <c r="E13" i="9"/>
  <c r="E15" i="9"/>
  <c r="G37" i="9" l="1"/>
  <c r="D58" i="19"/>
  <c r="D37" i="19"/>
  <c r="D40" i="19"/>
  <c r="E36" i="9"/>
  <c r="E35" i="9"/>
  <c r="E33" i="9"/>
  <c r="E32" i="9"/>
  <c r="E34" i="9"/>
  <c r="O30" i="9"/>
  <c r="O8" i="9"/>
  <c r="J8" i="9"/>
  <c r="O7" i="9"/>
  <c r="E18" i="9"/>
  <c r="J7" i="9"/>
  <c r="Q18" i="9"/>
  <c r="Q30" i="9"/>
  <c r="D62" i="19" l="1"/>
  <c r="J18" i="9"/>
  <c r="E40" i="9"/>
  <c r="O40" i="9" s="1"/>
  <c r="J30" i="9"/>
  <c r="O29" i="9"/>
  <c r="J29" i="9"/>
  <c r="Q40" i="9"/>
  <c r="O18" i="9"/>
  <c r="J40" i="9" l="1"/>
  <c r="E54" i="1" l="1"/>
  <c r="M54" i="1" s="1"/>
  <c r="I18" i="19"/>
  <c r="H18" i="19"/>
  <c r="I11" i="19"/>
  <c r="H11" i="19"/>
  <c r="I6" i="19"/>
  <c r="H6" i="19"/>
  <c r="N6" i="19"/>
  <c r="F54" i="1"/>
  <c r="C54" i="1"/>
  <c r="V6" i="1"/>
  <c r="U6" i="1"/>
  <c r="K6" i="1"/>
  <c r="L6" i="1"/>
  <c r="G6" i="1"/>
  <c r="Y6" i="1"/>
  <c r="W58" i="1"/>
  <c r="E74" i="1"/>
  <c r="M74" i="1" s="1"/>
  <c r="J6" i="1"/>
  <c r="H6" i="1"/>
  <c r="T6" i="1"/>
  <c r="E62" i="1"/>
  <c r="M62" i="1" s="1"/>
  <c r="Z6" i="1"/>
  <c r="L34" i="1"/>
  <c r="K34" i="1"/>
  <c r="Y34" i="1"/>
  <c r="G34" i="1"/>
  <c r="V34" i="1"/>
  <c r="U34" i="1"/>
  <c r="T34" i="1"/>
  <c r="J34" i="1"/>
  <c r="H34" i="1"/>
  <c r="Z34" i="1"/>
  <c r="L38" i="1"/>
  <c r="K38" i="1"/>
  <c r="V38" i="1"/>
  <c r="Y38" i="1"/>
  <c r="G38" i="1"/>
  <c r="E66" i="1"/>
  <c r="M66" i="1" s="1"/>
  <c r="L42" i="1"/>
  <c r="K42" i="1"/>
  <c r="Y42" i="1"/>
  <c r="G42" i="1"/>
  <c r="V42" i="1"/>
  <c r="J38" i="1"/>
  <c r="U38" i="1"/>
  <c r="T38" i="1"/>
  <c r="H38" i="1"/>
  <c r="Z38" i="1"/>
  <c r="T42" i="1"/>
  <c r="J42" i="1"/>
  <c r="U42" i="1"/>
  <c r="H42" i="1"/>
  <c r="Z42" i="1"/>
  <c r="V48" i="1"/>
  <c r="U48" i="1"/>
  <c r="D54" i="1"/>
  <c r="I62" i="1"/>
  <c r="J70" i="1"/>
  <c r="E37" i="9" l="1"/>
  <c r="D59" i="19"/>
  <c r="Q10" i="9"/>
  <c r="J10" i="9"/>
  <c r="O32" i="9"/>
  <c r="O10" i="9"/>
  <c r="E31" i="19"/>
  <c r="L9" i="9"/>
  <c r="T9" i="9"/>
  <c r="V74" i="1"/>
  <c r="C66" i="1"/>
  <c r="D66" i="1"/>
  <c r="G54" i="1"/>
  <c r="V54" i="1"/>
  <c r="Z54" i="1"/>
  <c r="D62" i="1"/>
  <c r="F62" i="1"/>
  <c r="T54" i="1"/>
  <c r="C62" i="1"/>
  <c r="F66" i="1"/>
  <c r="I78" i="1"/>
  <c r="I74" i="1"/>
  <c r="I70" i="1"/>
  <c r="W70" i="1"/>
  <c r="L62" i="1"/>
  <c r="J54" i="1"/>
  <c r="H54" i="1"/>
  <c r="U54" i="1"/>
  <c r="L54" i="1"/>
  <c r="K54" i="1"/>
  <c r="Y54" i="1"/>
  <c r="L66" i="1"/>
  <c r="V66" i="1"/>
  <c r="V62" i="1"/>
  <c r="E39" i="9" l="1"/>
  <c r="Q32" i="9"/>
  <c r="J32" i="9"/>
  <c r="F33" i="19"/>
  <c r="K31" i="9"/>
  <c r="G31" i="19"/>
  <c r="K9" i="9"/>
  <c r="F32" i="19"/>
  <c r="I19" i="9"/>
  <c r="I41" i="9" s="1"/>
  <c r="F34" i="19"/>
  <c r="I20" i="9"/>
  <c r="O31" i="9"/>
  <c r="O9" i="9"/>
  <c r="J9" i="9"/>
  <c r="Q31" i="9"/>
  <c r="Q9" i="9"/>
  <c r="G6" i="26"/>
  <c r="F35" i="19"/>
  <c r="J6" i="26"/>
  <c r="F37" i="19"/>
  <c r="G8" i="26"/>
  <c r="J8" i="26"/>
  <c r="F36" i="19"/>
  <c r="N31" i="19"/>
  <c r="H31" i="19"/>
  <c r="E53" i="19"/>
  <c r="H53" i="19" s="1"/>
  <c r="T31" i="9"/>
  <c r="L31" i="9"/>
  <c r="F38" i="19"/>
  <c r="L7" i="26" s="1"/>
  <c r="I21" i="9"/>
  <c r="I43" i="9" s="1"/>
  <c r="F39" i="19"/>
  <c r="U66" i="1"/>
  <c r="T66" i="1"/>
  <c r="L74" i="1"/>
  <c r="T62" i="1"/>
  <c r="K62" i="1"/>
  <c r="U62" i="1"/>
  <c r="Y66" i="1"/>
  <c r="G66" i="1"/>
  <c r="G62" i="1"/>
  <c r="J66" i="1"/>
  <c r="H66" i="1"/>
  <c r="Y62" i="1"/>
  <c r="F74" i="1"/>
  <c r="J62" i="1"/>
  <c r="H62" i="1"/>
  <c r="D78" i="1"/>
  <c r="Z62" i="1"/>
  <c r="D74" i="1"/>
  <c r="C78" i="1"/>
  <c r="Z66" i="1"/>
  <c r="K66" i="1"/>
  <c r="C74" i="1"/>
  <c r="L8" i="26" l="1"/>
  <c r="L6" i="26"/>
  <c r="L31" i="19"/>
  <c r="G53" i="19"/>
  <c r="I53" i="19" s="1"/>
  <c r="F42" i="19"/>
  <c r="I42" i="9"/>
  <c r="J31" i="9"/>
  <c r="G19" i="9"/>
  <c r="E19" i="9"/>
  <c r="F56" i="19"/>
  <c r="I31" i="19"/>
  <c r="O35" i="9"/>
  <c r="O13" i="9"/>
  <c r="E6" i="26"/>
  <c r="Q35" i="9"/>
  <c r="J13" i="9"/>
  <c r="Q13" i="9"/>
  <c r="G33" i="19"/>
  <c r="G55" i="19" s="1"/>
  <c r="Q33" i="9"/>
  <c r="J11" i="9"/>
  <c r="Q11" i="9"/>
  <c r="Q34" i="9"/>
  <c r="J12" i="9"/>
  <c r="G20" i="9"/>
  <c r="Q12" i="9"/>
  <c r="O12" i="9"/>
  <c r="E20" i="9"/>
  <c r="E42" i="9" s="1"/>
  <c r="O34" i="9"/>
  <c r="O33" i="9"/>
  <c r="O11" i="9"/>
  <c r="I22" i="9"/>
  <c r="I44" i="9" s="1"/>
  <c r="F41" i="19"/>
  <c r="F54" i="19"/>
  <c r="O16" i="9"/>
  <c r="O38" i="9"/>
  <c r="Q16" i="9"/>
  <c r="J16" i="9"/>
  <c r="F59" i="19"/>
  <c r="F58" i="19"/>
  <c r="G36" i="19"/>
  <c r="G58" i="19" s="1"/>
  <c r="Q14" i="9"/>
  <c r="Q36" i="9"/>
  <c r="J14" i="9"/>
  <c r="J15" i="9"/>
  <c r="Q15" i="9"/>
  <c r="E8" i="26"/>
  <c r="Q37" i="9"/>
  <c r="G21" i="9"/>
  <c r="O37" i="9"/>
  <c r="O15" i="9"/>
  <c r="E21" i="9"/>
  <c r="O36" i="9"/>
  <c r="O14" i="9"/>
  <c r="F57" i="19"/>
  <c r="U78" i="1"/>
  <c r="F43" i="19"/>
  <c r="F61" i="19"/>
  <c r="O17" i="9"/>
  <c r="O39" i="9"/>
  <c r="G39" i="19"/>
  <c r="G61" i="19" s="1"/>
  <c r="Q17" i="9"/>
  <c r="Q39" i="9"/>
  <c r="J17" i="9"/>
  <c r="U74" i="1"/>
  <c r="I23" i="9"/>
  <c r="I45" i="9" s="1"/>
  <c r="F60" i="19"/>
  <c r="J78" i="1"/>
  <c r="Z74" i="1"/>
  <c r="H74" i="1"/>
  <c r="K74" i="1"/>
  <c r="T78" i="1"/>
  <c r="J74" i="1"/>
  <c r="T74" i="1"/>
  <c r="Y74" i="1"/>
  <c r="G74" i="1"/>
  <c r="F64" i="19" l="1"/>
  <c r="E43" i="9"/>
  <c r="O43" i="9" s="1"/>
  <c r="G42" i="9"/>
  <c r="Q42" i="9" s="1"/>
  <c r="E41" i="9"/>
  <c r="O41" i="9" s="1"/>
  <c r="G43" i="9"/>
  <c r="Q43" i="9" s="1"/>
  <c r="G22" i="9"/>
  <c r="G41" i="9"/>
  <c r="J19" i="9"/>
  <c r="E22" i="9"/>
  <c r="O19" i="9"/>
  <c r="Q19" i="9"/>
  <c r="J33" i="9"/>
  <c r="J35" i="9"/>
  <c r="H6" i="26"/>
  <c r="F63" i="19"/>
  <c r="F55" i="19"/>
  <c r="Q20" i="9"/>
  <c r="J20" i="9"/>
  <c r="L33" i="19"/>
  <c r="J34" i="9"/>
  <c r="F44" i="19"/>
  <c r="O20" i="9"/>
  <c r="J21" i="9"/>
  <c r="Q38" i="9"/>
  <c r="J38" i="9"/>
  <c r="J36" i="9"/>
  <c r="E23" i="9"/>
  <c r="O21" i="9"/>
  <c r="L36" i="19"/>
  <c r="H8" i="26"/>
  <c r="J37" i="9"/>
  <c r="G23" i="9"/>
  <c r="Q21" i="9"/>
  <c r="F65" i="19"/>
  <c r="F45" i="19"/>
  <c r="F67" i="19" s="1"/>
  <c r="L39" i="19"/>
  <c r="I24" i="9"/>
  <c r="I46" i="9" s="1"/>
  <c r="J39" i="9"/>
  <c r="N6" i="26" l="1"/>
  <c r="N8" i="26"/>
  <c r="G44" i="9"/>
  <c r="Q44" i="9" s="1"/>
  <c r="G45" i="9"/>
  <c r="O23" i="9"/>
  <c r="E45" i="9"/>
  <c r="O45" i="9" s="1"/>
  <c r="O22" i="9"/>
  <c r="E44" i="9"/>
  <c r="O44" i="9" s="1"/>
  <c r="J43" i="9"/>
  <c r="Q22" i="9"/>
  <c r="J22" i="9"/>
  <c r="Q41" i="9"/>
  <c r="J41" i="9"/>
  <c r="F66" i="19"/>
  <c r="O42" i="9"/>
  <c r="J42" i="9"/>
  <c r="J23" i="9"/>
  <c r="E24" i="9"/>
  <c r="E46" i="9" s="1"/>
  <c r="Q23" i="9"/>
  <c r="G24" i="9"/>
  <c r="F46" i="19"/>
  <c r="F68" i="19" s="1"/>
  <c r="R67" i="1"/>
  <c r="R68" i="1"/>
  <c r="U68" i="1" s="1"/>
  <c r="R69" i="1"/>
  <c r="T68" i="1"/>
  <c r="G46" i="9" l="1"/>
  <c r="J44" i="9"/>
  <c r="O46" i="9"/>
  <c r="O24" i="9"/>
  <c r="Q24" i="9"/>
  <c r="J24" i="9"/>
  <c r="J45" i="9"/>
  <c r="Q45" i="9"/>
  <c r="U67" i="1"/>
  <c r="T67" i="1"/>
  <c r="V67" i="1"/>
  <c r="R70" i="1"/>
  <c r="U70" i="1" s="1"/>
  <c r="T70" i="1"/>
  <c r="U69" i="1"/>
  <c r="T69" i="1"/>
  <c r="J46" i="9" l="1"/>
  <c r="Q46" i="9"/>
  <c r="W71" i="1"/>
  <c r="W74" i="1" l="1"/>
  <c r="U76" i="1" l="1"/>
  <c r="J58" i="1"/>
  <c r="U58" i="1"/>
  <c r="U56" i="1"/>
  <c r="U22" i="1"/>
  <c r="U20" i="1"/>
  <c r="F20" i="1"/>
  <c r="P20" i="1" s="1"/>
  <c r="P22" i="1" s="1"/>
  <c r="AC133" i="14"/>
  <c r="AC375" i="14" s="1"/>
  <c r="AD133" i="14"/>
  <c r="AD375" i="14" s="1"/>
  <c r="N375" i="14"/>
  <c r="E21" i="1" s="1"/>
  <c r="M21" i="1" s="1"/>
  <c r="D10" i="19"/>
  <c r="D19" i="19" l="1"/>
  <c r="D22" i="19" s="1"/>
  <c r="F22" i="1"/>
  <c r="H20" i="1"/>
  <c r="Z20" i="1"/>
  <c r="F56" i="1"/>
  <c r="P56" i="1" s="1"/>
  <c r="P58" i="1" s="1"/>
  <c r="K21" i="1"/>
  <c r="L21" i="1"/>
  <c r="E57" i="1"/>
  <c r="Y21" i="1"/>
  <c r="G21" i="1"/>
  <c r="V21" i="1"/>
  <c r="F10" i="9"/>
  <c r="E77" i="1" l="1"/>
  <c r="M57" i="1"/>
  <c r="O57" i="1" s="1"/>
  <c r="F32" i="9"/>
  <c r="G29" i="19"/>
  <c r="G51" i="19" s="1"/>
  <c r="F18" i="9"/>
  <c r="F40" i="9" s="1"/>
  <c r="Z56" i="1"/>
  <c r="H56" i="1"/>
  <c r="F58" i="1"/>
  <c r="F76" i="1"/>
  <c r="P76" i="1" s="1"/>
  <c r="P78" i="1" s="1"/>
  <c r="F68" i="1"/>
  <c r="P68" i="1" s="1"/>
  <c r="P70" i="1" s="1"/>
  <c r="Z22" i="1"/>
  <c r="H22" i="1"/>
  <c r="K57" i="1"/>
  <c r="Y57" i="1"/>
  <c r="K77" i="1"/>
  <c r="E69" i="1"/>
  <c r="M69" i="1" s="1"/>
  <c r="O69" i="1" s="1"/>
  <c r="L57" i="1"/>
  <c r="V77" i="1"/>
  <c r="O21" i="1"/>
  <c r="Y77" i="1"/>
  <c r="G57" i="1"/>
  <c r="V57" i="1"/>
  <c r="G77" i="1"/>
  <c r="S133" i="14"/>
  <c r="M375" i="14"/>
  <c r="L77" i="1" l="1"/>
  <c r="M77" i="1"/>
  <c r="O77" i="1" s="1"/>
  <c r="G40" i="19"/>
  <c r="G62" i="19" s="1"/>
  <c r="L29" i="19"/>
  <c r="F51" i="19"/>
  <c r="N7" i="26" s="1"/>
  <c r="Z58" i="1"/>
  <c r="H58" i="1"/>
  <c r="Z68" i="1"/>
  <c r="H68" i="1"/>
  <c r="F70" i="1"/>
  <c r="Z76" i="1"/>
  <c r="H76" i="1"/>
  <c r="F78" i="1"/>
  <c r="V69" i="1"/>
  <c r="Y69" i="1"/>
  <c r="K69" i="1"/>
  <c r="L69" i="1"/>
  <c r="G69" i="1"/>
  <c r="E20" i="1"/>
  <c r="M20" i="1" s="1"/>
  <c r="F19" i="9" l="1"/>
  <c r="F41" i="9" s="1"/>
  <c r="G32" i="19"/>
  <c r="F20" i="9"/>
  <c r="F42" i="9" s="1"/>
  <c r="G34" i="19"/>
  <c r="G56" i="19" s="1"/>
  <c r="G35" i="19"/>
  <c r="F21" i="9"/>
  <c r="F43" i="9" s="1"/>
  <c r="G37" i="19"/>
  <c r="G59" i="19" s="1"/>
  <c r="G38" i="19"/>
  <c r="L40" i="19"/>
  <c r="H70" i="1"/>
  <c r="Z70" i="1"/>
  <c r="H78" i="1"/>
  <c r="Z78" i="1"/>
  <c r="L20" i="1"/>
  <c r="G20" i="1"/>
  <c r="V20" i="1"/>
  <c r="K20" i="1"/>
  <c r="Y20" i="1"/>
  <c r="E56" i="1"/>
  <c r="M56" i="1" s="1"/>
  <c r="O56" i="1" s="1"/>
  <c r="O58" i="1" s="1"/>
  <c r="L32" i="19" l="1"/>
  <c r="G54" i="19"/>
  <c r="L38" i="19"/>
  <c r="G60" i="19"/>
  <c r="L35" i="19"/>
  <c r="G57" i="19"/>
  <c r="L34" i="19"/>
  <c r="G42" i="19"/>
  <c r="G64" i="19" s="1"/>
  <c r="G41" i="19"/>
  <c r="G63" i="19" s="1"/>
  <c r="F22" i="9"/>
  <c r="F44" i="9" s="1"/>
  <c r="G43" i="19"/>
  <c r="G65" i="19" s="1"/>
  <c r="F23" i="9"/>
  <c r="F45" i="9" s="1"/>
  <c r="L37" i="19"/>
  <c r="L56" i="1"/>
  <c r="G56" i="1"/>
  <c r="Y56" i="1"/>
  <c r="K56" i="1"/>
  <c r="V56" i="1"/>
  <c r="E76" i="1"/>
  <c r="M76" i="1" s="1"/>
  <c r="O76" i="1" s="1"/>
  <c r="O78" i="1" s="1"/>
  <c r="E68" i="1"/>
  <c r="M68" i="1" s="1"/>
  <c r="O68" i="1" s="1"/>
  <c r="O70" i="1" s="1"/>
  <c r="O20" i="1"/>
  <c r="O22" i="1" s="1"/>
  <c r="G44" i="19" l="1"/>
  <c r="G45" i="19"/>
  <c r="F24" i="9"/>
  <c r="F46" i="9" s="1"/>
  <c r="G68" i="1"/>
  <c r="Y68" i="1"/>
  <c r="V68" i="1"/>
  <c r="L68" i="1"/>
  <c r="K68" i="1"/>
  <c r="V76" i="1"/>
  <c r="Y76" i="1"/>
  <c r="K76" i="1"/>
  <c r="L76" i="1"/>
  <c r="G76" i="1"/>
  <c r="T11" i="9" l="1"/>
  <c r="E33" i="19"/>
  <c r="L11" i="9"/>
  <c r="K11" i="9"/>
  <c r="G66" i="19"/>
  <c r="L44" i="19"/>
  <c r="T14" i="9"/>
  <c r="L14" i="9"/>
  <c r="K14" i="9"/>
  <c r="G46" i="19"/>
  <c r="G67" i="19"/>
  <c r="L45" i="19"/>
  <c r="T17" i="9"/>
  <c r="L17" i="9"/>
  <c r="K17" i="9"/>
  <c r="T133" i="14"/>
  <c r="T33" i="9" l="1"/>
  <c r="L33" i="9"/>
  <c r="K33" i="9"/>
  <c r="E55" i="19"/>
  <c r="H33" i="19"/>
  <c r="I33" i="19"/>
  <c r="T36" i="9"/>
  <c r="L36" i="9"/>
  <c r="K36" i="9"/>
  <c r="G68" i="19"/>
  <c r="T39" i="9"/>
  <c r="L39" i="9"/>
  <c r="K39" i="9"/>
  <c r="Q133" i="14"/>
  <c r="AE133" i="14"/>
  <c r="AE375" i="14" s="1"/>
  <c r="O375" i="14"/>
  <c r="I55" i="19" l="1"/>
  <c r="H55" i="19"/>
  <c r="E22" i="1"/>
  <c r="H10" i="9"/>
  <c r="H32" i="9" l="1"/>
  <c r="H18" i="9"/>
  <c r="H40" i="9" s="1"/>
  <c r="E29" i="19"/>
  <c r="T7" i="9"/>
  <c r="K7" i="9"/>
  <c r="L7" i="9"/>
  <c r="K22" i="1"/>
  <c r="G22" i="1"/>
  <c r="V22" i="1"/>
  <c r="Y22" i="1"/>
  <c r="L22" i="1"/>
  <c r="M22" i="1"/>
  <c r="E58" i="1"/>
  <c r="M58" i="1" s="1"/>
  <c r="E10" i="19"/>
  <c r="L29" i="9" l="1"/>
  <c r="T29" i="9"/>
  <c r="K29" i="9"/>
  <c r="E51" i="19"/>
  <c r="N29" i="19"/>
  <c r="H29" i="19"/>
  <c r="I29" i="19"/>
  <c r="E40" i="19"/>
  <c r="L18" i="9"/>
  <c r="T18" i="9"/>
  <c r="K18" i="9"/>
  <c r="I10" i="19"/>
  <c r="N10" i="19"/>
  <c r="H10" i="19"/>
  <c r="E19" i="19"/>
  <c r="E70" i="1"/>
  <c r="M70" i="1" s="1"/>
  <c r="L58" i="1"/>
  <c r="G58" i="1"/>
  <c r="V58" i="1"/>
  <c r="Y58" i="1"/>
  <c r="K58" i="1"/>
  <c r="E78" i="1"/>
  <c r="M78" i="1" s="1"/>
  <c r="D32" i="19" l="1"/>
  <c r="D54" i="19" s="1"/>
  <c r="H19" i="9"/>
  <c r="T32" i="9"/>
  <c r="E32" i="19"/>
  <c r="K10" i="9"/>
  <c r="L10" i="9"/>
  <c r="T10" i="9"/>
  <c r="H20" i="9"/>
  <c r="H42" i="9" s="1"/>
  <c r="K12" i="9"/>
  <c r="L12" i="9"/>
  <c r="T12" i="9"/>
  <c r="F8" i="26"/>
  <c r="V8" i="26" s="1"/>
  <c r="H21" i="9"/>
  <c r="H43" i="9" s="1"/>
  <c r="K15" i="9"/>
  <c r="L15" i="9"/>
  <c r="T15" i="9"/>
  <c r="E35" i="19"/>
  <c r="L13" i="9"/>
  <c r="I6" i="26"/>
  <c r="F6" i="26"/>
  <c r="V6" i="26" s="1"/>
  <c r="K13" i="9"/>
  <c r="T13" i="9"/>
  <c r="E38" i="19"/>
  <c r="K7" i="26" s="1"/>
  <c r="K16" i="9"/>
  <c r="T38" i="9"/>
  <c r="T16" i="9"/>
  <c r="L16" i="9"/>
  <c r="E62" i="19"/>
  <c r="I40" i="19"/>
  <c r="H40" i="19"/>
  <c r="T40" i="9"/>
  <c r="K40" i="9"/>
  <c r="L40" i="9"/>
  <c r="I51" i="19"/>
  <c r="H51" i="19"/>
  <c r="G78" i="1"/>
  <c r="L78" i="1"/>
  <c r="K78" i="1"/>
  <c r="Y78" i="1"/>
  <c r="V78" i="1"/>
  <c r="Y70" i="1"/>
  <c r="L70" i="1"/>
  <c r="K70" i="1"/>
  <c r="V70" i="1"/>
  <c r="G70" i="1"/>
  <c r="H19" i="19"/>
  <c r="E22" i="19"/>
  <c r="I19" i="19"/>
  <c r="D41" i="19" l="1"/>
  <c r="D63" i="19" s="1"/>
  <c r="H32" i="19"/>
  <c r="H38" i="19"/>
  <c r="E41" i="19"/>
  <c r="I41" i="19" s="1"/>
  <c r="H41" i="9"/>
  <c r="I32" i="19"/>
  <c r="N32" i="19"/>
  <c r="E54" i="19"/>
  <c r="T34" i="9"/>
  <c r="K34" i="9"/>
  <c r="L34" i="9"/>
  <c r="T19" i="9"/>
  <c r="L19" i="9"/>
  <c r="H22" i="9"/>
  <c r="H44" i="9" s="1"/>
  <c r="K19" i="9"/>
  <c r="K32" i="9"/>
  <c r="T20" i="9"/>
  <c r="L20" i="9"/>
  <c r="K20" i="9"/>
  <c r="L32" i="9"/>
  <c r="H35" i="19"/>
  <c r="I35" i="19"/>
  <c r="K35" i="9"/>
  <c r="H13" i="19"/>
  <c r="I13" i="19"/>
  <c r="I8" i="26"/>
  <c r="T37" i="9"/>
  <c r="L37" i="9"/>
  <c r="K37" i="9"/>
  <c r="L35" i="9"/>
  <c r="E57" i="19"/>
  <c r="T35" i="9"/>
  <c r="T21" i="9"/>
  <c r="L21" i="9"/>
  <c r="H23" i="9"/>
  <c r="H45" i="9" s="1"/>
  <c r="K21" i="9"/>
  <c r="L38" i="9"/>
  <c r="K38" i="9"/>
  <c r="E60" i="19"/>
  <c r="M7" i="26" s="1"/>
  <c r="H16" i="19"/>
  <c r="I16" i="19"/>
  <c r="I38" i="19"/>
  <c r="H62" i="19"/>
  <c r="I62" i="19"/>
  <c r="H22" i="19"/>
  <c r="I22" i="19"/>
  <c r="I57" i="19" l="1"/>
  <c r="D44" i="19"/>
  <c r="D66" i="19" s="1"/>
  <c r="H54" i="19"/>
  <c r="I60" i="19"/>
  <c r="H41" i="19"/>
  <c r="I54" i="19"/>
  <c r="K41" i="9"/>
  <c r="T41" i="9"/>
  <c r="L41" i="9"/>
  <c r="E63" i="19"/>
  <c r="K22" i="9"/>
  <c r="L22" i="9"/>
  <c r="T22" i="9"/>
  <c r="E44" i="19"/>
  <c r="I44" i="19" s="1"/>
  <c r="L42" i="9"/>
  <c r="K42" i="9"/>
  <c r="T42" i="9"/>
  <c r="H57" i="19"/>
  <c r="K23" i="9"/>
  <c r="T23" i="9"/>
  <c r="L23" i="9"/>
  <c r="H24" i="9"/>
  <c r="H46" i="9" s="1"/>
  <c r="K43" i="9"/>
  <c r="T43" i="9"/>
  <c r="L43" i="9"/>
  <c r="H60" i="19"/>
  <c r="E66" i="19" l="1"/>
  <c r="I66" i="19" s="1"/>
  <c r="H44" i="19"/>
  <c r="T44" i="9"/>
  <c r="L44" i="9"/>
  <c r="K44" i="9"/>
  <c r="I63" i="19"/>
  <c r="H63" i="19"/>
  <c r="L24" i="9"/>
  <c r="T24" i="9"/>
  <c r="K24" i="9"/>
  <c r="T45" i="9"/>
  <c r="L45" i="9"/>
  <c r="K45" i="9"/>
  <c r="H66" i="19" l="1"/>
  <c r="K46" i="9"/>
  <c r="L46" i="9"/>
  <c r="T46" i="9"/>
  <c r="E12" i="19"/>
  <c r="I12" i="19" l="1"/>
  <c r="E34" i="19"/>
  <c r="H12" i="19"/>
  <c r="D34" i="19" l="1"/>
  <c r="D56" i="19" s="1"/>
  <c r="E56" i="19"/>
  <c r="I34" i="19"/>
  <c r="H34" i="19"/>
  <c r="D42" i="19" l="1"/>
  <c r="D64" i="19" s="1"/>
  <c r="I56" i="19"/>
  <c r="H56" i="19"/>
  <c r="H14" i="19" l="1"/>
  <c r="I14" i="19"/>
  <c r="E20" i="19"/>
  <c r="E36" i="19"/>
  <c r="H36" i="19" l="1"/>
  <c r="E58" i="19"/>
  <c r="H20" i="19"/>
  <c r="I20" i="19"/>
  <c r="E42" i="19"/>
  <c r="I36" i="19"/>
  <c r="H58" i="19" l="1"/>
  <c r="I58" i="19"/>
  <c r="H42" i="19"/>
  <c r="E64" i="19"/>
  <c r="I42" i="19"/>
  <c r="H64" i="19" l="1"/>
  <c r="I64" i="19"/>
  <c r="D39" i="19" l="1"/>
  <c r="D61" i="19" s="1"/>
  <c r="E17" i="19"/>
  <c r="O8" i="26" l="1"/>
  <c r="E39" i="19"/>
  <c r="K8" i="26" s="1"/>
  <c r="H17" i="19"/>
  <c r="I17" i="19"/>
  <c r="D43" i="19"/>
  <c r="D65" i="19" s="1"/>
  <c r="H39" i="19" l="1"/>
  <c r="E61" i="19"/>
  <c r="M8" i="26" s="1"/>
  <c r="I39" i="19"/>
  <c r="D45" i="19"/>
  <c r="D67" i="19" s="1"/>
  <c r="E15" i="19"/>
  <c r="O6" i="26" l="1"/>
  <c r="I61" i="19"/>
  <c r="H61" i="19"/>
  <c r="D24" i="19"/>
  <c r="D46" i="19" s="1"/>
  <c r="D68" i="19" s="1"/>
  <c r="I15" i="19"/>
  <c r="H15" i="19"/>
  <c r="E37" i="19"/>
  <c r="E21" i="19"/>
  <c r="K6" i="26" l="1"/>
  <c r="E23" i="19"/>
  <c r="H21" i="19"/>
  <c r="I21" i="19"/>
  <c r="E43" i="19"/>
  <c r="E59" i="19"/>
  <c r="H37" i="19"/>
  <c r="I37" i="19"/>
  <c r="M6" i="26" l="1"/>
  <c r="I43" i="19"/>
  <c r="H43" i="19"/>
  <c r="E65" i="19"/>
  <c r="H59" i="19"/>
  <c r="I59" i="19"/>
  <c r="I23" i="19"/>
  <c r="E24" i="19"/>
  <c r="H23" i="19"/>
  <c r="E45" i="19"/>
  <c r="I24" i="19" l="1"/>
  <c r="H24" i="19"/>
  <c r="E46" i="19"/>
  <c r="H65" i="19"/>
  <c r="I65" i="19"/>
  <c r="I45" i="19"/>
  <c r="E67" i="19"/>
  <c r="H45" i="19"/>
  <c r="I67" i="19" l="1"/>
  <c r="H67" i="19"/>
  <c r="H46" i="19"/>
  <c r="I46" i="19"/>
  <c r="E68" i="19"/>
  <c r="H68" i="19" l="1"/>
  <c r="I68" i="19"/>
</calcChain>
</file>

<file path=xl/sharedStrings.xml><?xml version="1.0" encoding="utf-8"?>
<sst xmlns="http://schemas.openxmlformats.org/spreadsheetml/2006/main" count="1871" uniqueCount="186">
  <si>
    <t>Month</t>
  </si>
  <si>
    <t>Segment</t>
  </si>
  <si>
    <t>Forecast - CY</t>
  </si>
  <si>
    <t>Final - LY</t>
  </si>
  <si>
    <t>Pkup - CY</t>
  </si>
  <si>
    <t>Pkup - LY</t>
  </si>
  <si>
    <t>Budget</t>
  </si>
  <si>
    <t>Shortfall - LY (Rm Nts)</t>
  </si>
  <si>
    <t>Shortfall - Budget (Rm Nts)</t>
  </si>
  <si>
    <t>Grand Total</t>
  </si>
  <si>
    <t>Total</t>
  </si>
  <si>
    <t>NA</t>
  </si>
  <si>
    <t>Var BoB (CY - LY)</t>
  </si>
  <si>
    <t>Last Year</t>
  </si>
  <si>
    <t>Actual</t>
  </si>
  <si>
    <t>Current Year</t>
  </si>
  <si>
    <t>FC</t>
  </si>
  <si>
    <t>Variance</t>
  </si>
  <si>
    <t>BoB
(CY-LY)</t>
  </si>
  <si>
    <t>Actual
(CY-LY)</t>
  </si>
  <si>
    <t>Rooms Sold - CY (to date)</t>
  </si>
  <si>
    <t>Rooms Sold - LY (to date)</t>
  </si>
  <si>
    <t>Occupancy Date</t>
  </si>
  <si>
    <t>DOW</t>
  </si>
  <si>
    <t>Total Rooms Sold</t>
  </si>
  <si>
    <t>FC Comp</t>
  </si>
  <si>
    <t>Total Forecast</t>
  </si>
  <si>
    <t>Demand Level</t>
  </si>
  <si>
    <t>Last FC</t>
  </si>
  <si>
    <t>Comparison</t>
  </si>
  <si>
    <t>RS Comp</t>
  </si>
  <si>
    <t>PkUp Comp</t>
  </si>
  <si>
    <t>PkUp Total</t>
  </si>
  <si>
    <t>FC FIT</t>
  </si>
  <si>
    <t>BoB
(to date)</t>
  </si>
  <si>
    <t>CY
FC - Budget</t>
  </si>
  <si>
    <t>LY Actual Occ %</t>
  </si>
  <si>
    <t>ARR Estimate</t>
  </si>
  <si>
    <t>Room Rev Estimate</t>
  </si>
  <si>
    <t>Room Revenue</t>
  </si>
  <si>
    <t>v/s Budget</t>
  </si>
  <si>
    <t>v/s LY</t>
  </si>
  <si>
    <t>Average Room Rate</t>
  </si>
  <si>
    <t>Budget Room Rev</t>
  </si>
  <si>
    <t>LY Rooms Sold To Date</t>
  </si>
  <si>
    <t>LY Rooms Sold %</t>
  </si>
  <si>
    <t>Var</t>
  </si>
  <si>
    <t>LW</t>
  </si>
  <si>
    <t>Short Term Forecast Analysis Report</t>
  </si>
  <si>
    <t xml:space="preserve">Report Generation Date : </t>
  </si>
  <si>
    <t>Quarter</t>
  </si>
  <si>
    <t>Q1</t>
  </si>
  <si>
    <t>Q2</t>
  </si>
  <si>
    <t>Q3</t>
  </si>
  <si>
    <t>Q4</t>
  </si>
  <si>
    <t>Actual / Estimate</t>
  </si>
  <si>
    <t>LY</t>
  </si>
  <si>
    <t>CY</t>
  </si>
  <si>
    <t>Finance Report</t>
  </si>
  <si>
    <t>Actual / FC</t>
  </si>
  <si>
    <t>Summer</t>
  </si>
  <si>
    <t>Winter</t>
  </si>
  <si>
    <t>Pickup in BoB since last FC</t>
  </si>
  <si>
    <t>BoB LY</t>
  </si>
  <si>
    <t>PkUp LY</t>
  </si>
  <si>
    <t>BoB CY</t>
  </si>
  <si>
    <t>PkUp CY</t>
  </si>
  <si>
    <t>Var RS CY</t>
  </si>
  <si>
    <t>Var RS LY</t>
  </si>
  <si>
    <t>Var FC</t>
  </si>
  <si>
    <t>Remng Pkup CY</t>
  </si>
  <si>
    <t>Remng Pkup LY</t>
  </si>
  <si>
    <t>ARR - LY</t>
  </si>
  <si>
    <t>Hotel</t>
  </si>
  <si>
    <t>FIT</t>
  </si>
  <si>
    <t>L</t>
  </si>
  <si>
    <t>S</t>
  </si>
  <si>
    <t>N</t>
  </si>
  <si>
    <t>H</t>
  </si>
  <si>
    <t>Room Nights</t>
  </si>
  <si>
    <t>Occupancy %</t>
  </si>
  <si>
    <t>ARR</t>
  </si>
  <si>
    <t>Rev PAR</t>
  </si>
  <si>
    <t>Forecast</t>
  </si>
  <si>
    <t>RS FIT</t>
  </si>
  <si>
    <t>PkUp FIT</t>
  </si>
  <si>
    <t>LYRS FIT</t>
  </si>
  <si>
    <t>RS Groups</t>
  </si>
  <si>
    <t>FC Groups</t>
  </si>
  <si>
    <t>PkUp Groups</t>
  </si>
  <si>
    <t>LYRS Groups</t>
  </si>
  <si>
    <t>Groups</t>
  </si>
  <si>
    <t>LY 
Actual FIT</t>
  </si>
  <si>
    <t>LY
Actual Groups</t>
  </si>
  <si>
    <t>LY
Actual Comp</t>
  </si>
  <si>
    <t>LY
Actual</t>
  </si>
  <si>
    <t>Rooms Sold % (w/o Comp/House)</t>
  </si>
  <si>
    <t>Forecast % (w/o Comp/House)</t>
  </si>
  <si>
    <t>Forecast % (with Comp/House)</t>
  </si>
  <si>
    <t>Current Year (CY)</t>
  </si>
  <si>
    <t>Last Year (LY)</t>
  </si>
  <si>
    <t>Notes</t>
  </si>
  <si>
    <r>
      <t>Glossary :
CY</t>
    </r>
    <r>
      <rPr>
        <sz val="8"/>
        <color indexed="18"/>
        <rFont val="Verdana"/>
        <family val="2"/>
      </rPr>
      <t xml:space="preserve"> - Current Year
</t>
    </r>
    <r>
      <rPr>
        <b/>
        <sz val="8"/>
        <color indexed="18"/>
        <rFont val="Verdana"/>
        <family val="2"/>
      </rPr>
      <t>LY</t>
    </r>
    <r>
      <rPr>
        <sz val="8"/>
        <color indexed="18"/>
        <rFont val="Verdana"/>
        <family val="2"/>
      </rPr>
      <t xml:space="preserve"> - Last Year
</t>
    </r>
    <r>
      <rPr>
        <b/>
        <sz val="8"/>
        <color indexed="18"/>
        <rFont val="Verdana"/>
        <family val="2"/>
      </rPr>
      <t>BoB</t>
    </r>
    <r>
      <rPr>
        <sz val="8"/>
        <color indexed="18"/>
        <rFont val="Verdana"/>
        <family val="2"/>
      </rPr>
      <t xml:space="preserve"> - Business on Books
</t>
    </r>
    <r>
      <rPr>
        <b/>
        <sz val="8"/>
        <color indexed="18"/>
        <rFont val="Verdana"/>
        <family val="2"/>
      </rPr>
      <t>FC</t>
    </r>
    <r>
      <rPr>
        <sz val="8"/>
        <color indexed="18"/>
        <rFont val="Verdana"/>
        <family val="2"/>
      </rPr>
      <t xml:space="preserve"> - Forecast</t>
    </r>
  </si>
  <si>
    <t>FY 2013-14</t>
  </si>
  <si>
    <t>These are last year materialized room-nights</t>
  </si>
  <si>
    <t>Current business on books for the resepective segment</t>
  </si>
  <si>
    <t>Number of rooms forecasted for the respective segment</t>
  </si>
  <si>
    <t>Expected pickup of rooms in % as compare to current business on books</t>
  </si>
  <si>
    <t>Forecast variance against last year actuals</t>
  </si>
  <si>
    <t>Forecast variance against Budget</t>
  </si>
  <si>
    <t>Sheet No.</t>
  </si>
  <si>
    <t>Sheet Name</t>
  </si>
  <si>
    <t>Descriptions</t>
  </si>
  <si>
    <t>Sheet 1</t>
  </si>
  <si>
    <t>Occupancy Summary</t>
  </si>
  <si>
    <t>BoB</t>
  </si>
  <si>
    <t>Business on Books</t>
  </si>
  <si>
    <t>Sheet 2</t>
  </si>
  <si>
    <t>Segment_Summary</t>
  </si>
  <si>
    <t>Sheet 3</t>
  </si>
  <si>
    <t>Day on Day FC</t>
  </si>
  <si>
    <t>Room Sold (Business on Books) FIT</t>
  </si>
  <si>
    <t>Room Sold (Business on Books) Groups</t>
  </si>
  <si>
    <t>Room Sold (Business on Books) Complimentary and House Use</t>
  </si>
  <si>
    <t>Total Room Sold (excluding Complimentary &amp; House use)</t>
  </si>
  <si>
    <t>FIT Forecast</t>
  </si>
  <si>
    <t>Groups Forecast</t>
  </si>
  <si>
    <t>Complimentary &amp; House Use Forecast</t>
  </si>
  <si>
    <t>Total Forecast (excluding Complimentary &amp; House use)</t>
  </si>
  <si>
    <t>Room Sold in % without Complimentary &amp; House use</t>
  </si>
  <si>
    <t>Forecast in % without Complimentary &amp; House use</t>
  </si>
  <si>
    <t>Forecast Comp/ House Use</t>
  </si>
  <si>
    <t>Number of rooms forecast for Complimentary &amp; House use</t>
  </si>
  <si>
    <t>Forecast % with Complimentary and House use</t>
  </si>
  <si>
    <t>Expected pick-up in FIT</t>
  </si>
  <si>
    <t>Expected pick-up in Groups</t>
  </si>
  <si>
    <t>Expected pick-up in Complimentary &amp; House use</t>
  </si>
  <si>
    <t>Total expected pick-up without Complimentary &amp; House use</t>
  </si>
  <si>
    <t>Last year materialized FIT</t>
  </si>
  <si>
    <t>Last year materialized Groups</t>
  </si>
  <si>
    <t>Last year materialized Complimentary &amp; House use</t>
  </si>
  <si>
    <t>Last year materialization excluding Compliementary &amp; House use</t>
  </si>
  <si>
    <t>Last year occupancy % excluding Compliementary &amp; House use</t>
  </si>
  <si>
    <t>Abbreviations</t>
  </si>
  <si>
    <t>LW
RS FIT</t>
  </si>
  <si>
    <t>LW
RS Groups</t>
  </si>
  <si>
    <t>LW
Total Rooms Sold</t>
  </si>
  <si>
    <t>Var agst LW
RS FIT</t>
  </si>
  <si>
    <t>Var agst LW
RS Groups</t>
  </si>
  <si>
    <t>Var agst LW
Total Rooms Sold</t>
  </si>
  <si>
    <t>LW
FC FIT</t>
  </si>
  <si>
    <t>LW
FC Groups</t>
  </si>
  <si>
    <t>Var agst LW
FC FIT</t>
  </si>
  <si>
    <t>Var agst LW
FC Groups</t>
  </si>
  <si>
    <t>LW
Total Forecast</t>
  </si>
  <si>
    <t>Var agst LW
Total Forecast</t>
  </si>
  <si>
    <t>On Books</t>
  </si>
  <si>
    <t>Revenue per Available Room</t>
  </si>
  <si>
    <t>Comp &amp; House use</t>
  </si>
  <si>
    <t>RS Comp/H use</t>
  </si>
  <si>
    <t>FC Comp/H use</t>
  </si>
  <si>
    <t>PkUp Comp/H use</t>
  </si>
  <si>
    <t>LYRS Comp/H use</t>
  </si>
  <si>
    <t>LY
Actual Comp/H use</t>
  </si>
  <si>
    <t>LW
RS Comp/H use</t>
  </si>
  <si>
    <t>Var agst LW
RS Comp/H use</t>
  </si>
  <si>
    <t>LW
FC Comp/H use</t>
  </si>
  <si>
    <t>Var agst LW
FC Comp/H use</t>
  </si>
  <si>
    <t>Rooms Sold % (w/o Comp/H use)</t>
  </si>
  <si>
    <t>Forecast % (w/o Comp/H use)</t>
  </si>
  <si>
    <t>Forecast
Comp/ H use Use</t>
  </si>
  <si>
    <t>Forecast % (with Comp/H use)</t>
  </si>
  <si>
    <t>Round</t>
  </si>
  <si>
    <t>These are budgeted room nights</t>
  </si>
  <si>
    <t>Expected pickup of rooms in %</t>
  </si>
  <si>
    <t>Variance - LY (Rm Nts)</t>
  </si>
  <si>
    <t>Variance - Budget (Rm Nts)</t>
  </si>
  <si>
    <t>Forecast /
Actual</t>
  </si>
  <si>
    <t>Apr-16</t>
  </si>
  <si>
    <t>May-16</t>
  </si>
  <si>
    <t>Jun-16</t>
  </si>
  <si>
    <t>Period:  MMMM YYYY - MMMM YYYY</t>
  </si>
  <si>
    <t>DD MMMM YYYY</t>
  </si>
  <si>
    <t>Hotel Name</t>
  </si>
  <si>
    <t>Glossay</t>
  </si>
  <si>
    <t>BoB (Revenue)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</si>
</sst>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0.0%"/>
    <numFmt numFmtId="167" formatCode="[$-409]mmmm\-yy;@"/>
    <numFmt numFmtId="168" formatCode="mmmm\-yyyy"/>
    <numFmt numFmtId="169" formatCode="ddd"/>
    <numFmt numFmtId="170" formatCode="_(* #,##0_);_(* \(#,##0\);_(* &quot;-&quot;??_);_(@_)"/>
  </numFmts>
  <fonts count="4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b/>
      <sz val="10"/>
      <name val="Arial"/>
      <family val="2"/>
    </font>
    <font>
      <sz val="8"/>
      <color indexed="18"/>
      <name val="Verdana"/>
      <family val="2"/>
    </font>
    <font>
      <b/>
      <sz val="8"/>
      <color indexed="18"/>
      <name val="Verdana"/>
      <family val="2"/>
    </font>
    <font>
      <sz val="10"/>
      <color indexed="18"/>
      <name val="Verdana"/>
      <family val="2"/>
    </font>
    <font>
      <b/>
      <sz val="8"/>
      <color indexed="9"/>
      <name val="Verdana"/>
      <family val="2"/>
    </font>
    <font>
      <sz val="10"/>
      <name val="Arial"/>
      <family val="2"/>
    </font>
    <font>
      <b/>
      <sz val="10"/>
      <color indexed="9"/>
      <name val="Verdana"/>
      <family val="2"/>
    </font>
    <font>
      <sz val="10"/>
      <color indexed="9"/>
      <name val="Verdana"/>
      <family val="2"/>
    </font>
    <font>
      <b/>
      <sz val="7"/>
      <color indexed="9"/>
      <name val="Verdana"/>
      <family val="2"/>
    </font>
    <font>
      <sz val="10"/>
      <color indexed="18"/>
      <name val="Arial"/>
      <family val="2"/>
    </font>
    <font>
      <sz val="8"/>
      <color indexed="18"/>
      <name val="Tahoma"/>
      <family val="2"/>
    </font>
    <font>
      <b/>
      <sz val="8"/>
      <color indexed="18"/>
      <name val="Tahoma"/>
      <family val="2"/>
    </font>
    <font>
      <sz val="8"/>
      <name val="Verdana"/>
      <family val="2"/>
    </font>
    <font>
      <sz val="8"/>
      <color indexed="62"/>
      <name val="Tahoma"/>
      <family val="2"/>
    </font>
    <font>
      <sz val="10"/>
      <color indexed="63"/>
      <name val="Tahoma"/>
      <family val="2"/>
    </font>
    <font>
      <sz val="8"/>
      <color indexed="62"/>
      <name val="Verdana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8"/>
      <color theme="0"/>
      <name val="Tahoma"/>
      <family val="2"/>
    </font>
    <font>
      <sz val="8"/>
      <color theme="0"/>
      <name val="Verdana"/>
      <family val="2"/>
    </font>
    <font>
      <sz val="10"/>
      <color theme="0"/>
      <name val="Verdana"/>
      <family val="2"/>
    </font>
    <font>
      <sz val="10"/>
      <color rgb="FFFF0000"/>
      <name val="Arial"/>
      <family val="2"/>
    </font>
    <font>
      <sz val="8"/>
      <color rgb="FFFF0000"/>
      <name val="Tahoma"/>
      <family val="2"/>
    </font>
    <font>
      <sz val="10"/>
      <color indexed="62"/>
      <name val="Trebuchet MS"/>
      <family val="2"/>
    </font>
    <font>
      <b/>
      <sz val="10"/>
      <color theme="5" tint="-0.249977111117893"/>
      <name val="Trebuchet MS"/>
      <family val="2"/>
    </font>
    <font>
      <b/>
      <sz val="11"/>
      <color theme="5" tint="-0.249977111117893"/>
      <name val="Trebuchet MS"/>
      <family val="2"/>
    </font>
    <font>
      <b/>
      <sz val="10"/>
      <color theme="0"/>
      <name val="Arial"/>
      <family val="2"/>
    </font>
    <font>
      <u/>
      <sz val="8"/>
      <color indexed="62"/>
      <name val="Tahoma"/>
      <family val="2"/>
    </font>
    <font>
      <b/>
      <sz val="10"/>
      <color theme="6" tint="-0.499984740745262"/>
      <name val="Trebuchet MS"/>
      <family val="2"/>
    </font>
    <font>
      <sz val="10"/>
      <color theme="6" tint="-0.499984740745262"/>
      <name val="Arial"/>
      <family val="2"/>
    </font>
    <font>
      <sz val="8"/>
      <color theme="0" tint="-4.9989318521683403E-2"/>
      <name val="Tahoma"/>
      <family val="2"/>
    </font>
    <font>
      <b/>
      <u/>
      <sz val="11"/>
      <color theme="4" tint="-0.249977111117893"/>
      <name val="Trebuchet MS"/>
      <family val="2"/>
    </font>
    <font>
      <b/>
      <sz val="8"/>
      <color theme="4" tint="-0.249977111117893"/>
      <name val="Trebuchet MS"/>
      <family val="2"/>
    </font>
    <font>
      <b/>
      <sz val="10"/>
      <color theme="4" tint="-0.249977111117893"/>
      <name val="Trebuchet MS"/>
      <family val="2"/>
    </font>
    <font>
      <b/>
      <sz val="9"/>
      <color indexed="18"/>
      <name val="Tahoma"/>
      <family val="2"/>
    </font>
    <font>
      <sz val="9"/>
      <color indexed="18"/>
      <name val="Tahoma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7">
    <border>
      <left/>
      <right/>
      <top/>
      <bottom/>
      <diagonal/>
    </border>
    <border>
      <left style="hair">
        <color indexed="52"/>
      </left>
      <right style="hair">
        <color indexed="52"/>
      </right>
      <top style="hair">
        <color indexed="52"/>
      </top>
      <bottom style="hair">
        <color indexed="5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 style="thick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thick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 style="thick">
        <color indexed="22"/>
      </right>
      <top/>
      <bottom/>
      <diagonal/>
    </border>
    <border>
      <left style="thick">
        <color indexed="22"/>
      </left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/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/>
      <bottom style="hair">
        <color indexed="22"/>
      </bottom>
      <diagonal/>
    </border>
    <border>
      <left style="thick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ck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 style="double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ck">
        <color indexed="22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indexed="22"/>
      </right>
      <top style="thick">
        <color indexed="22"/>
      </top>
      <bottom style="thin">
        <color theme="0"/>
      </bottom>
      <diagonal/>
    </border>
    <border>
      <left style="thick">
        <color indexed="22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indexed="22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theme="0"/>
      </right>
      <top style="thick">
        <color indexed="22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indexed="2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ck">
        <color indexed="22"/>
      </left>
      <right/>
      <top/>
      <bottom/>
      <diagonal/>
    </border>
    <border>
      <left style="thick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thick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double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/>
      <top style="thick">
        <color indexed="22"/>
      </top>
      <bottom style="hair">
        <color indexed="22"/>
      </bottom>
      <diagonal/>
    </border>
    <border>
      <left/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/>
      <top style="thick">
        <color indexed="22"/>
      </top>
      <bottom style="hair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ck">
        <color indexed="22"/>
      </right>
      <top/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double">
        <color indexed="22"/>
      </bottom>
      <diagonal/>
    </border>
  </borders>
  <cellStyleXfs count="10">
    <xf numFmtId="167" fontId="0" fillId="0" borderId="0"/>
    <xf numFmtId="167" fontId="11" fillId="0" borderId="0"/>
    <xf numFmtId="167" fontId="22" fillId="0" borderId="0"/>
    <xf numFmtId="167" fontId="1" fillId="0" borderId="0"/>
    <xf numFmtId="167" fontId="1" fillId="0" borderId="0"/>
    <xf numFmtId="0" fontId="18" fillId="0" borderId="0"/>
    <xf numFmtId="0" fontId="1" fillId="0" borderId="0"/>
    <xf numFmtId="164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167" fontId="45" fillId="0" borderId="0" applyNumberFormat="0" applyFill="0" applyBorder="0" applyAlignment="0" applyProtection="0"/>
  </cellStyleXfs>
  <cellXfs count="374">
    <xf numFmtId="167" fontId="0" fillId="0" borderId="0" xfId="0"/>
    <xf numFmtId="17" fontId="3" fillId="0" borderId="0" xfId="0" applyNumberFormat="1" applyFont="1" applyAlignment="1">
      <alignment horizontal="left" vertical="center"/>
    </xf>
    <xf numFmtId="167" fontId="3" fillId="0" borderId="0" xfId="0" applyFont="1" applyAlignment="1">
      <alignment horizontal="left" vertical="center"/>
    </xf>
    <xf numFmtId="167" fontId="0" fillId="0" borderId="0" xfId="0" applyAlignment="1">
      <alignment horizontal="left"/>
    </xf>
    <xf numFmtId="167" fontId="4" fillId="2" borderId="1" xfId="0" applyFont="1" applyFill="1" applyBorder="1" applyAlignment="1">
      <alignment horizontal="left" vertical="center" wrapText="1"/>
    </xf>
    <xf numFmtId="167" fontId="4" fillId="3" borderId="1" xfId="0" applyFont="1" applyFill="1" applyBorder="1" applyAlignment="1">
      <alignment horizontal="left" vertical="center" wrapText="1"/>
    </xf>
    <xf numFmtId="167" fontId="4" fillId="4" borderId="1" xfId="0" applyFont="1" applyFill="1" applyBorder="1" applyAlignment="1">
      <alignment horizontal="left" vertical="center" wrapText="1"/>
    </xf>
    <xf numFmtId="167" fontId="6" fillId="0" borderId="0" xfId="0" applyFont="1"/>
    <xf numFmtId="167" fontId="3" fillId="0" borderId="1" xfId="0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left" vertical="center"/>
    </xf>
    <xf numFmtId="167" fontId="4" fillId="5" borderId="1" xfId="0" applyFont="1" applyFill="1" applyBorder="1" applyAlignment="1">
      <alignment horizontal="left" vertical="center"/>
    </xf>
    <xf numFmtId="166" fontId="4" fillId="5" borderId="1" xfId="0" applyNumberFormat="1" applyFont="1" applyFill="1" applyBorder="1" applyAlignment="1">
      <alignment horizontal="left" vertical="center"/>
    </xf>
    <xf numFmtId="168" fontId="1" fillId="0" borderId="0" xfId="0" applyNumberFormat="1" applyFont="1" applyAlignment="1">
      <alignment horizontal="left"/>
    </xf>
    <xf numFmtId="1" fontId="3" fillId="0" borderId="1" xfId="0" applyNumberFormat="1" applyFont="1" applyBorder="1" applyAlignment="1">
      <alignment horizontal="left" vertical="center"/>
    </xf>
    <xf numFmtId="1" fontId="4" fillId="5" borderId="1" xfId="0" applyNumberFormat="1" applyFont="1" applyFill="1" applyBorder="1" applyAlignment="1">
      <alignment horizontal="left" vertical="center"/>
    </xf>
    <xf numFmtId="167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 vertical="center"/>
    </xf>
    <xf numFmtId="1" fontId="4" fillId="6" borderId="1" xfId="0" applyNumberFormat="1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1" fontId="4" fillId="4" borderId="1" xfId="0" applyNumberFormat="1" applyFont="1" applyFill="1" applyBorder="1" applyAlignment="1">
      <alignment horizontal="left" vertical="center" wrapText="1"/>
    </xf>
    <xf numFmtId="1" fontId="4" fillId="7" borderId="1" xfId="0" applyNumberFormat="1" applyFont="1" applyFill="1" applyBorder="1" applyAlignment="1">
      <alignment horizontal="left" vertical="center" wrapText="1"/>
    </xf>
    <xf numFmtId="167" fontId="4" fillId="7" borderId="1" xfId="0" applyFont="1" applyFill="1" applyBorder="1" applyAlignment="1">
      <alignment horizontal="left" vertical="center" wrapText="1"/>
    </xf>
    <xf numFmtId="167" fontId="7" fillId="0" borderId="0" xfId="0" applyFont="1" applyAlignment="1">
      <alignment vertical="center"/>
    </xf>
    <xf numFmtId="167" fontId="8" fillId="0" borderId="0" xfId="0" applyFont="1" applyAlignment="1">
      <alignment vertical="center"/>
    </xf>
    <xf numFmtId="167" fontId="9" fillId="0" borderId="0" xfId="0" applyFont="1" applyAlignment="1">
      <alignment vertical="center"/>
    </xf>
    <xf numFmtId="166" fontId="7" fillId="0" borderId="2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7" fontId="11" fillId="0" borderId="0" xfId="0" applyFont="1"/>
    <xf numFmtId="167" fontId="7" fillId="0" borderId="0" xfId="0" applyFont="1" applyAlignment="1">
      <alignment horizontal="left" vertical="center"/>
    </xf>
    <xf numFmtId="17" fontId="7" fillId="0" borderId="6" xfId="0" applyNumberFormat="1" applyFont="1" applyBorder="1" applyAlignment="1">
      <alignment horizontal="center" vertical="center"/>
    </xf>
    <xf numFmtId="17" fontId="7" fillId="0" borderId="7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7" fontId="12" fillId="8" borderId="12" xfId="0" applyFont="1" applyFill="1" applyBorder="1" applyAlignment="1">
      <alignment horizontal="centerContinuous" vertical="center"/>
    </xf>
    <xf numFmtId="167" fontId="12" fillId="8" borderId="13" xfId="0" applyFont="1" applyFill="1" applyBorder="1" applyAlignment="1">
      <alignment horizontal="centerContinuous" vertical="center"/>
    </xf>
    <xf numFmtId="17" fontId="7" fillId="0" borderId="16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66" fontId="7" fillId="0" borderId="18" xfId="0" applyNumberFormat="1" applyFont="1" applyBorder="1" applyAlignment="1">
      <alignment horizontal="center" vertical="center"/>
    </xf>
    <xf numFmtId="166" fontId="7" fillId="0" borderId="17" xfId="0" applyNumberFormat="1" applyFont="1" applyBorder="1" applyAlignment="1">
      <alignment horizontal="center" vertical="center"/>
    </xf>
    <xf numFmtId="166" fontId="7" fillId="0" borderId="19" xfId="0" applyNumberFormat="1" applyFont="1" applyBorder="1" applyAlignment="1">
      <alignment horizontal="center" vertical="center"/>
    </xf>
    <xf numFmtId="167" fontId="12" fillId="5" borderId="20" xfId="0" applyFont="1" applyFill="1" applyBorder="1" applyAlignment="1">
      <alignment horizontal="centerContinuous" vertical="center"/>
    </xf>
    <xf numFmtId="167" fontId="13" fillId="5" borderId="21" xfId="0" applyFont="1" applyFill="1" applyBorder="1" applyAlignment="1">
      <alignment horizontal="centerContinuous" vertical="center"/>
    </xf>
    <xf numFmtId="167" fontId="12" fillId="5" borderId="21" xfId="0" applyFont="1" applyFill="1" applyBorder="1" applyAlignment="1">
      <alignment horizontal="centerContinuous" vertical="center"/>
    </xf>
    <xf numFmtId="167" fontId="12" fillId="5" borderId="22" xfId="0" applyFont="1" applyFill="1" applyBorder="1" applyAlignment="1">
      <alignment horizontal="centerContinuous" vertical="center"/>
    </xf>
    <xf numFmtId="17" fontId="7" fillId="0" borderId="23" xfId="0" applyNumberFormat="1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66" fontId="7" fillId="0" borderId="24" xfId="0" applyNumberFormat="1" applyFont="1" applyBorder="1" applyAlignment="1">
      <alignment horizontal="center" vertical="center"/>
    </xf>
    <xf numFmtId="166" fontId="7" fillId="0" borderId="25" xfId="0" applyNumberFormat="1" applyFont="1" applyBorder="1" applyAlignment="1">
      <alignment horizontal="center" vertical="center"/>
    </xf>
    <xf numFmtId="166" fontId="7" fillId="0" borderId="26" xfId="0" applyNumberFormat="1" applyFont="1" applyBorder="1" applyAlignment="1">
      <alignment horizontal="center" vertical="center"/>
    </xf>
    <xf numFmtId="167" fontId="10" fillId="9" borderId="10" xfId="0" applyFont="1" applyFill="1" applyBorder="1" applyAlignment="1">
      <alignment horizontal="centerContinuous" vertical="center"/>
    </xf>
    <xf numFmtId="17" fontId="14" fillId="9" borderId="3" xfId="0" applyNumberFormat="1" applyFont="1" applyFill="1" applyBorder="1" applyAlignment="1">
      <alignment horizontal="center" vertical="center" wrapText="1"/>
    </xf>
    <xf numFmtId="17" fontId="14" fillId="9" borderId="8" xfId="0" applyNumberFormat="1" applyFont="1" applyFill="1" applyBorder="1" applyAlignment="1">
      <alignment horizontal="center" vertical="center"/>
    </xf>
    <xf numFmtId="17" fontId="14" fillId="9" borderId="2" xfId="0" applyNumberFormat="1" applyFont="1" applyFill="1" applyBorder="1" applyAlignment="1">
      <alignment horizontal="center" vertical="center"/>
    </xf>
    <xf numFmtId="17" fontId="14" fillId="9" borderId="2" xfId="0" applyNumberFormat="1" applyFont="1" applyFill="1" applyBorder="1" applyAlignment="1">
      <alignment horizontal="center" vertical="center" wrapText="1"/>
    </xf>
    <xf numFmtId="17" fontId="14" fillId="9" borderId="8" xfId="0" applyNumberFormat="1" applyFont="1" applyFill="1" applyBorder="1" applyAlignment="1">
      <alignment horizontal="center" vertical="center" wrapText="1"/>
    </xf>
    <xf numFmtId="167" fontId="25" fillId="0" borderId="0" xfId="0" applyFont="1" applyAlignment="1">
      <alignment vertical="center"/>
    </xf>
    <xf numFmtId="167" fontId="26" fillId="0" borderId="0" xfId="0" applyFont="1" applyAlignment="1">
      <alignment vertical="center"/>
    </xf>
    <xf numFmtId="167" fontId="23" fillId="0" borderId="0" xfId="0" applyFont="1"/>
    <xf numFmtId="167" fontId="8" fillId="0" borderId="0" xfId="1" applyFont="1" applyAlignment="1">
      <alignment horizontal="left" vertical="center"/>
    </xf>
    <xf numFmtId="167" fontId="7" fillId="0" borderId="0" xfId="1" applyFont="1" applyAlignment="1">
      <alignment vertical="center"/>
    </xf>
    <xf numFmtId="167" fontId="9" fillId="0" borderId="0" xfId="1" applyFont="1" applyAlignment="1">
      <alignment vertical="center"/>
    </xf>
    <xf numFmtId="167" fontId="11" fillId="0" borderId="0" xfId="1" applyAlignment="1">
      <alignment horizontal="left"/>
    </xf>
    <xf numFmtId="167" fontId="11" fillId="0" borderId="0" xfId="1"/>
    <xf numFmtId="167" fontId="7" fillId="0" borderId="0" xfId="1" applyFont="1" applyAlignment="1">
      <alignment horizontal="left" vertical="center"/>
    </xf>
    <xf numFmtId="167" fontId="10" fillId="12" borderId="10" xfId="1" applyFont="1" applyFill="1" applyBorder="1" applyAlignment="1">
      <alignment horizontal="centerContinuous" vertical="center"/>
    </xf>
    <xf numFmtId="167" fontId="10" fillId="12" borderId="11" xfId="1" applyFont="1" applyFill="1" applyBorder="1" applyAlignment="1">
      <alignment horizontal="centerContinuous" vertical="center"/>
    </xf>
    <xf numFmtId="17" fontId="14" fillId="12" borderId="3" xfId="1" applyNumberFormat="1" applyFont="1" applyFill="1" applyBorder="1" applyAlignment="1">
      <alignment horizontal="center" vertical="center" wrapText="1"/>
    </xf>
    <xf numFmtId="17" fontId="14" fillId="12" borderId="29" xfId="1" applyNumberFormat="1" applyFont="1" applyFill="1" applyBorder="1" applyAlignment="1">
      <alignment horizontal="center" vertical="center" wrapText="1"/>
    </xf>
    <xf numFmtId="17" fontId="14" fillId="12" borderId="8" xfId="1" applyNumberFormat="1" applyFont="1" applyFill="1" applyBorder="1" applyAlignment="1">
      <alignment horizontal="center" vertical="center"/>
    </xf>
    <xf numFmtId="17" fontId="14" fillId="12" borderId="8" xfId="1" applyNumberFormat="1" applyFont="1" applyFill="1" applyBorder="1" applyAlignment="1">
      <alignment horizontal="center" vertical="center" wrapText="1"/>
    </xf>
    <xf numFmtId="17" fontId="7" fillId="0" borderId="23" xfId="1" applyNumberFormat="1" applyFont="1" applyBorder="1" applyAlignment="1">
      <alignment horizontal="center" vertical="center"/>
    </xf>
    <xf numFmtId="3" fontId="7" fillId="0" borderId="3" xfId="1" applyNumberFormat="1" applyFont="1" applyBorder="1" applyAlignment="1">
      <alignment horizontal="center" vertical="center"/>
    </xf>
    <xf numFmtId="3" fontId="7" fillId="0" borderId="29" xfId="1" applyNumberFormat="1" applyFont="1" applyBorder="1" applyAlignment="1">
      <alignment horizontal="center" vertical="center"/>
    </xf>
    <xf numFmtId="3" fontId="7" fillId="0" borderId="8" xfId="1" applyNumberFormat="1" applyFont="1" applyBorder="1" applyAlignment="1">
      <alignment horizontal="center" vertical="center"/>
    </xf>
    <xf numFmtId="17" fontId="7" fillId="0" borderId="7" xfId="1" applyNumberFormat="1" applyFont="1" applyBorder="1" applyAlignment="1">
      <alignment horizontal="center" vertical="center"/>
    </xf>
    <xf numFmtId="17" fontId="7" fillId="0" borderId="16" xfId="1" applyNumberFormat="1" applyFont="1" applyBorder="1" applyAlignment="1">
      <alignment horizontal="center" vertical="center"/>
    </xf>
    <xf numFmtId="3" fontId="7" fillId="0" borderId="17" xfId="1" applyNumberFormat="1" applyFont="1" applyBorder="1" applyAlignment="1">
      <alignment horizontal="center" vertical="center"/>
    </xf>
    <xf numFmtId="3" fontId="7" fillId="0" borderId="30" xfId="1" applyNumberFormat="1" applyFont="1" applyBorder="1" applyAlignment="1">
      <alignment horizontal="center" vertical="center"/>
    </xf>
    <xf numFmtId="3" fontId="7" fillId="0" borderId="18" xfId="1" applyNumberFormat="1" applyFont="1" applyBorder="1" applyAlignment="1">
      <alignment horizontal="center" vertical="center"/>
    </xf>
    <xf numFmtId="17" fontId="7" fillId="0" borderId="6" xfId="1" applyNumberFormat="1" applyFont="1" applyBorder="1" applyAlignment="1">
      <alignment horizontal="center" vertical="center"/>
    </xf>
    <xf numFmtId="3" fontId="8" fillId="0" borderId="4" xfId="1" applyNumberFormat="1" applyFont="1" applyBorder="1" applyAlignment="1">
      <alignment horizontal="center" vertical="center"/>
    </xf>
    <xf numFmtId="3" fontId="8" fillId="0" borderId="31" xfId="1" applyNumberFormat="1" applyFont="1" applyBorder="1" applyAlignment="1">
      <alignment horizontal="center" vertical="center"/>
    </xf>
    <xf numFmtId="3" fontId="8" fillId="0" borderId="9" xfId="1" applyNumberFormat="1" applyFont="1" applyBorder="1" applyAlignment="1">
      <alignment horizontal="center" vertical="center"/>
    </xf>
    <xf numFmtId="167" fontId="5" fillId="0" borderId="0" xfId="0" applyFont="1" applyAlignment="1">
      <alignment horizontal="left" wrapText="1"/>
    </xf>
    <xf numFmtId="167" fontId="6" fillId="0" borderId="0" xfId="0" applyFont="1" applyAlignment="1">
      <alignment wrapText="1"/>
    </xf>
    <xf numFmtId="3" fontId="7" fillId="0" borderId="24" xfId="4" applyNumberFormat="1" applyFont="1" applyBorder="1" applyAlignment="1">
      <alignment horizontal="center" vertical="center"/>
    </xf>
    <xf numFmtId="3" fontId="7" fillId="0" borderId="25" xfId="4" applyNumberFormat="1" applyFont="1" applyBorder="1" applyAlignment="1">
      <alignment horizontal="center" vertical="center"/>
    </xf>
    <xf numFmtId="3" fontId="7" fillId="0" borderId="3" xfId="4" applyNumberFormat="1" applyFont="1" applyBorder="1" applyAlignment="1">
      <alignment horizontal="center" vertical="center"/>
    </xf>
    <xf numFmtId="3" fontId="7" fillId="0" borderId="8" xfId="4" applyNumberFormat="1" applyFont="1" applyBorder="1" applyAlignment="1">
      <alignment horizontal="center" vertical="center"/>
    </xf>
    <xf numFmtId="3" fontId="7" fillId="0" borderId="17" xfId="4" applyNumberFormat="1" applyFont="1" applyBorder="1" applyAlignment="1">
      <alignment horizontal="center" vertical="center"/>
    </xf>
    <xf numFmtId="3" fontId="7" fillId="0" borderId="18" xfId="4" applyNumberFormat="1" applyFont="1" applyBorder="1" applyAlignment="1">
      <alignment horizontal="center" vertical="center"/>
    </xf>
    <xf numFmtId="3" fontId="8" fillId="0" borderId="4" xfId="4" applyNumberFormat="1" applyFont="1" applyBorder="1" applyAlignment="1">
      <alignment horizontal="center" vertical="center"/>
    </xf>
    <xf numFmtId="3" fontId="8" fillId="0" borderId="9" xfId="4" applyNumberFormat="1" applyFont="1" applyBorder="1" applyAlignment="1">
      <alignment horizontal="center" vertical="center"/>
    </xf>
    <xf numFmtId="167" fontId="12" fillId="11" borderId="20" xfId="4" applyFont="1" applyFill="1" applyBorder="1" applyAlignment="1">
      <alignment horizontal="centerContinuous" vertical="center"/>
    </xf>
    <xf numFmtId="167" fontId="13" fillId="11" borderId="21" xfId="4" applyFont="1" applyFill="1" applyBorder="1" applyAlignment="1">
      <alignment horizontal="centerContinuous" vertical="center"/>
    </xf>
    <xf numFmtId="167" fontId="12" fillId="11" borderId="21" xfId="4" applyFont="1" applyFill="1" applyBorder="1" applyAlignment="1">
      <alignment horizontal="centerContinuous" vertical="center"/>
    </xf>
    <xf numFmtId="167" fontId="12" fillId="11" borderId="22" xfId="4" applyFont="1" applyFill="1" applyBorder="1" applyAlignment="1">
      <alignment horizontal="centerContinuous" vertical="center"/>
    </xf>
    <xf numFmtId="17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1" fontId="7" fillId="0" borderId="39" xfId="0" applyNumberFormat="1" applyFont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 vertical="center"/>
    </xf>
    <xf numFmtId="17" fontId="7" fillId="0" borderId="32" xfId="0" applyNumberFormat="1" applyFont="1" applyBorder="1" applyAlignment="1">
      <alignment horizontal="center" vertical="center"/>
    </xf>
    <xf numFmtId="1" fontId="7" fillId="0" borderId="41" xfId="0" applyNumberFormat="1" applyFont="1" applyBorder="1" applyAlignment="1">
      <alignment horizontal="center" vertical="center"/>
    </xf>
    <xf numFmtId="1" fontId="7" fillId="0" borderId="42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7" fontId="7" fillId="0" borderId="43" xfId="0" applyNumberFormat="1" applyFont="1" applyBorder="1" applyAlignment="1">
      <alignment horizontal="center" vertical="center"/>
    </xf>
    <xf numFmtId="17" fontId="7" fillId="0" borderId="44" xfId="0" applyNumberFormat="1" applyFont="1" applyBorder="1" applyAlignment="1">
      <alignment horizontal="center" vertic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66" fontId="7" fillId="0" borderId="38" xfId="0" applyNumberFormat="1" applyFont="1" applyBorder="1" applyAlignment="1">
      <alignment horizontal="center" vertical="center"/>
    </xf>
    <xf numFmtId="166" fontId="7" fillId="0" borderId="39" xfId="0" applyNumberFormat="1" applyFont="1" applyBorder="1" applyAlignment="1">
      <alignment horizontal="center" vertical="center"/>
    </xf>
    <xf numFmtId="166" fontId="7" fillId="0" borderId="40" xfId="0" applyNumberFormat="1" applyFont="1" applyBorder="1" applyAlignment="1">
      <alignment horizontal="center" vertical="center"/>
    </xf>
    <xf numFmtId="166" fontId="7" fillId="0" borderId="41" xfId="0" applyNumberFormat="1" applyFont="1" applyBorder="1" applyAlignment="1">
      <alignment horizontal="center" vertical="center"/>
    </xf>
    <xf numFmtId="166" fontId="7" fillId="0" borderId="42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6" fontId="7" fillId="0" borderId="45" xfId="0" applyNumberFormat="1" applyFont="1" applyBorder="1" applyAlignment="1">
      <alignment horizontal="center" vertical="center"/>
    </xf>
    <xf numFmtId="166" fontId="7" fillId="0" borderId="46" xfId="0" applyNumberFormat="1" applyFont="1" applyBorder="1" applyAlignment="1">
      <alignment horizontal="center" vertical="center"/>
    </xf>
    <xf numFmtId="166" fontId="7" fillId="0" borderId="47" xfId="0" applyNumberFormat="1" applyFont="1" applyBorder="1" applyAlignment="1">
      <alignment horizontal="center" vertical="center"/>
    </xf>
    <xf numFmtId="17" fontId="7" fillId="0" borderId="37" xfId="1" applyNumberFormat="1" applyFont="1" applyBorder="1" applyAlignment="1">
      <alignment horizontal="center" vertical="center"/>
    </xf>
    <xf numFmtId="3" fontId="7" fillId="0" borderId="38" xfId="1" applyNumberFormat="1" applyFont="1" applyBorder="1" applyAlignment="1">
      <alignment horizontal="center" vertical="center"/>
    </xf>
    <xf numFmtId="3" fontId="7" fillId="0" borderId="48" xfId="1" applyNumberFormat="1" applyFont="1" applyBorder="1" applyAlignment="1">
      <alignment horizontal="center" vertical="center"/>
    </xf>
    <xf numFmtId="3" fontId="7" fillId="0" borderId="39" xfId="1" applyNumberFormat="1" applyFont="1" applyBorder="1" applyAlignment="1">
      <alignment horizontal="center" vertical="center"/>
    </xf>
    <xf numFmtId="3" fontId="7" fillId="0" borderId="38" xfId="4" applyNumberFormat="1" applyFont="1" applyBorder="1" applyAlignment="1">
      <alignment horizontal="center" vertical="center"/>
    </xf>
    <xf numFmtId="3" fontId="7" fillId="0" borderId="39" xfId="4" applyNumberFormat="1" applyFont="1" applyBorder="1" applyAlignment="1">
      <alignment horizontal="center" vertical="center"/>
    </xf>
    <xf numFmtId="17" fontId="7" fillId="0" borderId="32" xfId="1" applyNumberFormat="1" applyFont="1" applyBorder="1" applyAlignment="1">
      <alignment horizontal="center" vertical="center"/>
    </xf>
    <xf numFmtId="3" fontId="7" fillId="0" borderId="41" xfId="1" applyNumberFormat="1" applyFont="1" applyBorder="1" applyAlignment="1">
      <alignment horizontal="center" vertical="center"/>
    </xf>
    <xf numFmtId="3" fontId="7" fillId="0" borderId="33" xfId="1" applyNumberFormat="1" applyFont="1" applyBorder="1" applyAlignment="1">
      <alignment horizontal="center" vertical="center"/>
    </xf>
    <xf numFmtId="3" fontId="7" fillId="0" borderId="42" xfId="1" applyNumberFormat="1" applyFont="1" applyBorder="1" applyAlignment="1">
      <alignment horizontal="center" vertical="center"/>
    </xf>
    <xf numFmtId="3" fontId="7" fillId="0" borderId="41" xfId="4" applyNumberFormat="1" applyFont="1" applyBorder="1" applyAlignment="1">
      <alignment horizontal="center" vertical="center"/>
    </xf>
    <xf numFmtId="3" fontId="7" fillId="0" borderId="42" xfId="4" applyNumberFormat="1" applyFont="1" applyBorder="1" applyAlignment="1">
      <alignment horizontal="center" vertical="center"/>
    </xf>
    <xf numFmtId="17" fontId="7" fillId="0" borderId="43" xfId="1" applyNumberFormat="1" applyFont="1" applyBorder="1" applyAlignment="1">
      <alignment horizontal="center" vertical="center"/>
    </xf>
    <xf numFmtId="17" fontId="7" fillId="0" borderId="44" xfId="1" applyNumberFormat="1" applyFont="1" applyBorder="1" applyAlignment="1">
      <alignment horizontal="center" vertical="center"/>
    </xf>
    <xf numFmtId="3" fontId="7" fillId="0" borderId="45" xfId="1" applyNumberFormat="1" applyFont="1" applyBorder="1" applyAlignment="1">
      <alignment horizontal="center" vertical="center"/>
    </xf>
    <xf numFmtId="3" fontId="7" fillId="0" borderId="49" xfId="1" applyNumberFormat="1" applyFont="1" applyBorder="1" applyAlignment="1">
      <alignment horizontal="center" vertical="center"/>
    </xf>
    <xf numFmtId="3" fontId="7" fillId="0" borderId="46" xfId="1" applyNumberFormat="1" applyFont="1" applyBorder="1" applyAlignment="1">
      <alignment horizontal="center" vertical="center"/>
    </xf>
    <xf numFmtId="3" fontId="7" fillId="0" borderId="45" xfId="4" applyNumberFormat="1" applyFont="1" applyBorder="1" applyAlignment="1">
      <alignment horizontal="center" vertical="center"/>
    </xf>
    <xf numFmtId="3" fontId="7" fillId="0" borderId="46" xfId="4" applyNumberFormat="1" applyFont="1" applyBorder="1" applyAlignment="1">
      <alignment horizontal="center" vertical="center"/>
    </xf>
    <xf numFmtId="3" fontId="7" fillId="14" borderId="17" xfId="1" applyNumberFormat="1" applyFont="1" applyFill="1" applyBorder="1" applyAlignment="1">
      <alignment horizontal="center" vertical="center"/>
    </xf>
    <xf numFmtId="3" fontId="7" fillId="14" borderId="38" xfId="1" applyNumberFormat="1" applyFont="1" applyFill="1" applyBorder="1" applyAlignment="1">
      <alignment horizontal="center" vertical="center"/>
    </xf>
    <xf numFmtId="3" fontId="7" fillId="14" borderId="8" xfId="1" applyNumberFormat="1" applyFont="1" applyFill="1" applyBorder="1" applyAlignment="1">
      <alignment horizontal="center" vertical="center"/>
    </xf>
    <xf numFmtId="3" fontId="7" fillId="14" borderId="18" xfId="1" applyNumberFormat="1" applyFont="1" applyFill="1" applyBorder="1" applyAlignment="1">
      <alignment horizontal="center" vertical="center"/>
    </xf>
    <xf numFmtId="3" fontId="7" fillId="14" borderId="39" xfId="1" applyNumberFormat="1" applyFont="1" applyFill="1" applyBorder="1" applyAlignment="1">
      <alignment horizontal="center" vertical="center"/>
    </xf>
    <xf numFmtId="3" fontId="7" fillId="14" borderId="42" xfId="1" applyNumberFormat="1" applyFont="1" applyFill="1" applyBorder="1" applyAlignment="1">
      <alignment horizontal="center" vertical="center"/>
    </xf>
    <xf numFmtId="3" fontId="7" fillId="14" borderId="46" xfId="1" applyNumberFormat="1" applyFont="1" applyFill="1" applyBorder="1" applyAlignment="1">
      <alignment horizontal="center" vertical="center"/>
    </xf>
    <xf numFmtId="167" fontId="7" fillId="0" borderId="0" xfId="0" applyFont="1" applyAlignment="1">
      <alignment horizontal="center" vertical="center"/>
    </xf>
    <xf numFmtId="167" fontId="9" fillId="0" borderId="0" xfId="0" applyFont="1" applyAlignment="1">
      <alignment horizontal="center" vertical="center"/>
    </xf>
    <xf numFmtId="167" fontId="0" fillId="0" borderId="0" xfId="0" applyAlignment="1">
      <alignment horizontal="center"/>
    </xf>
    <xf numFmtId="166" fontId="0" fillId="0" borderId="0" xfId="0" applyNumberFormat="1"/>
    <xf numFmtId="167" fontId="32" fillId="0" borderId="0" xfId="0" applyFont="1"/>
    <xf numFmtId="17" fontId="8" fillId="0" borderId="6" xfId="0" applyNumberFormat="1" applyFont="1" applyBorder="1" applyAlignment="1">
      <alignment horizontal="center" vertical="center"/>
    </xf>
    <xf numFmtId="3" fontId="11" fillId="0" borderId="0" xfId="1" applyNumberFormat="1"/>
    <xf numFmtId="167" fontId="8" fillId="0" borderId="0" xfId="0" applyFont="1" applyAlignment="1">
      <alignment horizontal="center" vertical="center" textRotation="90"/>
    </xf>
    <xf numFmtId="167" fontId="0" fillId="0" borderId="0" xfId="0" applyAlignment="1">
      <alignment horizontal="center" vertical="center" textRotation="90"/>
    </xf>
    <xf numFmtId="167" fontId="8" fillId="0" borderId="0" xfId="1" applyFont="1" applyAlignment="1">
      <alignment horizontal="center" vertical="center" textRotation="90"/>
    </xf>
    <xf numFmtId="167" fontId="11" fillId="0" borderId="0" xfId="1" applyAlignment="1">
      <alignment horizontal="center" vertical="center" textRotation="90"/>
    </xf>
    <xf numFmtId="3" fontId="7" fillId="14" borderId="29" xfId="1" applyNumberFormat="1" applyFont="1" applyFill="1" applyBorder="1" applyAlignment="1">
      <alignment horizontal="center" vertical="center"/>
    </xf>
    <xf numFmtId="3" fontId="7" fillId="14" borderId="30" xfId="1" applyNumberFormat="1" applyFont="1" applyFill="1" applyBorder="1" applyAlignment="1">
      <alignment horizontal="center" vertical="center"/>
    </xf>
    <xf numFmtId="3" fontId="7" fillId="14" borderId="48" xfId="1" applyNumberFormat="1" applyFont="1" applyFill="1" applyBorder="1" applyAlignment="1">
      <alignment horizontal="center" vertical="center"/>
    </xf>
    <xf numFmtId="3" fontId="7" fillId="14" borderId="33" xfId="1" applyNumberFormat="1" applyFont="1" applyFill="1" applyBorder="1" applyAlignment="1">
      <alignment horizontal="center" vertical="center"/>
    </xf>
    <xf numFmtId="3" fontId="7" fillId="14" borderId="49" xfId="1" applyNumberFormat="1" applyFont="1" applyFill="1" applyBorder="1" applyAlignment="1">
      <alignment horizontal="center" vertical="center"/>
    </xf>
    <xf numFmtId="167" fontId="12" fillId="8" borderId="20" xfId="0" applyFont="1" applyFill="1" applyBorder="1" applyAlignment="1">
      <alignment horizontal="centerContinuous" vertical="center"/>
    </xf>
    <xf numFmtId="167" fontId="12" fillId="8" borderId="21" xfId="0" applyFont="1" applyFill="1" applyBorder="1" applyAlignment="1">
      <alignment horizontal="centerContinuous" vertical="center"/>
    </xf>
    <xf numFmtId="167" fontId="12" fillId="8" borderId="22" xfId="0" applyFont="1" applyFill="1" applyBorder="1" applyAlignment="1">
      <alignment horizontal="centerContinuous" vertical="center"/>
    </xf>
    <xf numFmtId="167" fontId="10" fillId="2" borderId="50" xfId="0" applyFont="1" applyFill="1" applyBorder="1" applyAlignment="1">
      <alignment horizontal="centerContinuous" vertical="center"/>
    </xf>
    <xf numFmtId="167" fontId="10" fillId="2" borderId="51" xfId="0" applyFont="1" applyFill="1" applyBorder="1" applyAlignment="1">
      <alignment horizontal="centerContinuous" vertical="center"/>
    </xf>
    <xf numFmtId="17" fontId="14" fillId="2" borderId="52" xfId="0" applyNumberFormat="1" applyFont="1" applyFill="1" applyBorder="1" applyAlignment="1">
      <alignment horizontal="center" vertical="center"/>
    </xf>
    <xf numFmtId="17" fontId="14" fillId="2" borderId="53" xfId="0" applyNumberFormat="1" applyFont="1" applyFill="1" applyBorder="1" applyAlignment="1">
      <alignment horizontal="center" vertical="center" wrapText="1"/>
    </xf>
    <xf numFmtId="167" fontId="10" fillId="2" borderId="54" xfId="0" applyFont="1" applyFill="1" applyBorder="1" applyAlignment="1">
      <alignment horizontal="centerContinuous" vertical="center"/>
    </xf>
    <xf numFmtId="167" fontId="10" fillId="2" borderId="55" xfId="0" applyFont="1" applyFill="1" applyBorder="1" applyAlignment="1">
      <alignment horizontal="centerContinuous" vertical="center"/>
    </xf>
    <xf numFmtId="17" fontId="14" fillId="2" borderId="56" xfId="0" applyNumberFormat="1" applyFont="1" applyFill="1" applyBorder="1" applyAlignment="1">
      <alignment horizontal="center" vertical="center" wrapText="1"/>
    </xf>
    <xf numFmtId="17" fontId="14" fillId="2" borderId="57" xfId="0" applyNumberFormat="1" applyFont="1" applyFill="1" applyBorder="1" applyAlignment="1">
      <alignment horizontal="center" vertical="center"/>
    </xf>
    <xf numFmtId="1" fontId="0" fillId="0" borderId="0" xfId="0" applyNumberFormat="1"/>
    <xf numFmtId="17" fontId="7" fillId="0" borderId="58" xfId="0" applyNumberFormat="1" applyFont="1" applyBorder="1" applyAlignment="1">
      <alignment horizontal="center" vertical="center"/>
    </xf>
    <xf numFmtId="1" fontId="7" fillId="0" borderId="59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61" xfId="0" applyNumberFormat="1" applyFont="1" applyBorder="1" applyAlignment="1">
      <alignment horizontal="center" vertical="center"/>
    </xf>
    <xf numFmtId="166" fontId="7" fillId="0" borderId="59" xfId="0" applyNumberFormat="1" applyFont="1" applyBorder="1" applyAlignment="1">
      <alignment horizontal="center" vertical="center"/>
    </xf>
    <xf numFmtId="166" fontId="7" fillId="0" borderId="60" xfId="0" applyNumberFormat="1" applyFont="1" applyBorder="1" applyAlignment="1">
      <alignment horizontal="center" vertical="center"/>
    </xf>
    <xf numFmtId="1" fontId="8" fillId="0" borderId="62" xfId="0" applyNumberFormat="1" applyFont="1" applyBorder="1" applyAlignment="1">
      <alignment horizontal="center" vertical="center"/>
    </xf>
    <xf numFmtId="17" fontId="7" fillId="0" borderId="58" xfId="1" applyNumberFormat="1" applyFont="1" applyBorder="1" applyAlignment="1">
      <alignment horizontal="center" vertical="center"/>
    </xf>
    <xf numFmtId="3" fontId="7" fillId="14" borderId="59" xfId="1" applyNumberFormat="1" applyFont="1" applyFill="1" applyBorder="1" applyAlignment="1">
      <alignment horizontal="center" vertical="center"/>
    </xf>
    <xf numFmtId="3" fontId="7" fillId="14" borderId="0" xfId="1" applyNumberFormat="1" applyFont="1" applyFill="1" applyAlignment="1">
      <alignment horizontal="center" vertical="center"/>
    </xf>
    <xf numFmtId="3" fontId="7" fillId="14" borderId="60" xfId="1" applyNumberFormat="1" applyFont="1" applyFill="1" applyBorder="1" applyAlignment="1">
      <alignment horizontal="center" vertical="center"/>
    </xf>
    <xf numFmtId="3" fontId="7" fillId="0" borderId="59" xfId="4" applyNumberFormat="1" applyFont="1" applyBorder="1" applyAlignment="1">
      <alignment horizontal="center" vertical="center"/>
    </xf>
    <xf numFmtId="3" fontId="7" fillId="0" borderId="60" xfId="4" applyNumberFormat="1" applyFont="1" applyBorder="1" applyAlignment="1">
      <alignment horizontal="center" vertical="center"/>
    </xf>
    <xf numFmtId="3" fontId="7" fillId="14" borderId="45" xfId="1" applyNumberFormat="1" applyFont="1" applyFill="1" applyBorder="1" applyAlignment="1">
      <alignment horizontal="center" vertical="center"/>
    </xf>
    <xf numFmtId="3" fontId="7" fillId="0" borderId="59" xfId="1" applyNumberFormat="1" applyFont="1" applyBorder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3" fontId="7" fillId="0" borderId="60" xfId="1" applyNumberFormat="1" applyFont="1" applyBorder="1" applyAlignment="1">
      <alignment horizontal="center" vertical="center"/>
    </xf>
    <xf numFmtId="166" fontId="8" fillId="0" borderId="62" xfId="0" applyNumberFormat="1" applyFont="1" applyBorder="1" applyAlignment="1">
      <alignment horizontal="center" vertical="center"/>
    </xf>
    <xf numFmtId="3" fontId="7" fillId="14" borderId="63" xfId="1" applyNumberFormat="1" applyFont="1" applyFill="1" applyBorder="1" applyAlignment="1">
      <alignment horizontal="center" vertical="center"/>
    </xf>
    <xf numFmtId="17" fontId="7" fillId="0" borderId="64" xfId="1" applyNumberFormat="1" applyFont="1" applyBorder="1" applyAlignment="1">
      <alignment horizontal="center" vertical="center"/>
    </xf>
    <xf numFmtId="0" fontId="33" fillId="0" borderId="0" xfId="5" applyFont="1"/>
    <xf numFmtId="0" fontId="19" fillId="0" borderId="0" xfId="5" applyFont="1"/>
    <xf numFmtId="0" fontId="1" fillId="0" borderId="0" xfId="6"/>
    <xf numFmtId="0" fontId="19" fillId="10" borderId="0" xfId="5" applyFont="1" applyFill="1"/>
    <xf numFmtId="0" fontId="19" fillId="13" borderId="0" xfId="5" applyFont="1" applyFill="1"/>
    <xf numFmtId="0" fontId="29" fillId="0" borderId="0" xfId="5" applyFont="1"/>
    <xf numFmtId="0" fontId="30" fillId="0" borderId="0" xfId="5" applyFont="1"/>
    <xf numFmtId="0" fontId="31" fillId="0" borderId="0" xfId="5" applyFont="1" applyAlignment="1">
      <alignment horizontal="right"/>
    </xf>
    <xf numFmtId="0" fontId="34" fillId="0" borderId="0" xfId="5" applyFont="1"/>
    <xf numFmtId="0" fontId="35" fillId="0" borderId="0" xfId="6" applyFont="1"/>
    <xf numFmtId="0" fontId="20" fillId="0" borderId="0" xfId="6" applyFont="1"/>
    <xf numFmtId="0" fontId="21" fillId="0" borderId="0" xfId="5" applyFont="1"/>
    <xf numFmtId="0" fontId="36" fillId="0" borderId="0" xfId="0" applyNumberFormat="1" applyFont="1" applyAlignment="1" applyProtection="1">
      <alignment horizontal="left"/>
      <protection locked="0"/>
    </xf>
    <xf numFmtId="167" fontId="25" fillId="0" borderId="0" xfId="4" applyFont="1" applyAlignment="1">
      <alignment vertical="center"/>
    </xf>
    <xf numFmtId="167" fontId="8" fillId="0" borderId="0" xfId="4" applyFont="1" applyAlignment="1">
      <alignment vertical="center"/>
    </xf>
    <xf numFmtId="167" fontId="7" fillId="0" borderId="0" xfId="4" applyFont="1" applyAlignment="1">
      <alignment vertical="center"/>
    </xf>
    <xf numFmtId="167" fontId="7" fillId="0" borderId="0" xfId="4" applyFont="1" applyAlignment="1">
      <alignment horizontal="center" vertical="center"/>
    </xf>
    <xf numFmtId="167" fontId="26" fillId="0" borderId="0" xfId="4" applyFont="1" applyAlignment="1">
      <alignment vertical="center"/>
    </xf>
    <xf numFmtId="167" fontId="9" fillId="0" borderId="0" xfId="4" applyFont="1" applyAlignment="1">
      <alignment vertical="center"/>
    </xf>
    <xf numFmtId="167" fontId="9" fillId="0" borderId="0" xfId="4" applyFont="1" applyAlignment="1">
      <alignment horizontal="center" vertical="center"/>
    </xf>
    <xf numFmtId="167" fontId="1" fillId="0" borderId="0" xfId="4"/>
    <xf numFmtId="167" fontId="23" fillId="0" borderId="0" xfId="4" applyFont="1"/>
    <xf numFmtId="167" fontId="8" fillId="0" borderId="0" xfId="4" applyFont="1" applyAlignment="1">
      <alignment horizontal="center" vertical="center" textRotation="90"/>
    </xf>
    <xf numFmtId="167" fontId="7" fillId="0" borderId="0" xfId="4" applyFont="1" applyAlignment="1">
      <alignment horizontal="left" vertical="center"/>
    </xf>
    <xf numFmtId="167" fontId="10" fillId="9" borderId="10" xfId="4" applyFont="1" applyFill="1" applyBorder="1" applyAlignment="1">
      <alignment horizontal="centerContinuous" vertical="center"/>
    </xf>
    <xf numFmtId="167" fontId="10" fillId="9" borderId="27" xfId="4" applyFont="1" applyFill="1" applyBorder="1" applyAlignment="1">
      <alignment horizontal="centerContinuous" vertical="center"/>
    </xf>
    <xf numFmtId="167" fontId="10" fillId="9" borderId="11" xfId="4" applyFont="1" applyFill="1" applyBorder="1" applyAlignment="1">
      <alignment horizontal="centerContinuous" vertical="center"/>
    </xf>
    <xf numFmtId="17" fontId="14" fillId="9" borderId="3" xfId="4" applyNumberFormat="1" applyFont="1" applyFill="1" applyBorder="1" applyAlignment="1">
      <alignment horizontal="center" vertical="center" wrapText="1"/>
    </xf>
    <xf numFmtId="17" fontId="14" fillId="9" borderId="2" xfId="4" applyNumberFormat="1" applyFont="1" applyFill="1" applyBorder="1" applyAlignment="1">
      <alignment horizontal="center" vertical="center"/>
    </xf>
    <xf numFmtId="17" fontId="14" fillId="9" borderId="8" xfId="4" applyNumberFormat="1" applyFont="1" applyFill="1" applyBorder="1" applyAlignment="1">
      <alignment horizontal="center" vertical="center"/>
    </xf>
    <xf numFmtId="167" fontId="1" fillId="0" borderId="0" xfId="4" applyAlignment="1">
      <alignment horizontal="center"/>
    </xf>
    <xf numFmtId="17" fontId="7" fillId="0" borderId="23" xfId="4" applyNumberFormat="1" applyFont="1" applyBorder="1" applyAlignment="1">
      <alignment horizontal="center" vertical="center"/>
    </xf>
    <xf numFmtId="1" fontId="7" fillId="0" borderId="24" xfId="4" applyNumberFormat="1" applyFont="1" applyBorder="1" applyAlignment="1">
      <alignment horizontal="center" vertical="center"/>
    </xf>
    <xf numFmtId="1" fontId="7" fillId="0" borderId="26" xfId="4" applyNumberFormat="1" applyFont="1" applyBorder="1" applyAlignment="1">
      <alignment horizontal="center" vertical="center"/>
    </xf>
    <xf numFmtId="1" fontId="7" fillId="0" borderId="25" xfId="4" applyNumberFormat="1" applyFont="1" applyBorder="1" applyAlignment="1">
      <alignment horizontal="center" vertical="center"/>
    </xf>
    <xf numFmtId="166" fontId="7" fillId="0" borderId="24" xfId="4" applyNumberFormat="1" applyFont="1" applyBorder="1" applyAlignment="1">
      <alignment horizontal="center" vertical="center"/>
    </xf>
    <xf numFmtId="166" fontId="7" fillId="0" borderId="26" xfId="4" applyNumberFormat="1" applyFont="1" applyBorder="1" applyAlignment="1">
      <alignment horizontal="center" vertical="center"/>
    </xf>
    <xf numFmtId="166" fontId="7" fillId="0" borderId="25" xfId="4" applyNumberFormat="1" applyFont="1" applyBorder="1" applyAlignment="1">
      <alignment horizontal="center" vertical="center"/>
    </xf>
    <xf numFmtId="1" fontId="1" fillId="0" borderId="0" xfId="4" applyNumberFormat="1" applyAlignment="1">
      <alignment horizontal="center"/>
    </xf>
    <xf numFmtId="17" fontId="7" fillId="0" borderId="7" xfId="4" applyNumberFormat="1" applyFont="1" applyBorder="1" applyAlignment="1">
      <alignment horizontal="center" vertical="center"/>
    </xf>
    <xf numFmtId="1" fontId="7" fillId="0" borderId="3" xfId="4" applyNumberFormat="1" applyFont="1" applyBorder="1" applyAlignment="1">
      <alignment horizontal="center" vertical="center"/>
    </xf>
    <xf numFmtId="1" fontId="7" fillId="0" borderId="2" xfId="4" applyNumberFormat="1" applyFont="1" applyBorder="1" applyAlignment="1">
      <alignment horizontal="center" vertical="center"/>
    </xf>
    <xf numFmtId="1" fontId="7" fillId="0" borderId="8" xfId="4" applyNumberFormat="1" applyFont="1" applyBorder="1" applyAlignment="1">
      <alignment horizontal="center" vertical="center"/>
    </xf>
    <xf numFmtId="166" fontId="7" fillId="0" borderId="3" xfId="4" applyNumberFormat="1" applyFont="1" applyBorder="1" applyAlignment="1">
      <alignment horizontal="center" vertical="center"/>
    </xf>
    <xf numFmtId="166" fontId="7" fillId="0" borderId="2" xfId="4" applyNumberFormat="1" applyFont="1" applyBorder="1" applyAlignment="1">
      <alignment horizontal="center" vertical="center"/>
    </xf>
    <xf numFmtId="166" fontId="7" fillId="0" borderId="8" xfId="4" applyNumberFormat="1" applyFont="1" applyBorder="1" applyAlignment="1">
      <alignment horizontal="center" vertical="center"/>
    </xf>
    <xf numFmtId="1" fontId="7" fillId="0" borderId="17" xfId="4" applyNumberFormat="1" applyFont="1" applyBorder="1" applyAlignment="1">
      <alignment horizontal="center" vertical="center"/>
    </xf>
    <xf numFmtId="1" fontId="7" fillId="0" borderId="19" xfId="4" applyNumberFormat="1" applyFont="1" applyBorder="1" applyAlignment="1">
      <alignment horizontal="center" vertical="center"/>
    </xf>
    <xf numFmtId="1" fontId="7" fillId="0" borderId="18" xfId="4" applyNumberFormat="1" applyFont="1" applyBorder="1" applyAlignment="1">
      <alignment horizontal="center" vertical="center"/>
    </xf>
    <xf numFmtId="167" fontId="1" fillId="0" borderId="0" xfId="4" applyAlignment="1">
      <alignment horizontal="center" vertical="center" textRotation="90"/>
    </xf>
    <xf numFmtId="0" fontId="37" fillId="0" borderId="0" xfId="5" applyFont="1" applyAlignment="1">
      <alignment horizontal="right"/>
    </xf>
    <xf numFmtId="0" fontId="38" fillId="0" borderId="0" xfId="5" applyFont="1" applyAlignment="1">
      <alignment horizontal="right"/>
    </xf>
    <xf numFmtId="0" fontId="39" fillId="0" borderId="0" xfId="5" applyFont="1" applyAlignment="1">
      <alignment horizontal="right"/>
    </xf>
    <xf numFmtId="0" fontId="23" fillId="0" borderId="0" xfId="0" applyNumberFormat="1" applyFont="1"/>
    <xf numFmtId="167" fontId="8" fillId="0" borderId="0" xfId="0" applyFont="1" applyAlignment="1">
      <alignment horizontal="center" vertical="center" textRotation="90" wrapText="1"/>
    </xf>
    <xf numFmtId="17" fontId="7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7" fontId="8" fillId="0" borderId="0" xfId="0" applyFont="1" applyAlignment="1">
      <alignment horizontal="center" vertical="center" wrapText="1"/>
    </xf>
    <xf numFmtId="167" fontId="1" fillId="0" borderId="0" xfId="0" applyFont="1"/>
    <xf numFmtId="167" fontId="1" fillId="0" borderId="0" xfId="0" applyFont="1" applyAlignment="1">
      <alignment wrapText="1"/>
    </xf>
    <xf numFmtId="0" fontId="40" fillId="0" borderId="14" xfId="0" applyNumberFormat="1" applyFont="1" applyBorder="1" applyAlignment="1" applyProtection="1">
      <alignment horizontal="left"/>
      <protection locked="0"/>
    </xf>
    <xf numFmtId="0" fontId="41" fillId="0" borderId="14" xfId="0" applyNumberFormat="1" applyFont="1" applyBorder="1" applyAlignment="1" applyProtection="1">
      <alignment horizontal="left"/>
      <protection locked="0"/>
    </xf>
    <xf numFmtId="0" fontId="40" fillId="0" borderId="14" xfId="0" applyNumberFormat="1" applyFont="1" applyBorder="1" applyAlignment="1" applyProtection="1">
      <alignment horizontal="center"/>
      <protection locked="0"/>
    </xf>
    <xf numFmtId="0" fontId="6" fillId="0" borderId="0" xfId="0" applyNumberFormat="1" applyFont="1"/>
    <xf numFmtId="166" fontId="0" fillId="0" borderId="0" xfId="0" applyNumberFormat="1" applyAlignment="1">
      <alignment horizontal="left"/>
    </xf>
    <xf numFmtId="167" fontId="12" fillId="5" borderId="0" xfId="4" applyFont="1" applyFill="1" applyAlignment="1">
      <alignment horizontal="center" vertical="center"/>
    </xf>
    <xf numFmtId="17" fontId="7" fillId="0" borderId="0" xfId="1" applyNumberFormat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170" fontId="7" fillId="0" borderId="26" xfId="7" applyNumberFormat="1" applyFont="1" applyBorder="1" applyAlignment="1">
      <alignment horizontal="center" vertical="center"/>
    </xf>
    <xf numFmtId="170" fontId="7" fillId="0" borderId="25" xfId="7" applyNumberFormat="1" applyFont="1" applyBorder="1" applyAlignment="1">
      <alignment horizontal="center" vertical="center"/>
    </xf>
    <xf numFmtId="170" fontId="7" fillId="0" borderId="2" xfId="7" applyNumberFormat="1" applyFont="1" applyBorder="1" applyAlignment="1">
      <alignment horizontal="center" vertical="center"/>
    </xf>
    <xf numFmtId="170" fontId="7" fillId="0" borderId="8" xfId="7" applyNumberFormat="1" applyFont="1" applyBorder="1" applyAlignment="1">
      <alignment horizontal="center" vertical="center"/>
    </xf>
    <xf numFmtId="17" fontId="7" fillId="0" borderId="72" xfId="4" applyNumberFormat="1" applyFont="1" applyBorder="1" applyAlignment="1">
      <alignment horizontal="center" vertical="center"/>
    </xf>
    <xf numFmtId="1" fontId="7" fillId="0" borderId="73" xfId="4" applyNumberFormat="1" applyFont="1" applyBorder="1" applyAlignment="1">
      <alignment horizontal="center" vertical="center"/>
    </xf>
    <xf numFmtId="1" fontId="7" fillId="0" borderId="74" xfId="4" applyNumberFormat="1" applyFont="1" applyBorder="1" applyAlignment="1">
      <alignment horizontal="center" vertical="center"/>
    </xf>
    <xf numFmtId="1" fontId="7" fillId="0" borderId="75" xfId="4" applyNumberFormat="1" applyFont="1" applyBorder="1" applyAlignment="1">
      <alignment horizontal="center" vertical="center"/>
    </xf>
    <xf numFmtId="166" fontId="7" fillId="0" borderId="73" xfId="4" applyNumberFormat="1" applyFont="1" applyBorder="1" applyAlignment="1">
      <alignment horizontal="center" vertical="center"/>
    </xf>
    <xf numFmtId="166" fontId="7" fillId="0" borderId="74" xfId="4" applyNumberFormat="1" applyFont="1" applyBorder="1" applyAlignment="1">
      <alignment horizontal="center" vertical="center"/>
    </xf>
    <xf numFmtId="166" fontId="7" fillId="0" borderId="75" xfId="4" applyNumberFormat="1" applyFont="1" applyBorder="1" applyAlignment="1">
      <alignment horizontal="center" vertical="center"/>
    </xf>
    <xf numFmtId="170" fontId="7" fillId="0" borderId="74" xfId="7" applyNumberFormat="1" applyFont="1" applyBorder="1" applyAlignment="1">
      <alignment horizontal="center" vertical="center"/>
    </xf>
    <xf numFmtId="170" fontId="7" fillId="0" borderId="75" xfId="7" applyNumberFormat="1" applyFont="1" applyBorder="1" applyAlignment="1">
      <alignment horizontal="center" vertical="center"/>
    </xf>
    <xf numFmtId="0" fontId="41" fillId="0" borderId="68" xfId="0" applyNumberFormat="1" applyFont="1" applyBorder="1" applyAlignment="1" applyProtection="1">
      <alignment horizontal="left" vertical="center" wrapText="1"/>
      <protection locked="0"/>
    </xf>
    <xf numFmtId="0" fontId="40" fillId="0" borderId="68" xfId="0" applyNumberFormat="1" applyFont="1" applyBorder="1" applyAlignment="1" applyProtection="1">
      <alignment horizontal="left" vertical="center"/>
      <protection locked="0"/>
    </xf>
    <xf numFmtId="0" fontId="16" fillId="0" borderId="14" xfId="0" applyNumberFormat="1" applyFont="1" applyBorder="1" applyProtection="1">
      <protection locked="0"/>
    </xf>
    <xf numFmtId="0" fontId="17" fillId="0" borderId="14" xfId="0" applyNumberFormat="1" applyFont="1" applyBorder="1" applyProtection="1">
      <protection locked="0"/>
    </xf>
    <xf numFmtId="167" fontId="6" fillId="0" borderId="0" xfId="0" applyFont="1" applyAlignment="1">
      <alignment vertical="center"/>
    </xf>
    <xf numFmtId="0" fontId="0" fillId="0" borderId="0" xfId="0" applyNumberFormat="1"/>
    <xf numFmtId="1" fontId="16" fillId="0" borderId="14" xfId="0" applyNumberFormat="1" applyFont="1" applyBorder="1" applyProtection="1">
      <protection locked="0"/>
    </xf>
    <xf numFmtId="1" fontId="7" fillId="0" borderId="23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2" xfId="0" applyNumberFormat="1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166" fontId="7" fillId="0" borderId="23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6" fontId="7" fillId="0" borderId="43" xfId="0" applyNumberFormat="1" applyFont="1" applyBorder="1" applyAlignment="1">
      <alignment horizontal="center" vertical="center"/>
    </xf>
    <xf numFmtId="166" fontId="7" fillId="0" borderId="37" xfId="0" applyNumberFormat="1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center" vertical="center"/>
    </xf>
    <xf numFmtId="166" fontId="7" fillId="0" borderId="44" xfId="0" applyNumberFormat="1" applyFont="1" applyBorder="1" applyAlignment="1">
      <alignment horizontal="center" vertical="center"/>
    </xf>
    <xf numFmtId="17" fontId="14" fillId="9" borderId="7" xfId="0" applyNumberFormat="1" applyFont="1" applyFill="1" applyBorder="1" applyAlignment="1">
      <alignment horizontal="center" vertical="center" wrapText="1"/>
    </xf>
    <xf numFmtId="17" fontId="14" fillId="9" borderId="75" xfId="0" applyNumberFormat="1" applyFont="1" applyFill="1" applyBorder="1" applyAlignment="1">
      <alignment horizontal="center" vertical="center" wrapText="1"/>
    </xf>
    <xf numFmtId="17" fontId="14" fillId="15" borderId="3" xfId="4" applyNumberFormat="1" applyFont="1" applyFill="1" applyBorder="1" applyAlignment="1">
      <alignment horizontal="center" vertical="center" wrapText="1"/>
    </xf>
    <xf numFmtId="17" fontId="14" fillId="15" borderId="2" xfId="4" applyNumberFormat="1" applyFont="1" applyFill="1" applyBorder="1" applyAlignment="1">
      <alignment horizontal="center" vertical="center" wrapText="1"/>
    </xf>
    <xf numFmtId="17" fontId="14" fillId="15" borderId="8" xfId="4" applyNumberFormat="1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" fontId="7" fillId="0" borderId="58" xfId="0" applyNumberFormat="1" applyFont="1" applyBorder="1" applyAlignment="1">
      <alignment horizontal="center" vertical="center"/>
    </xf>
    <xf numFmtId="1" fontId="7" fillId="0" borderId="76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left"/>
    </xf>
    <xf numFmtId="166" fontId="0" fillId="0" borderId="0" xfId="8" applyNumberFormat="1" applyFont="1"/>
    <xf numFmtId="9" fontId="0" fillId="0" borderId="0" xfId="8" applyFont="1"/>
    <xf numFmtId="0" fontId="23" fillId="0" borderId="0" xfId="0" applyNumberFormat="1" applyFont="1" applyProtection="1">
      <protection locked="0"/>
    </xf>
    <xf numFmtId="0" fontId="16" fillId="0" borderId="0" xfId="0" applyNumberFormat="1" applyFont="1" applyAlignment="1" applyProtection="1">
      <alignment horizontal="left"/>
      <protection locked="0"/>
    </xf>
    <xf numFmtId="165" fontId="16" fillId="0" borderId="0" xfId="0" applyNumberFormat="1" applyFont="1" applyAlignment="1" applyProtection="1">
      <alignment horizontal="left"/>
      <protection locked="0"/>
    </xf>
    <xf numFmtId="0" fontId="15" fillId="0" borderId="0" xfId="0" applyNumberFormat="1" applyFont="1" applyProtection="1">
      <protection locked="0"/>
    </xf>
    <xf numFmtId="0" fontId="15" fillId="0" borderId="0" xfId="0" applyNumberFormat="1" applyFont="1" applyAlignment="1" applyProtection="1">
      <alignment horizontal="left"/>
      <protection locked="0"/>
    </xf>
    <xf numFmtId="167" fontId="15" fillId="0" borderId="0" xfId="0" applyFont="1" applyProtection="1">
      <protection locked="0"/>
    </xf>
    <xf numFmtId="167" fontId="16" fillId="0" borderId="0" xfId="0" applyFont="1" applyAlignment="1" applyProtection="1">
      <alignment horizontal="left"/>
      <protection locked="0"/>
    </xf>
    <xf numFmtId="0" fontId="17" fillId="0" borderId="14" xfId="0" applyNumberFormat="1" applyFont="1" applyBorder="1" applyAlignment="1" applyProtection="1">
      <alignment horizontal="left" wrapText="1"/>
      <protection locked="0"/>
    </xf>
    <xf numFmtId="165" fontId="17" fillId="0" borderId="14" xfId="0" applyNumberFormat="1" applyFont="1" applyBorder="1" applyAlignment="1" applyProtection="1">
      <alignment horizontal="left" wrapText="1"/>
      <protection locked="0"/>
    </xf>
    <xf numFmtId="0" fontId="15" fillId="0" borderId="0" xfId="0" applyNumberFormat="1" applyFont="1" applyAlignment="1" applyProtection="1">
      <alignment wrapText="1"/>
      <protection locked="0"/>
    </xf>
    <xf numFmtId="0" fontId="15" fillId="0" borderId="0" xfId="0" applyNumberFormat="1" applyFont="1" applyAlignment="1" applyProtection="1">
      <alignment horizontal="left" wrapText="1"/>
      <protection locked="0"/>
    </xf>
    <xf numFmtId="0" fontId="28" fillId="0" borderId="0" xfId="0" applyNumberFormat="1" applyFont="1" applyAlignment="1" applyProtection="1">
      <alignment horizontal="left"/>
      <protection locked="0"/>
    </xf>
    <xf numFmtId="167" fontId="15" fillId="0" borderId="0" xfId="0" applyFont="1" applyAlignment="1" applyProtection="1">
      <alignment wrapText="1"/>
      <protection locked="0"/>
    </xf>
    <xf numFmtId="167" fontId="17" fillId="0" borderId="14" xfId="0" applyFont="1" applyBorder="1" applyAlignment="1" applyProtection="1">
      <alignment horizontal="left" wrapText="1"/>
      <protection locked="0"/>
    </xf>
    <xf numFmtId="0" fontId="24" fillId="0" borderId="0" xfId="0" applyNumberFormat="1" applyFont="1" applyAlignment="1" applyProtection="1">
      <alignment horizontal="left"/>
      <protection locked="0"/>
    </xf>
    <xf numFmtId="0" fontId="16" fillId="0" borderId="14" xfId="0" applyNumberFormat="1" applyFont="1" applyBorder="1" applyAlignment="1" applyProtection="1">
      <alignment horizontal="left"/>
      <protection locked="0"/>
    </xf>
    <xf numFmtId="165" fontId="16" fillId="0" borderId="14" xfId="0" applyNumberFormat="1" applyFont="1" applyBorder="1" applyAlignment="1" applyProtection="1">
      <alignment horizontal="left"/>
      <protection locked="0"/>
    </xf>
    <xf numFmtId="169" fontId="16" fillId="0" borderId="14" xfId="0" applyNumberFormat="1" applyFont="1" applyBorder="1" applyAlignment="1" applyProtection="1">
      <alignment horizontal="left"/>
      <protection locked="0"/>
    </xf>
    <xf numFmtId="166" fontId="16" fillId="0" borderId="14" xfId="0" applyNumberFormat="1" applyFont="1" applyBorder="1" applyProtection="1">
      <protection locked="0"/>
    </xf>
    <xf numFmtId="0" fontId="16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 applyAlignment="1" applyProtection="1">
      <alignment wrapText="1"/>
      <protection locked="0"/>
    </xf>
    <xf numFmtId="166" fontId="15" fillId="0" borderId="0" xfId="0" applyNumberFormat="1" applyFont="1" applyProtection="1">
      <protection locked="0"/>
    </xf>
    <xf numFmtId="1" fontId="15" fillId="0" borderId="0" xfId="0" applyNumberFormat="1" applyFont="1" applyProtection="1">
      <protection locked="0"/>
    </xf>
    <xf numFmtId="15" fontId="15" fillId="0" borderId="0" xfId="0" applyNumberFormat="1" applyFont="1" applyProtection="1">
      <protection locked="0"/>
    </xf>
    <xf numFmtId="167" fontId="23" fillId="0" borderId="0" xfId="0" applyFont="1" applyProtection="1">
      <protection locked="0"/>
    </xf>
    <xf numFmtId="167" fontId="16" fillId="0" borderId="0" xfId="0" applyFont="1" applyProtection="1">
      <protection locked="0"/>
    </xf>
    <xf numFmtId="167" fontId="16" fillId="0" borderId="14" xfId="0" applyFont="1" applyBorder="1" applyAlignment="1" applyProtection="1">
      <alignment horizontal="left"/>
      <protection locked="0"/>
    </xf>
    <xf numFmtId="167" fontId="16" fillId="0" borderId="14" xfId="0" applyFont="1" applyBorder="1" applyProtection="1">
      <protection locked="0"/>
    </xf>
    <xf numFmtId="167" fontId="15" fillId="0" borderId="0" xfId="0" applyFont="1" applyAlignment="1" applyProtection="1">
      <alignment horizontal="left"/>
      <protection locked="0"/>
    </xf>
    <xf numFmtId="1" fontId="16" fillId="0" borderId="0" xfId="0" applyNumberFormat="1" applyFont="1" applyAlignment="1" applyProtection="1">
      <alignment horizontal="left"/>
      <protection locked="0"/>
    </xf>
    <xf numFmtId="0" fontId="45" fillId="0" borderId="0" xfId="9" applyNumberFormat="1" applyFill="1" applyBorder="1" applyAlignment="1" applyProtection="1">
      <alignment horizontal="left"/>
      <protection locked="0"/>
    </xf>
    <xf numFmtId="167" fontId="8" fillId="0" borderId="0" xfId="0" applyFont="1" applyAlignment="1">
      <alignment horizontal="left" vertical="center" wrapText="1"/>
    </xf>
    <xf numFmtId="167" fontId="8" fillId="0" borderId="34" xfId="0" applyFont="1" applyBorder="1" applyAlignment="1">
      <alignment horizontal="center" vertical="center" textRotation="90" wrapText="1"/>
    </xf>
    <xf numFmtId="167" fontId="8" fillId="0" borderId="35" xfId="0" applyFont="1" applyBorder="1" applyAlignment="1">
      <alignment horizontal="center" vertical="center" textRotation="90" wrapText="1"/>
    </xf>
    <xf numFmtId="167" fontId="8" fillId="0" borderId="36" xfId="0" applyFont="1" applyBorder="1" applyAlignment="1">
      <alignment horizontal="center" vertical="center" textRotation="90" wrapText="1"/>
    </xf>
    <xf numFmtId="167" fontId="10" fillId="9" borderId="65" xfId="0" applyFont="1" applyFill="1" applyBorder="1" applyAlignment="1">
      <alignment horizontal="center" vertical="center"/>
    </xf>
    <xf numFmtId="167" fontId="10" fillId="9" borderId="28" xfId="0" applyFont="1" applyFill="1" applyBorder="1" applyAlignment="1">
      <alignment horizontal="center" vertical="center"/>
    </xf>
    <xf numFmtId="167" fontId="10" fillId="9" borderId="66" xfId="0" applyFont="1" applyFill="1" applyBorder="1" applyAlignment="1">
      <alignment horizontal="center" vertical="center"/>
    </xf>
    <xf numFmtId="167" fontId="10" fillId="9" borderId="67" xfId="0" applyFont="1" applyFill="1" applyBorder="1" applyAlignment="1">
      <alignment horizontal="center" vertical="center"/>
    </xf>
    <xf numFmtId="167" fontId="10" fillId="12" borderId="49" xfId="1" applyFont="1" applyFill="1" applyBorder="1" applyAlignment="1">
      <alignment horizontal="center" vertical="center"/>
    </xf>
    <xf numFmtId="167" fontId="10" fillId="12" borderId="71" xfId="1" applyFont="1" applyFill="1" applyBorder="1" applyAlignment="1">
      <alignment horizontal="center" vertical="center"/>
    </xf>
    <xf numFmtId="167" fontId="15" fillId="0" borderId="0" xfId="0" applyFont="1" applyAlignment="1" applyProtection="1">
      <alignment horizontal="center"/>
      <protection locked="0"/>
    </xf>
    <xf numFmtId="0" fontId="41" fillId="0" borderId="68" xfId="0" applyNumberFormat="1" applyFont="1" applyBorder="1" applyAlignment="1" applyProtection="1">
      <alignment horizontal="center" vertical="center"/>
      <protection locked="0"/>
    </xf>
    <xf numFmtId="167" fontId="42" fillId="0" borderId="69" xfId="0" applyFont="1" applyBorder="1" applyAlignment="1">
      <alignment horizontal="center" vertical="center"/>
    </xf>
    <xf numFmtId="167" fontId="42" fillId="0" borderId="70" xfId="0" applyFont="1" applyBorder="1" applyAlignment="1">
      <alignment horizontal="center" vertical="center"/>
    </xf>
    <xf numFmtId="0" fontId="41" fillId="0" borderId="69" xfId="0" applyNumberFormat="1" applyFont="1" applyBorder="1" applyAlignment="1" applyProtection="1">
      <alignment horizontal="center" vertical="center"/>
      <protection locked="0"/>
    </xf>
    <xf numFmtId="0" fontId="41" fillId="0" borderId="70" xfId="0" applyNumberFormat="1" applyFont="1" applyBorder="1" applyAlignment="1" applyProtection="1">
      <alignment horizontal="center" vertical="center"/>
      <protection locked="0"/>
    </xf>
    <xf numFmtId="167" fontId="12" fillId="5" borderId="58" xfId="4" applyFont="1" applyFill="1" applyBorder="1" applyAlignment="1">
      <alignment horizontal="center" vertical="center"/>
    </xf>
    <xf numFmtId="167" fontId="12" fillId="5" borderId="0" xfId="4" applyFont="1" applyFill="1" applyAlignment="1">
      <alignment horizontal="center" vertical="center"/>
    </xf>
    <xf numFmtId="167" fontId="1" fillId="0" borderId="0" xfId="4" applyAlignment="1">
      <alignment horizontal="center"/>
    </xf>
    <xf numFmtId="167" fontId="8" fillId="0" borderId="34" xfId="4" applyFont="1" applyBorder="1" applyAlignment="1">
      <alignment horizontal="center" vertical="center" textRotation="90" wrapText="1"/>
    </xf>
    <xf numFmtId="167" fontId="8" fillId="0" borderId="35" xfId="4" applyFont="1" applyBorder="1" applyAlignment="1">
      <alignment horizontal="center" vertical="center" textRotation="90" wrapText="1"/>
    </xf>
    <xf numFmtId="167" fontId="8" fillId="0" borderId="36" xfId="4" applyFont="1" applyBorder="1" applyAlignment="1">
      <alignment horizontal="center" vertical="center" textRotation="90" wrapText="1"/>
    </xf>
    <xf numFmtId="167" fontId="10" fillId="15" borderId="65" xfId="4" applyFont="1" applyFill="1" applyBorder="1" applyAlignment="1">
      <alignment horizontal="center" vertical="center"/>
    </xf>
    <xf numFmtId="167" fontId="10" fillId="15" borderId="28" xfId="4" applyFont="1" applyFill="1" applyBorder="1" applyAlignment="1">
      <alignment horizontal="center" vertical="center"/>
    </xf>
    <xf numFmtId="167" fontId="10" fillId="15" borderId="66" xfId="4" applyFont="1" applyFill="1" applyBorder="1" applyAlignment="1">
      <alignment horizontal="center" vertical="center"/>
    </xf>
  </cellXfs>
  <cellStyles count="10">
    <cellStyle name="Comma" xfId="7" builtinId="3"/>
    <cellStyle name="Hyperlink" xfId="9" builtinId="8"/>
    <cellStyle name="Normal" xfId="0" builtinId="0"/>
    <cellStyle name="Normal 2" xfId="1" xr:uid="{00000000-0005-0000-0000-000003000000}"/>
    <cellStyle name="Normal 2 2" xfId="4" xr:uid="{00000000-0005-0000-0000-000004000000}"/>
    <cellStyle name="Normal 2 3" xfId="6" xr:uid="{00000000-0005-0000-0000-000005000000}"/>
    <cellStyle name="Normal 3" xfId="2" xr:uid="{00000000-0005-0000-0000-000006000000}"/>
    <cellStyle name="Normal 4" xfId="3" xr:uid="{00000000-0005-0000-0000-000007000000}"/>
    <cellStyle name="Normal_Capacity Plan Template 2" xfId="5" xr:uid="{00000000-0005-0000-0000-000008000000}"/>
    <cellStyle name="Percent" xfId="8" builtinId="5"/>
  </cellStyles>
  <dxfs count="29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00B050"/>
      </font>
    </dxf>
    <dxf>
      <font>
        <color rgb="FFFF0000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r.chawla/AppData/Local/Microsoft/Windows/Temporary%20Internet%20Files/Content.Outlook/71JUKLVM/e$/Documents%20and%20Settings/n963552a/Local%20Settings/Temporary%20Internet%20Files/OLK15/Intraday%20wc%20100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$/Documents%20and%20Settings/n963552a/Local%20Settings/Temporary%20Internet%20Files/OLK15/Intraday%20wc%20100105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Users/amar.chawla/AppData/Local/Microsoft/Windows/Temporary%20Internet%20Files/Content.Outlook/71JUKLVM/e$/Documents%20and%20Settings/V371788/Local%20Settings/Temporary%20Internet%20Files/OLK17F/Copy%20of%20Best%20Practice%20RAP%20Meeting%20Vodafone%20V3.xls?1CDFC343" TargetMode="External"/><Relationship Id="rId1" Type="http://schemas.openxmlformats.org/officeDocument/2006/relationships/externalLinkPath" Target="file:///\\1CDFC343\Copy%20of%20Best%20Practice%20RAP%20Meeting%20Vodafone%20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$/Documents%20and%20Settings/V371788/Local%20Settings/Temporary%20Internet%20Files/OLK17F/Copy%20of%20Best%20Practice%20RAP%20Meeting%20Vodafone%20V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r.chawla/AppData/Local/Microsoft/Windows/Temporary%20Internet%20Files/Content.Outlook/71JUKLVM/e$/INTRADAY/Vodafone%20Intraday/TCS/Intraday/VF%20Halfhourly%20ASH%25%20-%20OVERA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$/INTRADAY/Vodafone%20Intraday/TCS/Intraday/VF%20Halfhourly%20ASH%25%20-%20OVER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showGridLines="0" showRowColHeaders="0" workbookViewId="0"/>
  </sheetViews>
  <sheetFormatPr defaultColWidth="0" defaultRowHeight="12.75" customHeight="1" zeroHeight="1" x14ac:dyDescent="0.25"/>
  <cols>
    <col min="1" max="1" width="0.90625" style="206" customWidth="1"/>
    <col min="2" max="4" width="0.36328125" style="206" customWidth="1"/>
    <col min="5" max="5" width="0.54296875" style="206" customWidth="1"/>
    <col min="6" max="6" width="20.6328125" style="206" customWidth="1"/>
    <col min="7" max="7" width="9" style="206" customWidth="1"/>
    <col min="8" max="8" width="1.08984375" style="206" customWidth="1"/>
    <col min="9" max="9" width="2.36328125" style="206" customWidth="1"/>
    <col min="10" max="10" width="10.6328125" style="206" customWidth="1"/>
    <col min="11" max="11" width="15.6328125" style="206" customWidth="1"/>
    <col min="12" max="12" width="13.453125" style="206" customWidth="1"/>
    <col min="13" max="13" width="11.6328125" style="206" customWidth="1"/>
    <col min="14" max="14" width="10.90625" style="206" customWidth="1"/>
    <col min="15" max="15" width="20.6328125" style="206" customWidth="1"/>
    <col min="16" max="16" width="0.54296875" style="206" customWidth="1"/>
    <col min="17" max="19" width="0.36328125" style="206" customWidth="1"/>
    <col min="20" max="20" width="0.90625" style="206" customWidth="1"/>
    <col min="21" max="16384" width="9.08984375" style="207" hidden="1"/>
  </cols>
  <sheetData>
    <row r="1" spans="1:19" ht="5.25" customHeight="1" x14ac:dyDescent="0.25">
      <c r="A1" s="205"/>
    </row>
    <row r="2" spans="1:19" ht="2.15" customHeight="1" x14ac:dyDescent="0.25">
      <c r="B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S2" s="208"/>
    </row>
    <row r="3" spans="1:19" ht="2.15" customHeight="1" x14ac:dyDescent="0.25"/>
    <row r="4" spans="1:19" ht="2.15" customHeight="1" x14ac:dyDescent="0.25">
      <c r="B4" s="208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S4" s="208"/>
    </row>
    <row r="5" spans="1:19" ht="2.15" customHeight="1" x14ac:dyDescent="0.25">
      <c r="B5" s="208"/>
      <c r="D5" s="209"/>
      <c r="Q5" s="209"/>
      <c r="S5" s="208"/>
    </row>
    <row r="6" spans="1:19" ht="15" customHeight="1" x14ac:dyDescent="0.35">
      <c r="B6" s="208"/>
      <c r="D6" s="209"/>
      <c r="M6" s="210"/>
      <c r="N6" s="211"/>
      <c r="O6" s="212"/>
      <c r="Q6" s="209"/>
      <c r="S6" s="208"/>
    </row>
    <row r="7" spans="1:19" ht="15" customHeight="1" x14ac:dyDescent="0.35">
      <c r="B7" s="208"/>
      <c r="D7" s="209"/>
      <c r="M7" s="210"/>
      <c r="N7" s="213"/>
      <c r="O7" s="255" t="s">
        <v>48</v>
      </c>
      <c r="Q7" s="209"/>
      <c r="S7" s="208"/>
    </row>
    <row r="8" spans="1:19" ht="15" customHeight="1" x14ac:dyDescent="0.35">
      <c r="B8" s="208"/>
      <c r="D8" s="209"/>
      <c r="K8" s="207"/>
      <c r="M8" s="210"/>
      <c r="N8" s="213"/>
      <c r="O8" s="256" t="s">
        <v>181</v>
      </c>
      <c r="Q8" s="209"/>
      <c r="S8" s="208"/>
    </row>
    <row r="9" spans="1:19" ht="15" customHeight="1" x14ac:dyDescent="0.35">
      <c r="B9" s="208"/>
      <c r="D9" s="209"/>
      <c r="M9" s="210"/>
      <c r="N9" s="214"/>
      <c r="O9" s="257"/>
      <c r="Q9" s="209"/>
      <c r="S9" s="208"/>
    </row>
    <row r="10" spans="1:19" ht="15" customHeight="1" x14ac:dyDescent="0.35">
      <c r="B10" s="208"/>
      <c r="D10" s="209"/>
      <c r="N10" s="256" t="s">
        <v>49</v>
      </c>
      <c r="O10" s="257" t="s">
        <v>182</v>
      </c>
      <c r="Q10" s="209"/>
      <c r="S10" s="208"/>
    </row>
    <row r="11" spans="1:19" ht="12" customHeight="1" x14ac:dyDescent="0.25">
      <c r="B11" s="208"/>
      <c r="D11" s="209"/>
      <c r="F11" s="207"/>
      <c r="Q11" s="209"/>
      <c r="S11" s="208"/>
    </row>
    <row r="12" spans="1:19" ht="12" customHeight="1" x14ac:dyDescent="0.25">
      <c r="B12" s="208"/>
      <c r="D12" s="209"/>
      <c r="Q12" s="209"/>
      <c r="S12" s="208"/>
    </row>
    <row r="13" spans="1:19" ht="12" customHeight="1" x14ac:dyDescent="0.25">
      <c r="B13" s="208"/>
      <c r="D13" s="209"/>
      <c r="J13" s="207"/>
      <c r="Q13" s="209"/>
      <c r="S13" s="208"/>
    </row>
    <row r="14" spans="1:19" ht="12" customHeight="1" x14ac:dyDescent="0.25">
      <c r="B14" s="208"/>
      <c r="D14" s="209"/>
      <c r="Q14" s="209"/>
      <c r="S14" s="208"/>
    </row>
    <row r="15" spans="1:19" ht="12" customHeight="1" x14ac:dyDescent="0.25">
      <c r="B15" s="208"/>
      <c r="D15" s="209"/>
      <c r="Q15" s="209"/>
      <c r="S15" s="208"/>
    </row>
    <row r="16" spans="1:19" ht="8.15" customHeight="1" x14ac:dyDescent="0.25">
      <c r="B16" s="208"/>
      <c r="D16" s="209"/>
      <c r="Q16" s="209"/>
      <c r="S16" s="208"/>
    </row>
    <row r="17" spans="2:19" s="206" customFormat="1" ht="20.149999999999999" customHeight="1" x14ac:dyDescent="0.2">
      <c r="B17" s="208"/>
      <c r="D17" s="209"/>
      <c r="Q17" s="209"/>
      <c r="S17" s="208"/>
    </row>
    <row r="18" spans="2:19" s="206" customFormat="1" ht="20.149999999999999" customHeight="1" x14ac:dyDescent="0.25">
      <c r="B18" s="208"/>
      <c r="D18" s="209"/>
      <c r="F18" s="215"/>
      <c r="Q18" s="209"/>
      <c r="S18" s="208"/>
    </row>
    <row r="19" spans="2:19" s="206" customFormat="1" ht="20.149999999999999" customHeight="1" x14ac:dyDescent="0.2">
      <c r="B19" s="208"/>
      <c r="D19" s="209"/>
      <c r="Q19" s="209"/>
      <c r="S19" s="208"/>
    </row>
    <row r="20" spans="2:19" s="206" customFormat="1" ht="20.149999999999999" customHeight="1" x14ac:dyDescent="0.2">
      <c r="B20" s="208"/>
      <c r="D20" s="209"/>
      <c r="Q20" s="209"/>
      <c r="S20" s="208"/>
    </row>
    <row r="21" spans="2:19" s="206" customFormat="1" ht="20.149999999999999" customHeight="1" x14ac:dyDescent="0.25">
      <c r="B21" s="208"/>
      <c r="D21" s="209"/>
      <c r="J21" s="207"/>
      <c r="Q21" s="209"/>
      <c r="S21" s="208"/>
    </row>
    <row r="22" spans="2:19" s="206" customFormat="1" ht="20.149999999999999" customHeight="1" x14ac:dyDescent="0.2">
      <c r="B22" s="208"/>
      <c r="D22" s="209"/>
      <c r="Q22" s="209"/>
      <c r="S22" s="208"/>
    </row>
    <row r="23" spans="2:19" s="206" customFormat="1" ht="20.149999999999999" customHeight="1" x14ac:dyDescent="0.2">
      <c r="B23" s="208"/>
      <c r="D23" s="209"/>
      <c r="Q23" s="209"/>
      <c r="S23" s="208"/>
    </row>
    <row r="24" spans="2:19" s="206" customFormat="1" ht="20.149999999999999" customHeight="1" x14ac:dyDescent="0.2">
      <c r="B24" s="208"/>
      <c r="D24" s="209"/>
      <c r="Q24" s="209"/>
      <c r="S24" s="208"/>
    </row>
    <row r="25" spans="2:19" s="206" customFormat="1" ht="10.5" customHeight="1" x14ac:dyDescent="0.2">
      <c r="B25" s="208"/>
      <c r="D25" s="209"/>
      <c r="Q25" s="209"/>
      <c r="S25" s="208"/>
    </row>
    <row r="26" spans="2:19" s="206" customFormat="1" ht="3.75" customHeight="1" x14ac:dyDescent="0.2">
      <c r="B26" s="208"/>
      <c r="D26" s="209"/>
      <c r="F26" s="216"/>
      <c r="Q26" s="209"/>
      <c r="S26" s="208"/>
    </row>
    <row r="27" spans="2:19" s="206" customFormat="1" ht="3.75" customHeight="1" x14ac:dyDescent="0.2">
      <c r="B27" s="208"/>
      <c r="D27" s="209"/>
      <c r="Q27" s="209"/>
      <c r="S27" s="208"/>
    </row>
    <row r="28" spans="2:19" s="206" customFormat="1" ht="12" customHeight="1" x14ac:dyDescent="0.2">
      <c r="B28" s="208"/>
      <c r="D28" s="209"/>
      <c r="Q28" s="209"/>
      <c r="S28" s="208"/>
    </row>
    <row r="29" spans="2:19" s="206" customFormat="1" ht="12" customHeight="1" x14ac:dyDescent="0.2">
      <c r="B29" s="208"/>
      <c r="D29" s="209"/>
      <c r="Q29" s="209"/>
      <c r="S29" s="208"/>
    </row>
    <row r="30" spans="2:19" s="206" customFormat="1" ht="12" customHeight="1" x14ac:dyDescent="0.2">
      <c r="B30" s="208"/>
      <c r="D30" s="209"/>
      <c r="Q30" s="209"/>
      <c r="S30" s="208"/>
    </row>
    <row r="31" spans="2:19" s="206" customFormat="1" ht="5.15" customHeight="1" x14ac:dyDescent="0.2">
      <c r="B31" s="208"/>
      <c r="D31" s="209"/>
      <c r="Q31" s="209"/>
      <c r="S31" s="208"/>
    </row>
    <row r="32" spans="2:19" s="206" customFormat="1" ht="3" customHeight="1" x14ac:dyDescent="0.2">
      <c r="B32" s="208"/>
      <c r="D32" s="209"/>
      <c r="Q32" s="209"/>
      <c r="S32" s="208"/>
    </row>
    <row r="33" spans="2:19" ht="2.15" customHeight="1" x14ac:dyDescent="0.25">
      <c r="B33" s="208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S33" s="208"/>
    </row>
    <row r="34" spans="2:19" ht="2.15" customHeight="1" x14ac:dyDescent="0.25"/>
    <row r="35" spans="2:19" ht="2.15" customHeight="1" x14ac:dyDescent="0.25">
      <c r="B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S35" s="208"/>
    </row>
    <row r="36" spans="2:19" ht="5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74"/>
  <sheetViews>
    <sheetView showGridLines="0" zoomScaleNormal="100" workbookViewId="0">
      <pane ySplit="5" topLeftCell="A6" activePane="bottomLeft" state="frozen"/>
      <selection pane="bottomLeft" activeCell="B1" sqref="B1"/>
    </sheetView>
  </sheetViews>
  <sheetFormatPr defaultColWidth="0" defaultRowHeight="12.5" x14ac:dyDescent="0.25"/>
  <cols>
    <col min="1" max="1" width="0.54296875" style="69" hidden="1" customWidth="1"/>
    <col min="2" max="2" width="0.54296875" style="69" customWidth="1"/>
    <col min="3" max="3" width="6.6328125" customWidth="1"/>
    <col min="4" max="4" width="8.6328125" style="33" customWidth="1"/>
    <col min="5" max="5" width="12.6328125" customWidth="1"/>
    <col min="6" max="9" width="14.6328125" customWidth="1"/>
    <col min="10" max="10" width="12.6328125" hidden="1" customWidth="1"/>
    <col min="11" max="12" width="14.6328125" customWidth="1"/>
    <col min="13" max="13" width="0.90625" customWidth="1"/>
    <col min="14" max="15" width="8.6328125" hidden="1" customWidth="1"/>
    <col min="16" max="17" width="14.6328125" hidden="1" customWidth="1"/>
    <col min="18" max="18" width="0.90625" hidden="1" customWidth="1"/>
    <col min="19" max="20" width="14.6328125" hidden="1" customWidth="1"/>
    <col min="21" max="21" width="0.90625" customWidth="1"/>
    <col min="22" max="23" width="9.08984375" style="159" hidden="1" customWidth="1"/>
    <col min="24" max="24" width="0.90625" style="159" hidden="1" customWidth="1"/>
    <col min="25" max="26" width="9.08984375" style="159" hidden="1" customWidth="1"/>
    <col min="27" max="16384" width="9.08984375" hidden="1"/>
  </cols>
  <sheetData>
    <row r="1" spans="1:31" s="22" customFormat="1" ht="5.15" customHeight="1" thickBot="1" x14ac:dyDescent="0.3">
      <c r="A1" s="67"/>
      <c r="B1" s="67"/>
      <c r="C1" s="23"/>
      <c r="V1" s="157"/>
      <c r="W1" s="157"/>
      <c r="X1" s="157"/>
      <c r="Y1" s="157"/>
      <c r="Z1" s="157"/>
    </row>
    <row r="2" spans="1:31" s="24" customFormat="1" ht="24.9" customHeight="1" thickTop="1" thickBot="1" x14ac:dyDescent="0.3">
      <c r="A2" s="68"/>
      <c r="B2" s="68"/>
      <c r="C2" s="50" t="str">
        <f>"Hotel Name - Forecast Report as on " &amp; Cover!O10</f>
        <v>Hotel Name - Forecast Report as on DD MMMM YYYY</v>
      </c>
      <c r="D2" s="51"/>
      <c r="E2" s="52"/>
      <c r="F2" s="52"/>
      <c r="G2" s="52"/>
      <c r="H2" s="52"/>
      <c r="I2" s="52"/>
      <c r="J2" s="52"/>
      <c r="K2" s="52"/>
      <c r="L2" s="53"/>
      <c r="N2" s="173"/>
      <c r="O2" s="174"/>
      <c r="P2" s="174" t="s">
        <v>62</v>
      </c>
      <c r="Q2" s="175"/>
      <c r="S2" s="41" t="s">
        <v>28</v>
      </c>
      <c r="T2" s="42"/>
      <c r="V2" s="158"/>
      <c r="W2" s="158"/>
      <c r="X2" s="158"/>
      <c r="Y2" s="158"/>
      <c r="Z2" s="158"/>
    </row>
    <row r="3" spans="1:31" s="22" customFormat="1" ht="5.15" customHeight="1" thickTop="1" thickBot="1" x14ac:dyDescent="0.3">
      <c r="A3" s="67"/>
      <c r="B3" s="67"/>
      <c r="C3"/>
      <c r="D3" s="33"/>
    </row>
    <row r="4" spans="1:31" ht="13" thickTop="1" x14ac:dyDescent="0.25">
      <c r="C4" s="164"/>
      <c r="D4" s="34"/>
      <c r="E4" s="353" t="s">
        <v>100</v>
      </c>
      <c r="F4" s="355"/>
      <c r="G4" s="353" t="s">
        <v>99</v>
      </c>
      <c r="H4" s="354"/>
      <c r="I4" s="355"/>
      <c r="J4" s="61" t="s">
        <v>17</v>
      </c>
      <c r="K4" s="356" t="s">
        <v>17</v>
      </c>
      <c r="L4" s="355"/>
      <c r="N4" s="176" t="s">
        <v>13</v>
      </c>
      <c r="O4" s="180"/>
      <c r="P4" s="176" t="s">
        <v>15</v>
      </c>
      <c r="Q4" s="177"/>
      <c r="S4" s="176" t="s">
        <v>15</v>
      </c>
      <c r="T4" s="177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36.75" customHeight="1" thickBot="1" x14ac:dyDescent="0.3">
      <c r="C5" s="164"/>
      <c r="D5" s="34"/>
      <c r="E5" s="305" t="s">
        <v>34</v>
      </c>
      <c r="F5" s="306" t="s">
        <v>14</v>
      </c>
      <c r="G5" s="62" t="s">
        <v>34</v>
      </c>
      <c r="H5" s="64" t="s">
        <v>59</v>
      </c>
      <c r="I5" s="63" t="s">
        <v>6</v>
      </c>
      <c r="J5" s="62" t="s">
        <v>18</v>
      </c>
      <c r="K5" s="65" t="s">
        <v>19</v>
      </c>
      <c r="L5" s="66" t="s">
        <v>35</v>
      </c>
      <c r="N5" s="178" t="s">
        <v>63</v>
      </c>
      <c r="O5" s="182" t="s">
        <v>64</v>
      </c>
      <c r="P5" s="178" t="s">
        <v>65</v>
      </c>
      <c r="Q5" s="179" t="s">
        <v>66</v>
      </c>
      <c r="S5" s="178" t="s">
        <v>16</v>
      </c>
      <c r="T5" s="179" t="s">
        <v>17</v>
      </c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ht="24.9" customHeight="1" thickTop="1" x14ac:dyDescent="0.25">
      <c r="A6" s="258">
        <v>6</v>
      </c>
      <c r="B6" s="69" t="str">
        <f>$C$6&amp;D6</f>
        <v>Hotel NameApr-23</v>
      </c>
      <c r="C6" s="350" t="str">
        <f>'Day on Day FC'!C371</f>
        <v>Hotel Name</v>
      </c>
      <c r="D6" s="54" t="str">
        <f>'Day on Day FC'!D371</f>
        <v>Apr-23</v>
      </c>
      <c r="E6" s="293">
        <f t="shared" ref="E6:E17" ca="1" si="0">INDIRECT("Segment_Summary!$D$"&amp;$A6)</f>
        <v>0</v>
      </c>
      <c r="F6" s="56">
        <f t="shared" ref="F6:F11" ca="1" si="1">INDIRECT("Segment_Summary!$F$"&amp;$A6)</f>
        <v>0</v>
      </c>
      <c r="G6" s="55">
        <f t="shared" ref="G6:G17" ca="1" si="2">INDIRECT("Segment_Summary!$C$"&amp;$A6)</f>
        <v>101</v>
      </c>
      <c r="H6" s="57">
        <f t="shared" ref="H6:H17" ca="1" si="3">INDIRECT("Segment_Summary!$E$"&amp;$A6)</f>
        <v>0</v>
      </c>
      <c r="I6" s="56">
        <f t="shared" ref="I6:I17" ca="1" si="4">INDIRECT("Segment_Summary!$I$"&amp;$A6)</f>
        <v>0</v>
      </c>
      <c r="J6" s="55">
        <f ca="1">G6-E6</f>
        <v>101</v>
      </c>
      <c r="K6" s="57">
        <f ca="1">H6-F6</f>
        <v>0</v>
      </c>
      <c r="L6" s="56">
        <f ca="1">H6-I6</f>
        <v>0</v>
      </c>
      <c r="N6" s="26"/>
      <c r="O6" s="37">
        <f t="shared" ref="O6:O24" ca="1" si="5">IF(N6="NA","NA",E6-N6)</f>
        <v>0</v>
      </c>
      <c r="P6" s="26"/>
      <c r="Q6" s="37">
        <f t="shared" ref="Q6:Q24" ca="1" si="6">IF(P6="NA","NA",G6-P6)</f>
        <v>101</v>
      </c>
      <c r="S6" s="26"/>
      <c r="T6" s="37">
        <f t="shared" ref="T6:T24" ca="1" si="7">IF(S6="NA","NA",H6-S6)</f>
        <v>0</v>
      </c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ht="24.9" customHeight="1" x14ac:dyDescent="0.25">
      <c r="A7" s="69">
        <f t="shared" ref="A7:A17" si="8">A6+4</f>
        <v>10</v>
      </c>
      <c r="B7" s="69" t="str">
        <f t="shared" ref="B7:B20" si="9">$C$6&amp;D7</f>
        <v>Hotel NameMay-23</v>
      </c>
      <c r="C7" s="351"/>
      <c r="D7" s="36" t="str">
        <f>'Day on Day FC'!D372</f>
        <v>May-23</v>
      </c>
      <c r="E7" s="294">
        <f t="shared" ca="1" si="0"/>
        <v>0</v>
      </c>
      <c r="F7" s="37">
        <f t="shared" ca="1" si="1"/>
        <v>0</v>
      </c>
      <c r="G7" s="26">
        <f t="shared" ca="1" si="2"/>
        <v>0</v>
      </c>
      <c r="H7" s="27">
        <f t="shared" ca="1" si="3"/>
        <v>0</v>
      </c>
      <c r="I7" s="37">
        <f t="shared" ca="1" si="4"/>
        <v>0</v>
      </c>
      <c r="J7" s="26">
        <f t="shared" ref="J7:K17" ca="1" si="10">G7-E7</f>
        <v>0</v>
      </c>
      <c r="K7" s="27">
        <f t="shared" ca="1" si="10"/>
        <v>0</v>
      </c>
      <c r="L7" s="37">
        <f ca="1">H7-I7</f>
        <v>0</v>
      </c>
      <c r="N7" s="26"/>
      <c r="O7" s="37">
        <f t="shared" ca="1" si="5"/>
        <v>0</v>
      </c>
      <c r="P7" s="26"/>
      <c r="Q7" s="37">
        <f t="shared" ca="1" si="6"/>
        <v>0</v>
      </c>
      <c r="S7" s="26"/>
      <c r="T7" s="37">
        <f t="shared" ca="1" si="7"/>
        <v>0</v>
      </c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 ht="24.9" customHeight="1" thickBot="1" x14ac:dyDescent="0.3">
      <c r="A8" s="69">
        <f t="shared" si="8"/>
        <v>14</v>
      </c>
      <c r="B8" s="69" t="str">
        <f t="shared" si="9"/>
        <v>Hotel NameJun-23</v>
      </c>
      <c r="C8" s="351"/>
      <c r="D8" s="43" t="str">
        <f>'Day on Day FC'!D373</f>
        <v>Jun-23</v>
      </c>
      <c r="E8" s="295">
        <f t="shared" ca="1" si="0"/>
        <v>0</v>
      </c>
      <c r="F8" s="45">
        <f t="shared" ca="1" si="1"/>
        <v>0</v>
      </c>
      <c r="G8" s="44">
        <f t="shared" ca="1" si="2"/>
        <v>0</v>
      </c>
      <c r="H8" s="46">
        <f t="shared" ca="1" si="3"/>
        <v>0</v>
      </c>
      <c r="I8" s="45">
        <f t="shared" ca="1" si="4"/>
        <v>0</v>
      </c>
      <c r="J8" s="44">
        <f t="shared" ca="1" si="10"/>
        <v>0</v>
      </c>
      <c r="K8" s="46">
        <f t="shared" ca="1" si="10"/>
        <v>0</v>
      </c>
      <c r="L8" s="45">
        <f ca="1">H8-I8</f>
        <v>0</v>
      </c>
      <c r="N8" s="44"/>
      <c r="O8" s="37">
        <f t="shared" ca="1" si="5"/>
        <v>0</v>
      </c>
      <c r="P8" s="44"/>
      <c r="Q8" s="37">
        <f t="shared" ca="1" si="6"/>
        <v>0</v>
      </c>
      <c r="S8" s="26"/>
      <c r="T8" s="37">
        <f t="shared" ca="1" si="7"/>
        <v>0</v>
      </c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ht="24.9" customHeight="1" thickTop="1" x14ac:dyDescent="0.25">
      <c r="A9" s="69">
        <f t="shared" si="8"/>
        <v>18</v>
      </c>
      <c r="B9" s="69" t="str">
        <f t="shared" si="9"/>
        <v>Hotel NameJul-23</v>
      </c>
      <c r="C9" s="351"/>
      <c r="D9" s="109" t="str">
        <f>'Day on Day FC'!D374</f>
        <v>Jul-23</v>
      </c>
      <c r="E9" s="296">
        <f t="shared" ca="1" si="0"/>
        <v>0</v>
      </c>
      <c r="F9" s="111">
        <f t="shared" ca="1" si="1"/>
        <v>0</v>
      </c>
      <c r="G9" s="110">
        <f t="shared" ca="1" si="2"/>
        <v>0</v>
      </c>
      <c r="H9" s="112">
        <f t="shared" ca="1" si="3"/>
        <v>0</v>
      </c>
      <c r="I9" s="111">
        <f t="shared" ca="1" si="4"/>
        <v>0</v>
      </c>
      <c r="J9" s="110">
        <f t="shared" ca="1" si="10"/>
        <v>0</v>
      </c>
      <c r="K9" s="112">
        <f t="shared" ca="1" si="10"/>
        <v>0</v>
      </c>
      <c r="L9" s="111">
        <f t="shared" ref="L9:L17" ca="1" si="11">H9-I9</f>
        <v>0</v>
      </c>
      <c r="N9" s="110"/>
      <c r="O9" s="111">
        <f t="shared" ca="1" si="5"/>
        <v>0</v>
      </c>
      <c r="P9" s="110">
        <v>209</v>
      </c>
      <c r="Q9" s="111">
        <f t="shared" ca="1" si="6"/>
        <v>-209</v>
      </c>
      <c r="S9" s="110"/>
      <c r="T9" s="111">
        <f t="shared" ca="1" si="7"/>
        <v>0</v>
      </c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 ht="24.9" customHeight="1" x14ac:dyDescent="0.25">
      <c r="A10" s="69">
        <f t="shared" si="8"/>
        <v>22</v>
      </c>
      <c r="B10" s="69" t="str">
        <f t="shared" si="9"/>
        <v>Hotel NameAug-23</v>
      </c>
      <c r="C10" s="351"/>
      <c r="D10" s="113" t="str">
        <f>'Day on Day FC'!D375</f>
        <v>Aug-23</v>
      </c>
      <c r="E10" s="297">
        <f t="shared" ca="1" si="0"/>
        <v>0</v>
      </c>
      <c r="F10" s="115">
        <f t="shared" ca="1" si="1"/>
        <v>0</v>
      </c>
      <c r="G10" s="114">
        <f t="shared" ca="1" si="2"/>
        <v>0</v>
      </c>
      <c r="H10" s="116">
        <f t="shared" ca="1" si="3"/>
        <v>0</v>
      </c>
      <c r="I10" s="115">
        <f t="shared" ca="1" si="4"/>
        <v>0</v>
      </c>
      <c r="J10" s="114">
        <f t="shared" ca="1" si="10"/>
        <v>0</v>
      </c>
      <c r="K10" s="116">
        <f t="shared" ca="1" si="10"/>
        <v>0</v>
      </c>
      <c r="L10" s="115">
        <f t="shared" ca="1" si="11"/>
        <v>0</v>
      </c>
      <c r="N10" s="114"/>
      <c r="O10" s="115">
        <f t="shared" ca="1" si="5"/>
        <v>0</v>
      </c>
      <c r="P10" s="114">
        <v>368</v>
      </c>
      <c r="Q10" s="115">
        <f t="shared" ca="1" si="6"/>
        <v>-368</v>
      </c>
      <c r="S10" s="114"/>
      <c r="T10" s="115">
        <f t="shared" ca="1" si="7"/>
        <v>0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ht="24.9" customHeight="1" thickBot="1" x14ac:dyDescent="0.3">
      <c r="A11" s="69">
        <f t="shared" si="8"/>
        <v>26</v>
      </c>
      <c r="B11" s="69" t="str">
        <f t="shared" si="9"/>
        <v>Hotel NameSep-23</v>
      </c>
      <c r="C11" s="351"/>
      <c r="D11" s="43" t="str">
        <f>'Day on Day FC'!D376</f>
        <v>Sep-23</v>
      </c>
      <c r="E11" s="295">
        <f t="shared" ca="1" si="0"/>
        <v>0</v>
      </c>
      <c r="F11" s="45">
        <f t="shared" ca="1" si="1"/>
        <v>0</v>
      </c>
      <c r="G11" s="44">
        <f t="shared" ca="1" si="2"/>
        <v>0</v>
      </c>
      <c r="H11" s="46">
        <f t="shared" ca="1" si="3"/>
        <v>0</v>
      </c>
      <c r="I11" s="45">
        <f t="shared" ca="1" si="4"/>
        <v>0</v>
      </c>
      <c r="J11" s="44">
        <f t="shared" ca="1" si="10"/>
        <v>0</v>
      </c>
      <c r="K11" s="46">
        <f t="shared" ca="1" si="10"/>
        <v>0</v>
      </c>
      <c r="L11" s="45">
        <f t="shared" ca="1" si="11"/>
        <v>0</v>
      </c>
      <c r="N11" s="44"/>
      <c r="O11" s="45">
        <f t="shared" ca="1" si="5"/>
        <v>0</v>
      </c>
      <c r="P11" s="44">
        <v>418</v>
      </c>
      <c r="Q11" s="45">
        <f t="shared" ca="1" si="6"/>
        <v>-418</v>
      </c>
      <c r="S11" s="44"/>
      <c r="T11" s="45">
        <f t="shared" ca="1" si="7"/>
        <v>0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ht="24.9" customHeight="1" thickTop="1" x14ac:dyDescent="0.25">
      <c r="A12" s="69">
        <f t="shared" si="8"/>
        <v>30</v>
      </c>
      <c r="B12" s="69" t="str">
        <f t="shared" si="9"/>
        <v>Hotel NameOct-23</v>
      </c>
      <c r="C12" s="351"/>
      <c r="D12" s="109" t="str">
        <f>'Day on Day FC'!D377</f>
        <v>Oct-23</v>
      </c>
      <c r="E12" s="296">
        <f t="shared" ca="1" si="0"/>
        <v>0</v>
      </c>
      <c r="F12" s="111">
        <f t="shared" ref="F12:F17" ca="1" si="12">INDIRECT("Segment_Summary!$F$"&amp;$A12)</f>
        <v>0</v>
      </c>
      <c r="G12" s="110">
        <f t="shared" ca="1" si="2"/>
        <v>0</v>
      </c>
      <c r="H12" s="112">
        <f t="shared" ca="1" si="3"/>
        <v>0</v>
      </c>
      <c r="I12" s="111">
        <f t="shared" ca="1" si="4"/>
        <v>0</v>
      </c>
      <c r="J12" s="110">
        <f t="shared" ca="1" si="10"/>
        <v>0</v>
      </c>
      <c r="K12" s="112">
        <f t="shared" ca="1" si="10"/>
        <v>0</v>
      </c>
      <c r="L12" s="111">
        <f t="shared" ca="1" si="11"/>
        <v>0</v>
      </c>
      <c r="N12" s="119"/>
      <c r="O12" s="120">
        <f t="shared" ca="1" si="5"/>
        <v>0</v>
      </c>
      <c r="P12" s="119">
        <v>650</v>
      </c>
      <c r="Q12" s="120">
        <f t="shared" ca="1" si="6"/>
        <v>-650</v>
      </c>
      <c r="S12" s="119"/>
      <c r="T12" s="120">
        <f t="shared" ca="1" si="7"/>
        <v>0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ht="24.9" customHeight="1" x14ac:dyDescent="0.25">
      <c r="A13" s="69">
        <f t="shared" si="8"/>
        <v>34</v>
      </c>
      <c r="B13" s="69" t="str">
        <f t="shared" si="9"/>
        <v>Hotel NameNov-23</v>
      </c>
      <c r="C13" s="351"/>
      <c r="D13" s="113" t="str">
        <f>'Day on Day FC'!D378</f>
        <v>Nov-23</v>
      </c>
      <c r="E13" s="297">
        <f t="shared" ca="1" si="0"/>
        <v>0</v>
      </c>
      <c r="F13" s="115">
        <f t="shared" ca="1" si="12"/>
        <v>0</v>
      </c>
      <c r="G13" s="114">
        <f t="shared" ca="1" si="2"/>
        <v>0</v>
      </c>
      <c r="H13" s="116">
        <f t="shared" ca="1" si="3"/>
        <v>0</v>
      </c>
      <c r="I13" s="115">
        <f t="shared" ca="1" si="4"/>
        <v>0</v>
      </c>
      <c r="J13" s="114">
        <f t="shared" ca="1" si="10"/>
        <v>0</v>
      </c>
      <c r="K13" s="116">
        <f t="shared" ca="1" si="10"/>
        <v>0</v>
      </c>
      <c r="L13" s="115">
        <f t="shared" ca="1" si="11"/>
        <v>0</v>
      </c>
      <c r="N13" s="114"/>
      <c r="O13" s="115">
        <f t="shared" ca="1" si="5"/>
        <v>0</v>
      </c>
      <c r="P13" s="114">
        <v>543</v>
      </c>
      <c r="Q13" s="115">
        <f t="shared" ca="1" si="6"/>
        <v>-543</v>
      </c>
      <c r="S13" s="114"/>
      <c r="T13" s="115">
        <f t="shared" ca="1" si="7"/>
        <v>0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ht="24.9" customHeight="1" thickBot="1" x14ac:dyDescent="0.3">
      <c r="A14" s="69">
        <f t="shared" si="8"/>
        <v>38</v>
      </c>
      <c r="B14" s="69" t="str">
        <f t="shared" si="9"/>
        <v>Hotel NameDec-23</v>
      </c>
      <c r="C14" s="351"/>
      <c r="D14" s="117" t="str">
        <f>'Day on Day FC'!D379</f>
        <v>Dec-23</v>
      </c>
      <c r="E14" s="295">
        <f t="shared" ca="1" si="0"/>
        <v>0</v>
      </c>
      <c r="F14" s="45">
        <f t="shared" ca="1" si="12"/>
        <v>0</v>
      </c>
      <c r="G14" s="44">
        <f t="shared" ca="1" si="2"/>
        <v>0</v>
      </c>
      <c r="H14" s="46">
        <f t="shared" ca="1" si="3"/>
        <v>0</v>
      </c>
      <c r="I14" s="45">
        <f t="shared" ca="1" si="4"/>
        <v>0</v>
      </c>
      <c r="J14" s="44">
        <f t="shared" ca="1" si="10"/>
        <v>0</v>
      </c>
      <c r="K14" s="46">
        <f t="shared" ca="1" si="10"/>
        <v>0</v>
      </c>
      <c r="L14" s="45">
        <f t="shared" ca="1" si="11"/>
        <v>0</v>
      </c>
      <c r="N14" s="26"/>
      <c r="O14" s="37">
        <f t="shared" ca="1" si="5"/>
        <v>0</v>
      </c>
      <c r="P14" s="26">
        <v>513</v>
      </c>
      <c r="Q14" s="37">
        <f t="shared" ca="1" si="6"/>
        <v>-513</v>
      </c>
      <c r="S14" s="26"/>
      <c r="T14" s="37">
        <f t="shared" ca="1" si="7"/>
        <v>0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ht="24.9" customHeight="1" thickTop="1" x14ac:dyDescent="0.25">
      <c r="A15" s="69">
        <f t="shared" si="8"/>
        <v>42</v>
      </c>
      <c r="B15" s="69" t="str">
        <f t="shared" si="9"/>
        <v>Hotel NameJan-24</v>
      </c>
      <c r="C15" s="351"/>
      <c r="D15" s="118" t="str">
        <f>'Day on Day FC'!D380</f>
        <v>Jan-24</v>
      </c>
      <c r="E15" s="298">
        <f t="shared" ca="1" si="0"/>
        <v>0</v>
      </c>
      <c r="F15" s="111">
        <f t="shared" ca="1" si="12"/>
        <v>0</v>
      </c>
      <c r="G15" s="119">
        <f t="shared" ca="1" si="2"/>
        <v>0</v>
      </c>
      <c r="H15" s="121">
        <f t="shared" ca="1" si="3"/>
        <v>0</v>
      </c>
      <c r="I15" s="120">
        <f t="shared" ca="1" si="4"/>
        <v>0</v>
      </c>
      <c r="J15" s="119">
        <f t="shared" ca="1" si="10"/>
        <v>0</v>
      </c>
      <c r="K15" s="121">
        <f t="shared" ca="1" si="10"/>
        <v>0</v>
      </c>
      <c r="L15" s="120">
        <f t="shared" ca="1" si="11"/>
        <v>0</v>
      </c>
      <c r="N15" s="110"/>
      <c r="O15" s="111">
        <f t="shared" ca="1" si="5"/>
        <v>0</v>
      </c>
      <c r="P15" s="110">
        <v>542</v>
      </c>
      <c r="Q15" s="111">
        <f t="shared" ca="1" si="6"/>
        <v>-542</v>
      </c>
      <c r="S15" s="110"/>
      <c r="T15" s="111">
        <f t="shared" ca="1" si="7"/>
        <v>0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ht="24.9" customHeight="1" x14ac:dyDescent="0.25">
      <c r="A16" s="69">
        <f t="shared" si="8"/>
        <v>46</v>
      </c>
      <c r="B16" s="69" t="str">
        <f t="shared" si="9"/>
        <v>Hotel NameFeb-24</v>
      </c>
      <c r="C16" s="351"/>
      <c r="D16" s="113" t="str">
        <f>'Day on Day FC'!D381</f>
        <v>Feb-24</v>
      </c>
      <c r="E16" s="297">
        <f t="shared" ca="1" si="0"/>
        <v>0</v>
      </c>
      <c r="F16" s="115">
        <f t="shared" ca="1" si="12"/>
        <v>0</v>
      </c>
      <c r="G16" s="114">
        <f t="shared" ca="1" si="2"/>
        <v>0</v>
      </c>
      <c r="H16" s="116">
        <f t="shared" ca="1" si="3"/>
        <v>0</v>
      </c>
      <c r="I16" s="115">
        <f t="shared" ca="1" si="4"/>
        <v>0</v>
      </c>
      <c r="J16" s="114">
        <f t="shared" ca="1" si="10"/>
        <v>0</v>
      </c>
      <c r="K16" s="116">
        <f t="shared" ca="1" si="10"/>
        <v>0</v>
      </c>
      <c r="L16" s="115">
        <f t="shared" ca="1" si="11"/>
        <v>0</v>
      </c>
      <c r="N16" s="114"/>
      <c r="O16" s="115">
        <f t="shared" ca="1" si="5"/>
        <v>0</v>
      </c>
      <c r="P16" s="114">
        <v>785</v>
      </c>
      <c r="Q16" s="115">
        <f t="shared" ca="1" si="6"/>
        <v>-785</v>
      </c>
      <c r="S16" s="114"/>
      <c r="T16" s="115">
        <f t="shared" ca="1" si="7"/>
        <v>0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ht="24.9" customHeight="1" thickBot="1" x14ac:dyDescent="0.3">
      <c r="A17" s="69">
        <f t="shared" si="8"/>
        <v>50</v>
      </c>
      <c r="B17" s="69" t="str">
        <f t="shared" si="9"/>
        <v>Hotel NameMar-24</v>
      </c>
      <c r="C17" s="351"/>
      <c r="D17" s="117" t="str">
        <f>'Day on Day FC'!D382</f>
        <v>Mar-24</v>
      </c>
      <c r="E17" s="295">
        <f t="shared" ca="1" si="0"/>
        <v>0</v>
      </c>
      <c r="F17" s="45">
        <f t="shared" ca="1" si="12"/>
        <v>0</v>
      </c>
      <c r="G17" s="44">
        <f t="shared" ca="1" si="2"/>
        <v>0</v>
      </c>
      <c r="H17" s="46">
        <f t="shared" ca="1" si="3"/>
        <v>0</v>
      </c>
      <c r="I17" s="45">
        <f t="shared" ca="1" si="4"/>
        <v>0</v>
      </c>
      <c r="J17" s="44">
        <f t="shared" ca="1" si="10"/>
        <v>0</v>
      </c>
      <c r="K17" s="46">
        <f t="shared" ca="1" si="10"/>
        <v>0</v>
      </c>
      <c r="L17" s="45">
        <f t="shared" ca="1" si="11"/>
        <v>0</v>
      </c>
      <c r="N17" s="44"/>
      <c r="O17" s="45">
        <f t="shared" ca="1" si="5"/>
        <v>0</v>
      </c>
      <c r="P17" s="44">
        <v>526</v>
      </c>
      <c r="Q17" s="45">
        <f t="shared" ca="1" si="6"/>
        <v>-526</v>
      </c>
      <c r="S17" s="44"/>
      <c r="T17" s="45">
        <f t="shared" ca="1" si="7"/>
        <v>0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ht="24.9" customHeight="1" thickTop="1" x14ac:dyDescent="0.25">
      <c r="A18" s="69">
        <f>A17+16</f>
        <v>66</v>
      </c>
      <c r="B18" s="69" t="str">
        <f t="shared" si="9"/>
        <v>Hotel NameQ1</v>
      </c>
      <c r="C18" s="351"/>
      <c r="D18" s="118" t="s">
        <v>51</v>
      </c>
      <c r="E18" s="298">
        <f ca="1">SUM(E6:E8)</f>
        <v>0</v>
      </c>
      <c r="F18" s="111">
        <f ca="1">SUM(F6:F8)</f>
        <v>0</v>
      </c>
      <c r="G18" s="119">
        <f ca="1">SUM(G6:G8)</f>
        <v>101</v>
      </c>
      <c r="H18" s="121">
        <f ca="1">SUM(H6:H8)</f>
        <v>0</v>
      </c>
      <c r="I18" s="120">
        <f ca="1">SUM(I6:I8)</f>
        <v>0</v>
      </c>
      <c r="J18" s="119">
        <f t="shared" ref="J18:K24" ca="1" si="13">G18-E18</f>
        <v>101</v>
      </c>
      <c r="K18" s="121">
        <f t="shared" ca="1" si="13"/>
        <v>0</v>
      </c>
      <c r="L18" s="120">
        <f t="shared" ref="L18:L24" ca="1" si="14">H18-I18</f>
        <v>0</v>
      </c>
      <c r="N18" s="110"/>
      <c r="O18" s="111">
        <f t="shared" ca="1" si="5"/>
        <v>0</v>
      </c>
      <c r="P18" s="110"/>
      <c r="Q18" s="111">
        <f t="shared" ca="1" si="6"/>
        <v>101</v>
      </c>
      <c r="S18" s="110"/>
      <c r="T18" s="111">
        <f t="shared" ca="1" si="7"/>
        <v>0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ht="24.9" customHeight="1" x14ac:dyDescent="0.25">
      <c r="B19" s="69" t="str">
        <f t="shared" si="9"/>
        <v>Hotel NameQ2</v>
      </c>
      <c r="C19" s="351"/>
      <c r="D19" s="118" t="s">
        <v>52</v>
      </c>
      <c r="E19" s="298">
        <f ca="1">SUM(E9:E11)</f>
        <v>0</v>
      </c>
      <c r="F19" s="115">
        <f ca="1">SUM(F9:F11)</f>
        <v>0</v>
      </c>
      <c r="G19" s="119">
        <f ca="1">SUM(G9:G11)</f>
        <v>0</v>
      </c>
      <c r="H19" s="121">
        <f ca="1">SUM(H9:H11)</f>
        <v>0</v>
      </c>
      <c r="I19" s="120">
        <f ca="1">SUM(I9:I11)</f>
        <v>0</v>
      </c>
      <c r="J19" s="119">
        <f t="shared" ca="1" si="13"/>
        <v>0</v>
      </c>
      <c r="K19" s="121">
        <f t="shared" ca="1" si="13"/>
        <v>0</v>
      </c>
      <c r="L19" s="120">
        <f t="shared" ca="1" si="14"/>
        <v>0</v>
      </c>
      <c r="N19" s="119"/>
      <c r="O19" s="120">
        <f t="shared" ca="1" si="5"/>
        <v>0</v>
      </c>
      <c r="P19" s="119">
        <v>995</v>
      </c>
      <c r="Q19" s="120">
        <f t="shared" ca="1" si="6"/>
        <v>-995</v>
      </c>
      <c r="S19" s="119">
        <v>995</v>
      </c>
      <c r="T19" s="120">
        <f t="shared" ca="1" si="7"/>
        <v>-995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24.9" customHeight="1" thickBot="1" x14ac:dyDescent="0.3">
      <c r="B20" s="69" t="str">
        <f t="shared" si="9"/>
        <v>Hotel NameQ3</v>
      </c>
      <c r="C20" s="351"/>
      <c r="D20" s="117" t="s">
        <v>53</v>
      </c>
      <c r="E20" s="295">
        <f ca="1">SUM(E12:E14)</f>
        <v>0</v>
      </c>
      <c r="F20" s="45">
        <f ca="1">SUM(F12:F14)</f>
        <v>0</v>
      </c>
      <c r="G20" s="44">
        <f ca="1">SUM(G12:G14)</f>
        <v>0</v>
      </c>
      <c r="H20" s="46">
        <f ca="1">SUM(H12:H14)</f>
        <v>0</v>
      </c>
      <c r="I20" s="45">
        <f ca="1">SUM(I12:I14)</f>
        <v>0</v>
      </c>
      <c r="J20" s="44">
        <f t="shared" ca="1" si="13"/>
        <v>0</v>
      </c>
      <c r="K20" s="46">
        <f t="shared" ca="1" si="13"/>
        <v>0</v>
      </c>
      <c r="L20" s="45">
        <f t="shared" ca="1" si="14"/>
        <v>0</v>
      </c>
      <c r="N20" s="119"/>
      <c r="O20" s="120">
        <f t="shared" ca="1" si="5"/>
        <v>0</v>
      </c>
      <c r="P20" s="119">
        <v>1706</v>
      </c>
      <c r="Q20" s="120">
        <f t="shared" ca="1" si="6"/>
        <v>-1706</v>
      </c>
      <c r="S20" s="119">
        <v>1706</v>
      </c>
      <c r="T20" s="120">
        <f t="shared" ca="1" si="7"/>
        <v>-1706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24.9" customHeight="1" thickTop="1" thickBot="1" x14ac:dyDescent="0.3">
      <c r="C21" s="351"/>
      <c r="D21" s="185" t="s">
        <v>54</v>
      </c>
      <c r="E21" s="311">
        <f ca="1">SUM(E15:E17)</f>
        <v>0</v>
      </c>
      <c r="F21" s="312">
        <f ca="1">SUM(F15:F17)</f>
        <v>0</v>
      </c>
      <c r="G21" s="186">
        <f ca="1">SUM(G15:G17)</f>
        <v>0</v>
      </c>
      <c r="H21" s="188">
        <f ca="1">SUM(H15:H17)</f>
        <v>0</v>
      </c>
      <c r="I21" s="187">
        <f ca="1">SUM(I15:I17)</f>
        <v>0</v>
      </c>
      <c r="J21" s="186">
        <f t="shared" ca="1" si="13"/>
        <v>0</v>
      </c>
      <c r="K21" s="188">
        <f t="shared" ca="1" si="13"/>
        <v>0</v>
      </c>
      <c r="L21" s="187">
        <f t="shared" ca="1" si="14"/>
        <v>0</v>
      </c>
      <c r="N21" s="186"/>
      <c r="O21" s="187">
        <f t="shared" ca="1" si="5"/>
        <v>0</v>
      </c>
      <c r="P21" s="186">
        <v>1853</v>
      </c>
      <c r="Q21" s="187">
        <f t="shared" ca="1" si="6"/>
        <v>-1853</v>
      </c>
      <c r="S21" s="186">
        <v>1758</v>
      </c>
      <c r="T21" s="187">
        <f t="shared" ca="1" si="7"/>
        <v>-1758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ht="24.9" customHeight="1" thickTop="1" x14ac:dyDescent="0.25">
      <c r="A22" s="69">
        <f>A18+16</f>
        <v>82</v>
      </c>
      <c r="C22" s="351"/>
      <c r="D22" s="109" t="s">
        <v>60</v>
      </c>
      <c r="E22" s="296">
        <f ca="1">E18+E19</f>
        <v>0</v>
      </c>
      <c r="F22" s="111">
        <f ca="1">F18+F19</f>
        <v>0</v>
      </c>
      <c r="G22" s="110">
        <f ca="1">G18+G19</f>
        <v>101</v>
      </c>
      <c r="H22" s="112">
        <f ca="1">H18+H19</f>
        <v>0</v>
      </c>
      <c r="I22" s="111">
        <f ca="1">I18+I19</f>
        <v>0</v>
      </c>
      <c r="J22" s="110">
        <f t="shared" ca="1" si="13"/>
        <v>101</v>
      </c>
      <c r="K22" s="112">
        <f t="shared" ca="1" si="13"/>
        <v>0</v>
      </c>
      <c r="L22" s="111">
        <f t="shared" ca="1" si="14"/>
        <v>0</v>
      </c>
      <c r="N22" s="110"/>
      <c r="O22" s="111">
        <f t="shared" ca="1" si="5"/>
        <v>0</v>
      </c>
      <c r="P22" s="110">
        <v>1708</v>
      </c>
      <c r="Q22" s="111">
        <f t="shared" ca="1" si="6"/>
        <v>-1607</v>
      </c>
      <c r="S22" s="110">
        <v>1708</v>
      </c>
      <c r="T22" s="111">
        <f t="shared" ca="1" si="7"/>
        <v>-1708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ht="24.9" customHeight="1" thickBot="1" x14ac:dyDescent="0.3">
      <c r="A23" s="69">
        <f>A22+16</f>
        <v>98</v>
      </c>
      <c r="C23" s="351"/>
      <c r="D23" s="117" t="s">
        <v>61</v>
      </c>
      <c r="E23" s="295">
        <f ca="1">E20+E21</f>
        <v>0</v>
      </c>
      <c r="F23" s="45">
        <f ca="1">F20+F21</f>
        <v>0</v>
      </c>
      <c r="G23" s="44">
        <f ca="1">G20+G21</f>
        <v>0</v>
      </c>
      <c r="H23" s="46">
        <f ca="1">H20+H21</f>
        <v>0</v>
      </c>
      <c r="I23" s="45">
        <f ca="1">I20+I21</f>
        <v>0</v>
      </c>
      <c r="J23" s="44">
        <f t="shared" ca="1" si="13"/>
        <v>0</v>
      </c>
      <c r="K23" s="46">
        <f t="shared" ca="1" si="13"/>
        <v>0</v>
      </c>
      <c r="L23" s="45">
        <f t="shared" ca="1" si="14"/>
        <v>0</v>
      </c>
      <c r="N23" s="44"/>
      <c r="O23" s="45">
        <f t="shared" ca="1" si="5"/>
        <v>0</v>
      </c>
      <c r="P23" s="44">
        <v>3559</v>
      </c>
      <c r="Q23" s="45">
        <f t="shared" ca="1" si="6"/>
        <v>-3559</v>
      </c>
      <c r="S23" s="44">
        <v>3464</v>
      </c>
      <c r="T23" s="45">
        <f t="shared" ca="1" si="7"/>
        <v>-3464</v>
      </c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s="7" customFormat="1" ht="24.9" customHeight="1" thickTop="1" thickBot="1" x14ac:dyDescent="0.35">
      <c r="A24" s="161"/>
      <c r="B24" s="69" t="str">
        <f>$C$6&amp;D24</f>
        <v>Hotel NameTotal</v>
      </c>
      <c r="C24" s="352"/>
      <c r="D24" s="162" t="s">
        <v>10</v>
      </c>
      <c r="E24" s="313">
        <f ca="1">E23+E22</f>
        <v>0</v>
      </c>
      <c r="F24" s="38">
        <f ca="1">F23+F22</f>
        <v>0</v>
      </c>
      <c r="G24" s="28">
        <f ca="1">G23+G22</f>
        <v>101</v>
      </c>
      <c r="H24" s="29">
        <f ca="1">H23+H22</f>
        <v>0</v>
      </c>
      <c r="I24" s="38">
        <f ca="1">I23+I22</f>
        <v>0</v>
      </c>
      <c r="J24" s="28">
        <f t="shared" ca="1" si="13"/>
        <v>101</v>
      </c>
      <c r="K24" s="29">
        <f t="shared" ca="1" si="13"/>
        <v>0</v>
      </c>
      <c r="L24" s="38">
        <f t="shared" ca="1" si="14"/>
        <v>0</v>
      </c>
      <c r="N24" s="191"/>
      <c r="O24" s="38">
        <f t="shared" ca="1" si="5"/>
        <v>0</v>
      </c>
      <c r="P24" s="191">
        <v>5267</v>
      </c>
      <c r="Q24" s="38">
        <f t="shared" ca="1" si="6"/>
        <v>-5166</v>
      </c>
      <c r="S24" s="191">
        <v>5172</v>
      </c>
      <c r="T24" s="38">
        <f t="shared" ca="1" si="7"/>
        <v>-5172</v>
      </c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ht="5.15" customHeight="1" thickTop="1" thickBot="1" x14ac:dyDescent="0.3">
      <c r="C25" s="165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ht="13" thickTop="1" x14ac:dyDescent="0.25">
      <c r="C26" s="164"/>
      <c r="D26" s="34"/>
      <c r="E26" s="353" t="s">
        <v>100</v>
      </c>
      <c r="F26" s="355"/>
      <c r="G26" s="353" t="s">
        <v>99</v>
      </c>
      <c r="H26" s="354"/>
      <c r="I26" s="355"/>
      <c r="J26" s="61" t="s">
        <v>17</v>
      </c>
      <c r="K26" s="356" t="s">
        <v>17</v>
      </c>
      <c r="L26" s="355"/>
      <c r="N26" s="176" t="s">
        <v>13</v>
      </c>
      <c r="O26" s="180"/>
      <c r="P26" s="181" t="s">
        <v>15</v>
      </c>
      <c r="Q26" s="177"/>
      <c r="S26" s="176" t="s">
        <v>15</v>
      </c>
      <c r="T26" s="177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ht="27.75" customHeight="1" thickBot="1" x14ac:dyDescent="0.3">
      <c r="C27" s="164"/>
      <c r="D27" s="34"/>
      <c r="E27" s="305" t="s">
        <v>34</v>
      </c>
      <c r="F27" s="306" t="s">
        <v>14</v>
      </c>
      <c r="G27" s="62" t="s">
        <v>34</v>
      </c>
      <c r="H27" s="64" t="s">
        <v>59</v>
      </c>
      <c r="I27" s="63" t="s">
        <v>6</v>
      </c>
      <c r="J27" s="62" t="s">
        <v>18</v>
      </c>
      <c r="K27" s="65" t="s">
        <v>19</v>
      </c>
      <c r="L27" s="66" t="s">
        <v>35</v>
      </c>
      <c r="N27" s="178" t="s">
        <v>63</v>
      </c>
      <c r="O27" s="182" t="s">
        <v>64</v>
      </c>
      <c r="P27" s="183" t="s">
        <v>65</v>
      </c>
      <c r="Q27" s="179" t="s">
        <v>66</v>
      </c>
      <c r="S27" s="178" t="s">
        <v>16</v>
      </c>
      <c r="T27" s="179" t="s">
        <v>17</v>
      </c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ht="24.9" customHeight="1" thickTop="1" x14ac:dyDescent="0.25">
      <c r="B28" s="69" t="str">
        <f>$C$28&amp;D28</f>
        <v>Hotel NameApr-23</v>
      </c>
      <c r="C28" s="350" t="str">
        <f>C6</f>
        <v>Hotel Name</v>
      </c>
      <c r="D28" s="54" t="str">
        <f>D6</f>
        <v>Apr-23</v>
      </c>
      <c r="E28" s="299">
        <f ca="1">E6/(39*'Day on Day FC'!$F371)</f>
        <v>0</v>
      </c>
      <c r="F28" s="59">
        <f ca="1">F6/(39*'Day on Day FC'!$F371)</f>
        <v>0</v>
      </c>
      <c r="G28" s="58">
        <f ca="1">G6/(39*'Day on Day FC'!$F371)</f>
        <v>8.6324786324786323E-2</v>
      </c>
      <c r="H28" s="60">
        <f ca="1">H6/(39*'Day on Day FC'!$F371)</f>
        <v>0</v>
      </c>
      <c r="I28" s="59">
        <f ca="1">I6/(39*'Day on Day FC'!$F371)</f>
        <v>0</v>
      </c>
      <c r="J28" s="58">
        <f ca="1">G28-E28</f>
        <v>8.6324786324786323E-2</v>
      </c>
      <c r="K28" s="60">
        <f ca="1">H28-F28</f>
        <v>0</v>
      </c>
      <c r="L28" s="59">
        <f t="shared" ref="L28:L46" ca="1" si="15">H28-I28</f>
        <v>0</v>
      </c>
      <c r="M28" s="160"/>
      <c r="N28" s="30">
        <f>N6/(39*'Day on Day FC'!$F371)</f>
        <v>0</v>
      </c>
      <c r="O28" s="39">
        <f t="shared" ref="O28:O46" ca="1" si="16">IF(N28="NA","NA",E28-N28)</f>
        <v>0</v>
      </c>
      <c r="P28" s="30">
        <f>P6/(39*'Day on Day FC'!$F371)</f>
        <v>0</v>
      </c>
      <c r="Q28" s="39">
        <f t="shared" ref="Q28:Q46" ca="1" si="17">IF(P28="NA","NA",G28-P28)</f>
        <v>8.6324786324786323E-2</v>
      </c>
      <c r="S28" s="30">
        <f>S6/(39*'Day on Day FC'!$F371)</f>
        <v>0</v>
      </c>
      <c r="T28" s="39">
        <f t="shared" ref="T28:T46" ca="1" si="18">IF(S28="NA","NA",H28-S28)</f>
        <v>0</v>
      </c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24.9" customHeight="1" x14ac:dyDescent="0.25">
      <c r="B29" s="69" t="str">
        <f t="shared" ref="B29:B46" si="19">$C$28&amp;D29</f>
        <v>Hotel NameMay-23</v>
      </c>
      <c r="C29" s="351"/>
      <c r="D29" s="36" t="str">
        <f t="shared" ref="D29:D39" si="20">D7</f>
        <v>May-23</v>
      </c>
      <c r="E29" s="300">
        <f ca="1">E7/(39*'Day on Day FC'!$F372)</f>
        <v>0</v>
      </c>
      <c r="F29" s="39">
        <f ca="1">F7/(39*'Day on Day FC'!$F372)</f>
        <v>0</v>
      </c>
      <c r="G29" s="30">
        <f ca="1">G7/(39*'Day on Day FC'!$F372)</f>
        <v>0</v>
      </c>
      <c r="H29" s="25">
        <f ca="1">H7/(39*'Day on Day FC'!$F372)</f>
        <v>0</v>
      </c>
      <c r="I29" s="39">
        <f ca="1">I7/(39*'Day on Day FC'!$F372)</f>
        <v>0</v>
      </c>
      <c r="J29" s="30">
        <f t="shared" ref="J29:J46" ca="1" si="21">G29-E29</f>
        <v>0</v>
      </c>
      <c r="K29" s="25">
        <f t="shared" ref="K29:K46" ca="1" si="22">H29-F29</f>
        <v>0</v>
      </c>
      <c r="L29" s="39">
        <f t="shared" ca="1" si="15"/>
        <v>0</v>
      </c>
      <c r="M29" s="160"/>
      <c r="N29" s="30">
        <f>N7/(39*'Day on Day FC'!$F372)</f>
        <v>0</v>
      </c>
      <c r="O29" s="39">
        <f t="shared" ca="1" si="16"/>
        <v>0</v>
      </c>
      <c r="P29" s="30">
        <f>P7/(39*'Day on Day FC'!$F372)</f>
        <v>0</v>
      </c>
      <c r="Q29" s="39">
        <f t="shared" ca="1" si="17"/>
        <v>0</v>
      </c>
      <c r="S29" s="30">
        <f>S7/(39*'Day on Day FC'!$F372)</f>
        <v>0</v>
      </c>
      <c r="T29" s="39">
        <f t="shared" ca="1" si="18"/>
        <v>0</v>
      </c>
    </row>
    <row r="30" spans="1:31" ht="24.9" customHeight="1" thickBot="1" x14ac:dyDescent="0.3">
      <c r="B30" s="69" t="str">
        <f t="shared" si="19"/>
        <v>Hotel NameJun-23</v>
      </c>
      <c r="C30" s="351"/>
      <c r="D30" s="43" t="str">
        <f t="shared" si="20"/>
        <v>Jun-23</v>
      </c>
      <c r="E30" s="301">
        <f ca="1">E8/(39*'Day on Day FC'!$F373)</f>
        <v>0</v>
      </c>
      <c r="F30" s="47">
        <f ca="1">F8/(39*'Day on Day FC'!$F373)</f>
        <v>0</v>
      </c>
      <c r="G30" s="48">
        <f ca="1">G8/(39*'Day on Day FC'!$F373)</f>
        <v>0</v>
      </c>
      <c r="H30" s="49">
        <f ca="1">H8/(39*'Day on Day FC'!$F373)</f>
        <v>0</v>
      </c>
      <c r="I30" s="47">
        <f ca="1">I8/(39*'Day on Day FC'!$F373)</f>
        <v>0</v>
      </c>
      <c r="J30" s="48">
        <f t="shared" ca="1" si="21"/>
        <v>0</v>
      </c>
      <c r="K30" s="49">
        <f t="shared" ca="1" si="22"/>
        <v>0</v>
      </c>
      <c r="L30" s="47">
        <f t="shared" ca="1" si="15"/>
        <v>0</v>
      </c>
      <c r="M30" s="160"/>
      <c r="N30" s="48">
        <f>N8/(39*'Day on Day FC'!$F373)</f>
        <v>0</v>
      </c>
      <c r="O30" s="39">
        <f t="shared" ca="1" si="16"/>
        <v>0</v>
      </c>
      <c r="P30" s="48">
        <f>P8/(39*'Day on Day FC'!$F373)</f>
        <v>0</v>
      </c>
      <c r="Q30" s="39">
        <f t="shared" ca="1" si="17"/>
        <v>0</v>
      </c>
      <c r="S30" s="30">
        <f>S8/(39*'Day on Day FC'!$F373)</f>
        <v>0</v>
      </c>
      <c r="T30" s="39">
        <f t="shared" ca="1" si="18"/>
        <v>0</v>
      </c>
    </row>
    <row r="31" spans="1:31" ht="24.9" customHeight="1" thickTop="1" x14ac:dyDescent="0.25">
      <c r="B31" s="69" t="str">
        <f t="shared" si="19"/>
        <v>Hotel NameJul-23</v>
      </c>
      <c r="C31" s="351"/>
      <c r="D31" s="109" t="str">
        <f t="shared" si="20"/>
        <v>Jul-23</v>
      </c>
      <c r="E31" s="302">
        <f ca="1">E9/(39*'Day on Day FC'!$F374)</f>
        <v>0</v>
      </c>
      <c r="F31" s="123">
        <f ca="1">F9/(39*'Day on Day FC'!$F374)</f>
        <v>0</v>
      </c>
      <c r="G31" s="122">
        <f ca="1">G9/(39*'Day on Day FC'!$F374)</f>
        <v>0</v>
      </c>
      <c r="H31" s="124">
        <f ca="1">H9/(39*'Day on Day FC'!$F374)</f>
        <v>0</v>
      </c>
      <c r="I31" s="123">
        <f ca="1">I9/(39*'Day on Day FC'!$F374)</f>
        <v>0</v>
      </c>
      <c r="J31" s="122">
        <f t="shared" ca="1" si="21"/>
        <v>0</v>
      </c>
      <c r="K31" s="124">
        <f t="shared" ca="1" si="22"/>
        <v>0</v>
      </c>
      <c r="L31" s="123">
        <f t="shared" ca="1" si="15"/>
        <v>0</v>
      </c>
      <c r="M31" s="160"/>
      <c r="N31" s="122">
        <f>N9/(39*'Day on Day FC'!$F374)</f>
        <v>0</v>
      </c>
      <c r="O31" s="123">
        <f t="shared" ca="1" si="16"/>
        <v>0</v>
      </c>
      <c r="P31" s="122">
        <f>P9/(39*'Day on Day FC'!$F374)</f>
        <v>0.17287014061207609</v>
      </c>
      <c r="Q31" s="123">
        <f t="shared" ca="1" si="17"/>
        <v>-0.17287014061207609</v>
      </c>
      <c r="S31" s="122">
        <f>S9/(39*'Day on Day FC'!$F374)</f>
        <v>0</v>
      </c>
      <c r="T31" s="123">
        <f t="shared" ca="1" si="18"/>
        <v>0</v>
      </c>
    </row>
    <row r="32" spans="1:31" ht="24.9" customHeight="1" x14ac:dyDescent="0.25">
      <c r="B32" s="69" t="str">
        <f t="shared" si="19"/>
        <v>Hotel NameAug-23</v>
      </c>
      <c r="C32" s="351"/>
      <c r="D32" s="113" t="str">
        <f t="shared" si="20"/>
        <v>Aug-23</v>
      </c>
      <c r="E32" s="303">
        <f ca="1">E10/(39*'Day on Day FC'!$F375)</f>
        <v>0</v>
      </c>
      <c r="F32" s="126">
        <f ca="1">F10/(39*'Day on Day FC'!$F375)</f>
        <v>0</v>
      </c>
      <c r="G32" s="125">
        <f ca="1">G10/(39*'Day on Day FC'!$F375)</f>
        <v>0</v>
      </c>
      <c r="H32" s="127">
        <f ca="1">H10/(39*'Day on Day FC'!$F375)</f>
        <v>0</v>
      </c>
      <c r="I32" s="126">
        <f ca="1">I10/(39*'Day on Day FC'!$F375)</f>
        <v>0</v>
      </c>
      <c r="J32" s="125">
        <f t="shared" ca="1" si="21"/>
        <v>0</v>
      </c>
      <c r="K32" s="127">
        <f t="shared" ca="1" si="22"/>
        <v>0</v>
      </c>
      <c r="L32" s="126">
        <f t="shared" ca="1" si="15"/>
        <v>0</v>
      </c>
      <c r="M32" s="160"/>
      <c r="N32" s="125">
        <f>N10/(39*'Day on Day FC'!$F375)</f>
        <v>0</v>
      </c>
      <c r="O32" s="126">
        <f t="shared" ca="1" si="16"/>
        <v>0</v>
      </c>
      <c r="P32" s="125">
        <f>P10/(39*'Day on Day FC'!$F375)</f>
        <v>0.30438378825475598</v>
      </c>
      <c r="Q32" s="126">
        <f t="shared" ca="1" si="17"/>
        <v>-0.30438378825475598</v>
      </c>
      <c r="S32" s="125">
        <f>S10/(39*'Day on Day FC'!$F375)</f>
        <v>0</v>
      </c>
      <c r="T32" s="126">
        <f t="shared" ca="1" si="18"/>
        <v>0</v>
      </c>
    </row>
    <row r="33" spans="2:20" ht="24.9" customHeight="1" thickBot="1" x14ac:dyDescent="0.3">
      <c r="B33" s="69" t="str">
        <f t="shared" si="19"/>
        <v>Hotel NameSep-23</v>
      </c>
      <c r="C33" s="351"/>
      <c r="D33" s="43" t="str">
        <f t="shared" si="20"/>
        <v>Sep-23</v>
      </c>
      <c r="E33" s="301">
        <f ca="1">E11/(39*'Day on Day FC'!$F376)</f>
        <v>0</v>
      </c>
      <c r="F33" s="47">
        <f ca="1">F11/(39*'Day on Day FC'!$F376)</f>
        <v>0</v>
      </c>
      <c r="G33" s="48">
        <f ca="1">G11/(39*'Day on Day FC'!$F376)</f>
        <v>0</v>
      </c>
      <c r="H33" s="49">
        <f ca="1">H11/(39*'Day on Day FC'!$F376)</f>
        <v>0</v>
      </c>
      <c r="I33" s="47">
        <f ca="1">I11/(39*'Day on Day FC'!$F376)</f>
        <v>0</v>
      </c>
      <c r="J33" s="48">
        <f t="shared" ca="1" si="21"/>
        <v>0</v>
      </c>
      <c r="K33" s="49">
        <f t="shared" ca="1" si="22"/>
        <v>0</v>
      </c>
      <c r="L33" s="47">
        <f t="shared" ca="1" si="15"/>
        <v>0</v>
      </c>
      <c r="M33" s="160"/>
      <c r="N33" s="48">
        <f>N11/(39*'Day on Day FC'!$F376)</f>
        <v>0</v>
      </c>
      <c r="O33" s="47">
        <f t="shared" ca="1" si="16"/>
        <v>0</v>
      </c>
      <c r="P33" s="48">
        <f>P11/(39*'Day on Day FC'!$F376)</f>
        <v>0.35726495726495727</v>
      </c>
      <c r="Q33" s="47">
        <f t="shared" ca="1" si="17"/>
        <v>-0.35726495726495727</v>
      </c>
      <c r="S33" s="48">
        <f>S11/(39*'Day on Day FC'!$F376)</f>
        <v>0</v>
      </c>
      <c r="T33" s="47">
        <f t="shared" ca="1" si="18"/>
        <v>0</v>
      </c>
    </row>
    <row r="34" spans="2:20" ht="24.9" customHeight="1" thickTop="1" x14ac:dyDescent="0.25">
      <c r="B34" s="69" t="str">
        <f t="shared" si="19"/>
        <v>Hotel NameOct-23</v>
      </c>
      <c r="C34" s="351"/>
      <c r="D34" s="109" t="str">
        <f t="shared" si="20"/>
        <v>Oct-23</v>
      </c>
      <c r="E34" s="302">
        <f ca="1">E12/(39*'Day on Day FC'!$F377)</f>
        <v>0</v>
      </c>
      <c r="F34" s="123">
        <f ca="1">F12/(39*'Day on Day FC'!$F377)</f>
        <v>0</v>
      </c>
      <c r="G34" s="122">
        <f ca="1">G12/(39*'Day on Day FC'!$F377)</f>
        <v>0</v>
      </c>
      <c r="H34" s="124">
        <f ca="1">H12/(39*'Day on Day FC'!$F377)</f>
        <v>0</v>
      </c>
      <c r="I34" s="123">
        <f ca="1">I12/(39*'Day on Day FC'!$F377)</f>
        <v>0</v>
      </c>
      <c r="J34" s="122">
        <f t="shared" ca="1" si="21"/>
        <v>0</v>
      </c>
      <c r="K34" s="124">
        <f t="shared" ca="1" si="22"/>
        <v>0</v>
      </c>
      <c r="L34" s="123">
        <f t="shared" ca="1" si="15"/>
        <v>0</v>
      </c>
      <c r="M34" s="160"/>
      <c r="N34" s="128">
        <f>N12/(39*'Day on Day FC'!$F377)</f>
        <v>0</v>
      </c>
      <c r="O34" s="129">
        <f t="shared" ca="1" si="16"/>
        <v>0</v>
      </c>
      <c r="P34" s="128">
        <f>P12/(39*'Day on Day FC'!$F377)</f>
        <v>0.5376344086021505</v>
      </c>
      <c r="Q34" s="129">
        <f t="shared" ca="1" si="17"/>
        <v>-0.5376344086021505</v>
      </c>
      <c r="S34" s="128">
        <f>S12/(39*'Day on Day FC'!$F377)</f>
        <v>0</v>
      </c>
      <c r="T34" s="129">
        <f t="shared" ca="1" si="18"/>
        <v>0</v>
      </c>
    </row>
    <row r="35" spans="2:20" ht="24.9" customHeight="1" x14ac:dyDescent="0.25">
      <c r="B35" s="69" t="str">
        <f t="shared" si="19"/>
        <v>Hotel NameNov-23</v>
      </c>
      <c r="C35" s="351"/>
      <c r="D35" s="113" t="str">
        <f t="shared" si="20"/>
        <v>Nov-23</v>
      </c>
      <c r="E35" s="303">
        <f ca="1">E13/(39*'Day on Day FC'!$F378)</f>
        <v>0</v>
      </c>
      <c r="F35" s="126">
        <f ca="1">F13/(39*'Day on Day FC'!$F378)</f>
        <v>0</v>
      </c>
      <c r="G35" s="125">
        <f ca="1">G13/(39*'Day on Day FC'!$F378)</f>
        <v>0</v>
      </c>
      <c r="H35" s="127">
        <f ca="1">H13/(39*'Day on Day FC'!$F378)</f>
        <v>0</v>
      </c>
      <c r="I35" s="126">
        <f ca="1">I13/(39*'Day on Day FC'!$F378)</f>
        <v>0</v>
      </c>
      <c r="J35" s="125">
        <f t="shared" ca="1" si="21"/>
        <v>0</v>
      </c>
      <c r="K35" s="127">
        <f t="shared" ca="1" si="22"/>
        <v>0</v>
      </c>
      <c r="L35" s="126">
        <f t="shared" ca="1" si="15"/>
        <v>0</v>
      </c>
      <c r="M35" s="160"/>
      <c r="N35" s="125">
        <f>N13/(39*'Day on Day FC'!$F378)</f>
        <v>0</v>
      </c>
      <c r="O35" s="126">
        <f t="shared" ca="1" si="16"/>
        <v>0</v>
      </c>
      <c r="P35" s="125">
        <f>P13/(39*'Day on Day FC'!$F378)</f>
        <v>0.46410256410256412</v>
      </c>
      <c r="Q35" s="126">
        <f t="shared" ca="1" si="17"/>
        <v>-0.46410256410256412</v>
      </c>
      <c r="S35" s="125">
        <f>S13/(39*'Day on Day FC'!$F378)</f>
        <v>0</v>
      </c>
      <c r="T35" s="126">
        <f t="shared" ca="1" si="18"/>
        <v>0</v>
      </c>
    </row>
    <row r="36" spans="2:20" ht="24.9" customHeight="1" thickBot="1" x14ac:dyDescent="0.3">
      <c r="B36" s="69" t="str">
        <f t="shared" si="19"/>
        <v>Hotel NameDec-23</v>
      </c>
      <c r="C36" s="351"/>
      <c r="D36" s="117" t="str">
        <f t="shared" si="20"/>
        <v>Dec-23</v>
      </c>
      <c r="E36" s="301">
        <f ca="1">E14/(39*'Day on Day FC'!$F379)</f>
        <v>0</v>
      </c>
      <c r="F36" s="47">
        <f ca="1">F14/(39*'Day on Day FC'!$F379)</f>
        <v>0</v>
      </c>
      <c r="G36" s="48">
        <f ca="1">G14/(39*'Day on Day FC'!$F379)</f>
        <v>0</v>
      </c>
      <c r="H36" s="49">
        <f ca="1">H14/(39*'Day on Day FC'!$F379)</f>
        <v>0</v>
      </c>
      <c r="I36" s="47">
        <f ca="1">I14/(39*'Day on Day FC'!$F379)</f>
        <v>0</v>
      </c>
      <c r="J36" s="48">
        <f t="shared" ca="1" si="21"/>
        <v>0</v>
      </c>
      <c r="K36" s="49">
        <f t="shared" ca="1" si="22"/>
        <v>0</v>
      </c>
      <c r="L36" s="47">
        <f t="shared" ca="1" si="15"/>
        <v>0</v>
      </c>
      <c r="M36" s="160"/>
      <c r="N36" s="30">
        <f>N14/(39*'Day on Day FC'!$F379)</f>
        <v>0</v>
      </c>
      <c r="O36" s="39">
        <f t="shared" ca="1" si="16"/>
        <v>0</v>
      </c>
      <c r="P36" s="30">
        <f>P14/(39*'Day on Day FC'!$F379)</f>
        <v>0.42431761786600497</v>
      </c>
      <c r="Q36" s="39">
        <f t="shared" ca="1" si="17"/>
        <v>-0.42431761786600497</v>
      </c>
      <c r="S36" s="30">
        <f>S14/(39*'Day on Day FC'!$F379)</f>
        <v>0</v>
      </c>
      <c r="T36" s="39">
        <f t="shared" ca="1" si="18"/>
        <v>0</v>
      </c>
    </row>
    <row r="37" spans="2:20" ht="24.9" customHeight="1" thickTop="1" x14ac:dyDescent="0.25">
      <c r="B37" s="69" t="str">
        <f t="shared" si="19"/>
        <v>Hotel NameJan-24</v>
      </c>
      <c r="C37" s="351"/>
      <c r="D37" s="118" t="str">
        <f t="shared" si="20"/>
        <v>Jan-24</v>
      </c>
      <c r="E37" s="304">
        <f ca="1">E15/(39*'Day on Day FC'!$F380)</f>
        <v>0</v>
      </c>
      <c r="F37" s="123">
        <f ca="1">F15/(39*'Day on Day FC'!$F380)</f>
        <v>0</v>
      </c>
      <c r="G37" s="128">
        <f ca="1">G15/(39*'Day on Day FC'!$F380)</f>
        <v>0</v>
      </c>
      <c r="H37" s="130">
        <f ca="1">H15/(39*'Day on Day FC'!$F380)</f>
        <v>0</v>
      </c>
      <c r="I37" s="129">
        <f ca="1">I15/(39*'Day on Day FC'!$F380)</f>
        <v>0</v>
      </c>
      <c r="J37" s="128">
        <f t="shared" ca="1" si="21"/>
        <v>0</v>
      </c>
      <c r="K37" s="130">
        <f t="shared" ca="1" si="22"/>
        <v>0</v>
      </c>
      <c r="L37" s="129">
        <f t="shared" ca="1" si="15"/>
        <v>0</v>
      </c>
      <c r="M37" s="160"/>
      <c r="N37" s="122">
        <f>N15/(39*'Day on Day FC'!$F380)</f>
        <v>0</v>
      </c>
      <c r="O37" s="123">
        <f t="shared" ca="1" si="16"/>
        <v>0</v>
      </c>
      <c r="P37" s="122">
        <f>P15/(39*'Day on Day FC'!$F380)</f>
        <v>0.44830438378825477</v>
      </c>
      <c r="Q37" s="123">
        <f t="shared" ca="1" si="17"/>
        <v>-0.44830438378825477</v>
      </c>
      <c r="S37" s="122">
        <f>S15/(39*'Day on Day FC'!$F380)</f>
        <v>0</v>
      </c>
      <c r="T37" s="123">
        <f t="shared" ca="1" si="18"/>
        <v>0</v>
      </c>
    </row>
    <row r="38" spans="2:20" ht="24.9" customHeight="1" x14ac:dyDescent="0.25">
      <c r="B38" s="69" t="str">
        <f t="shared" si="19"/>
        <v>Hotel NameFeb-24</v>
      </c>
      <c r="C38" s="351"/>
      <c r="D38" s="113" t="str">
        <f t="shared" si="20"/>
        <v>Feb-24</v>
      </c>
      <c r="E38" s="303">
        <f ca="1">E16/(39*'Day on Day FC'!$F381)</f>
        <v>0</v>
      </c>
      <c r="F38" s="126">
        <f ca="1">F16/(39*'Day on Day FC'!$F381)</f>
        <v>0</v>
      </c>
      <c r="G38" s="125">
        <f ca="1">G16/(39*'Day on Day FC'!$F381)</f>
        <v>0</v>
      </c>
      <c r="H38" s="127">
        <f ca="1">H16/(39*'Day on Day FC'!$F381)</f>
        <v>0</v>
      </c>
      <c r="I38" s="126">
        <f ca="1">I16/(39*'Day on Day FC'!$F381)</f>
        <v>0</v>
      </c>
      <c r="J38" s="125">
        <f t="shared" ca="1" si="21"/>
        <v>0</v>
      </c>
      <c r="K38" s="127">
        <f t="shared" ca="1" si="22"/>
        <v>0</v>
      </c>
      <c r="L38" s="126">
        <f t="shared" ca="1" si="15"/>
        <v>0</v>
      </c>
      <c r="M38" s="160"/>
      <c r="N38" s="125">
        <f>N16/(39*'Day on Day FC'!$F381)</f>
        <v>0</v>
      </c>
      <c r="O38" s="126">
        <f t="shared" ca="1" si="16"/>
        <v>0</v>
      </c>
      <c r="P38" s="125">
        <f>P16/(39*'Day on Day FC'!$F381)</f>
        <v>0.69407603890362513</v>
      </c>
      <c r="Q38" s="126">
        <f t="shared" ca="1" si="17"/>
        <v>-0.69407603890362513</v>
      </c>
      <c r="S38" s="125">
        <f>S16/(39*'Day on Day FC'!$F381)</f>
        <v>0</v>
      </c>
      <c r="T38" s="126">
        <f t="shared" ca="1" si="18"/>
        <v>0</v>
      </c>
    </row>
    <row r="39" spans="2:20" ht="24.9" customHeight="1" thickBot="1" x14ac:dyDescent="0.3">
      <c r="B39" s="69" t="str">
        <f t="shared" si="19"/>
        <v>Hotel NameMar-24</v>
      </c>
      <c r="C39" s="351"/>
      <c r="D39" s="117" t="str">
        <f t="shared" si="20"/>
        <v>Mar-24</v>
      </c>
      <c r="E39" s="301">
        <f ca="1">E17/(39*'Day on Day FC'!$F382)</f>
        <v>0</v>
      </c>
      <c r="F39" s="47">
        <f ca="1">F17/(39*'Day on Day FC'!$F382)</f>
        <v>0</v>
      </c>
      <c r="G39" s="48">
        <f ca="1">G17/(39*'Day on Day FC'!$F382)</f>
        <v>0</v>
      </c>
      <c r="H39" s="49">
        <f ca="1">H17/(39*'Day on Day FC'!$F382)</f>
        <v>0</v>
      </c>
      <c r="I39" s="47">
        <f ca="1">I17/(39*'Day on Day FC'!$F382)</f>
        <v>0</v>
      </c>
      <c r="J39" s="48">
        <f t="shared" ca="1" si="21"/>
        <v>0</v>
      </c>
      <c r="K39" s="49">
        <f t="shared" ca="1" si="22"/>
        <v>0</v>
      </c>
      <c r="L39" s="47">
        <f t="shared" ca="1" si="15"/>
        <v>0</v>
      </c>
      <c r="M39" s="160"/>
      <c r="N39" s="48">
        <f>N17/(39*'Day on Day FC'!$F382)</f>
        <v>0</v>
      </c>
      <c r="O39" s="47">
        <f t="shared" ca="1" si="16"/>
        <v>0</v>
      </c>
      <c r="P39" s="48">
        <f>P17/(39*'Day on Day FC'!$F382)</f>
        <v>0.44957264957264959</v>
      </c>
      <c r="Q39" s="47">
        <f t="shared" ca="1" si="17"/>
        <v>-0.44957264957264959</v>
      </c>
      <c r="S39" s="48">
        <f>S17/(39*'Day on Day FC'!$F382)</f>
        <v>0</v>
      </c>
      <c r="T39" s="47">
        <f t="shared" ca="1" si="18"/>
        <v>0</v>
      </c>
    </row>
    <row r="40" spans="2:20" ht="24.9" customHeight="1" thickTop="1" x14ac:dyDescent="0.25">
      <c r="B40" s="69" t="str">
        <f t="shared" si="19"/>
        <v>Hotel NameQ1</v>
      </c>
      <c r="C40" s="351"/>
      <c r="D40" s="118" t="s">
        <v>51</v>
      </c>
      <c r="E40" s="304">
        <f ca="1">E18/(39*SUM('Day on Day FC'!$F$371:$F$373))</f>
        <v>0</v>
      </c>
      <c r="F40" s="123">
        <f ca="1">F18/(39*SUM('Day on Day FC'!$F$371:$F$373))</f>
        <v>0</v>
      </c>
      <c r="G40" s="128">
        <f ca="1">G18/(39*SUM('Day on Day FC'!$F$371:$F$373))</f>
        <v>2.8458720766413075E-2</v>
      </c>
      <c r="H40" s="130">
        <f ca="1">H18/(39*SUM('Day on Day FC'!$F$371:$F$373))</f>
        <v>0</v>
      </c>
      <c r="I40" s="129">
        <f ca="1">I18/(39*SUM('Day on Day FC'!$F$371:$F$373))</f>
        <v>0</v>
      </c>
      <c r="J40" s="128">
        <f t="shared" ref="J40:K45" ca="1" si="23">G40-E40</f>
        <v>2.8458720766413075E-2</v>
      </c>
      <c r="K40" s="130">
        <f t="shared" ca="1" si="23"/>
        <v>0</v>
      </c>
      <c r="L40" s="129">
        <f t="shared" ref="L40:L45" ca="1" si="24">H40-I40</f>
        <v>0</v>
      </c>
      <c r="M40" s="160"/>
      <c r="N40" s="122">
        <f>N18/(39*SUM('Day on Day FC'!$F$371:$F$373))</f>
        <v>0</v>
      </c>
      <c r="O40" s="123">
        <f t="shared" ca="1" si="16"/>
        <v>0</v>
      </c>
      <c r="P40" s="122">
        <f>P18/(39*SUM('Day on Day FC'!$F$371:$F$373))</f>
        <v>0</v>
      </c>
      <c r="Q40" s="123">
        <f t="shared" ca="1" si="17"/>
        <v>2.8458720766413075E-2</v>
      </c>
      <c r="S40" s="122">
        <f>S18/(39*SUM('Day on Day FC'!$F$371:$F$373))</f>
        <v>0</v>
      </c>
      <c r="T40" s="123">
        <f t="shared" ca="1" si="18"/>
        <v>0</v>
      </c>
    </row>
    <row r="41" spans="2:20" ht="24.9" customHeight="1" x14ac:dyDescent="0.25">
      <c r="B41" s="69" t="str">
        <f t="shared" si="19"/>
        <v>Hotel NameQ2</v>
      </c>
      <c r="C41" s="351"/>
      <c r="D41" s="118" t="s">
        <v>52</v>
      </c>
      <c r="E41" s="304">
        <f ca="1">E19/(39*SUM('Day on Day FC'!$F$374:$F$376))</f>
        <v>0</v>
      </c>
      <c r="F41" s="126">
        <f ca="1">F19/(39*SUM('Day on Day FC'!$F$374:$F$376))</f>
        <v>0</v>
      </c>
      <c r="G41" s="128">
        <f ca="1">G19/(39*SUM('Day on Day FC'!$F$374:$F$376))</f>
        <v>0</v>
      </c>
      <c r="H41" s="130">
        <f ca="1">H19/(39*SUM('Day on Day FC'!$F$374:$F$376))</f>
        <v>0</v>
      </c>
      <c r="I41" s="129">
        <f ca="1">I19/(39*SUM('Day on Day FC'!$F$374:$F$376))</f>
        <v>0</v>
      </c>
      <c r="J41" s="128">
        <f t="shared" ca="1" si="23"/>
        <v>0</v>
      </c>
      <c r="K41" s="130">
        <f t="shared" ca="1" si="23"/>
        <v>0</v>
      </c>
      <c r="L41" s="129">
        <f t="shared" ca="1" si="24"/>
        <v>0</v>
      </c>
      <c r="M41" s="160"/>
      <c r="N41" s="128">
        <f>N19/(39*SUM('Day on Day FC'!$F$374:$F$376))</f>
        <v>0</v>
      </c>
      <c r="O41" s="129">
        <f t="shared" ca="1" si="16"/>
        <v>0</v>
      </c>
      <c r="P41" s="128">
        <f>P19/(39*SUM('Day on Day FC'!$F$374:$F$376))</f>
        <v>0.27731326644370125</v>
      </c>
      <c r="Q41" s="129">
        <f t="shared" ca="1" si="17"/>
        <v>-0.27731326644370125</v>
      </c>
      <c r="S41" s="128">
        <f>S19/(39*SUM('Day on Day FC'!$F$374:$F$376))</f>
        <v>0.27731326644370125</v>
      </c>
      <c r="T41" s="129">
        <f t="shared" ca="1" si="18"/>
        <v>-0.27731326644370125</v>
      </c>
    </row>
    <row r="42" spans="2:20" ht="24.9" customHeight="1" x14ac:dyDescent="0.25">
      <c r="B42" s="69" t="str">
        <f t="shared" si="19"/>
        <v>Hotel NameQ3</v>
      </c>
      <c r="C42" s="351"/>
      <c r="D42" s="36" t="s">
        <v>53</v>
      </c>
      <c r="E42" s="30">
        <f ca="1">E20/(39*SUM('Day on Day FC'!$F$377:$F$379))</f>
        <v>0</v>
      </c>
      <c r="F42" s="39">
        <f ca="1">F20/(39*SUM('Day on Day FC'!$F$377:$F$379))</f>
        <v>0</v>
      </c>
      <c r="G42" s="30">
        <f ca="1">G20/(39*SUM('Day on Day FC'!$F$377:$F$379))</f>
        <v>0</v>
      </c>
      <c r="H42" s="25">
        <f ca="1">H20/(39*SUM('Day on Day FC'!$F$377:$F$379))</f>
        <v>0</v>
      </c>
      <c r="I42" s="39">
        <f ca="1">I20/(39*SUM('Day on Day FC'!$F$377:$F$379))</f>
        <v>0</v>
      </c>
      <c r="J42" s="30">
        <f t="shared" ca="1" si="23"/>
        <v>0</v>
      </c>
      <c r="K42" s="25">
        <f t="shared" ca="1" si="23"/>
        <v>0</v>
      </c>
      <c r="L42" s="39">
        <f t="shared" ca="1" si="24"/>
        <v>0</v>
      </c>
      <c r="M42" s="160"/>
      <c r="N42" s="128">
        <f>N20/(39*SUM('Day on Day FC'!$F$377:$F$379))</f>
        <v>0</v>
      </c>
      <c r="O42" s="129">
        <f t="shared" ca="1" si="16"/>
        <v>0</v>
      </c>
      <c r="P42" s="128">
        <f>P20/(39*SUM('Day on Day FC'!$F$377:$F$379))</f>
        <v>0.47547380156075808</v>
      </c>
      <c r="Q42" s="129">
        <f t="shared" ca="1" si="17"/>
        <v>-0.47547380156075808</v>
      </c>
      <c r="S42" s="128">
        <f>S20/(39*SUM('Day on Day FC'!$F$377:$F$379))</f>
        <v>0.47547380156075808</v>
      </c>
      <c r="T42" s="129">
        <f t="shared" ca="1" si="18"/>
        <v>-0.47547380156075808</v>
      </c>
    </row>
    <row r="43" spans="2:20" ht="24.9" customHeight="1" thickBot="1" x14ac:dyDescent="0.3">
      <c r="B43" s="69" t="str">
        <f t="shared" si="19"/>
        <v>Hotel NameQ4</v>
      </c>
      <c r="C43" s="351"/>
      <c r="D43" s="117" t="s">
        <v>54</v>
      </c>
      <c r="E43" s="301">
        <f ca="1">E21/(39*SUM('Day on Day FC'!$F$380:$F$382))</f>
        <v>0</v>
      </c>
      <c r="F43" s="47">
        <f ca="1">F21/(39*SUM('Day on Day FC'!$F$380:$F$382))</f>
        <v>0</v>
      </c>
      <c r="G43" s="48">
        <f ca="1">G21/(39*SUM('Day on Day FC'!$F$380:$F$382))</f>
        <v>0</v>
      </c>
      <c r="H43" s="49">
        <f ca="1">H21/(39*SUM('Day on Day FC'!$F$380:$F$382))</f>
        <v>0</v>
      </c>
      <c r="I43" s="47">
        <f ca="1">I21/(39*SUM('Day on Day FC'!$F$380:$F$382))</f>
        <v>0</v>
      </c>
      <c r="J43" s="48">
        <f t="shared" ca="1" si="23"/>
        <v>0</v>
      </c>
      <c r="K43" s="49">
        <f t="shared" ca="1" si="23"/>
        <v>0</v>
      </c>
      <c r="L43" s="47">
        <f t="shared" ca="1" si="24"/>
        <v>0</v>
      </c>
      <c r="M43" s="160"/>
      <c r="N43" s="189">
        <f>N21/(39*SUM('Day on Day FC'!$F$380:$F$382))</f>
        <v>0</v>
      </c>
      <c r="O43" s="190">
        <f t="shared" ca="1" si="16"/>
        <v>0</v>
      </c>
      <c r="P43" s="189">
        <f>P21/(39*SUM('Day on Day FC'!$F$380:$F$382))</f>
        <v>0.52792022792022797</v>
      </c>
      <c r="Q43" s="190">
        <f t="shared" ca="1" si="17"/>
        <v>-0.52792022792022797</v>
      </c>
      <c r="S43" s="189">
        <f>S21/(39*SUM('Day on Day FC'!$F$380:$F$382))</f>
        <v>0.50085470085470085</v>
      </c>
      <c r="T43" s="190">
        <f t="shared" ca="1" si="18"/>
        <v>-0.50085470085470085</v>
      </c>
    </row>
    <row r="44" spans="2:20" ht="24.9" customHeight="1" thickTop="1" x14ac:dyDescent="0.25">
      <c r="B44" s="69" t="str">
        <f t="shared" si="19"/>
        <v>Hotel NameSummer</v>
      </c>
      <c r="C44" s="351"/>
      <c r="D44" s="109" t="s">
        <v>60</v>
      </c>
      <c r="E44" s="302">
        <f ca="1">E22/(39*SUM('Day on Day FC'!$F$371:$F$376))</f>
        <v>0</v>
      </c>
      <c r="F44" s="123">
        <f ca="1">F22/(39*SUM('Day on Day FC'!$F$371:$F$376))</f>
        <v>0</v>
      </c>
      <c r="G44" s="122">
        <f ca="1">G22/(39*SUM('Day on Day FC'!$F$371:$F$376))</f>
        <v>1.4151604315538743E-2</v>
      </c>
      <c r="H44" s="124">
        <f ca="1">H22/(39*SUM('Day on Day FC'!$F$371:$F$376))</f>
        <v>0</v>
      </c>
      <c r="I44" s="123">
        <f ca="1">I22/(39*SUM('Day on Day FC'!$F$371:$F$376))</f>
        <v>0</v>
      </c>
      <c r="J44" s="122">
        <f t="shared" ca="1" si="23"/>
        <v>1.4151604315538743E-2</v>
      </c>
      <c r="K44" s="124">
        <f t="shared" ca="1" si="23"/>
        <v>0</v>
      </c>
      <c r="L44" s="123">
        <f t="shared" ca="1" si="24"/>
        <v>0</v>
      </c>
      <c r="M44" s="160"/>
      <c r="N44" s="122">
        <f>N22/(39*SUM('Day on Day FC'!$F$371:$F$376))</f>
        <v>0</v>
      </c>
      <c r="O44" s="123">
        <f t="shared" ca="1" si="16"/>
        <v>0</v>
      </c>
      <c r="P44" s="122">
        <f>P22/(39*SUM('Day on Day FC'!$F$371:$F$376))</f>
        <v>0.23931623931623933</v>
      </c>
      <c r="Q44" s="123">
        <f t="shared" ca="1" si="17"/>
        <v>-0.22516463500070058</v>
      </c>
      <c r="S44" s="122">
        <f>S22/(39*SUM('Day on Day FC'!$F$371:$F$376))</f>
        <v>0.23931623931623933</v>
      </c>
      <c r="T44" s="123">
        <f t="shared" ca="1" si="18"/>
        <v>-0.23931623931623933</v>
      </c>
    </row>
    <row r="45" spans="2:20" ht="24.9" customHeight="1" thickBot="1" x14ac:dyDescent="0.3">
      <c r="B45" s="69" t="str">
        <f t="shared" si="19"/>
        <v>Hotel NameWinter</v>
      </c>
      <c r="C45" s="351"/>
      <c r="D45" s="117" t="s">
        <v>61</v>
      </c>
      <c r="E45" s="301">
        <f ca="1">E23/(39*SUM('Day on Day FC'!$F$377:$F$382))</f>
        <v>0</v>
      </c>
      <c r="F45" s="47">
        <f ca="1">F23/(39*SUM('Day on Day FC'!$F$377:$F$382))</f>
        <v>0</v>
      </c>
      <c r="G45" s="48">
        <f ca="1">G23/(39*SUM('Day on Day FC'!$F$377:$F$382))</f>
        <v>0</v>
      </c>
      <c r="H45" s="49">
        <f ca="1">H23/(39*SUM('Day on Day FC'!$F$377:$F$382))</f>
        <v>0</v>
      </c>
      <c r="I45" s="47">
        <f ca="1">I23/(39*SUM('Day on Day FC'!$F$377:$F$382))</f>
        <v>0</v>
      </c>
      <c r="J45" s="48">
        <f t="shared" ca="1" si="23"/>
        <v>0</v>
      </c>
      <c r="K45" s="49">
        <f t="shared" ca="1" si="23"/>
        <v>0</v>
      </c>
      <c r="L45" s="47">
        <f t="shared" ca="1" si="24"/>
        <v>0</v>
      </c>
      <c r="M45" s="160"/>
      <c r="N45" s="48">
        <f>N23/(39*SUM('Day on Day FC'!$F$377:$F$382))</f>
        <v>0</v>
      </c>
      <c r="O45" s="47">
        <f t="shared" ca="1" si="16"/>
        <v>0</v>
      </c>
      <c r="P45" s="48">
        <f>P23/(39*SUM('Day on Day FC'!$F$377:$F$382))</f>
        <v>0.50140884756269377</v>
      </c>
      <c r="Q45" s="47">
        <f t="shared" ca="1" si="17"/>
        <v>-0.50140884756269377</v>
      </c>
      <c r="S45" s="48">
        <f>S23/(39*SUM('Day on Day FC'!$F$377:$F$382))</f>
        <v>0.48802479571710339</v>
      </c>
      <c r="T45" s="47">
        <f t="shared" ca="1" si="18"/>
        <v>-0.48802479571710339</v>
      </c>
    </row>
    <row r="46" spans="2:20" ht="24.9" customHeight="1" thickTop="1" thickBot="1" x14ac:dyDescent="0.3">
      <c r="B46" s="69" t="str">
        <f t="shared" si="19"/>
        <v>Hotel NameTotal</v>
      </c>
      <c r="C46" s="352"/>
      <c r="D46" s="35" t="s">
        <v>10</v>
      </c>
      <c r="E46" s="310">
        <f ca="1">E24/(39*SUM('Day on Day FC'!$F371:'Day on Day FC'!$F382))</f>
        <v>0</v>
      </c>
      <c r="F46" s="40">
        <f ca="1">F24/(39*SUM('Day on Day FC'!$F371:'Day on Day FC'!$F382))</f>
        <v>0</v>
      </c>
      <c r="G46" s="31">
        <f ca="1">G24/(39*SUM('Day on Day FC'!$F371:'Day on Day FC'!$F382))</f>
        <v>7.0951879171057258E-3</v>
      </c>
      <c r="H46" s="32">
        <f ca="1">H24/(39*SUM('Day on Day FC'!$F371:'Day on Day FC'!$F382))</f>
        <v>0</v>
      </c>
      <c r="I46" s="40">
        <f ca="1">I24/(39*SUM('Day on Day FC'!$F371:'Day on Day FC'!$F382))</f>
        <v>0</v>
      </c>
      <c r="J46" s="31">
        <f t="shared" ca="1" si="21"/>
        <v>7.0951879171057258E-3</v>
      </c>
      <c r="K46" s="32">
        <f t="shared" ca="1" si="22"/>
        <v>0</v>
      </c>
      <c r="L46" s="40">
        <f t="shared" ca="1" si="15"/>
        <v>0</v>
      </c>
      <c r="M46" s="160"/>
      <c r="N46" s="202">
        <f>N24/(39*SUM('Day on Day FC'!$F371:'Day on Day FC'!$F382))</f>
        <v>0</v>
      </c>
      <c r="O46" s="40">
        <f t="shared" ca="1" si="16"/>
        <v>0</v>
      </c>
      <c r="P46" s="202">
        <f>P24/(39*SUM('Day on Day FC'!$F371:'Day on Day FC'!$F382))</f>
        <v>0.37000351246926588</v>
      </c>
      <c r="Q46" s="40">
        <f t="shared" ca="1" si="17"/>
        <v>-0.36290832455216016</v>
      </c>
      <c r="S46" s="202">
        <f>S24/(39*SUM('Day on Day FC'!$F371:'Day on Day FC'!$F382))</f>
        <v>0.36332982086406745</v>
      </c>
      <c r="T46" s="40">
        <f t="shared" ca="1" si="18"/>
        <v>-0.36332982086406745</v>
      </c>
    </row>
    <row r="47" spans="2:20" ht="5.15" customHeight="1" thickTop="1" x14ac:dyDescent="0.25">
      <c r="C47" s="259"/>
      <c r="D47" s="260"/>
      <c r="E47" s="261"/>
      <c r="F47" s="261"/>
      <c r="G47" s="261"/>
      <c r="H47" s="261"/>
      <c r="I47" s="261"/>
      <c r="J47" s="261"/>
      <c r="K47" s="261"/>
      <c r="L47" s="261"/>
      <c r="M47" s="160"/>
      <c r="N47" s="261"/>
      <c r="O47" s="261"/>
      <c r="P47" s="261"/>
      <c r="Q47" s="261"/>
      <c r="S47" s="261"/>
      <c r="T47" s="261"/>
    </row>
    <row r="48" spans="2:20" ht="20.149999999999999" customHeight="1" x14ac:dyDescent="0.25">
      <c r="C48" s="262" t="s">
        <v>101</v>
      </c>
      <c r="D48" s="260"/>
      <c r="E48" s="261"/>
      <c r="F48" s="261"/>
      <c r="G48" s="261"/>
      <c r="H48" s="261"/>
      <c r="I48" s="261"/>
      <c r="J48" s="261"/>
      <c r="K48" s="261"/>
      <c r="L48" s="261"/>
      <c r="M48" s="160"/>
      <c r="N48" s="261"/>
      <c r="O48" s="261"/>
      <c r="P48" s="261"/>
      <c r="Q48" s="261"/>
      <c r="S48" s="261"/>
      <c r="T48" s="261"/>
    </row>
    <row r="49" spans="3:22" ht="60" customHeight="1" x14ac:dyDescent="0.25">
      <c r="C49" s="349" t="s">
        <v>102</v>
      </c>
      <c r="D49" s="349"/>
      <c r="E49" s="349"/>
      <c r="F49" s="349"/>
      <c r="G49" s="349"/>
      <c r="H49" s="349"/>
      <c r="I49" s="349"/>
      <c r="J49" s="349"/>
      <c r="K49" s="349"/>
      <c r="L49" s="349"/>
      <c r="M49" s="160"/>
      <c r="N49" s="261"/>
      <c r="O49" s="261"/>
      <c r="P49" s="261"/>
      <c r="Q49" s="261"/>
      <c r="S49" s="261"/>
      <c r="T49" s="261"/>
    </row>
    <row r="50" spans="3:22" ht="5.15" customHeigh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</row>
    <row r="51" spans="3:22" ht="20.149999999999999" customHeigh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</row>
    <row r="52" spans="3:22" ht="32.25" customHeight="1" x14ac:dyDescent="0.25"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</row>
    <row r="53" spans="3:22" ht="25.5" customHeight="1" x14ac:dyDescent="0.25"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</row>
    <row r="54" spans="3:22" ht="23.25" customHeight="1" x14ac:dyDescent="0.25"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</row>
    <row r="55" spans="3:22" ht="26.25" customHeight="1" x14ac:dyDescent="0.25"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</row>
    <row r="56" spans="3:22" ht="25.5" customHeigh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</row>
    <row r="57" spans="3:22" ht="32.25" customHeigh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</row>
    <row r="58" spans="3:22" ht="30" customHeigh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</row>
    <row r="59" spans="3:22" ht="30" customHeight="1" x14ac:dyDescent="0.25"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</row>
    <row r="60" spans="3:22" ht="30" customHeight="1" x14ac:dyDescent="0.25"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</row>
    <row r="61" spans="3:22" ht="5.25" customHeight="1" x14ac:dyDescent="0.25"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</row>
    <row r="62" spans="3:22" x14ac:dyDescent="0.25"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</row>
    <row r="63" spans="3:22" x14ac:dyDescent="0.25"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</row>
    <row r="64" spans="3:22" x14ac:dyDescent="0.25"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</row>
    <row r="65" spans="3:22" x14ac:dyDescent="0.25"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</row>
    <row r="66" spans="3:22" x14ac:dyDescent="0.25"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</row>
    <row r="67" spans="3:22" x14ac:dyDescent="0.25"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</row>
    <row r="68" spans="3:22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</row>
    <row r="69" spans="3:22" x14ac:dyDescent="0.25"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</row>
    <row r="70" spans="3:22" x14ac:dyDescent="0.25"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</row>
    <row r="71" spans="3:22" x14ac:dyDescent="0.25"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</row>
    <row r="72" spans="3:22" x14ac:dyDescent="0.25"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</row>
    <row r="73" spans="3:22" x14ac:dyDescent="0.25"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</row>
    <row r="74" spans="3:22" x14ac:dyDescent="0.25"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</row>
  </sheetData>
  <mergeCells count="9">
    <mergeCell ref="C49:L49"/>
    <mergeCell ref="C6:C24"/>
    <mergeCell ref="C28:C46"/>
    <mergeCell ref="G4:I4"/>
    <mergeCell ref="K4:L4"/>
    <mergeCell ref="G26:I26"/>
    <mergeCell ref="K26:L26"/>
    <mergeCell ref="E4:F4"/>
    <mergeCell ref="E26:F26"/>
  </mergeCells>
  <phoneticPr fontId="2" type="noConversion"/>
  <conditionalFormatting sqref="J51 R51">
    <cfRule type="cellIs" dxfId="295" priority="439" stopIfTrue="1" operator="greaterThan">
      <formula>0.005</formula>
    </cfRule>
    <cfRule type="cellIs" dxfId="294" priority="438" stopIfTrue="1" operator="lessThan">
      <formula>-0.005</formula>
    </cfRule>
  </conditionalFormatting>
  <conditionalFormatting sqref="J6:L24">
    <cfRule type="cellIs" dxfId="293" priority="271" stopIfTrue="1" operator="greaterThan">
      <formula>0</formula>
    </cfRule>
    <cfRule type="cellIs" dxfId="292" priority="270" stopIfTrue="1" operator="lessThan">
      <formula>0</formula>
    </cfRule>
    <cfRule type="cellIs" dxfId="291" priority="269" stopIfTrue="1" operator="equal">
      <formula>0</formula>
    </cfRule>
    <cfRule type="cellIs" dxfId="290" priority="277" stopIfTrue="1" operator="greaterThanOrEqual">
      <formula>0</formula>
    </cfRule>
    <cfRule type="cellIs" dxfId="289" priority="276" stopIfTrue="1" operator="lessThan">
      <formula>0</formula>
    </cfRule>
    <cfRule type="cellIs" dxfId="288" priority="275" stopIfTrue="1" operator="greaterThan">
      <formula>0</formula>
    </cfRule>
    <cfRule type="cellIs" dxfId="287" priority="274" stopIfTrue="1" operator="lessThan">
      <formula>0</formula>
    </cfRule>
    <cfRule type="cellIs" dxfId="286" priority="273" stopIfTrue="1" operator="greaterThan">
      <formula>0</formula>
    </cfRule>
    <cfRule type="cellIs" dxfId="285" priority="272" stopIfTrue="1" operator="equal">
      <formula>0</formula>
    </cfRule>
  </conditionalFormatting>
  <conditionalFormatting sqref="J28:L46 J47:J48">
    <cfRule type="cellIs" dxfId="284" priority="249" stopIfTrue="1" operator="lessThan">
      <formula>0</formula>
    </cfRule>
    <cfRule type="cellIs" dxfId="283" priority="250" stopIfTrue="1" operator="greaterThanOrEqual">
      <formula>0</formula>
    </cfRule>
    <cfRule type="cellIs" dxfId="282" priority="286" operator="lessThan">
      <formula>0</formula>
    </cfRule>
    <cfRule type="cellIs" dxfId="281" priority="187" stopIfTrue="1" operator="equal">
      <formula>0</formula>
    </cfRule>
    <cfRule type="cellIs" dxfId="280" priority="188" stopIfTrue="1" operator="lessThan">
      <formula>0</formula>
    </cfRule>
    <cfRule type="cellIs" dxfId="279" priority="189" stopIfTrue="1" operator="greaterThan">
      <formula>0</formula>
    </cfRule>
    <cfRule type="cellIs" dxfId="278" priority="190" stopIfTrue="1" operator="equal">
      <formula>0</formula>
    </cfRule>
    <cfRule type="cellIs" dxfId="277" priority="191" stopIfTrue="1" operator="greaterThan">
      <formula>0</formula>
    </cfRule>
    <cfRule type="cellIs" dxfId="276" priority="192" stopIfTrue="1" operator="lessThan">
      <formula>0</formula>
    </cfRule>
    <cfRule type="cellIs" dxfId="275" priority="193" stopIfTrue="1" operator="greaterThan">
      <formula>0</formula>
    </cfRule>
    <cfRule type="cellIs" dxfId="274" priority="194" stopIfTrue="1" operator="lessThan">
      <formula>0</formula>
    </cfRule>
    <cfRule type="cellIs" dxfId="273" priority="195" stopIfTrue="1" operator="greaterThanOrEqual">
      <formula>0</formula>
    </cfRule>
    <cfRule type="cellIs" dxfId="272" priority="196" operator="lessThan">
      <formula>0</formula>
    </cfRule>
    <cfRule type="cellIs" dxfId="271" priority="242" stopIfTrue="1" operator="equal">
      <formula>0</formula>
    </cfRule>
    <cfRule type="cellIs" dxfId="270" priority="243" stopIfTrue="1" operator="lessThan">
      <formula>0</formula>
    </cfRule>
    <cfRule type="cellIs" dxfId="269" priority="244" stopIfTrue="1" operator="greaterThan">
      <formula>0</formula>
    </cfRule>
    <cfRule type="cellIs" dxfId="268" priority="245" stopIfTrue="1" operator="equal">
      <formula>0</formula>
    </cfRule>
    <cfRule type="cellIs" dxfId="267" priority="246" stopIfTrue="1" operator="greaterThan">
      <formula>0</formula>
    </cfRule>
    <cfRule type="cellIs" dxfId="266" priority="247" stopIfTrue="1" operator="lessThan">
      <formula>0</formula>
    </cfRule>
    <cfRule type="cellIs" dxfId="265" priority="248" stopIfTrue="1" operator="greaterThan">
      <formula>0</formula>
    </cfRule>
  </conditionalFormatting>
  <conditionalFormatting sqref="N28:N33 S28:S33 M28:M49">
    <cfRule type="cellIs" dxfId="264" priority="141" operator="lessThan">
      <formula>0</formula>
    </cfRule>
  </conditionalFormatting>
  <conditionalFormatting sqref="O6:O24">
    <cfRule type="cellIs" dxfId="263" priority="139" operator="greaterThan">
      <formula>0</formula>
    </cfRule>
    <cfRule type="cellIs" dxfId="262" priority="287" operator="lessThan">
      <formula>0</formula>
    </cfRule>
  </conditionalFormatting>
  <conditionalFormatting sqref="O28:O49">
    <cfRule type="cellIs" dxfId="261" priority="42" operator="greaterThan">
      <formula>0</formula>
    </cfRule>
    <cfRule type="cellIs" dxfId="260" priority="41" operator="lessThan">
      <formula>0</formula>
    </cfRule>
  </conditionalFormatting>
  <conditionalFormatting sqref="Q6:Q24">
    <cfRule type="cellIs" dxfId="259" priority="38" operator="lessThan">
      <formula>0</formula>
    </cfRule>
    <cfRule type="cellIs" dxfId="258" priority="37" operator="greaterThan">
      <formula>0</formula>
    </cfRule>
  </conditionalFormatting>
  <conditionalFormatting sqref="Q28:Q49">
    <cfRule type="cellIs" dxfId="257" priority="40" operator="greaterThan">
      <formula>0</formula>
    </cfRule>
  </conditionalFormatting>
  <conditionalFormatting sqref="Q28:R49">
    <cfRule type="cellIs" dxfId="256" priority="39" operator="lessThan">
      <formula>0</formula>
    </cfRule>
  </conditionalFormatting>
  <conditionalFormatting sqref="R51">
    <cfRule type="cellIs" dxfId="255" priority="442" stopIfTrue="1" operator="greaterThan">
      <formula>0</formula>
    </cfRule>
    <cfRule type="cellIs" dxfId="254" priority="443" stopIfTrue="1" operator="greaterThan">
      <formula>0.005</formula>
    </cfRule>
    <cfRule type="cellIs" dxfId="253" priority="444" stopIfTrue="1" operator="lessThan">
      <formula>-0.005</formula>
    </cfRule>
    <cfRule type="cellIs" dxfId="252" priority="446" stopIfTrue="1" operator="greaterThan">
      <formula>0.005</formula>
    </cfRule>
    <cfRule type="cellIs" dxfId="251" priority="447" stopIfTrue="1" operator="lessThan">
      <formula>-0.005</formula>
    </cfRule>
  </conditionalFormatting>
  <conditionalFormatting sqref="T6:T24">
    <cfRule type="cellIs" dxfId="250" priority="46" operator="lessThan">
      <formula>0</formula>
    </cfRule>
    <cfRule type="cellIs" dxfId="249" priority="45" operator="greaterThan">
      <formula>0</formula>
    </cfRule>
  </conditionalFormatting>
  <conditionalFormatting sqref="T28:T49">
    <cfRule type="cellIs" dxfId="248" priority="43" operator="lessThan">
      <formula>0</formula>
    </cfRule>
    <cfRule type="cellIs" dxfId="247" priority="44" operator="greaterThan">
      <formula>0</formula>
    </cfRule>
  </conditionalFormatting>
  <printOptions horizontalCentered="1"/>
  <pageMargins left="0.5" right="0.25" top="0.5" bottom="0" header="0.5" footer="0.5"/>
  <pageSetup paperSize="9" scale="66" orientation="portrait" horizontalDpi="300" verticalDpi="300" r:id="rId1"/>
  <headerFooter alignWithMargins="0"/>
  <rowBreaks count="1" manualBreakCount="1">
    <brk id="49" max="16383" man="1"/>
  </rowBreaks>
  <colBreaks count="1" manualBreakCount="1">
    <brk id="20" max="57" man="1"/>
  </colBreaks>
  <ignoredErrors>
    <ignoredError sqref="C26:D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pageSetUpPr fitToPage="1"/>
  </sheetPr>
  <dimension ref="A1:O101"/>
  <sheetViews>
    <sheetView showGridLines="0" zoomScaleNormal="100" workbookViewId="0">
      <pane ySplit="5" topLeftCell="A6" activePane="bottomLeft" state="frozen"/>
      <selection activeCell="C28" sqref="C28"/>
      <selection pane="bottomLeft"/>
    </sheetView>
  </sheetViews>
  <sheetFormatPr defaultColWidth="0" defaultRowHeight="0" customHeight="1" zeroHeight="1" x14ac:dyDescent="0.25"/>
  <cols>
    <col min="1" max="1" width="0.90625" style="74" hidden="1" customWidth="1"/>
    <col min="2" max="2" width="5.6328125" style="73" customWidth="1"/>
    <col min="3" max="9" width="14.90625" style="74" customWidth="1"/>
    <col min="10" max="10" width="0.90625" style="74" customWidth="1"/>
    <col min="11" max="15" width="0" style="74" hidden="1" customWidth="1"/>
    <col min="16" max="16384" width="9.08984375" style="74" hidden="1"/>
  </cols>
  <sheetData>
    <row r="1" spans="1:14" s="71" customFormat="1" ht="5.15" customHeight="1" thickBot="1" x14ac:dyDescent="0.3">
      <c r="B1" s="70"/>
    </row>
    <row r="2" spans="1:14" s="72" customFormat="1" ht="24.9" customHeight="1" thickTop="1" thickBot="1" x14ac:dyDescent="0.3">
      <c r="B2" s="105" t="str">
        <f>"Hotel Name - Forecast Report " &amp; Cover!O10</f>
        <v>Hotel Name - Forecast Report DD MMMM YYYY</v>
      </c>
      <c r="C2" s="106"/>
      <c r="D2" s="106"/>
      <c r="E2" s="107"/>
      <c r="F2" s="107"/>
      <c r="G2" s="107"/>
      <c r="H2" s="107"/>
      <c r="I2" s="108"/>
    </row>
    <row r="3" spans="1:14" s="71" customFormat="1" ht="5.15" customHeight="1" thickTop="1" thickBot="1" x14ac:dyDescent="0.3">
      <c r="B3" s="73"/>
      <c r="C3" s="74"/>
      <c r="D3" s="74"/>
    </row>
    <row r="4" spans="1:14" ht="13" thickTop="1" x14ac:dyDescent="0.25">
      <c r="B4" s="70"/>
      <c r="C4" s="75"/>
      <c r="D4" s="357" t="s">
        <v>39</v>
      </c>
      <c r="E4" s="357"/>
      <c r="F4" s="357"/>
      <c r="G4" s="358"/>
      <c r="H4" s="76" t="s">
        <v>17</v>
      </c>
      <c r="I4" s="77"/>
    </row>
    <row r="5" spans="1:14" ht="24.9" customHeight="1" thickBot="1" x14ac:dyDescent="0.3">
      <c r="B5" s="70"/>
      <c r="C5" s="75"/>
      <c r="D5" s="78" t="s">
        <v>156</v>
      </c>
      <c r="E5" s="78" t="s">
        <v>55</v>
      </c>
      <c r="F5" s="79" t="s">
        <v>6</v>
      </c>
      <c r="G5" s="80" t="s">
        <v>13</v>
      </c>
      <c r="H5" s="78" t="s">
        <v>40</v>
      </c>
      <c r="I5" s="81" t="s">
        <v>41</v>
      </c>
    </row>
    <row r="6" spans="1:14" ht="24.9" customHeight="1" thickTop="1" x14ac:dyDescent="0.25">
      <c r="A6" s="69" t="str">
        <f>$B$6&amp;C6</f>
        <v>Hotel NameApr-23</v>
      </c>
      <c r="B6" s="350" t="str">
        <f>'Day on Day FC'!C371</f>
        <v>Hotel Name</v>
      </c>
      <c r="C6" s="82" t="str">
        <f>'Occupancy Summary - Numeric'!D6</f>
        <v>Apr-23</v>
      </c>
      <c r="D6" s="132">
        <f ca="1">INDIRECT("Segment_Summary!$P$"&amp;'Occupancy Summary - Numeric'!A6)</f>
        <v>0</v>
      </c>
      <c r="E6" s="132">
        <f ca="1">INDIRECT("Segment_Summary!$O$"&amp;'Occupancy Summary - Numeric'!A6)</f>
        <v>0</v>
      </c>
      <c r="F6" s="168">
        <f>Segment_Summary!$W$6</f>
        <v>0</v>
      </c>
      <c r="G6" s="152"/>
      <c r="H6" s="97">
        <f ca="1">E6-F6</f>
        <v>0</v>
      </c>
      <c r="I6" s="98">
        <f ca="1">E6-G6</f>
        <v>0</v>
      </c>
      <c r="K6" s="74">
        <v>5020760.01</v>
      </c>
      <c r="L6" s="163">
        <f>G6-K6</f>
        <v>-5020760.01</v>
      </c>
      <c r="M6" s="74">
        <v>7739353.0000000009</v>
      </c>
      <c r="N6" s="163">
        <f ca="1">M6-E6</f>
        <v>7739353.0000000009</v>
      </c>
    </row>
    <row r="7" spans="1:14" ht="24.9" customHeight="1" x14ac:dyDescent="0.25">
      <c r="A7" s="69" t="str">
        <f t="shared" ref="A7:A24" si="0">$B$6&amp;C7</f>
        <v>Hotel NameMay-23</v>
      </c>
      <c r="B7" s="351"/>
      <c r="C7" s="86" t="str">
        <f>'Occupancy Summary - Numeric'!D7</f>
        <v>May-23</v>
      </c>
      <c r="D7" s="138">
        <f ca="1">INDIRECT("Segment_Summary!$P$"&amp;'Occupancy Summary - Numeric'!A7)</f>
        <v>0</v>
      </c>
      <c r="E7" s="138">
        <f ca="1">INDIRECT("Segment_Summary!$O$"&amp;'Occupancy Summary - Numeric'!A7)</f>
        <v>0</v>
      </c>
      <c r="F7" s="168">
        <f>Segment_Summary!$W$10</f>
        <v>0</v>
      </c>
      <c r="G7" s="152"/>
      <c r="H7" s="99">
        <f ca="1">E7-F7</f>
        <v>0</v>
      </c>
      <c r="I7" s="100">
        <f ca="1">E7-G7</f>
        <v>0</v>
      </c>
      <c r="K7" s="74">
        <v>3102848.3299999996</v>
      </c>
      <c r="L7" s="163">
        <f t="shared" ref="L7:L17" si="1">G7-K7</f>
        <v>-3102848.3299999996</v>
      </c>
      <c r="M7" s="74">
        <v>5359780.9799999995</v>
      </c>
      <c r="N7" s="163">
        <f ca="1">M7-E7</f>
        <v>5359780.9799999995</v>
      </c>
    </row>
    <row r="8" spans="1:14" ht="24.9" customHeight="1" thickBot="1" x14ac:dyDescent="0.3">
      <c r="A8" s="69" t="str">
        <f t="shared" si="0"/>
        <v>Hotel NameJun-23</v>
      </c>
      <c r="B8" s="351"/>
      <c r="C8" s="87" t="str">
        <f>'Occupancy Summary - Numeric'!D8</f>
        <v>Jun-23</v>
      </c>
      <c r="D8" s="83">
        <f ca="1">INDIRECT("Segment_Summary!$P$"&amp;'Occupancy Summary - Numeric'!A8)</f>
        <v>0</v>
      </c>
      <c r="E8" s="83">
        <f ca="1">INDIRECT("Segment_Summary!$O$"&amp;'Occupancy Summary - Numeric'!A8)</f>
        <v>0</v>
      </c>
      <c r="F8" s="169">
        <f>Segment_Summary!$W$14</f>
        <v>0</v>
      </c>
      <c r="G8" s="153"/>
      <c r="H8" s="101">
        <f ca="1">E8-F8</f>
        <v>0</v>
      </c>
      <c r="I8" s="102">
        <f ca="1">E8-G8</f>
        <v>0</v>
      </c>
      <c r="K8" s="74">
        <v>3486692.77</v>
      </c>
      <c r="L8" s="163">
        <f t="shared" si="1"/>
        <v>-3486692.77</v>
      </c>
      <c r="M8" s="74">
        <v>4605242.95</v>
      </c>
      <c r="N8" s="163">
        <f ca="1">M8-E8</f>
        <v>4605242.95</v>
      </c>
    </row>
    <row r="9" spans="1:14" ht="24.9" customHeight="1" thickTop="1" x14ac:dyDescent="0.25">
      <c r="A9" s="69" t="str">
        <f t="shared" si="0"/>
        <v>Hotel NameJul-23</v>
      </c>
      <c r="B9" s="351"/>
      <c r="C9" s="131" t="str">
        <f>'Occupancy Summary - Numeric'!D9</f>
        <v>Jul-23</v>
      </c>
      <c r="D9" s="132">
        <f ca="1">INDIRECT("Segment_Summary!$P$"&amp;'Occupancy Summary - Numeric'!A9)</f>
        <v>0</v>
      </c>
      <c r="E9" s="132">
        <f ca="1">INDIRECT("Segment_Summary!$O$"&amp;'Occupancy Summary - Numeric'!A9)</f>
        <v>0</v>
      </c>
      <c r="F9" s="170">
        <f>Segment_Summary!$W$18</f>
        <v>0</v>
      </c>
      <c r="G9" s="154"/>
      <c r="H9" s="135">
        <f t="shared" ref="H9:H17" ca="1" si="2">E9-F9</f>
        <v>0</v>
      </c>
      <c r="I9" s="136">
        <f t="shared" ref="I9:I17" ca="1" si="3">E9-G9</f>
        <v>0</v>
      </c>
      <c r="K9" s="74">
        <v>4195759.6399999997</v>
      </c>
      <c r="L9" s="163">
        <f t="shared" si="1"/>
        <v>-4195759.6399999997</v>
      </c>
      <c r="M9" s="74">
        <v>6102864.2600000026</v>
      </c>
      <c r="N9" s="163">
        <f ca="1">M9-E9</f>
        <v>6102864.2600000026</v>
      </c>
    </row>
    <row r="10" spans="1:14" ht="24.9" customHeight="1" x14ac:dyDescent="0.25">
      <c r="A10" s="69" t="str">
        <f t="shared" si="0"/>
        <v>Hotel NameAug-23</v>
      </c>
      <c r="B10" s="351"/>
      <c r="C10" s="137" t="str">
        <f>'Occupancy Summary - Numeric'!D10</f>
        <v>Aug-23</v>
      </c>
      <c r="D10" s="138">
        <f ca="1">INDIRECT("Segment_Summary!$P$"&amp;'Occupancy Summary - Numeric'!A10)</f>
        <v>0</v>
      </c>
      <c r="E10" s="138">
        <f ca="1">INDIRECT("Segment_Summary!$O$"&amp;'Occupancy Summary - Numeric'!A10)</f>
        <v>0</v>
      </c>
      <c r="F10" s="171">
        <f>Segment_Summary!$W$22</f>
        <v>0</v>
      </c>
      <c r="G10" s="155"/>
      <c r="H10" s="141">
        <f t="shared" ca="1" si="2"/>
        <v>0</v>
      </c>
      <c r="I10" s="142">
        <f t="shared" ca="1" si="3"/>
        <v>0</v>
      </c>
      <c r="K10" s="74">
        <v>5952015.5900000017</v>
      </c>
      <c r="L10" s="163">
        <f t="shared" si="1"/>
        <v>-5952015.5900000017</v>
      </c>
      <c r="M10" s="74">
        <v>7618886.3399999999</v>
      </c>
      <c r="N10" s="163">
        <f ca="1">M10-E10</f>
        <v>7618886.3399999999</v>
      </c>
    </row>
    <row r="11" spans="1:14" ht="24.9" customHeight="1" thickBot="1" x14ac:dyDescent="0.3">
      <c r="A11" s="69" t="str">
        <f t="shared" si="0"/>
        <v>Hotel NameSep-23</v>
      </c>
      <c r="B11" s="351"/>
      <c r="C11" s="86" t="str">
        <f>'Occupancy Summary - Numeric'!D11</f>
        <v>Sep-23</v>
      </c>
      <c r="D11" s="83">
        <f ca="1">INDIRECT("Segment_Summary!$P$"&amp;'Occupancy Summary - Numeric'!A11)</f>
        <v>0</v>
      </c>
      <c r="E11" s="83">
        <f ca="1">INDIRECT("Segment_Summary!$O$"&amp;'Occupancy Summary - Numeric'!A11)</f>
        <v>0</v>
      </c>
      <c r="F11" s="168">
        <f>Segment_Summary!$W$26</f>
        <v>0</v>
      </c>
      <c r="G11" s="152"/>
      <c r="H11" s="99">
        <f t="shared" ca="1" si="2"/>
        <v>0</v>
      </c>
      <c r="I11" s="100">
        <f t="shared" ca="1" si="3"/>
        <v>0</v>
      </c>
      <c r="K11" s="74">
        <v>5530276.54</v>
      </c>
      <c r="L11" s="163">
        <f t="shared" si="1"/>
        <v>-5530276.54</v>
      </c>
    </row>
    <row r="12" spans="1:14" ht="24.9" customHeight="1" thickTop="1" x14ac:dyDescent="0.25">
      <c r="A12" s="69" t="str">
        <f t="shared" si="0"/>
        <v>Hotel NameOct-23</v>
      </c>
      <c r="B12" s="351"/>
      <c r="C12" s="131" t="str">
        <f>'Occupancy Summary - Numeric'!D12</f>
        <v>Oct-23</v>
      </c>
      <c r="D12" s="132">
        <f ca="1">INDIRECT("Segment_Summary!$P$"&amp;'Occupancy Summary - Numeric'!A12)</f>
        <v>0</v>
      </c>
      <c r="E12" s="132">
        <f ca="1">INDIRECT("Segment_Summary!$O$"&amp;'Occupancy Summary - Numeric'!A12)</f>
        <v>0</v>
      </c>
      <c r="F12" s="170">
        <f>Segment_Summary!$W$30</f>
        <v>0</v>
      </c>
      <c r="G12" s="154"/>
      <c r="H12" s="135">
        <f t="shared" ca="1" si="2"/>
        <v>0</v>
      </c>
      <c r="I12" s="136">
        <f t="shared" ca="1" si="3"/>
        <v>0</v>
      </c>
      <c r="K12" s="74">
        <v>9440064.2100000009</v>
      </c>
      <c r="L12" s="163">
        <f t="shared" si="1"/>
        <v>-9440064.2100000009</v>
      </c>
    </row>
    <row r="13" spans="1:14" ht="24.9" customHeight="1" x14ac:dyDescent="0.25">
      <c r="A13" s="69" t="str">
        <f t="shared" si="0"/>
        <v>Hotel NameNov-23</v>
      </c>
      <c r="B13" s="351"/>
      <c r="C13" s="137" t="str">
        <f>'Occupancy Summary - Numeric'!D13</f>
        <v>Nov-23</v>
      </c>
      <c r="D13" s="138">
        <f ca="1">INDIRECT("Segment_Summary!$P$"&amp;'Occupancy Summary - Numeric'!A13)</f>
        <v>0</v>
      </c>
      <c r="E13" s="138">
        <f ca="1">INDIRECT("Segment_Summary!$O$"&amp;'Occupancy Summary - Numeric'!A13)</f>
        <v>0</v>
      </c>
      <c r="F13" s="171">
        <f>Segment_Summary!$W$34</f>
        <v>0</v>
      </c>
      <c r="G13" s="155"/>
      <c r="H13" s="141">
        <f t="shared" ca="1" si="2"/>
        <v>0</v>
      </c>
      <c r="I13" s="142">
        <f t="shared" ca="1" si="3"/>
        <v>0</v>
      </c>
      <c r="K13" s="74">
        <v>13954371.840000002</v>
      </c>
      <c r="L13" s="163">
        <f t="shared" si="1"/>
        <v>-13954371.840000002</v>
      </c>
    </row>
    <row r="14" spans="1:14" ht="24.9" customHeight="1" thickBot="1" x14ac:dyDescent="0.3">
      <c r="A14" s="69" t="str">
        <f t="shared" si="0"/>
        <v>Hotel NameDec-23</v>
      </c>
      <c r="B14" s="351"/>
      <c r="C14" s="143" t="str">
        <f>'Occupancy Summary - Numeric'!D14</f>
        <v>Dec-23</v>
      </c>
      <c r="D14" s="83">
        <f ca="1">INDIRECT("Segment_Summary!$P$"&amp;'Occupancy Summary - Numeric'!A14)</f>
        <v>0</v>
      </c>
      <c r="E14" s="83">
        <f ca="1">INDIRECT("Segment_Summary!$O$"&amp;'Occupancy Summary - Numeric'!A14)</f>
        <v>0</v>
      </c>
      <c r="F14" s="169">
        <f>Segment_Summary!$W$38</f>
        <v>0</v>
      </c>
      <c r="G14" s="153"/>
      <c r="H14" s="101">
        <f t="shared" ca="1" si="2"/>
        <v>0</v>
      </c>
      <c r="I14" s="102">
        <f t="shared" ca="1" si="3"/>
        <v>0</v>
      </c>
      <c r="K14" s="74">
        <v>13048247.950000001</v>
      </c>
      <c r="L14" s="163">
        <f t="shared" si="1"/>
        <v>-13048247.950000001</v>
      </c>
    </row>
    <row r="15" spans="1:14" ht="24.9" customHeight="1" thickTop="1" x14ac:dyDescent="0.25">
      <c r="A15" s="69" t="str">
        <f t="shared" si="0"/>
        <v>Hotel NameJan-24</v>
      </c>
      <c r="B15" s="351"/>
      <c r="C15" s="144" t="str">
        <f>'Occupancy Summary - Numeric'!D15</f>
        <v>Jan-24</v>
      </c>
      <c r="D15" s="132">
        <f ca="1">INDIRECT("Segment_Summary!$P$"&amp;'Occupancy Summary - Numeric'!A15)</f>
        <v>0</v>
      </c>
      <c r="E15" s="132">
        <f ca="1">INDIRECT("Segment_Summary!$O$"&amp;'Occupancy Summary - Numeric'!A15)</f>
        <v>0</v>
      </c>
      <c r="F15" s="172">
        <f>Segment_Summary!$W$42</f>
        <v>0</v>
      </c>
      <c r="G15" s="156"/>
      <c r="H15" s="148">
        <f t="shared" ca="1" si="2"/>
        <v>0</v>
      </c>
      <c r="I15" s="149">
        <f t="shared" ca="1" si="3"/>
        <v>0</v>
      </c>
      <c r="K15" s="74">
        <v>11974477.289999999</v>
      </c>
      <c r="L15" s="163">
        <f t="shared" si="1"/>
        <v>-11974477.289999999</v>
      </c>
    </row>
    <row r="16" spans="1:14" ht="24.9" customHeight="1" x14ac:dyDescent="0.25">
      <c r="A16" s="69" t="str">
        <f t="shared" si="0"/>
        <v>Hotel NameFeb-24</v>
      </c>
      <c r="B16" s="351"/>
      <c r="C16" s="137" t="str">
        <f>'Occupancy Summary - Numeric'!D16</f>
        <v>Feb-24</v>
      </c>
      <c r="D16" s="138">
        <f ca="1">INDIRECT("Segment_Summary!$P$"&amp;'Occupancy Summary - Numeric'!A16)</f>
        <v>0</v>
      </c>
      <c r="E16" s="138">
        <f ca="1">INDIRECT("Segment_Summary!$O$"&amp;'Occupancy Summary - Numeric'!A16)</f>
        <v>0</v>
      </c>
      <c r="F16" s="171">
        <f>Segment_Summary!$W$46</f>
        <v>0</v>
      </c>
      <c r="G16" s="155"/>
      <c r="H16" s="141">
        <f t="shared" ca="1" si="2"/>
        <v>0</v>
      </c>
      <c r="I16" s="142">
        <f t="shared" ca="1" si="3"/>
        <v>0</v>
      </c>
      <c r="K16" s="74">
        <v>16841422.489999998</v>
      </c>
      <c r="L16" s="163">
        <f t="shared" si="1"/>
        <v>-16841422.489999998</v>
      </c>
    </row>
    <row r="17" spans="1:14" ht="24.9" customHeight="1" thickBot="1" x14ac:dyDescent="0.3">
      <c r="A17" s="69" t="str">
        <f t="shared" si="0"/>
        <v>Hotel NameMar-24</v>
      </c>
      <c r="B17" s="351"/>
      <c r="C17" s="143" t="str">
        <f>'Occupancy Summary - Numeric'!D17</f>
        <v>Mar-24</v>
      </c>
      <c r="D17" s="83">
        <f ca="1">INDIRECT("Segment_Summary!$P$"&amp;'Occupancy Summary - Numeric'!A17)</f>
        <v>0</v>
      </c>
      <c r="E17" s="83">
        <f ca="1">INDIRECT("Segment_Summary!$O$"&amp;'Occupancy Summary - Numeric'!A17)</f>
        <v>0</v>
      </c>
      <c r="F17" s="169">
        <f>Segment_Summary!$W$50</f>
        <v>0</v>
      </c>
      <c r="G17" s="153"/>
      <c r="H17" s="101">
        <f t="shared" ca="1" si="2"/>
        <v>0</v>
      </c>
      <c r="I17" s="102">
        <f t="shared" ca="1" si="3"/>
        <v>0</v>
      </c>
      <c r="K17" s="74">
        <v>12299917.609999998</v>
      </c>
      <c r="L17" s="163">
        <f t="shared" si="1"/>
        <v>-12299917.609999998</v>
      </c>
    </row>
    <row r="18" spans="1:14" ht="24.9" customHeight="1" thickTop="1" x14ac:dyDescent="0.25">
      <c r="A18" s="69" t="str">
        <f t="shared" si="0"/>
        <v>Hotel NameQ1</v>
      </c>
      <c r="B18" s="351"/>
      <c r="C18" s="204" t="s">
        <v>51</v>
      </c>
      <c r="D18" s="151">
        <f ca="1">SUM(D6:D8)</f>
        <v>0</v>
      </c>
      <c r="E18" s="151">
        <f ca="1">SUM(E6:E8)</f>
        <v>0</v>
      </c>
      <c r="F18" s="203">
        <f>SUM(F6:F8)</f>
        <v>0</v>
      </c>
      <c r="G18" s="154">
        <f>SUM(G6:G8)</f>
        <v>0</v>
      </c>
      <c r="H18" s="148">
        <f t="shared" ref="H18:H24" ca="1" si="4">E18-F18</f>
        <v>0</v>
      </c>
      <c r="I18" s="149">
        <f t="shared" ref="I18:I24" ca="1" si="5">E18-G18</f>
        <v>0</v>
      </c>
      <c r="K18" s="74">
        <v>11974477.289999999</v>
      </c>
      <c r="L18" s="163">
        <f t="shared" ref="L18:L23" si="6">G18-K18</f>
        <v>-11974477.289999999</v>
      </c>
    </row>
    <row r="19" spans="1:14" ht="24.9" customHeight="1" x14ac:dyDescent="0.25">
      <c r="A19" s="69" t="str">
        <f t="shared" si="0"/>
        <v>Hotel NameQ2</v>
      </c>
      <c r="B19" s="351"/>
      <c r="C19" s="144" t="s">
        <v>52</v>
      </c>
      <c r="D19" s="198">
        <f ca="1">SUM(D9:D11)</f>
        <v>0</v>
      </c>
      <c r="E19" s="198">
        <f ca="1">SUM(E9:E11)</f>
        <v>0</v>
      </c>
      <c r="F19" s="172">
        <f>SUM(F9:F11)</f>
        <v>0</v>
      </c>
      <c r="G19" s="156">
        <f>SUM(G9:G11)</f>
        <v>0</v>
      </c>
      <c r="H19" s="148">
        <f t="shared" ca="1" si="4"/>
        <v>0</v>
      </c>
      <c r="I19" s="149">
        <f t="shared" ca="1" si="5"/>
        <v>0</v>
      </c>
      <c r="L19" s="163"/>
    </row>
    <row r="20" spans="1:14" ht="24.9" customHeight="1" x14ac:dyDescent="0.25">
      <c r="A20" s="69" t="str">
        <f t="shared" si="0"/>
        <v>Hotel NameQ3</v>
      </c>
      <c r="B20" s="351"/>
      <c r="C20" s="144" t="s">
        <v>53</v>
      </c>
      <c r="D20" s="198">
        <f ca="1">SUM(D12:D14)</f>
        <v>0</v>
      </c>
      <c r="E20" s="198">
        <f ca="1">SUM(E12:E14)</f>
        <v>0</v>
      </c>
      <c r="F20" s="172">
        <f>SUM(F12:F14)</f>
        <v>0</v>
      </c>
      <c r="G20" s="156">
        <f>SUM(G12:G14)</f>
        <v>0</v>
      </c>
      <c r="H20" s="148">
        <f t="shared" ca="1" si="4"/>
        <v>0</v>
      </c>
      <c r="I20" s="149">
        <f t="shared" ca="1" si="5"/>
        <v>0</v>
      </c>
      <c r="L20" s="163"/>
    </row>
    <row r="21" spans="1:14" ht="24.9" customHeight="1" thickBot="1" x14ac:dyDescent="0.3">
      <c r="A21" s="69" t="str">
        <f t="shared" si="0"/>
        <v>Hotel NameQ4</v>
      </c>
      <c r="B21" s="351"/>
      <c r="C21" s="192" t="s">
        <v>54</v>
      </c>
      <c r="D21" s="193">
        <f ca="1">SUM(D15:D17)</f>
        <v>0</v>
      </c>
      <c r="E21" s="193">
        <f ca="1">SUM(E15:E17)</f>
        <v>0</v>
      </c>
      <c r="F21" s="194">
        <f>SUM(F15:F17)</f>
        <v>0</v>
      </c>
      <c r="G21" s="195">
        <f>SUM(G15:G17)</f>
        <v>0</v>
      </c>
      <c r="H21" s="196">
        <f t="shared" ca="1" si="4"/>
        <v>0</v>
      </c>
      <c r="I21" s="197">
        <f t="shared" ca="1" si="5"/>
        <v>0</v>
      </c>
      <c r="L21" s="163"/>
    </row>
    <row r="22" spans="1:14" ht="24.9" customHeight="1" thickTop="1" x14ac:dyDescent="0.25">
      <c r="A22" s="69" t="str">
        <f t="shared" si="0"/>
        <v>Hotel NameSummer</v>
      </c>
      <c r="B22" s="351"/>
      <c r="C22" s="131" t="s">
        <v>60</v>
      </c>
      <c r="D22" s="151">
        <f ca="1">D19+D18</f>
        <v>0</v>
      </c>
      <c r="E22" s="151">
        <f ca="1">E19+E18</f>
        <v>0</v>
      </c>
      <c r="F22" s="170">
        <f>F19+F18</f>
        <v>0</v>
      </c>
      <c r="G22" s="154">
        <f>G19+G18</f>
        <v>0</v>
      </c>
      <c r="H22" s="135">
        <f t="shared" ca="1" si="4"/>
        <v>0</v>
      </c>
      <c r="I22" s="136">
        <f t="shared" ca="1" si="5"/>
        <v>0</v>
      </c>
      <c r="K22" s="74">
        <v>16841422.489999998</v>
      </c>
      <c r="L22" s="163">
        <f t="shared" si="6"/>
        <v>-16841422.489999998</v>
      </c>
    </row>
    <row r="23" spans="1:14" ht="24.9" customHeight="1" thickBot="1" x14ac:dyDescent="0.3">
      <c r="A23" s="69" t="str">
        <f t="shared" si="0"/>
        <v>Hotel NameWinter</v>
      </c>
      <c r="B23" s="351"/>
      <c r="C23" s="143" t="s">
        <v>61</v>
      </c>
      <c r="D23" s="150">
        <f ca="1">D21+D20</f>
        <v>0</v>
      </c>
      <c r="E23" s="150">
        <f ca="1">E21+E20</f>
        <v>0</v>
      </c>
      <c r="F23" s="169">
        <f>F21+F20</f>
        <v>0</v>
      </c>
      <c r="G23" s="153">
        <f>G21+G20</f>
        <v>0</v>
      </c>
      <c r="H23" s="101">
        <f t="shared" ca="1" si="4"/>
        <v>0</v>
      </c>
      <c r="I23" s="102">
        <f t="shared" ca="1" si="5"/>
        <v>0</v>
      </c>
      <c r="K23" s="74">
        <v>12299917.609999998</v>
      </c>
      <c r="L23" s="163">
        <f t="shared" si="6"/>
        <v>-12299917.609999998</v>
      </c>
    </row>
    <row r="24" spans="1:14" ht="24.9" customHeight="1" thickTop="1" thickBot="1" x14ac:dyDescent="0.3">
      <c r="A24" s="69" t="str">
        <f t="shared" si="0"/>
        <v>Hotel NameTotal</v>
      </c>
      <c r="B24" s="352"/>
      <c r="C24" s="91" t="s">
        <v>10</v>
      </c>
      <c r="D24" s="92">
        <f ca="1">D23+D22</f>
        <v>0</v>
      </c>
      <c r="E24" s="92">
        <f ca="1">E23+E22</f>
        <v>0</v>
      </c>
      <c r="F24" s="93">
        <f>F23+F22</f>
        <v>0</v>
      </c>
      <c r="G24" s="94">
        <f>G23+G22</f>
        <v>0</v>
      </c>
      <c r="H24" s="103">
        <f t="shared" ca="1" si="4"/>
        <v>0</v>
      </c>
      <c r="I24" s="104">
        <f t="shared" ca="1" si="5"/>
        <v>0</v>
      </c>
    </row>
    <row r="25" spans="1:14" s="71" customFormat="1" ht="5.15" customHeight="1" thickTop="1" thickBot="1" x14ac:dyDescent="0.3">
      <c r="B25" s="165"/>
      <c r="C25" s="74"/>
      <c r="D25" s="74"/>
    </row>
    <row r="26" spans="1:14" ht="13" thickTop="1" x14ac:dyDescent="0.25">
      <c r="B26" s="166"/>
      <c r="C26" s="75"/>
      <c r="D26" s="357" t="s">
        <v>42</v>
      </c>
      <c r="E26" s="357"/>
      <c r="F26" s="357"/>
      <c r="G26" s="358"/>
      <c r="H26" s="76" t="s">
        <v>17</v>
      </c>
      <c r="I26" s="77"/>
    </row>
    <row r="27" spans="1:14" ht="24.9" customHeight="1" thickBot="1" x14ac:dyDescent="0.3">
      <c r="B27" s="166"/>
      <c r="C27" s="75"/>
      <c r="D27" s="78" t="s">
        <v>156</v>
      </c>
      <c r="E27" s="78" t="s">
        <v>55</v>
      </c>
      <c r="F27" s="79" t="s">
        <v>6</v>
      </c>
      <c r="G27" s="80" t="s">
        <v>13</v>
      </c>
      <c r="H27" s="78" t="s">
        <v>40</v>
      </c>
      <c r="I27" s="81" t="s">
        <v>41</v>
      </c>
    </row>
    <row r="28" spans="1:14" ht="24.9" customHeight="1" thickTop="1" x14ac:dyDescent="0.25">
      <c r="A28" s="69" t="str">
        <f>$B$28&amp;C28</f>
        <v>Hotel NameApr-23</v>
      </c>
      <c r="B28" s="350" t="str">
        <f>B6</f>
        <v>Hotel Name</v>
      </c>
      <c r="C28" s="82" t="str">
        <f>C6</f>
        <v>Apr-23</v>
      </c>
      <c r="D28" s="83">
        <f ca="1">IF('Occupancy Summary - Numeric'!G6=0,0,D6/'Occupancy Summary - Numeric'!G6)</f>
        <v>0</v>
      </c>
      <c r="E28" s="83">
        <f ca="1">IF('Occupancy Summary - Numeric'!H6=0,0,E6/'Occupancy Summary - Numeric'!H6)</f>
        <v>0</v>
      </c>
      <c r="F28" s="84">
        <f ca="1">IF('Occupancy Summary - Numeric'!I6=0,0,F6/'Occupancy Summary - Numeric'!I6)</f>
        <v>0</v>
      </c>
      <c r="G28" s="85">
        <f ca="1">IF('Occupancy Summary - Numeric'!F6=0,0,G6/'Occupancy Summary - Numeric'!F6)</f>
        <v>0</v>
      </c>
      <c r="H28" s="97">
        <f ca="1">E28-F28</f>
        <v>0</v>
      </c>
      <c r="I28" s="98">
        <f ca="1">E28-G28</f>
        <v>0</v>
      </c>
      <c r="K28" s="74">
        <v>3479.3901663201664</v>
      </c>
      <c r="L28" s="163">
        <f ca="1">G28-K28</f>
        <v>-3479.3901663201664</v>
      </c>
      <c r="M28" s="74">
        <v>3621.5970987365472</v>
      </c>
      <c r="N28" s="163">
        <f ca="1">M28-E28</f>
        <v>3621.5970987365472</v>
      </c>
    </row>
    <row r="29" spans="1:14" ht="24.9" customHeight="1" x14ac:dyDescent="0.25">
      <c r="A29" s="69" t="str">
        <f t="shared" ref="A29:A46" si="7">$B$28&amp;C29</f>
        <v>Hotel NameMay-23</v>
      </c>
      <c r="B29" s="351"/>
      <c r="C29" s="86" t="str">
        <f t="shared" ref="C29:C39" si="8">C7</f>
        <v>May-23</v>
      </c>
      <c r="D29" s="83">
        <f ca="1">IF('Occupancy Summary - Numeric'!G7=0,0,D7/'Occupancy Summary - Numeric'!G7)</f>
        <v>0</v>
      </c>
      <c r="E29" s="83">
        <f ca="1">IF('Occupancy Summary - Numeric'!H7=0,0,E7/'Occupancy Summary - Numeric'!H7)</f>
        <v>0</v>
      </c>
      <c r="F29" s="84">
        <f ca="1">IF('Occupancy Summary - Numeric'!I7=0,0,F7/'Occupancy Summary - Numeric'!I7)</f>
        <v>0</v>
      </c>
      <c r="G29" s="85">
        <f ca="1">IF('Occupancy Summary - Numeric'!F7=0,0,G7/'Occupancy Summary - Numeric'!F7)</f>
        <v>0</v>
      </c>
      <c r="H29" s="99">
        <f t="shared" ref="H29:H46" ca="1" si="9">E29-F29</f>
        <v>0</v>
      </c>
      <c r="I29" s="100">
        <f t="shared" ref="I29:I46" ca="1" si="10">E29-G29</f>
        <v>0</v>
      </c>
      <c r="K29" s="74">
        <v>2949.4755988593151</v>
      </c>
      <c r="L29" s="163">
        <f t="shared" ref="L29:L39" ca="1" si="11">G29-K29</f>
        <v>-2949.4755988593151</v>
      </c>
      <c r="M29" s="74">
        <v>2956.3050082735795</v>
      </c>
      <c r="N29" s="163">
        <f ca="1">M29-E29</f>
        <v>2956.3050082735795</v>
      </c>
    </row>
    <row r="30" spans="1:14" ht="24.9" customHeight="1" thickBot="1" x14ac:dyDescent="0.3">
      <c r="A30" s="69" t="str">
        <f t="shared" si="7"/>
        <v>Hotel NameJun-23</v>
      </c>
      <c r="B30" s="351"/>
      <c r="C30" s="87" t="str">
        <f t="shared" si="8"/>
        <v>Jun-23</v>
      </c>
      <c r="D30" s="88">
        <f ca="1">IF('Occupancy Summary - Numeric'!G8=0,0,D8/'Occupancy Summary - Numeric'!G8)</f>
        <v>0</v>
      </c>
      <c r="E30" s="88">
        <f ca="1">IF('Occupancy Summary - Numeric'!H8=0,0,E8/'Occupancy Summary - Numeric'!H8)</f>
        <v>0</v>
      </c>
      <c r="F30" s="89">
        <f ca="1">IF('Occupancy Summary - Numeric'!I8=0,0,F8/'Occupancy Summary - Numeric'!I8)</f>
        <v>0</v>
      </c>
      <c r="G30" s="90">
        <f ca="1">IF('Occupancy Summary - Numeric'!F8=0,0,G8/'Occupancy Summary - Numeric'!F8)</f>
        <v>0</v>
      </c>
      <c r="H30" s="101">
        <f t="shared" ca="1" si="9"/>
        <v>0</v>
      </c>
      <c r="I30" s="102">
        <f t="shared" ca="1" si="10"/>
        <v>0</v>
      </c>
      <c r="K30" s="74">
        <v>2895.9242275747511</v>
      </c>
      <c r="L30" s="163">
        <f t="shared" ca="1" si="11"/>
        <v>-2895.9242275747511</v>
      </c>
      <c r="M30" s="74">
        <v>2996.2543591411841</v>
      </c>
      <c r="N30" s="163">
        <f ca="1">M30-E30</f>
        <v>2996.2543591411841</v>
      </c>
    </row>
    <row r="31" spans="1:14" ht="24.9" customHeight="1" thickTop="1" x14ac:dyDescent="0.25">
      <c r="A31" s="69" t="str">
        <f t="shared" si="7"/>
        <v>Hotel NameJul-23</v>
      </c>
      <c r="B31" s="351"/>
      <c r="C31" s="131" t="str">
        <f t="shared" si="8"/>
        <v>Jul-23</v>
      </c>
      <c r="D31" s="132">
        <f ca="1">IF('Occupancy Summary - Numeric'!G9=0,0,D9/'Occupancy Summary - Numeric'!G9)</f>
        <v>0</v>
      </c>
      <c r="E31" s="132">
        <f ca="1">IF('Occupancy Summary - Numeric'!H9=0,0,E9/'Occupancy Summary - Numeric'!H9)</f>
        <v>0</v>
      </c>
      <c r="F31" s="133">
        <f ca="1">IF('Occupancy Summary - Numeric'!I9=0,0,F9/'Occupancy Summary - Numeric'!I9)</f>
        <v>0</v>
      </c>
      <c r="G31" s="134">
        <f ca="1">IF('Occupancy Summary - Numeric'!F9=0,0,G9/'Occupancy Summary - Numeric'!F9)</f>
        <v>0</v>
      </c>
      <c r="H31" s="135">
        <f t="shared" ca="1" si="9"/>
        <v>0</v>
      </c>
      <c r="I31" s="136">
        <f t="shared" ca="1" si="10"/>
        <v>0</v>
      </c>
      <c r="K31" s="74">
        <v>2867.9149965823649</v>
      </c>
      <c r="L31" s="163">
        <f t="shared" ca="1" si="11"/>
        <v>-2867.9149965823649</v>
      </c>
      <c r="M31" s="74">
        <v>2811.0844127130367</v>
      </c>
      <c r="N31" s="163">
        <f ca="1">M31-E31</f>
        <v>2811.0844127130367</v>
      </c>
    </row>
    <row r="32" spans="1:14" ht="24.9" customHeight="1" x14ac:dyDescent="0.25">
      <c r="A32" s="69" t="str">
        <f t="shared" si="7"/>
        <v>Hotel NameAug-23</v>
      </c>
      <c r="B32" s="351"/>
      <c r="C32" s="137" t="str">
        <f t="shared" si="8"/>
        <v>Aug-23</v>
      </c>
      <c r="D32" s="138">
        <f ca="1">IF('Occupancy Summary - Numeric'!G10=0,0,D10/'Occupancy Summary - Numeric'!G10)</f>
        <v>0</v>
      </c>
      <c r="E32" s="138">
        <f ca="1">IF('Occupancy Summary - Numeric'!H10=0,0,E10/'Occupancy Summary - Numeric'!H10)</f>
        <v>0</v>
      </c>
      <c r="F32" s="139">
        <f ca="1">IF('Occupancy Summary - Numeric'!I10=0,0,F10/'Occupancy Summary - Numeric'!I10)</f>
        <v>0</v>
      </c>
      <c r="G32" s="140">
        <f ca="1">IF('Occupancy Summary - Numeric'!F10=0,0,G10/'Occupancy Summary - Numeric'!F10)</f>
        <v>0</v>
      </c>
      <c r="H32" s="141">
        <f t="shared" ca="1" si="9"/>
        <v>0</v>
      </c>
      <c r="I32" s="142">
        <f t="shared" ca="1" si="10"/>
        <v>0</v>
      </c>
      <c r="K32" s="74">
        <v>2830.249923918213</v>
      </c>
      <c r="L32" s="163">
        <f t="shared" ca="1" si="11"/>
        <v>-2830.249923918213</v>
      </c>
      <c r="M32" s="74">
        <v>2796.9479955947136</v>
      </c>
      <c r="N32" s="163">
        <f ca="1">M32-E32</f>
        <v>2796.9479955947136</v>
      </c>
    </row>
    <row r="33" spans="1:12" ht="24.9" customHeight="1" thickBot="1" x14ac:dyDescent="0.3">
      <c r="A33" s="69" t="str">
        <f t="shared" si="7"/>
        <v>Hotel NameSep-23</v>
      </c>
      <c r="B33" s="351"/>
      <c r="C33" s="86" t="str">
        <f t="shared" si="8"/>
        <v>Sep-23</v>
      </c>
      <c r="D33" s="83">
        <f ca="1">IF('Occupancy Summary - Numeric'!G11=0,0,D11/'Occupancy Summary - Numeric'!G11)</f>
        <v>0</v>
      </c>
      <c r="E33" s="83">
        <f ca="1">IF('Occupancy Summary - Numeric'!H11=0,0,E11/'Occupancy Summary - Numeric'!H11)</f>
        <v>0</v>
      </c>
      <c r="F33" s="84">
        <f ca="1">IF('Occupancy Summary - Numeric'!I11=0,0,F11/'Occupancy Summary - Numeric'!I11)</f>
        <v>0</v>
      </c>
      <c r="G33" s="85">
        <f ca="1">IF('Occupancy Summary - Numeric'!F11=0,0,G11/'Occupancy Summary - Numeric'!F11)</f>
        <v>0</v>
      </c>
      <c r="H33" s="99">
        <f t="shared" ca="1" si="9"/>
        <v>0</v>
      </c>
      <c r="I33" s="100">
        <f t="shared" ca="1" si="10"/>
        <v>0</v>
      </c>
      <c r="K33" s="74">
        <v>2841.8687255909558</v>
      </c>
      <c r="L33" s="163">
        <f t="shared" ca="1" si="11"/>
        <v>-2841.8687255909558</v>
      </c>
    </row>
    <row r="34" spans="1:12" ht="24.9" customHeight="1" thickTop="1" x14ac:dyDescent="0.25">
      <c r="A34" s="69" t="str">
        <f t="shared" si="7"/>
        <v>Hotel NameOct-23</v>
      </c>
      <c r="B34" s="351"/>
      <c r="C34" s="131" t="str">
        <f t="shared" si="8"/>
        <v>Oct-23</v>
      </c>
      <c r="D34" s="132">
        <f ca="1">IF('Occupancy Summary - Numeric'!G12=0,0,D12/'Occupancy Summary - Numeric'!G12)</f>
        <v>0</v>
      </c>
      <c r="E34" s="132">
        <f ca="1">IF('Occupancy Summary - Numeric'!H12=0,0,E12/'Occupancy Summary - Numeric'!H12)</f>
        <v>0</v>
      </c>
      <c r="F34" s="133">
        <f ca="1">IF('Occupancy Summary - Numeric'!I12=0,0,F12/'Occupancy Summary - Numeric'!I12)</f>
        <v>0</v>
      </c>
      <c r="G34" s="134">
        <f ca="1">IF('Occupancy Summary - Numeric'!F12=0,0,G12/'Occupancy Summary - Numeric'!F12)</f>
        <v>0</v>
      </c>
      <c r="H34" s="135">
        <f t="shared" ca="1" si="9"/>
        <v>0</v>
      </c>
      <c r="I34" s="136">
        <f t="shared" ca="1" si="10"/>
        <v>0</v>
      </c>
      <c r="K34" s="74">
        <v>4459.1706235238553</v>
      </c>
      <c r="L34" s="163">
        <f t="shared" ca="1" si="11"/>
        <v>-4459.1706235238553</v>
      </c>
    </row>
    <row r="35" spans="1:12" ht="24.9" customHeight="1" x14ac:dyDescent="0.25">
      <c r="A35" s="69" t="str">
        <f t="shared" si="7"/>
        <v>Hotel NameNov-23</v>
      </c>
      <c r="B35" s="351"/>
      <c r="C35" s="137" t="str">
        <f t="shared" si="8"/>
        <v>Nov-23</v>
      </c>
      <c r="D35" s="138">
        <f ca="1">IF('Occupancy Summary - Numeric'!G13=0,0,D13/'Occupancy Summary - Numeric'!G13)</f>
        <v>0</v>
      </c>
      <c r="E35" s="138">
        <f ca="1">IF('Occupancy Summary - Numeric'!H13=0,0,E13/'Occupancy Summary - Numeric'!H13)</f>
        <v>0</v>
      </c>
      <c r="F35" s="139">
        <f ca="1">IF('Occupancy Summary - Numeric'!I13=0,0,F13/'Occupancy Summary - Numeric'!I13)</f>
        <v>0</v>
      </c>
      <c r="G35" s="140">
        <f ca="1">IF('Occupancy Summary - Numeric'!F13=0,0,G13/'Occupancy Summary - Numeric'!F13)</f>
        <v>0</v>
      </c>
      <c r="H35" s="141">
        <f t="shared" ca="1" si="9"/>
        <v>0</v>
      </c>
      <c r="I35" s="142">
        <f t="shared" ca="1" si="10"/>
        <v>0</v>
      </c>
      <c r="K35" s="74">
        <v>4498.5080077369448</v>
      </c>
      <c r="L35" s="163">
        <f t="shared" ca="1" si="11"/>
        <v>-4498.5080077369448</v>
      </c>
    </row>
    <row r="36" spans="1:12" ht="24.9" customHeight="1" thickBot="1" x14ac:dyDescent="0.3">
      <c r="A36" s="69" t="str">
        <f t="shared" si="7"/>
        <v>Hotel NameDec-23</v>
      </c>
      <c r="B36" s="351"/>
      <c r="C36" s="143" t="str">
        <f t="shared" si="8"/>
        <v>Dec-23</v>
      </c>
      <c r="D36" s="88">
        <f ca="1">IF('Occupancy Summary - Numeric'!G14=0,0,D14/'Occupancy Summary - Numeric'!G14)</f>
        <v>0</v>
      </c>
      <c r="E36" s="88">
        <f ca="1">IF('Occupancy Summary - Numeric'!H14=0,0,E14/'Occupancy Summary - Numeric'!H14)</f>
        <v>0</v>
      </c>
      <c r="F36" s="89">
        <f ca="1">IF('Occupancy Summary - Numeric'!I14=0,0,F14/'Occupancy Summary - Numeric'!I14)</f>
        <v>0</v>
      </c>
      <c r="G36" s="90">
        <f ca="1">IF('Occupancy Summary - Numeric'!F14=0,0,G14/'Occupancy Summary - Numeric'!F14)</f>
        <v>0</v>
      </c>
      <c r="H36" s="101">
        <f t="shared" ca="1" si="9"/>
        <v>0</v>
      </c>
      <c r="I36" s="102">
        <f t="shared" ca="1" si="10"/>
        <v>0</v>
      </c>
      <c r="K36" s="74">
        <v>5059.4214618069027</v>
      </c>
      <c r="L36" s="163">
        <f t="shared" ca="1" si="11"/>
        <v>-5059.4214618069027</v>
      </c>
    </row>
    <row r="37" spans="1:12" ht="24.9" customHeight="1" thickTop="1" x14ac:dyDescent="0.25">
      <c r="A37" s="69" t="str">
        <f t="shared" si="7"/>
        <v>Hotel NameJan-24</v>
      </c>
      <c r="B37" s="351"/>
      <c r="C37" s="144" t="str">
        <f t="shared" si="8"/>
        <v>Jan-24</v>
      </c>
      <c r="D37" s="145">
        <f ca="1">IF('Occupancy Summary - Numeric'!G15=0,0,D15/'Occupancy Summary - Numeric'!G15)</f>
        <v>0</v>
      </c>
      <c r="E37" s="145">
        <f ca="1">IF('Occupancy Summary - Numeric'!H15=0,0,E15/'Occupancy Summary - Numeric'!H15)</f>
        <v>0</v>
      </c>
      <c r="F37" s="146">
        <f ca="1">IF('Occupancy Summary - Numeric'!I15=0,0,F15/'Occupancy Summary - Numeric'!I15)</f>
        <v>0</v>
      </c>
      <c r="G37" s="147">
        <f ca="1">IF('Occupancy Summary - Numeric'!F15=0,0,G15/'Occupancy Summary - Numeric'!F15)</f>
        <v>0</v>
      </c>
      <c r="H37" s="148">
        <f t="shared" ca="1" si="9"/>
        <v>0</v>
      </c>
      <c r="I37" s="149">
        <f t="shared" ca="1" si="10"/>
        <v>0</v>
      </c>
      <c r="K37" s="74">
        <v>4692.1932954545455</v>
      </c>
      <c r="L37" s="163">
        <f t="shared" ca="1" si="11"/>
        <v>-4692.1932954545455</v>
      </c>
    </row>
    <row r="38" spans="1:12" ht="24.9" customHeight="1" x14ac:dyDescent="0.25">
      <c r="A38" s="69" t="str">
        <f t="shared" si="7"/>
        <v>Hotel NameFeb-24</v>
      </c>
      <c r="B38" s="351"/>
      <c r="C38" s="137" t="str">
        <f t="shared" si="8"/>
        <v>Feb-24</v>
      </c>
      <c r="D38" s="138">
        <f ca="1">IF('Occupancy Summary - Numeric'!G16=0,0,D16/'Occupancy Summary - Numeric'!G16)</f>
        <v>0</v>
      </c>
      <c r="E38" s="138">
        <f ca="1">IF('Occupancy Summary - Numeric'!H16=0,0,E16/'Occupancy Summary - Numeric'!H16)</f>
        <v>0</v>
      </c>
      <c r="F38" s="139">
        <f ca="1">IF('Occupancy Summary - Numeric'!I16=0,0,F16/'Occupancy Summary - Numeric'!I16)</f>
        <v>0</v>
      </c>
      <c r="G38" s="140">
        <f ca="1">IF('Occupancy Summary - Numeric'!F16=0,0,G16/'Occupancy Summary - Numeric'!F16)</f>
        <v>0</v>
      </c>
      <c r="H38" s="141">
        <f t="shared" ca="1" si="9"/>
        <v>0</v>
      </c>
      <c r="I38" s="142">
        <f t="shared" ca="1" si="10"/>
        <v>0</v>
      </c>
      <c r="K38" s="74">
        <v>4921.5144623027463</v>
      </c>
      <c r="L38" s="163">
        <f t="shared" ca="1" si="11"/>
        <v>-4921.5144623027463</v>
      </c>
    </row>
    <row r="39" spans="1:12" ht="24.9" customHeight="1" thickBot="1" x14ac:dyDescent="0.3">
      <c r="A39" s="69" t="str">
        <f t="shared" si="7"/>
        <v>Hotel NameMar-24</v>
      </c>
      <c r="B39" s="351"/>
      <c r="C39" s="143" t="str">
        <f t="shared" si="8"/>
        <v>Mar-24</v>
      </c>
      <c r="D39" s="88">
        <f ca="1">IF('Occupancy Summary - Numeric'!G17=0,0,D17/'Occupancy Summary - Numeric'!G17)</f>
        <v>0</v>
      </c>
      <c r="E39" s="88">
        <f ca="1">IF('Occupancy Summary - Numeric'!H17=0,0,E17/'Occupancy Summary - Numeric'!H17)</f>
        <v>0</v>
      </c>
      <c r="F39" s="89">
        <f ca="1">IF('Occupancy Summary - Numeric'!I17=0,0,F17/'Occupancy Summary - Numeric'!I17)</f>
        <v>0</v>
      </c>
      <c r="G39" s="90">
        <f ca="1">IF('Occupancy Summary - Numeric'!F17=0,0,G17/'Occupancy Summary - Numeric'!F17)</f>
        <v>0</v>
      </c>
      <c r="H39" s="101">
        <f t="shared" ca="1" si="9"/>
        <v>0</v>
      </c>
      <c r="I39" s="102">
        <f t="shared" ca="1" si="10"/>
        <v>0</v>
      </c>
      <c r="K39" s="74">
        <v>4276.744648817802</v>
      </c>
      <c r="L39" s="163">
        <f t="shared" ca="1" si="11"/>
        <v>-4276.744648817802</v>
      </c>
    </row>
    <row r="40" spans="1:12" ht="24.9" customHeight="1" thickTop="1" x14ac:dyDescent="0.25">
      <c r="A40" s="69" t="str">
        <f t="shared" si="7"/>
        <v>Hotel NameQ1</v>
      </c>
      <c r="B40" s="351"/>
      <c r="C40" s="131" t="s">
        <v>51</v>
      </c>
      <c r="D40" s="132">
        <f ca="1">IF('Occupancy Summary - Numeric'!G18=0,0,D18/'Occupancy Summary - Numeric'!G18)</f>
        <v>0</v>
      </c>
      <c r="E40" s="132">
        <f ca="1">IF('Occupancy Summary - Numeric'!H18=0,0,E18/'Occupancy Summary - Numeric'!H18)</f>
        <v>0</v>
      </c>
      <c r="F40" s="133">
        <f ca="1">IF('Occupancy Summary - Numeric'!I18=0,0,F18/'Occupancy Summary - Numeric'!I18)</f>
        <v>0</v>
      </c>
      <c r="G40" s="134">
        <f ca="1">IF('Occupancy Summary - Numeric'!F18=0,0,G18/'Occupancy Summary - Numeric'!F18)</f>
        <v>0</v>
      </c>
      <c r="H40" s="148">
        <f t="shared" ref="H40:H45" ca="1" si="12">E40-F40</f>
        <v>0</v>
      </c>
      <c r="I40" s="149">
        <f t="shared" ref="I40:I45" ca="1" si="13">E40-G40</f>
        <v>0</v>
      </c>
      <c r="K40" s="74">
        <v>4692.1932954545455</v>
      </c>
      <c r="L40" s="163">
        <f t="shared" ref="L40:L45" ca="1" si="14">G40-K40</f>
        <v>-4692.1932954545455</v>
      </c>
    </row>
    <row r="41" spans="1:12" ht="24.9" customHeight="1" x14ac:dyDescent="0.25">
      <c r="A41" s="69" t="str">
        <f t="shared" si="7"/>
        <v>Hotel NameQ2</v>
      </c>
      <c r="B41" s="351"/>
      <c r="C41" s="144" t="s">
        <v>52</v>
      </c>
      <c r="D41" s="145">
        <f ca="1">IF('Occupancy Summary - Numeric'!G19=0,0,D19/'Occupancy Summary - Numeric'!G19)</f>
        <v>0</v>
      </c>
      <c r="E41" s="145">
        <f ca="1">IF('Occupancy Summary - Numeric'!H19=0,0,E19/'Occupancy Summary - Numeric'!H19)</f>
        <v>0</v>
      </c>
      <c r="F41" s="146">
        <f ca="1">IF('Occupancy Summary - Numeric'!I19=0,0,F19/'Occupancy Summary - Numeric'!I19)</f>
        <v>0</v>
      </c>
      <c r="G41" s="147">
        <f ca="1">IF('Occupancy Summary - Numeric'!F19=0,0,G19/'Occupancy Summary - Numeric'!F19)</f>
        <v>0</v>
      </c>
      <c r="H41" s="148">
        <f t="shared" ca="1" si="12"/>
        <v>0</v>
      </c>
      <c r="I41" s="149">
        <f t="shared" ca="1" si="13"/>
        <v>0</v>
      </c>
      <c r="L41" s="163"/>
    </row>
    <row r="42" spans="1:12" ht="24.9" customHeight="1" x14ac:dyDescent="0.25">
      <c r="A42" s="69" t="str">
        <f t="shared" si="7"/>
        <v>Hotel NameQ3</v>
      </c>
      <c r="B42" s="351"/>
      <c r="C42" s="144" t="s">
        <v>53</v>
      </c>
      <c r="D42" s="145">
        <f ca="1">IF('Occupancy Summary - Numeric'!G20=0,0,D20/'Occupancy Summary - Numeric'!G20)</f>
        <v>0</v>
      </c>
      <c r="E42" s="145">
        <f ca="1">IF('Occupancy Summary - Numeric'!H20=0,0,E20/'Occupancy Summary - Numeric'!H20)</f>
        <v>0</v>
      </c>
      <c r="F42" s="146">
        <f ca="1">IF('Occupancy Summary - Numeric'!I20=0,0,F20/'Occupancy Summary - Numeric'!I20)</f>
        <v>0</v>
      </c>
      <c r="G42" s="147">
        <f ca="1">IF('Occupancy Summary - Numeric'!F20=0,0,G20/'Occupancy Summary - Numeric'!F20)</f>
        <v>0</v>
      </c>
      <c r="H42" s="148">
        <f t="shared" ca="1" si="12"/>
        <v>0</v>
      </c>
      <c r="I42" s="149">
        <f t="shared" ca="1" si="13"/>
        <v>0</v>
      </c>
      <c r="L42" s="163"/>
    </row>
    <row r="43" spans="1:12" ht="24.9" customHeight="1" thickBot="1" x14ac:dyDescent="0.3">
      <c r="A43" s="69" t="str">
        <f t="shared" si="7"/>
        <v>Hotel NameQ4</v>
      </c>
      <c r="B43" s="351"/>
      <c r="C43" s="192" t="s">
        <v>54</v>
      </c>
      <c r="D43" s="199">
        <f ca="1">IF('Occupancy Summary - Numeric'!G21=0,0,D21/'Occupancy Summary - Numeric'!G21)</f>
        <v>0</v>
      </c>
      <c r="E43" s="199">
        <f ca="1">IF('Occupancy Summary - Numeric'!H21=0,0,E21/'Occupancy Summary - Numeric'!H21)</f>
        <v>0</v>
      </c>
      <c r="F43" s="200">
        <f ca="1">IF('Occupancy Summary - Numeric'!I21=0,0,F21/'Occupancy Summary - Numeric'!I21)</f>
        <v>0</v>
      </c>
      <c r="G43" s="201">
        <f ca="1">IF('Occupancy Summary - Numeric'!F21=0,0,G21/'Occupancy Summary - Numeric'!F21)</f>
        <v>0</v>
      </c>
      <c r="H43" s="196">
        <f t="shared" ca="1" si="12"/>
        <v>0</v>
      </c>
      <c r="I43" s="197">
        <f t="shared" ca="1" si="13"/>
        <v>0</v>
      </c>
      <c r="L43" s="163"/>
    </row>
    <row r="44" spans="1:12" ht="24.9" customHeight="1" thickTop="1" x14ac:dyDescent="0.25">
      <c r="A44" s="69" t="str">
        <f t="shared" si="7"/>
        <v>Hotel NameSummer</v>
      </c>
      <c r="B44" s="351"/>
      <c r="C44" s="131" t="s">
        <v>60</v>
      </c>
      <c r="D44" s="132">
        <f ca="1">IF('Occupancy Summary - Numeric'!G22=0,0,D22/'Occupancy Summary - Numeric'!G22)</f>
        <v>0</v>
      </c>
      <c r="E44" s="132">
        <f ca="1">IF('Occupancy Summary - Numeric'!H22=0,0,E22/'Occupancy Summary - Numeric'!H22)</f>
        <v>0</v>
      </c>
      <c r="F44" s="133">
        <f ca="1">IF('Occupancy Summary - Numeric'!I22=0,0,F22/'Occupancy Summary - Numeric'!I22)</f>
        <v>0</v>
      </c>
      <c r="G44" s="134">
        <f ca="1">IF('Occupancy Summary - Numeric'!F22=0,0,G22/'Occupancy Summary - Numeric'!F22)</f>
        <v>0</v>
      </c>
      <c r="H44" s="135">
        <f t="shared" ca="1" si="12"/>
        <v>0</v>
      </c>
      <c r="I44" s="136">
        <f t="shared" ca="1" si="13"/>
        <v>0</v>
      </c>
      <c r="K44" s="74">
        <v>4921.5144623027463</v>
      </c>
      <c r="L44" s="163">
        <f t="shared" ca="1" si="14"/>
        <v>-4921.5144623027463</v>
      </c>
    </row>
    <row r="45" spans="1:12" ht="24.9" customHeight="1" thickBot="1" x14ac:dyDescent="0.3">
      <c r="A45" s="69" t="str">
        <f t="shared" si="7"/>
        <v>Hotel NameWinter</v>
      </c>
      <c r="B45" s="351"/>
      <c r="C45" s="143" t="s">
        <v>61</v>
      </c>
      <c r="D45" s="88">
        <f ca="1">IF('Occupancy Summary - Numeric'!G23=0,0,D23/'Occupancy Summary - Numeric'!G23)</f>
        <v>0</v>
      </c>
      <c r="E45" s="88">
        <f ca="1">IF('Occupancy Summary - Numeric'!H23=0,0,E23/'Occupancy Summary - Numeric'!H23)</f>
        <v>0</v>
      </c>
      <c r="F45" s="89">
        <f ca="1">IF('Occupancy Summary - Numeric'!I23=0,0,F23/'Occupancy Summary - Numeric'!I23)</f>
        <v>0</v>
      </c>
      <c r="G45" s="90">
        <f ca="1">IF('Occupancy Summary - Numeric'!F23=0,0,G23/'Occupancy Summary - Numeric'!F23)</f>
        <v>0</v>
      </c>
      <c r="H45" s="101">
        <f t="shared" ca="1" si="12"/>
        <v>0</v>
      </c>
      <c r="I45" s="102">
        <f t="shared" ca="1" si="13"/>
        <v>0</v>
      </c>
      <c r="K45" s="74">
        <v>4276.744648817802</v>
      </c>
      <c r="L45" s="163">
        <f t="shared" ca="1" si="14"/>
        <v>-4276.744648817802</v>
      </c>
    </row>
    <row r="46" spans="1:12" ht="24.9" customHeight="1" thickTop="1" thickBot="1" x14ac:dyDescent="0.3">
      <c r="A46" s="69" t="str">
        <f t="shared" si="7"/>
        <v>Hotel NameTotal</v>
      </c>
      <c r="B46" s="352"/>
      <c r="C46" s="91" t="s">
        <v>10</v>
      </c>
      <c r="D46" s="92">
        <f ca="1">IF('Occupancy Summary - Numeric'!G24=0,0,D24/'Occupancy Summary - Numeric'!G24)</f>
        <v>0</v>
      </c>
      <c r="E46" s="92">
        <f ca="1">IF('Occupancy Summary - Numeric'!H24=0,0,E24/'Occupancy Summary - Numeric'!H24)</f>
        <v>0</v>
      </c>
      <c r="F46" s="93">
        <f ca="1">IF('Occupancy Summary - Numeric'!I24=0,0,F24/'Occupancy Summary - Numeric'!I24)</f>
        <v>0</v>
      </c>
      <c r="G46" s="94">
        <f ca="1">IF('Occupancy Summary - Numeric'!F24=0,0,G24/'Occupancy Summary - Numeric'!F24)</f>
        <v>0</v>
      </c>
      <c r="H46" s="103">
        <f t="shared" ca="1" si="9"/>
        <v>0</v>
      </c>
      <c r="I46" s="104">
        <f t="shared" ca="1" si="10"/>
        <v>0</v>
      </c>
    </row>
    <row r="47" spans="1:12" s="71" customFormat="1" ht="5.15" customHeight="1" thickTop="1" thickBot="1" x14ac:dyDescent="0.3">
      <c r="B47" s="167"/>
      <c r="C47" s="74"/>
      <c r="D47" s="74"/>
    </row>
    <row r="48" spans="1:12" ht="13" thickTop="1" x14ac:dyDescent="0.25">
      <c r="B48" s="166"/>
      <c r="C48" s="75"/>
      <c r="D48" s="357" t="s">
        <v>157</v>
      </c>
      <c r="E48" s="357"/>
      <c r="F48" s="357"/>
      <c r="G48" s="358"/>
      <c r="H48" s="76" t="s">
        <v>17</v>
      </c>
      <c r="I48" s="77"/>
    </row>
    <row r="49" spans="1:9" ht="24.9" customHeight="1" thickBot="1" x14ac:dyDescent="0.3">
      <c r="B49" s="166"/>
      <c r="C49" s="75"/>
      <c r="D49" s="78" t="s">
        <v>156</v>
      </c>
      <c r="E49" s="78" t="s">
        <v>55</v>
      </c>
      <c r="F49" s="79" t="s">
        <v>6</v>
      </c>
      <c r="G49" s="80" t="s">
        <v>13</v>
      </c>
      <c r="H49" s="78" t="s">
        <v>40</v>
      </c>
      <c r="I49" s="81" t="s">
        <v>41</v>
      </c>
    </row>
    <row r="50" spans="1:9" ht="24.9" customHeight="1" thickTop="1" x14ac:dyDescent="0.25">
      <c r="A50" s="69" t="str">
        <f>$B$50&amp;C50</f>
        <v>Hotel NameApr-23</v>
      </c>
      <c r="B50" s="350" t="str">
        <f>B6</f>
        <v>Hotel Name</v>
      </c>
      <c r="C50" s="82" t="str">
        <f>C6</f>
        <v>Apr-23</v>
      </c>
      <c r="D50" s="83">
        <f ca="1">D28*'Occupancy Summary - Numeric'!G28</f>
        <v>0</v>
      </c>
      <c r="E50" s="83">
        <f ca="1">E28*'Occupancy Summary - Numeric'!H28</f>
        <v>0</v>
      </c>
      <c r="F50" s="84">
        <f ca="1">F28*'Occupancy Summary - Numeric'!I28</f>
        <v>0</v>
      </c>
      <c r="G50" s="85">
        <f ca="1">G28*'Occupancy Summary - Numeric'!F28</f>
        <v>0</v>
      </c>
      <c r="H50" s="97">
        <f ca="1">E50-F50</f>
        <v>0</v>
      </c>
      <c r="I50" s="98">
        <f ca="1">E50-G50</f>
        <v>0</v>
      </c>
    </row>
    <row r="51" spans="1:9" ht="24.9" customHeight="1" x14ac:dyDescent="0.25">
      <c r="A51" s="69" t="str">
        <f t="shared" ref="A51:A68" si="15">$B$50&amp;C51</f>
        <v>Hotel NameMay-23</v>
      </c>
      <c r="B51" s="351"/>
      <c r="C51" s="86" t="str">
        <f t="shared" ref="C51:C61" si="16">C7</f>
        <v>May-23</v>
      </c>
      <c r="D51" s="83">
        <f ca="1">D29*'Occupancy Summary - Numeric'!G29</f>
        <v>0</v>
      </c>
      <c r="E51" s="83">
        <f ca="1">E29*'Occupancy Summary - Numeric'!H29</f>
        <v>0</v>
      </c>
      <c r="F51" s="84">
        <f ca="1">F29*'Occupancy Summary - Numeric'!I29</f>
        <v>0</v>
      </c>
      <c r="G51" s="85">
        <f ca="1">G29*'Occupancy Summary - Numeric'!F29</f>
        <v>0</v>
      </c>
      <c r="H51" s="99">
        <f t="shared" ref="H51:H68" ca="1" si="17">E51-F51</f>
        <v>0</v>
      </c>
      <c r="I51" s="100">
        <f t="shared" ref="I51:I68" ca="1" si="18">E51-G51</f>
        <v>0</v>
      </c>
    </row>
    <row r="52" spans="1:9" ht="24.9" customHeight="1" thickBot="1" x14ac:dyDescent="0.3">
      <c r="A52" s="69" t="str">
        <f t="shared" si="15"/>
        <v>Hotel NameJun-23</v>
      </c>
      <c r="B52" s="351"/>
      <c r="C52" s="87" t="str">
        <f t="shared" si="16"/>
        <v>Jun-23</v>
      </c>
      <c r="D52" s="88">
        <f ca="1">D30*'Occupancy Summary - Numeric'!G30</f>
        <v>0</v>
      </c>
      <c r="E52" s="88">
        <f ca="1">E30*'Occupancy Summary - Numeric'!H30</f>
        <v>0</v>
      </c>
      <c r="F52" s="89">
        <f ca="1">F30*'Occupancy Summary - Numeric'!I30</f>
        <v>0</v>
      </c>
      <c r="G52" s="90">
        <f ca="1">G30*'Occupancy Summary - Numeric'!F30</f>
        <v>0</v>
      </c>
      <c r="H52" s="101">
        <f t="shared" ca="1" si="17"/>
        <v>0</v>
      </c>
      <c r="I52" s="102">
        <f t="shared" ca="1" si="18"/>
        <v>0</v>
      </c>
    </row>
    <row r="53" spans="1:9" ht="24.9" customHeight="1" thickTop="1" x14ac:dyDescent="0.25">
      <c r="A53" s="69" t="str">
        <f t="shared" si="15"/>
        <v>Hotel NameJul-23</v>
      </c>
      <c r="B53" s="351"/>
      <c r="C53" s="131" t="str">
        <f t="shared" si="16"/>
        <v>Jul-23</v>
      </c>
      <c r="D53" s="132">
        <f ca="1">D31*'Occupancy Summary - Numeric'!G31</f>
        <v>0</v>
      </c>
      <c r="E53" s="132">
        <f ca="1">E31*'Occupancy Summary - Numeric'!H31</f>
        <v>0</v>
      </c>
      <c r="F53" s="133">
        <f ca="1">F31*'Occupancy Summary - Numeric'!I31</f>
        <v>0</v>
      </c>
      <c r="G53" s="134">
        <f ca="1">G31*'Occupancy Summary - Numeric'!F31</f>
        <v>0</v>
      </c>
      <c r="H53" s="135">
        <f t="shared" ca="1" si="17"/>
        <v>0</v>
      </c>
      <c r="I53" s="136">
        <f t="shared" ca="1" si="18"/>
        <v>0</v>
      </c>
    </row>
    <row r="54" spans="1:9" ht="24.9" customHeight="1" x14ac:dyDescent="0.25">
      <c r="A54" s="69" t="str">
        <f t="shared" si="15"/>
        <v>Hotel NameAug-23</v>
      </c>
      <c r="B54" s="351"/>
      <c r="C54" s="137" t="str">
        <f t="shared" si="16"/>
        <v>Aug-23</v>
      </c>
      <c r="D54" s="138">
        <f ca="1">D32*'Occupancy Summary - Numeric'!G32</f>
        <v>0</v>
      </c>
      <c r="E54" s="138">
        <f ca="1">E32*'Occupancy Summary - Numeric'!H32</f>
        <v>0</v>
      </c>
      <c r="F54" s="139">
        <f ca="1">F32*'Occupancy Summary - Numeric'!I32</f>
        <v>0</v>
      </c>
      <c r="G54" s="140">
        <f ca="1">G32*'Occupancy Summary - Numeric'!F32</f>
        <v>0</v>
      </c>
      <c r="H54" s="141">
        <f t="shared" ca="1" si="17"/>
        <v>0</v>
      </c>
      <c r="I54" s="142">
        <f t="shared" ca="1" si="18"/>
        <v>0</v>
      </c>
    </row>
    <row r="55" spans="1:9" ht="24.9" customHeight="1" thickBot="1" x14ac:dyDescent="0.3">
      <c r="A55" s="69" t="str">
        <f t="shared" si="15"/>
        <v>Hotel NameSep-23</v>
      </c>
      <c r="B55" s="351"/>
      <c r="C55" s="86" t="str">
        <f t="shared" si="16"/>
        <v>Sep-23</v>
      </c>
      <c r="D55" s="83">
        <f ca="1">D33*'Occupancy Summary - Numeric'!G33</f>
        <v>0</v>
      </c>
      <c r="E55" s="83">
        <f ca="1">E33*'Occupancy Summary - Numeric'!H33</f>
        <v>0</v>
      </c>
      <c r="F55" s="84">
        <f ca="1">F33*'Occupancy Summary - Numeric'!I33</f>
        <v>0</v>
      </c>
      <c r="G55" s="85">
        <f ca="1">G33*'Occupancy Summary - Numeric'!F33</f>
        <v>0</v>
      </c>
      <c r="H55" s="99">
        <f t="shared" ca="1" si="17"/>
        <v>0</v>
      </c>
      <c r="I55" s="100">
        <f t="shared" ca="1" si="18"/>
        <v>0</v>
      </c>
    </row>
    <row r="56" spans="1:9" ht="24.9" customHeight="1" thickTop="1" x14ac:dyDescent="0.25">
      <c r="A56" s="69" t="str">
        <f t="shared" si="15"/>
        <v>Hotel NameOct-23</v>
      </c>
      <c r="B56" s="351"/>
      <c r="C56" s="131" t="str">
        <f t="shared" si="16"/>
        <v>Oct-23</v>
      </c>
      <c r="D56" s="132">
        <f ca="1">D34*'Occupancy Summary - Numeric'!G34</f>
        <v>0</v>
      </c>
      <c r="E56" s="132">
        <f ca="1">E34*'Occupancy Summary - Numeric'!H34</f>
        <v>0</v>
      </c>
      <c r="F56" s="133">
        <f ca="1">F34*'Occupancy Summary - Numeric'!I34</f>
        <v>0</v>
      </c>
      <c r="G56" s="134">
        <f ca="1">G34*'Occupancy Summary - Numeric'!F34</f>
        <v>0</v>
      </c>
      <c r="H56" s="135">
        <f t="shared" ca="1" si="17"/>
        <v>0</v>
      </c>
      <c r="I56" s="136">
        <f t="shared" ca="1" si="18"/>
        <v>0</v>
      </c>
    </row>
    <row r="57" spans="1:9" ht="24.9" customHeight="1" x14ac:dyDescent="0.25">
      <c r="A57" s="69" t="str">
        <f t="shared" si="15"/>
        <v>Hotel NameNov-23</v>
      </c>
      <c r="B57" s="351"/>
      <c r="C57" s="137" t="str">
        <f t="shared" si="16"/>
        <v>Nov-23</v>
      </c>
      <c r="D57" s="138">
        <f ca="1">D35*'Occupancy Summary - Numeric'!G35</f>
        <v>0</v>
      </c>
      <c r="E57" s="138">
        <f ca="1">E35*'Occupancy Summary - Numeric'!H35</f>
        <v>0</v>
      </c>
      <c r="F57" s="139">
        <f ca="1">F35*'Occupancy Summary - Numeric'!I35</f>
        <v>0</v>
      </c>
      <c r="G57" s="140">
        <f ca="1">G35*'Occupancy Summary - Numeric'!F35</f>
        <v>0</v>
      </c>
      <c r="H57" s="141">
        <f t="shared" ca="1" si="17"/>
        <v>0</v>
      </c>
      <c r="I57" s="142">
        <f t="shared" ca="1" si="18"/>
        <v>0</v>
      </c>
    </row>
    <row r="58" spans="1:9" ht="24.9" customHeight="1" thickBot="1" x14ac:dyDescent="0.3">
      <c r="A58" s="69" t="str">
        <f t="shared" si="15"/>
        <v>Hotel NameDec-23</v>
      </c>
      <c r="B58" s="351"/>
      <c r="C58" s="143" t="str">
        <f t="shared" si="16"/>
        <v>Dec-23</v>
      </c>
      <c r="D58" s="88">
        <f ca="1">D36*'Occupancy Summary - Numeric'!G36</f>
        <v>0</v>
      </c>
      <c r="E58" s="88">
        <f ca="1">E36*'Occupancy Summary - Numeric'!H36</f>
        <v>0</v>
      </c>
      <c r="F58" s="89">
        <f ca="1">F36*'Occupancy Summary - Numeric'!I36</f>
        <v>0</v>
      </c>
      <c r="G58" s="90">
        <f ca="1">G36*'Occupancy Summary - Numeric'!F36</f>
        <v>0</v>
      </c>
      <c r="H58" s="101">
        <f t="shared" ca="1" si="17"/>
        <v>0</v>
      </c>
      <c r="I58" s="102">
        <f t="shared" ca="1" si="18"/>
        <v>0</v>
      </c>
    </row>
    <row r="59" spans="1:9" ht="24.9" customHeight="1" thickTop="1" x14ac:dyDescent="0.25">
      <c r="A59" s="69" t="str">
        <f t="shared" si="15"/>
        <v>Hotel NameJan-24</v>
      </c>
      <c r="B59" s="351"/>
      <c r="C59" s="144" t="str">
        <f t="shared" si="16"/>
        <v>Jan-24</v>
      </c>
      <c r="D59" s="145">
        <f ca="1">D37*'Occupancy Summary - Numeric'!G37</f>
        <v>0</v>
      </c>
      <c r="E59" s="145">
        <f ca="1">E37*'Occupancy Summary - Numeric'!H37</f>
        <v>0</v>
      </c>
      <c r="F59" s="146">
        <f ca="1">F37*'Occupancy Summary - Numeric'!I37</f>
        <v>0</v>
      </c>
      <c r="G59" s="147">
        <f ca="1">G37*'Occupancy Summary - Numeric'!F37</f>
        <v>0</v>
      </c>
      <c r="H59" s="148">
        <f t="shared" ca="1" si="17"/>
        <v>0</v>
      </c>
      <c r="I59" s="149">
        <f t="shared" ca="1" si="18"/>
        <v>0</v>
      </c>
    </row>
    <row r="60" spans="1:9" ht="24.9" customHeight="1" x14ac:dyDescent="0.25">
      <c r="A60" s="69" t="str">
        <f t="shared" si="15"/>
        <v>Hotel NameFeb-24</v>
      </c>
      <c r="B60" s="351"/>
      <c r="C60" s="137" t="str">
        <f t="shared" si="16"/>
        <v>Feb-24</v>
      </c>
      <c r="D60" s="138">
        <f ca="1">D38*'Occupancy Summary - Numeric'!G38</f>
        <v>0</v>
      </c>
      <c r="E60" s="138">
        <f ca="1">E38*'Occupancy Summary - Numeric'!H38</f>
        <v>0</v>
      </c>
      <c r="F60" s="139">
        <f ca="1">F38*'Occupancy Summary - Numeric'!I38</f>
        <v>0</v>
      </c>
      <c r="G60" s="140">
        <f ca="1">G38*'Occupancy Summary - Numeric'!F38</f>
        <v>0</v>
      </c>
      <c r="H60" s="141">
        <f t="shared" ca="1" si="17"/>
        <v>0</v>
      </c>
      <c r="I60" s="142">
        <f t="shared" ca="1" si="18"/>
        <v>0</v>
      </c>
    </row>
    <row r="61" spans="1:9" ht="24.9" customHeight="1" thickBot="1" x14ac:dyDescent="0.3">
      <c r="A61" s="69" t="str">
        <f t="shared" si="15"/>
        <v>Hotel NameMar-24</v>
      </c>
      <c r="B61" s="351"/>
      <c r="C61" s="143" t="str">
        <f t="shared" si="16"/>
        <v>Mar-24</v>
      </c>
      <c r="D61" s="88">
        <f ca="1">D39*'Occupancy Summary - Numeric'!G39</f>
        <v>0</v>
      </c>
      <c r="E61" s="88">
        <f ca="1">E39*'Occupancy Summary - Numeric'!H39</f>
        <v>0</v>
      </c>
      <c r="F61" s="89">
        <f ca="1">F39*'Occupancy Summary - Numeric'!I39</f>
        <v>0</v>
      </c>
      <c r="G61" s="90">
        <f ca="1">G39*'Occupancy Summary - Numeric'!F39</f>
        <v>0</v>
      </c>
      <c r="H61" s="101">
        <f t="shared" ca="1" si="17"/>
        <v>0</v>
      </c>
      <c r="I61" s="102">
        <f t="shared" ca="1" si="18"/>
        <v>0</v>
      </c>
    </row>
    <row r="62" spans="1:9" ht="24.9" customHeight="1" thickTop="1" x14ac:dyDescent="0.25">
      <c r="A62" s="69" t="str">
        <f t="shared" si="15"/>
        <v>Hotel NameQ1</v>
      </c>
      <c r="B62" s="351"/>
      <c r="C62" s="131" t="s">
        <v>51</v>
      </c>
      <c r="D62" s="132">
        <f ca="1">D40*'Occupancy Summary - Numeric'!G40</f>
        <v>0</v>
      </c>
      <c r="E62" s="132">
        <f ca="1">E40*'Occupancy Summary - Numeric'!H40</f>
        <v>0</v>
      </c>
      <c r="F62" s="133">
        <f ca="1">F40*'Occupancy Summary - Numeric'!I40</f>
        <v>0</v>
      </c>
      <c r="G62" s="134">
        <f ca="1">G40*'Occupancy Summary - Numeric'!F40</f>
        <v>0</v>
      </c>
      <c r="H62" s="148">
        <f t="shared" ref="H62:H67" ca="1" si="19">E62-F62</f>
        <v>0</v>
      </c>
      <c r="I62" s="149">
        <f t="shared" ref="I62:I67" ca="1" si="20">E62-G62</f>
        <v>0</v>
      </c>
    </row>
    <row r="63" spans="1:9" ht="24.9" customHeight="1" x14ac:dyDescent="0.25">
      <c r="A63" s="69" t="str">
        <f t="shared" si="15"/>
        <v>Hotel NameQ2</v>
      </c>
      <c r="B63" s="351"/>
      <c r="C63" s="144" t="s">
        <v>52</v>
      </c>
      <c r="D63" s="145">
        <f ca="1">D41*'Occupancy Summary - Numeric'!G41</f>
        <v>0</v>
      </c>
      <c r="E63" s="145">
        <f ca="1">E41*'Occupancy Summary - Numeric'!H41</f>
        <v>0</v>
      </c>
      <c r="F63" s="146">
        <f ca="1">F41*'Occupancy Summary - Numeric'!I41</f>
        <v>0</v>
      </c>
      <c r="G63" s="147">
        <f ca="1">G41*'Occupancy Summary - Numeric'!F41</f>
        <v>0</v>
      </c>
      <c r="H63" s="148">
        <f t="shared" ca="1" si="19"/>
        <v>0</v>
      </c>
      <c r="I63" s="149">
        <f t="shared" ca="1" si="20"/>
        <v>0</v>
      </c>
    </row>
    <row r="64" spans="1:9" ht="24.9" customHeight="1" x14ac:dyDescent="0.25">
      <c r="A64" s="69" t="str">
        <f t="shared" si="15"/>
        <v>Hotel NameQ3</v>
      </c>
      <c r="B64" s="351"/>
      <c r="C64" s="144" t="s">
        <v>53</v>
      </c>
      <c r="D64" s="145">
        <f ca="1">D42*'Occupancy Summary - Numeric'!G42</f>
        <v>0</v>
      </c>
      <c r="E64" s="145">
        <f ca="1">E42*'Occupancy Summary - Numeric'!H42</f>
        <v>0</v>
      </c>
      <c r="F64" s="146">
        <f ca="1">F42*'Occupancy Summary - Numeric'!I42</f>
        <v>0</v>
      </c>
      <c r="G64" s="147">
        <f ca="1">G42*'Occupancy Summary - Numeric'!F42</f>
        <v>0</v>
      </c>
      <c r="H64" s="148">
        <f t="shared" ca="1" si="19"/>
        <v>0</v>
      </c>
      <c r="I64" s="149">
        <f t="shared" ca="1" si="20"/>
        <v>0</v>
      </c>
    </row>
    <row r="65" spans="1:9" ht="24.9" customHeight="1" thickBot="1" x14ac:dyDescent="0.3">
      <c r="A65" s="69" t="str">
        <f t="shared" si="15"/>
        <v>Hotel NameQ4</v>
      </c>
      <c r="B65" s="351"/>
      <c r="C65" s="192" t="s">
        <v>54</v>
      </c>
      <c r="D65" s="199">
        <f ca="1">D43*'Occupancy Summary - Numeric'!G43</f>
        <v>0</v>
      </c>
      <c r="E65" s="199">
        <f ca="1">E43*'Occupancy Summary - Numeric'!H43</f>
        <v>0</v>
      </c>
      <c r="F65" s="200">
        <f ca="1">F43*'Occupancy Summary - Numeric'!I43</f>
        <v>0</v>
      </c>
      <c r="G65" s="201">
        <f ca="1">G43*'Occupancy Summary - Numeric'!F43</f>
        <v>0</v>
      </c>
      <c r="H65" s="196">
        <f t="shared" ca="1" si="19"/>
        <v>0</v>
      </c>
      <c r="I65" s="197">
        <f t="shared" ca="1" si="20"/>
        <v>0</v>
      </c>
    </row>
    <row r="66" spans="1:9" ht="24.9" customHeight="1" thickTop="1" x14ac:dyDescent="0.25">
      <c r="A66" s="69" t="str">
        <f t="shared" si="15"/>
        <v>Hotel NameSummer</v>
      </c>
      <c r="B66" s="351"/>
      <c r="C66" s="131" t="s">
        <v>60</v>
      </c>
      <c r="D66" s="132">
        <f ca="1">D44*'Occupancy Summary - Numeric'!G44</f>
        <v>0</v>
      </c>
      <c r="E66" s="132">
        <f ca="1">E44*'Occupancy Summary - Numeric'!H44</f>
        <v>0</v>
      </c>
      <c r="F66" s="133">
        <f ca="1">F44*'Occupancy Summary - Numeric'!I44</f>
        <v>0</v>
      </c>
      <c r="G66" s="134">
        <f ca="1">G44*'Occupancy Summary - Numeric'!F44</f>
        <v>0</v>
      </c>
      <c r="H66" s="135">
        <f t="shared" ca="1" si="19"/>
        <v>0</v>
      </c>
      <c r="I66" s="136">
        <f t="shared" ca="1" si="20"/>
        <v>0</v>
      </c>
    </row>
    <row r="67" spans="1:9" ht="24.9" customHeight="1" thickBot="1" x14ac:dyDescent="0.3">
      <c r="A67" s="69" t="str">
        <f t="shared" si="15"/>
        <v>Hotel NameWinter</v>
      </c>
      <c r="B67" s="351"/>
      <c r="C67" s="143" t="s">
        <v>61</v>
      </c>
      <c r="D67" s="88">
        <f ca="1">D45*'Occupancy Summary - Numeric'!G45</f>
        <v>0</v>
      </c>
      <c r="E67" s="88">
        <f ca="1">E45*'Occupancy Summary - Numeric'!H45</f>
        <v>0</v>
      </c>
      <c r="F67" s="89">
        <f ca="1">F45*'Occupancy Summary - Numeric'!I45</f>
        <v>0</v>
      </c>
      <c r="G67" s="90">
        <f ca="1">G45*'Occupancy Summary - Numeric'!F45</f>
        <v>0</v>
      </c>
      <c r="H67" s="101">
        <f t="shared" ca="1" si="19"/>
        <v>0</v>
      </c>
      <c r="I67" s="102">
        <f t="shared" ca="1" si="20"/>
        <v>0</v>
      </c>
    </row>
    <row r="68" spans="1:9" ht="24.9" customHeight="1" thickTop="1" thickBot="1" x14ac:dyDescent="0.3">
      <c r="A68" s="69" t="str">
        <f t="shared" si="15"/>
        <v>Hotel NameTotal</v>
      </c>
      <c r="B68" s="352"/>
      <c r="C68" s="91" t="s">
        <v>10</v>
      </c>
      <c r="D68" s="92">
        <f ca="1">D46*'Occupancy Summary - Numeric'!G46</f>
        <v>0</v>
      </c>
      <c r="E68" s="92">
        <f ca="1">E46*'Occupancy Summary - Numeric'!H46</f>
        <v>0</v>
      </c>
      <c r="F68" s="93">
        <f ca="1">F46*'Occupancy Summary - Numeric'!I46</f>
        <v>0</v>
      </c>
      <c r="G68" s="94">
        <f ca="1">G46*'Occupancy Summary - Numeric'!F46</f>
        <v>0</v>
      </c>
      <c r="H68" s="103">
        <f t="shared" ca="1" si="17"/>
        <v>0</v>
      </c>
      <c r="I68" s="104">
        <f t="shared" ca="1" si="18"/>
        <v>0</v>
      </c>
    </row>
    <row r="69" spans="1:9" ht="5.15" customHeight="1" thickTop="1" x14ac:dyDescent="0.25">
      <c r="A69" s="69"/>
      <c r="B69" s="259"/>
      <c r="C69" s="271"/>
      <c r="D69" s="271"/>
      <c r="E69" s="272"/>
      <c r="F69" s="272"/>
      <c r="G69" s="272"/>
    </row>
    <row r="70" spans="1:9" ht="24.9" customHeight="1" x14ac:dyDescent="0.25">
      <c r="A70" s="69"/>
      <c r="B70" s="349"/>
      <c r="C70" s="349"/>
      <c r="D70" s="349"/>
      <c r="E70" s="349"/>
      <c r="F70" s="349"/>
      <c r="G70" s="349"/>
      <c r="H70" s="349"/>
      <c r="I70" s="349"/>
    </row>
    <row r="71" spans="1:9" ht="5.15" customHeight="1" x14ac:dyDescent="0.25"/>
    <row r="72" spans="1:9" ht="12.5" x14ac:dyDescent="0.25"/>
    <row r="73" spans="1:9" ht="12.5" x14ac:dyDescent="0.25"/>
    <row r="74" spans="1:9" ht="12.5" x14ac:dyDescent="0.25"/>
    <row r="75" spans="1:9" ht="12.5" x14ac:dyDescent="0.25"/>
    <row r="76" spans="1:9" ht="12.5" x14ac:dyDescent="0.25"/>
    <row r="77" spans="1:9" ht="12.5" x14ac:dyDescent="0.25"/>
    <row r="78" spans="1:9" ht="12.5" x14ac:dyDescent="0.25"/>
    <row r="79" spans="1:9" ht="12.5" x14ac:dyDescent="0.25"/>
    <row r="80" spans="1:9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</sheetData>
  <mergeCells count="7">
    <mergeCell ref="B70:I70"/>
    <mergeCell ref="B6:B24"/>
    <mergeCell ref="B28:B46"/>
    <mergeCell ref="B50:B68"/>
    <mergeCell ref="D4:G4"/>
    <mergeCell ref="D26:G26"/>
    <mergeCell ref="D48:G48"/>
  </mergeCells>
  <conditionalFormatting sqref="H6:I24">
    <cfRule type="cellIs" dxfId="246" priority="400" stopIfTrue="1" operator="equal">
      <formula>0</formula>
    </cfRule>
    <cfRule type="cellIs" dxfId="245" priority="397" stopIfTrue="1" operator="equal">
      <formula>0</formula>
    </cfRule>
    <cfRule type="cellIs" dxfId="244" priority="398" stopIfTrue="1" operator="lessThan">
      <formula>0</formula>
    </cfRule>
    <cfRule type="cellIs" dxfId="243" priority="399" stopIfTrue="1" operator="greaterThan">
      <formula>0</formula>
    </cfRule>
    <cfRule type="cellIs" dxfId="242" priority="401" stopIfTrue="1" operator="greaterThan">
      <formula>0</formula>
    </cfRule>
    <cfRule type="cellIs" dxfId="241" priority="402" stopIfTrue="1" operator="lessThan">
      <formula>0</formula>
    </cfRule>
    <cfRule type="cellIs" dxfId="240" priority="403" stopIfTrue="1" operator="greaterThan">
      <formula>0</formula>
    </cfRule>
    <cfRule type="cellIs" dxfId="239" priority="404" stopIfTrue="1" operator="lessThan">
      <formula>0</formula>
    </cfRule>
    <cfRule type="cellIs" dxfId="238" priority="405" stopIfTrue="1" operator="greaterThanOrEqual">
      <formula>0</formula>
    </cfRule>
  </conditionalFormatting>
  <conditionalFormatting sqref="H6:I68">
    <cfRule type="cellIs" dxfId="237" priority="406" operator="lessThan">
      <formula>0</formula>
    </cfRule>
  </conditionalFormatting>
  <conditionalFormatting sqref="H28:I46">
    <cfRule type="cellIs" dxfId="236" priority="299" stopIfTrue="1" operator="lessThan">
      <formula>0</formula>
    </cfRule>
    <cfRule type="cellIs" dxfId="235" priority="300" stopIfTrue="1" operator="greaterThan">
      <formula>0</formula>
    </cfRule>
    <cfRule type="cellIs" dxfId="234" priority="301" stopIfTrue="1" operator="equal">
      <formula>0</formula>
    </cfRule>
    <cfRule type="cellIs" dxfId="233" priority="302" stopIfTrue="1" operator="greaterThan">
      <formula>0</formula>
    </cfRule>
    <cfRule type="cellIs" dxfId="232" priority="303" stopIfTrue="1" operator="lessThan">
      <formula>0</formula>
    </cfRule>
    <cfRule type="cellIs" dxfId="231" priority="304" stopIfTrue="1" operator="greaterThan">
      <formula>0</formula>
    </cfRule>
    <cfRule type="cellIs" dxfId="230" priority="305" stopIfTrue="1" operator="lessThan">
      <formula>0</formula>
    </cfRule>
    <cfRule type="cellIs" dxfId="229" priority="306" stopIfTrue="1" operator="greaterThanOrEqual">
      <formula>0</formula>
    </cfRule>
    <cfRule type="cellIs" dxfId="228" priority="298" stopIfTrue="1" operator="equal">
      <formula>0</formula>
    </cfRule>
    <cfRule type="cellIs" dxfId="227" priority="370" stopIfTrue="1" operator="equal">
      <formula>0</formula>
    </cfRule>
    <cfRule type="cellIs" dxfId="226" priority="371" stopIfTrue="1" operator="lessThan">
      <formula>0</formula>
    </cfRule>
    <cfRule type="cellIs" dxfId="225" priority="372" stopIfTrue="1" operator="greaterThan">
      <formula>0</formula>
    </cfRule>
    <cfRule type="cellIs" dxfId="224" priority="373" stopIfTrue="1" operator="equal">
      <formula>0</formula>
    </cfRule>
    <cfRule type="cellIs" dxfId="223" priority="374" stopIfTrue="1" operator="greaterThan">
      <formula>0</formula>
    </cfRule>
    <cfRule type="cellIs" dxfId="222" priority="375" stopIfTrue="1" operator="lessThan">
      <formula>0</formula>
    </cfRule>
    <cfRule type="cellIs" dxfId="221" priority="377" stopIfTrue="1" operator="lessThan">
      <formula>0</formula>
    </cfRule>
    <cfRule type="cellIs" dxfId="220" priority="378" stopIfTrue="1" operator="greaterThanOrEqual">
      <formula>0</formula>
    </cfRule>
    <cfRule type="cellIs" dxfId="219" priority="376" stopIfTrue="1" operator="greaterThan">
      <formula>0</formula>
    </cfRule>
  </conditionalFormatting>
  <conditionalFormatting sqref="H50:I68">
    <cfRule type="cellIs" dxfId="218" priority="344" stopIfTrue="1" operator="lessThan">
      <formula>0</formula>
    </cfRule>
    <cfRule type="cellIs" dxfId="217" priority="345" stopIfTrue="1" operator="greaterThan">
      <formula>0</formula>
    </cfRule>
    <cfRule type="cellIs" dxfId="216" priority="346" stopIfTrue="1" operator="equal">
      <formula>0</formula>
    </cfRule>
    <cfRule type="cellIs" dxfId="215" priority="347" stopIfTrue="1" operator="greaterThan">
      <formula>0</formula>
    </cfRule>
    <cfRule type="cellIs" dxfId="214" priority="348" stopIfTrue="1" operator="lessThan">
      <formula>0</formula>
    </cfRule>
    <cfRule type="cellIs" dxfId="213" priority="349" stopIfTrue="1" operator="greaterThan">
      <formula>0</formula>
    </cfRule>
    <cfRule type="cellIs" dxfId="212" priority="350" stopIfTrue="1" operator="lessThan">
      <formula>0</formula>
    </cfRule>
    <cfRule type="cellIs" dxfId="211" priority="351" stopIfTrue="1" operator="greaterThanOrEqual">
      <formula>0</formula>
    </cfRule>
    <cfRule type="cellIs" dxfId="210" priority="226" stopIfTrue="1" operator="equal">
      <formula>0</formula>
    </cfRule>
    <cfRule type="cellIs" dxfId="209" priority="227" stopIfTrue="1" operator="lessThan">
      <formula>0</formula>
    </cfRule>
    <cfRule type="cellIs" dxfId="208" priority="228" stopIfTrue="1" operator="greaterThan">
      <formula>0</formula>
    </cfRule>
    <cfRule type="cellIs" dxfId="207" priority="229" stopIfTrue="1" operator="equal">
      <formula>0</formula>
    </cfRule>
    <cfRule type="cellIs" dxfId="206" priority="230" stopIfTrue="1" operator="greaterThan">
      <formula>0</formula>
    </cfRule>
    <cfRule type="cellIs" dxfId="205" priority="231" stopIfTrue="1" operator="lessThan">
      <formula>0</formula>
    </cfRule>
    <cfRule type="cellIs" dxfId="204" priority="233" stopIfTrue="1" operator="lessThan">
      <formula>0</formula>
    </cfRule>
    <cfRule type="cellIs" dxfId="203" priority="234" stopIfTrue="1" operator="greaterThanOrEqual">
      <formula>0</formula>
    </cfRule>
    <cfRule type="cellIs" dxfId="202" priority="253" stopIfTrue="1" operator="equal">
      <formula>0</formula>
    </cfRule>
    <cfRule type="cellIs" dxfId="201" priority="254" stopIfTrue="1" operator="lessThan">
      <formula>0</formula>
    </cfRule>
    <cfRule type="cellIs" dxfId="200" priority="255" stopIfTrue="1" operator="greaterThan">
      <formula>0</formula>
    </cfRule>
    <cfRule type="cellIs" dxfId="199" priority="256" stopIfTrue="1" operator="equal">
      <formula>0</formula>
    </cfRule>
    <cfRule type="cellIs" dxfId="198" priority="343" stopIfTrue="1" operator="equal">
      <formula>0</formula>
    </cfRule>
    <cfRule type="cellIs" dxfId="197" priority="257" stopIfTrue="1" operator="greaterThan">
      <formula>0</formula>
    </cfRule>
    <cfRule type="cellIs" dxfId="196" priority="258" stopIfTrue="1" operator="lessThan">
      <formula>0</formula>
    </cfRule>
    <cfRule type="cellIs" dxfId="195" priority="259" stopIfTrue="1" operator="greaterThan">
      <formula>0</formula>
    </cfRule>
    <cfRule type="cellIs" dxfId="194" priority="260" stopIfTrue="1" operator="lessThan">
      <formula>0</formula>
    </cfRule>
    <cfRule type="cellIs" dxfId="193" priority="261" stopIfTrue="1" operator="greaterThanOrEqual">
      <formula>0</formula>
    </cfRule>
    <cfRule type="cellIs" dxfId="192" priority="232" stopIfTrue="1" operator="greaterThan">
      <formula>0</formula>
    </cfRule>
  </conditionalFormatting>
  <printOptions horizontalCentered="1"/>
  <pageMargins left="0.25" right="0.25" top="0.75" bottom="0.75" header="0.3" footer="0.3"/>
  <pageSetup paperSize="9" scale="25" orientation="landscape" horizontalDpi="300" verticalDpi="300" r:id="rId1"/>
  <headerFooter alignWithMargins="0"/>
  <rowBreaks count="2" manualBreakCount="2">
    <brk id="25" max="8" man="1"/>
    <brk id="70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D94"/>
  <sheetViews>
    <sheetView showGridLines="0" zoomScaleNormal="100" workbookViewId="0">
      <pane xSplit="2" ySplit="2" topLeftCell="C3" activePane="bottomRight" state="frozen"/>
      <selection activeCell="C115" sqref="C115"/>
      <selection pane="topRight" activeCell="C115" sqref="C115"/>
      <selection pane="bottomLeft" activeCell="C115" sqref="C115"/>
      <selection pane="bottomRight" activeCell="P5" sqref="P5"/>
    </sheetView>
  </sheetViews>
  <sheetFormatPr defaultRowHeight="12.5" outlineLevelRow="1" outlineLevelCol="1" x14ac:dyDescent="0.25"/>
  <cols>
    <col min="1" max="1" width="10.6328125" style="12" customWidth="1"/>
    <col min="2" max="2" width="13.6328125" style="2" customWidth="1"/>
    <col min="3" max="4" width="12.6328125" style="16" customWidth="1"/>
    <col min="5" max="5" width="12" style="16" customWidth="1"/>
    <col min="6" max="6" width="12.6328125" style="16" customWidth="1"/>
    <col min="7" max="8" width="12.6328125" style="2" customWidth="1"/>
    <col min="9" max="9" width="12.6328125" style="16" customWidth="1"/>
    <col min="10" max="10" width="8.36328125" style="16" customWidth="1"/>
    <col min="11" max="11" width="12.6328125" style="16" customWidth="1"/>
    <col min="12" max="12" width="12.54296875" style="16" customWidth="1"/>
    <col min="13" max="14" width="8.6328125" style="16" customWidth="1"/>
    <col min="15" max="15" width="10" style="16" customWidth="1"/>
    <col min="16" max="16" width="12.6328125" style="3" customWidth="1"/>
    <col min="17" max="22" width="8.6328125" style="15" customWidth="1" outlineLevel="1"/>
    <col min="23" max="23" width="10" style="15" customWidth="1" outlineLevel="1"/>
    <col min="24" max="24" width="8.6328125" style="184" customWidth="1" outlineLevel="1"/>
    <col min="25" max="27" width="9.08984375" customWidth="1" outlineLevel="1"/>
    <col min="28" max="28" width="9.08984375" customWidth="1"/>
    <col min="29" max="29" width="25.36328125" bestFit="1" customWidth="1"/>
    <col min="30" max="30" width="49.36328125" customWidth="1"/>
  </cols>
  <sheetData>
    <row r="1" spans="1:30" x14ac:dyDescent="0.25">
      <c r="B1" s="1"/>
      <c r="Q1" s="15" t="s">
        <v>47</v>
      </c>
      <c r="R1" s="15" t="s">
        <v>47</v>
      </c>
      <c r="S1" s="15" t="s">
        <v>47</v>
      </c>
      <c r="Z1" s="315">
        <f>X1/(39*31)</f>
        <v>0</v>
      </c>
    </row>
    <row r="2" spans="1:30" s="96" customFormat="1" ht="37.5" customHeight="1" x14ac:dyDescent="0.3">
      <c r="A2" s="4" t="s">
        <v>0</v>
      </c>
      <c r="B2" s="4" t="s">
        <v>1</v>
      </c>
      <c r="C2" s="18" t="s">
        <v>20</v>
      </c>
      <c r="D2" s="19" t="s">
        <v>21</v>
      </c>
      <c r="E2" s="18" t="s">
        <v>2</v>
      </c>
      <c r="F2" s="19" t="s">
        <v>3</v>
      </c>
      <c r="G2" s="5" t="s">
        <v>4</v>
      </c>
      <c r="H2" s="6" t="s">
        <v>5</v>
      </c>
      <c r="I2" s="17" t="s">
        <v>6</v>
      </c>
      <c r="J2" s="20" t="s">
        <v>12</v>
      </c>
      <c r="K2" s="20" t="s">
        <v>175</v>
      </c>
      <c r="L2" s="20" t="s">
        <v>176</v>
      </c>
      <c r="M2" s="17" t="s">
        <v>37</v>
      </c>
      <c r="N2" s="19" t="s">
        <v>72</v>
      </c>
      <c r="O2" s="17" t="s">
        <v>38</v>
      </c>
      <c r="P2" s="21" t="s">
        <v>185</v>
      </c>
      <c r="Q2" s="95" t="s">
        <v>20</v>
      </c>
      <c r="R2" s="95" t="s">
        <v>21</v>
      </c>
      <c r="S2" s="95" t="s">
        <v>2</v>
      </c>
      <c r="T2" s="95" t="s">
        <v>67</v>
      </c>
      <c r="U2" s="95" t="s">
        <v>68</v>
      </c>
      <c r="V2" s="95" t="s">
        <v>69</v>
      </c>
      <c r="W2" s="95" t="s">
        <v>43</v>
      </c>
      <c r="X2" s="184"/>
      <c r="Y2" s="95" t="s">
        <v>70</v>
      </c>
      <c r="Z2" s="95" t="s">
        <v>71</v>
      </c>
    </row>
    <row r="3" spans="1:30" ht="14.15" customHeight="1" x14ac:dyDescent="0.3">
      <c r="A3" s="8" t="str">
        <f>'Day on Day FC'!$D$371</f>
        <v>Apr-23</v>
      </c>
      <c r="B3" s="8" t="s">
        <v>74</v>
      </c>
      <c r="C3" s="13">
        <f>'Day on Day FC'!$H$371</f>
        <v>39</v>
      </c>
      <c r="D3" s="13">
        <f>'Day on Day FC'!$AG$371</f>
        <v>0</v>
      </c>
      <c r="E3" s="13">
        <f>'Day on Day FC'!$L$371</f>
        <v>0</v>
      </c>
      <c r="F3" s="13">
        <f>'Day on Day FC'!$AK$371</f>
        <v>0</v>
      </c>
      <c r="G3" s="9">
        <f t="shared" ref="G3:G9" si="0">IF(ISERROR((E3/C3)-1),"NA",(E3/C3)-1)</f>
        <v>-1</v>
      </c>
      <c r="H3" s="9" t="str">
        <f t="shared" ref="H3:H9" si="1">IF(ISERROR((F3/D3)-1),"NA",(F3/D3)-1)</f>
        <v>NA</v>
      </c>
      <c r="I3" s="13">
        <v>0</v>
      </c>
      <c r="J3" s="13">
        <f t="shared" ref="J3:J17" si="2">C3-D3</f>
        <v>39</v>
      </c>
      <c r="K3" s="13">
        <f t="shared" ref="K3:K17" si="3">E3-F3</f>
        <v>0</v>
      </c>
      <c r="L3" s="13">
        <f t="shared" ref="L3:L17" si="4">E3-I3</f>
        <v>0</v>
      </c>
      <c r="M3" s="13">
        <f t="shared" ref="M3:M4" si="5">IF(E3=0,0,IF(I3=0,0,W3/I3))</f>
        <v>0</v>
      </c>
      <c r="N3" s="13">
        <v>0</v>
      </c>
      <c r="O3" s="13">
        <f>M3*E3</f>
        <v>0</v>
      </c>
      <c r="P3" s="13">
        <v>0</v>
      </c>
      <c r="Q3" s="13"/>
      <c r="R3" s="13"/>
      <c r="S3" s="13"/>
      <c r="T3" s="13">
        <f t="shared" ref="T3:T34" si="6">C3-Q3</f>
        <v>39</v>
      </c>
      <c r="U3" s="13">
        <f t="shared" ref="U3:U34" si="7">D3-R3</f>
        <v>0</v>
      </c>
      <c r="V3" s="13">
        <f t="shared" ref="V3:V34" si="8">E3-S3</f>
        <v>0</v>
      </c>
      <c r="W3" s="13"/>
      <c r="X3" s="316"/>
      <c r="Y3" s="13">
        <f t="shared" ref="Y3:Y34" si="9">E3-C3</f>
        <v>-39</v>
      </c>
      <c r="Z3" s="13">
        <f t="shared" ref="Z3:Z34" si="10">F3-D3</f>
        <v>0</v>
      </c>
      <c r="AC3" s="7" t="s">
        <v>20</v>
      </c>
      <c r="AD3" s="263" t="s">
        <v>105</v>
      </c>
    </row>
    <row r="4" spans="1:30" ht="14.15" customHeight="1" x14ac:dyDescent="0.3">
      <c r="A4" s="8" t="str">
        <f>A3</f>
        <v>Apr-23</v>
      </c>
      <c r="B4" s="8" t="s">
        <v>91</v>
      </c>
      <c r="C4" s="13">
        <f>'Day on Day FC'!$I$371</f>
        <v>62</v>
      </c>
      <c r="D4" s="13">
        <f>'Day on Day FC'!$AH$371</f>
        <v>0</v>
      </c>
      <c r="E4" s="13">
        <f>'Day on Day FC'!$M$371</f>
        <v>0</v>
      </c>
      <c r="F4" s="13">
        <f>'Day on Day FC'!$AL$371</f>
        <v>0</v>
      </c>
      <c r="G4" s="9">
        <f t="shared" si="0"/>
        <v>-1</v>
      </c>
      <c r="H4" s="9" t="str">
        <f t="shared" si="1"/>
        <v>NA</v>
      </c>
      <c r="I4" s="13">
        <v>0</v>
      </c>
      <c r="J4" s="13">
        <f t="shared" si="2"/>
        <v>62</v>
      </c>
      <c r="K4" s="13">
        <f t="shared" si="3"/>
        <v>0</v>
      </c>
      <c r="L4" s="13">
        <f t="shared" si="4"/>
        <v>0</v>
      </c>
      <c r="M4" s="13">
        <f t="shared" si="5"/>
        <v>0</v>
      </c>
      <c r="N4" s="13">
        <v>0</v>
      </c>
      <c r="O4" s="13">
        <f>M4*E4</f>
        <v>0</v>
      </c>
      <c r="P4" s="13">
        <v>0</v>
      </c>
      <c r="Q4" s="13"/>
      <c r="R4" s="13"/>
      <c r="S4" s="13"/>
      <c r="T4" s="13">
        <f t="shared" si="6"/>
        <v>62</v>
      </c>
      <c r="U4" s="13">
        <f t="shared" si="7"/>
        <v>0</v>
      </c>
      <c r="V4" s="13">
        <f t="shared" si="8"/>
        <v>0</v>
      </c>
      <c r="W4" s="13"/>
      <c r="X4" s="316"/>
      <c r="Y4" s="13">
        <f t="shared" si="9"/>
        <v>-62</v>
      </c>
      <c r="Z4" s="13">
        <f t="shared" si="10"/>
        <v>0</v>
      </c>
      <c r="AC4" s="7" t="s">
        <v>2</v>
      </c>
      <c r="AD4" s="263" t="s">
        <v>106</v>
      </c>
    </row>
    <row r="5" spans="1:30" ht="14.15" customHeight="1" x14ac:dyDescent="0.3">
      <c r="A5" s="8" t="str">
        <f>A4</f>
        <v>Apr-23</v>
      </c>
      <c r="B5" s="8" t="s">
        <v>158</v>
      </c>
      <c r="C5" s="13">
        <f>'Day on Day FC'!$J$371</f>
        <v>4488</v>
      </c>
      <c r="D5" s="13">
        <f>'Day on Day FC'!$AI$371</f>
        <v>0</v>
      </c>
      <c r="E5" s="13">
        <f>'Day on Day FC'!$N$371</f>
        <v>0</v>
      </c>
      <c r="F5" s="13">
        <f>'Day on Day FC'!$AM$371</f>
        <v>0</v>
      </c>
      <c r="G5" s="9">
        <f t="shared" si="0"/>
        <v>-1</v>
      </c>
      <c r="H5" s="9" t="str">
        <f t="shared" si="1"/>
        <v>NA</v>
      </c>
      <c r="I5" s="13">
        <v>0</v>
      </c>
      <c r="J5" s="13">
        <f t="shared" si="2"/>
        <v>4488</v>
      </c>
      <c r="K5" s="13">
        <f t="shared" si="3"/>
        <v>0</v>
      </c>
      <c r="L5" s="13">
        <f t="shared" si="4"/>
        <v>0</v>
      </c>
      <c r="M5" s="13">
        <f>IF(E5=0,0,IF(I5=0,0,W5/I5))</f>
        <v>0</v>
      </c>
      <c r="N5" s="13">
        <v>0</v>
      </c>
      <c r="O5" s="13">
        <f>M5*E5</f>
        <v>0</v>
      </c>
      <c r="P5" s="13">
        <f>N5*F5</f>
        <v>0</v>
      </c>
      <c r="Q5" s="13"/>
      <c r="R5" s="13"/>
      <c r="S5" s="13"/>
      <c r="T5" s="13">
        <f t="shared" si="6"/>
        <v>4488</v>
      </c>
      <c r="U5" s="13">
        <f t="shared" si="7"/>
        <v>0</v>
      </c>
      <c r="V5" s="13">
        <f t="shared" si="8"/>
        <v>0</v>
      </c>
      <c r="W5" s="13"/>
      <c r="X5" s="316"/>
      <c r="Y5" s="13">
        <f t="shared" si="9"/>
        <v>-4488</v>
      </c>
      <c r="Z5" s="13">
        <f t="shared" si="10"/>
        <v>0</v>
      </c>
      <c r="AC5" s="7" t="s">
        <v>3</v>
      </c>
      <c r="AD5" s="263" t="s">
        <v>104</v>
      </c>
    </row>
    <row r="6" spans="1:30" s="7" customFormat="1" ht="14.15" customHeight="1" x14ac:dyDescent="0.3">
      <c r="A6" s="10" t="str">
        <f>A5</f>
        <v>Apr-23</v>
      </c>
      <c r="B6" s="10" t="s">
        <v>9</v>
      </c>
      <c r="C6" s="14">
        <f>SUM(C3:C5)-C5</f>
        <v>101</v>
      </c>
      <c r="D6" s="14">
        <f>SUM(D3:D5)-D5</f>
        <v>0</v>
      </c>
      <c r="E6" s="14">
        <f>SUM(E3:E5)-E5</f>
        <v>0</v>
      </c>
      <c r="F6" s="14">
        <f>SUM(F3:F5)-F5</f>
        <v>0</v>
      </c>
      <c r="G6" s="11">
        <f t="shared" si="0"/>
        <v>-1</v>
      </c>
      <c r="H6" s="11" t="str">
        <f t="shared" si="1"/>
        <v>NA</v>
      </c>
      <c r="I6" s="14">
        <f>SUM(I3:I5)-I5</f>
        <v>0</v>
      </c>
      <c r="J6" s="14">
        <f t="shared" si="2"/>
        <v>101</v>
      </c>
      <c r="K6" s="14">
        <f t="shared" si="3"/>
        <v>0</v>
      </c>
      <c r="L6" s="14">
        <f t="shared" si="4"/>
        <v>0</v>
      </c>
      <c r="M6" s="14">
        <f>IF(E6=0,0,IF(I6=0,0,O6/E6))</f>
        <v>0</v>
      </c>
      <c r="N6" s="14">
        <f t="shared" ref="N6:S6" si="11">SUM(N3:N5)</f>
        <v>0</v>
      </c>
      <c r="O6" s="14">
        <f t="shared" si="11"/>
        <v>0</v>
      </c>
      <c r="P6" s="14">
        <f t="shared" si="11"/>
        <v>0</v>
      </c>
      <c r="Q6" s="14">
        <f t="shared" si="11"/>
        <v>0</v>
      </c>
      <c r="R6" s="14">
        <f t="shared" si="11"/>
        <v>0</v>
      </c>
      <c r="S6" s="14">
        <f t="shared" si="11"/>
        <v>0</v>
      </c>
      <c r="T6" s="14">
        <f t="shared" si="6"/>
        <v>101</v>
      </c>
      <c r="U6" s="14">
        <f t="shared" si="7"/>
        <v>0</v>
      </c>
      <c r="V6" s="14">
        <f t="shared" si="8"/>
        <v>0</v>
      </c>
      <c r="W6" s="14">
        <f>W3</f>
        <v>0</v>
      </c>
      <c r="X6" s="316"/>
      <c r="Y6" s="13">
        <f t="shared" si="9"/>
        <v>-101</v>
      </c>
      <c r="Z6" s="13">
        <f t="shared" si="10"/>
        <v>0</v>
      </c>
      <c r="AC6" s="7" t="s">
        <v>4</v>
      </c>
      <c r="AD6" s="263" t="s">
        <v>174</v>
      </c>
    </row>
    <row r="7" spans="1:30" ht="14.15" customHeight="1" collapsed="1" x14ac:dyDescent="0.3">
      <c r="A7" s="8" t="str">
        <f>'Day on Day FC'!D372</f>
        <v>May-23</v>
      </c>
      <c r="B7" s="8" t="s">
        <v>74</v>
      </c>
      <c r="C7" s="13">
        <f>'Day on Day FC'!$H$372</f>
        <v>0</v>
      </c>
      <c r="D7" s="13">
        <f>'Day on Day FC'!$AG$372</f>
        <v>0</v>
      </c>
      <c r="E7" s="13">
        <f>'Day on Day FC'!$L$372</f>
        <v>0</v>
      </c>
      <c r="F7" s="13">
        <f>'Day on Day FC'!$AK$372</f>
        <v>0</v>
      </c>
      <c r="G7" s="9" t="str">
        <f t="shared" si="0"/>
        <v>NA</v>
      </c>
      <c r="H7" s="9" t="str">
        <f t="shared" si="1"/>
        <v>NA</v>
      </c>
      <c r="I7" s="13">
        <v>0</v>
      </c>
      <c r="J7" s="13">
        <f t="shared" si="2"/>
        <v>0</v>
      </c>
      <c r="K7" s="13">
        <f t="shared" si="3"/>
        <v>0</v>
      </c>
      <c r="L7" s="13">
        <f t="shared" si="4"/>
        <v>0</v>
      </c>
      <c r="M7" s="13">
        <f t="shared" ref="M7:M8" si="12">IF(E7=0,0,IF(I7=0,0,W7/I7))</f>
        <v>0</v>
      </c>
      <c r="N7" s="13">
        <v>0</v>
      </c>
      <c r="O7" s="13">
        <f t="shared" ref="O7:P8" si="13">M7*E7</f>
        <v>0</v>
      </c>
      <c r="P7" s="13">
        <f t="shared" si="13"/>
        <v>0</v>
      </c>
      <c r="Q7" s="13"/>
      <c r="R7" s="13"/>
      <c r="S7" s="13"/>
      <c r="T7" s="13">
        <f t="shared" si="6"/>
        <v>0</v>
      </c>
      <c r="U7" s="13">
        <f t="shared" si="7"/>
        <v>0</v>
      </c>
      <c r="V7" s="13">
        <f t="shared" si="8"/>
        <v>0</v>
      </c>
      <c r="W7" s="13"/>
      <c r="X7" s="316"/>
      <c r="Y7" s="13">
        <f t="shared" si="9"/>
        <v>0</v>
      </c>
      <c r="Z7" s="13">
        <f t="shared" si="10"/>
        <v>0</v>
      </c>
      <c r="AC7" s="7" t="s">
        <v>175</v>
      </c>
      <c r="AD7" s="264" t="s">
        <v>108</v>
      </c>
    </row>
    <row r="8" spans="1:30" ht="14.15" customHeight="1" x14ac:dyDescent="0.3">
      <c r="A8" s="8" t="str">
        <f>A7</f>
        <v>May-23</v>
      </c>
      <c r="B8" s="8" t="s">
        <v>91</v>
      </c>
      <c r="C8" s="13">
        <f>'Day on Day FC'!$I$372</f>
        <v>0</v>
      </c>
      <c r="D8" s="13">
        <f>'Day on Day FC'!$AH$372</f>
        <v>0</v>
      </c>
      <c r="E8" s="13">
        <f>'Day on Day FC'!$M$372</f>
        <v>0</v>
      </c>
      <c r="F8" s="13">
        <f>'Day on Day FC'!$AL$372</f>
        <v>0</v>
      </c>
      <c r="G8" s="9" t="str">
        <f t="shared" si="0"/>
        <v>NA</v>
      </c>
      <c r="H8" s="9" t="str">
        <f t="shared" si="1"/>
        <v>NA</v>
      </c>
      <c r="I8" s="13">
        <v>0</v>
      </c>
      <c r="J8" s="13">
        <f t="shared" si="2"/>
        <v>0</v>
      </c>
      <c r="K8" s="13">
        <f t="shared" si="3"/>
        <v>0</v>
      </c>
      <c r="L8" s="13">
        <f t="shared" si="4"/>
        <v>0</v>
      </c>
      <c r="M8" s="13">
        <f t="shared" si="12"/>
        <v>0</v>
      </c>
      <c r="N8" s="13">
        <v>0</v>
      </c>
      <c r="O8" s="13">
        <f t="shared" si="13"/>
        <v>0</v>
      </c>
      <c r="P8" s="13">
        <f t="shared" si="13"/>
        <v>0</v>
      </c>
      <c r="Q8" s="13"/>
      <c r="R8" s="13"/>
      <c r="S8" s="13"/>
      <c r="T8" s="13">
        <f t="shared" si="6"/>
        <v>0</v>
      </c>
      <c r="U8" s="13">
        <f t="shared" si="7"/>
        <v>0</v>
      </c>
      <c r="V8" s="13">
        <f t="shared" si="8"/>
        <v>0</v>
      </c>
      <c r="W8" s="13"/>
      <c r="X8" s="316"/>
      <c r="Y8" s="13">
        <f t="shared" si="9"/>
        <v>0</v>
      </c>
      <c r="Z8" s="13">
        <f t="shared" si="10"/>
        <v>0</v>
      </c>
      <c r="AC8" s="7" t="s">
        <v>176</v>
      </c>
      <c r="AD8" s="263" t="s">
        <v>109</v>
      </c>
    </row>
    <row r="9" spans="1:30" ht="14.15" customHeight="1" x14ac:dyDescent="0.25">
      <c r="A9" s="8" t="str">
        <f>A8</f>
        <v>May-23</v>
      </c>
      <c r="B9" s="8" t="s">
        <v>158</v>
      </c>
      <c r="C9" s="13">
        <f>'Day on Day FC'!$J$372</f>
        <v>0</v>
      </c>
      <c r="D9" s="13">
        <f>'Day on Day FC'!$AI$372</f>
        <v>0</v>
      </c>
      <c r="E9" s="13">
        <f>'Day on Day FC'!$N$372</f>
        <v>0</v>
      </c>
      <c r="F9" s="13">
        <f>'Day on Day FC'!$AM$372</f>
        <v>0</v>
      </c>
      <c r="G9" s="9" t="str">
        <f t="shared" si="0"/>
        <v>NA</v>
      </c>
      <c r="H9" s="9" t="str">
        <f t="shared" si="1"/>
        <v>NA</v>
      </c>
      <c r="I9" s="13">
        <v>0</v>
      </c>
      <c r="J9" s="13">
        <f t="shared" si="2"/>
        <v>0</v>
      </c>
      <c r="K9" s="13">
        <f t="shared" si="3"/>
        <v>0</v>
      </c>
      <c r="L9" s="13">
        <f t="shared" si="4"/>
        <v>0</v>
      </c>
      <c r="M9" s="13">
        <f>IF(E9=0,0,IF(I9=0,0,W9/I9))</f>
        <v>0</v>
      </c>
      <c r="N9" s="13">
        <v>0</v>
      </c>
      <c r="O9" s="13">
        <f>M9*E9</f>
        <v>0</v>
      </c>
      <c r="P9" s="13">
        <f>N9*F9</f>
        <v>0</v>
      </c>
      <c r="Q9" s="13"/>
      <c r="R9" s="13"/>
      <c r="S9" s="13"/>
      <c r="T9" s="13">
        <f t="shared" si="6"/>
        <v>0</v>
      </c>
      <c r="U9" s="13">
        <f t="shared" si="7"/>
        <v>0</v>
      </c>
      <c r="V9" s="13">
        <f t="shared" si="8"/>
        <v>0</v>
      </c>
      <c r="W9" s="13"/>
      <c r="X9" s="316"/>
      <c r="Y9" s="13">
        <f t="shared" si="9"/>
        <v>0</v>
      </c>
      <c r="Z9" s="13">
        <f t="shared" si="10"/>
        <v>0</v>
      </c>
    </row>
    <row r="10" spans="1:30" s="7" customFormat="1" ht="14.15" customHeight="1" x14ac:dyDescent="0.3">
      <c r="A10" s="10" t="str">
        <f>A9</f>
        <v>May-23</v>
      </c>
      <c r="B10" s="10" t="s">
        <v>9</v>
      </c>
      <c r="C10" s="14">
        <f>SUM(C7:C9)-C9</f>
        <v>0</v>
      </c>
      <c r="D10" s="14">
        <f>SUM(D7:D9)-D9</f>
        <v>0</v>
      </c>
      <c r="E10" s="14">
        <f>SUM(E7:E9)-E9</f>
        <v>0</v>
      </c>
      <c r="F10" s="14">
        <f>SUM(F7:F9)-F9</f>
        <v>0</v>
      </c>
      <c r="G10" s="11" t="str">
        <f>IF(ISERROR((E10/C10)-1),"NA",(E10/C10)-1)</f>
        <v>NA</v>
      </c>
      <c r="H10" s="11" t="str">
        <f>IF(ISERROR((F10/D10)-1),"NA",(F10/D10)-1)</f>
        <v>NA</v>
      </c>
      <c r="I10" s="14">
        <f>SUM(I7:I9)-I9</f>
        <v>0</v>
      </c>
      <c r="J10" s="14">
        <f>C10-D10</f>
        <v>0</v>
      </c>
      <c r="K10" s="14">
        <f>E10-F10</f>
        <v>0</v>
      </c>
      <c r="L10" s="14">
        <f>E10-I10</f>
        <v>0</v>
      </c>
      <c r="M10" s="14">
        <f>IF(E10=0,0,IF(I10=0,0,O10/E10))</f>
        <v>0</v>
      </c>
      <c r="N10" s="14">
        <v>0</v>
      </c>
      <c r="O10" s="14">
        <f>SUM(O7:O9)</f>
        <v>0</v>
      </c>
      <c r="P10" s="14">
        <f>SUM(P7:P9)</f>
        <v>0</v>
      </c>
      <c r="Q10" s="14">
        <f>SUM(Q7:Q9)</f>
        <v>0</v>
      </c>
      <c r="R10" s="14">
        <f>SUM(R7:R9)</f>
        <v>0</v>
      </c>
      <c r="S10" s="14">
        <f>SUM(S7:S9)</f>
        <v>0</v>
      </c>
      <c r="T10" s="14">
        <f t="shared" si="6"/>
        <v>0</v>
      </c>
      <c r="U10" s="14">
        <f t="shared" si="7"/>
        <v>0</v>
      </c>
      <c r="V10" s="14">
        <f t="shared" si="8"/>
        <v>0</v>
      </c>
      <c r="W10" s="14">
        <f>W7</f>
        <v>0</v>
      </c>
      <c r="X10" s="316"/>
      <c r="Y10" s="13">
        <f t="shared" si="9"/>
        <v>0</v>
      </c>
      <c r="Z10" s="13">
        <f t="shared" si="10"/>
        <v>0</v>
      </c>
    </row>
    <row r="11" spans="1:30" ht="14.15" customHeight="1" x14ac:dyDescent="0.25">
      <c r="A11" s="8" t="str">
        <f>'Day on Day FC'!D373</f>
        <v>Jun-23</v>
      </c>
      <c r="B11" s="8" t="s">
        <v>74</v>
      </c>
      <c r="C11" s="13">
        <f>'Day on Day FC'!$H$373</f>
        <v>0</v>
      </c>
      <c r="D11" s="13">
        <f>'Day on Day FC'!$AG$373</f>
        <v>0</v>
      </c>
      <c r="E11" s="13">
        <f>'Day on Day FC'!$L$373</f>
        <v>0</v>
      </c>
      <c r="F11" s="13">
        <f>'Day on Day FC'!$AK$373</f>
        <v>0</v>
      </c>
      <c r="G11" s="9" t="str">
        <f>IF(ISERROR((E11/C11)-1),"NA",(E11/C11)-1)</f>
        <v>NA</v>
      </c>
      <c r="H11" s="9" t="str">
        <f>IF(ISERROR((F11/D11)-1),"NA",(F11/D11)-1)</f>
        <v>NA</v>
      </c>
      <c r="I11" s="13">
        <v>0</v>
      </c>
      <c r="J11" s="13">
        <f t="shared" si="2"/>
        <v>0</v>
      </c>
      <c r="K11" s="13">
        <f t="shared" si="3"/>
        <v>0</v>
      </c>
      <c r="L11" s="13">
        <f t="shared" si="4"/>
        <v>0</v>
      </c>
      <c r="M11" s="13">
        <f t="shared" ref="M11:M12" si="14">IF(E11=0,0,IF(I11=0,0,W11/I11))</f>
        <v>0</v>
      </c>
      <c r="N11" s="13">
        <v>0</v>
      </c>
      <c r="O11" s="13">
        <f t="shared" ref="O11:P13" si="15">M11*E11</f>
        <v>0</v>
      </c>
      <c r="P11" s="13">
        <f t="shared" si="15"/>
        <v>0</v>
      </c>
      <c r="Q11" s="13"/>
      <c r="R11" s="13"/>
      <c r="S11" s="13"/>
      <c r="T11" s="13">
        <f t="shared" si="6"/>
        <v>0</v>
      </c>
      <c r="U11" s="13">
        <f t="shared" si="7"/>
        <v>0</v>
      </c>
      <c r="V11" s="13">
        <f t="shared" si="8"/>
        <v>0</v>
      </c>
      <c r="W11" s="13"/>
      <c r="X11" s="316"/>
      <c r="Y11" s="13">
        <f t="shared" si="9"/>
        <v>0</v>
      </c>
      <c r="Z11" s="13">
        <f t="shared" si="10"/>
        <v>0</v>
      </c>
    </row>
    <row r="12" spans="1:30" ht="14.15" customHeight="1" x14ac:dyDescent="0.25">
      <c r="A12" s="8" t="str">
        <f>A11</f>
        <v>Jun-23</v>
      </c>
      <c r="B12" s="8" t="s">
        <v>91</v>
      </c>
      <c r="C12" s="13">
        <f>'Day on Day FC'!$I$373</f>
        <v>0</v>
      </c>
      <c r="D12" s="13">
        <f>'Day on Day FC'!$AH$373</f>
        <v>0</v>
      </c>
      <c r="E12" s="13">
        <f>'Day on Day FC'!$M$373</f>
        <v>0</v>
      </c>
      <c r="F12" s="13">
        <f>'Day on Day FC'!$AL$373</f>
        <v>0</v>
      </c>
      <c r="G12" s="9" t="str">
        <f t="shared" ref="G12:H14" si="16">IF(ISERROR((E12/C12)-1),"NA",(E12/C12)-1)</f>
        <v>NA</v>
      </c>
      <c r="H12" s="9" t="str">
        <f t="shared" si="16"/>
        <v>NA</v>
      </c>
      <c r="I12" s="13">
        <v>0</v>
      </c>
      <c r="J12" s="13">
        <f t="shared" si="2"/>
        <v>0</v>
      </c>
      <c r="K12" s="13">
        <f t="shared" si="3"/>
        <v>0</v>
      </c>
      <c r="L12" s="13">
        <f t="shared" si="4"/>
        <v>0</v>
      </c>
      <c r="M12" s="13">
        <f t="shared" si="14"/>
        <v>0</v>
      </c>
      <c r="N12" s="13">
        <v>0</v>
      </c>
      <c r="O12" s="13">
        <f t="shared" si="15"/>
        <v>0</v>
      </c>
      <c r="P12" s="13">
        <f t="shared" si="15"/>
        <v>0</v>
      </c>
      <c r="Q12" s="13"/>
      <c r="R12" s="13"/>
      <c r="S12" s="13"/>
      <c r="T12" s="13">
        <f t="shared" si="6"/>
        <v>0</v>
      </c>
      <c r="U12" s="13">
        <f t="shared" si="7"/>
        <v>0</v>
      </c>
      <c r="V12" s="13">
        <f t="shared" si="8"/>
        <v>0</v>
      </c>
      <c r="W12" s="13"/>
      <c r="X12" s="316"/>
      <c r="Y12" s="13">
        <f t="shared" si="9"/>
        <v>0</v>
      </c>
      <c r="Z12" s="13">
        <f t="shared" si="10"/>
        <v>0</v>
      </c>
    </row>
    <row r="13" spans="1:30" ht="14.15" customHeight="1" x14ac:dyDescent="0.25">
      <c r="A13" s="8" t="str">
        <f>A12</f>
        <v>Jun-23</v>
      </c>
      <c r="B13" s="8" t="s">
        <v>158</v>
      </c>
      <c r="C13" s="13">
        <f>'Day on Day FC'!$J$373</f>
        <v>0</v>
      </c>
      <c r="D13" s="13">
        <f>'Day on Day FC'!$AI$373</f>
        <v>0</v>
      </c>
      <c r="E13" s="13">
        <f>'Day on Day FC'!$N$373</f>
        <v>0</v>
      </c>
      <c r="F13" s="13">
        <f>'Day on Day FC'!$AM$373</f>
        <v>0</v>
      </c>
      <c r="G13" s="9" t="str">
        <f t="shared" si="16"/>
        <v>NA</v>
      </c>
      <c r="H13" s="9" t="str">
        <f t="shared" si="16"/>
        <v>NA</v>
      </c>
      <c r="I13" s="13">
        <v>0</v>
      </c>
      <c r="J13" s="13">
        <f t="shared" si="2"/>
        <v>0</v>
      </c>
      <c r="K13" s="13">
        <f t="shared" si="3"/>
        <v>0</v>
      </c>
      <c r="L13" s="13">
        <f t="shared" si="4"/>
        <v>0</v>
      </c>
      <c r="M13" s="13">
        <f>IF(E13=0,0,IF(I13=0,0,W13/I13))</f>
        <v>0</v>
      </c>
      <c r="N13" s="13">
        <v>0</v>
      </c>
      <c r="O13" s="13">
        <f t="shared" si="15"/>
        <v>0</v>
      </c>
      <c r="P13" s="13">
        <f t="shared" si="15"/>
        <v>0</v>
      </c>
      <c r="Q13" s="13"/>
      <c r="R13" s="13"/>
      <c r="S13" s="13"/>
      <c r="T13" s="13">
        <f t="shared" si="6"/>
        <v>0</v>
      </c>
      <c r="U13" s="13">
        <f t="shared" si="7"/>
        <v>0</v>
      </c>
      <c r="V13" s="13">
        <f t="shared" si="8"/>
        <v>0</v>
      </c>
      <c r="W13" s="13"/>
      <c r="X13" s="316"/>
      <c r="Y13" s="13">
        <f t="shared" si="9"/>
        <v>0</v>
      </c>
      <c r="Z13" s="13">
        <f t="shared" si="10"/>
        <v>0</v>
      </c>
    </row>
    <row r="14" spans="1:30" s="7" customFormat="1" ht="14.15" customHeight="1" x14ac:dyDescent="0.3">
      <c r="A14" s="10" t="str">
        <f>A13</f>
        <v>Jun-23</v>
      </c>
      <c r="B14" s="10" t="s">
        <v>9</v>
      </c>
      <c r="C14" s="14">
        <f>SUM(C11:C13)-C13</f>
        <v>0</v>
      </c>
      <c r="D14" s="14">
        <f>SUM(D11:D13)-D13</f>
        <v>0</v>
      </c>
      <c r="E14" s="14">
        <f>SUM(E11:E13)-E13</f>
        <v>0</v>
      </c>
      <c r="F14" s="14">
        <f>SUM(F11:F13)-F13</f>
        <v>0</v>
      </c>
      <c r="G14" s="11" t="str">
        <f t="shared" si="16"/>
        <v>NA</v>
      </c>
      <c r="H14" s="11" t="str">
        <f t="shared" si="16"/>
        <v>NA</v>
      </c>
      <c r="I14" s="14">
        <f>SUM(I11:I13)-I13</f>
        <v>0</v>
      </c>
      <c r="J14" s="14">
        <f>C14-D14</f>
        <v>0</v>
      </c>
      <c r="K14" s="14">
        <f>E14-F14</f>
        <v>0</v>
      </c>
      <c r="L14" s="14">
        <f>E14-I14</f>
        <v>0</v>
      </c>
      <c r="M14" s="14">
        <f>IF(E14=0,0,IF(I14=0,0,O14/E14))</f>
        <v>0</v>
      </c>
      <c r="N14" s="14">
        <v>0</v>
      </c>
      <c r="O14" s="14">
        <f>SUM(O11:O13)</f>
        <v>0</v>
      </c>
      <c r="P14" s="14">
        <f>SUM(P11:P13)</f>
        <v>0</v>
      </c>
      <c r="Q14" s="14">
        <f>SUM(Q11:Q13)</f>
        <v>0</v>
      </c>
      <c r="R14" s="14">
        <f>SUM(R11:R13)</f>
        <v>0</v>
      </c>
      <c r="S14" s="14">
        <f>SUM(S11:S13)</f>
        <v>0</v>
      </c>
      <c r="T14" s="14">
        <f t="shared" si="6"/>
        <v>0</v>
      </c>
      <c r="U14" s="14">
        <f t="shared" si="7"/>
        <v>0</v>
      </c>
      <c r="V14" s="14">
        <f t="shared" si="8"/>
        <v>0</v>
      </c>
      <c r="W14" s="14">
        <f>W11</f>
        <v>0</v>
      </c>
      <c r="X14" s="316"/>
      <c r="Y14" s="13">
        <f t="shared" si="9"/>
        <v>0</v>
      </c>
      <c r="Z14" s="13">
        <f t="shared" si="10"/>
        <v>0</v>
      </c>
    </row>
    <row r="15" spans="1:30" ht="14.15" customHeight="1" outlineLevel="1" collapsed="1" x14ac:dyDescent="0.25">
      <c r="A15" s="8" t="str">
        <f>'Day on Day FC'!D374</f>
        <v>Jul-23</v>
      </c>
      <c r="B15" s="8" t="s">
        <v>74</v>
      </c>
      <c r="C15" s="13">
        <f>'Day on Day FC'!$H$374</f>
        <v>0</v>
      </c>
      <c r="D15" s="13">
        <f>'Day on Day FC'!$AG$374</f>
        <v>0</v>
      </c>
      <c r="E15" s="13">
        <f>'Day on Day FC'!$L$374</f>
        <v>0</v>
      </c>
      <c r="F15" s="13">
        <f>'Day on Day FC'!$AK$374</f>
        <v>0</v>
      </c>
      <c r="G15" s="9" t="str">
        <f t="shared" ref="G15:G46" si="17">IF(ISERROR((E15/C15)-1),"NA",(E15/C15)-1)</f>
        <v>NA</v>
      </c>
      <c r="H15" s="9" t="str">
        <f t="shared" ref="H15:H46" si="18">IF(ISERROR((F15/D15)-1),"NA",(F15/D15)-1)</f>
        <v>NA</v>
      </c>
      <c r="I15" s="13">
        <v>0</v>
      </c>
      <c r="J15" s="13">
        <f t="shared" si="2"/>
        <v>0</v>
      </c>
      <c r="K15" s="13">
        <f t="shared" si="3"/>
        <v>0</v>
      </c>
      <c r="L15" s="13">
        <f t="shared" si="4"/>
        <v>0</v>
      </c>
      <c r="M15" s="13">
        <f t="shared" ref="M15:M16" si="19">IF(E15=0,0,IF(I15=0,0,W15/I15))</f>
        <v>0</v>
      </c>
      <c r="N15" s="13">
        <v>0</v>
      </c>
      <c r="O15" s="13">
        <f t="shared" ref="O15:P15" si="20">M15*E15</f>
        <v>0</v>
      </c>
      <c r="P15" s="13">
        <f t="shared" si="20"/>
        <v>0</v>
      </c>
      <c r="Q15" s="13"/>
      <c r="R15" s="13"/>
      <c r="S15" s="13"/>
      <c r="T15" s="13">
        <f t="shared" si="6"/>
        <v>0</v>
      </c>
      <c r="U15" s="13">
        <f t="shared" si="7"/>
        <v>0</v>
      </c>
      <c r="V15" s="13">
        <f t="shared" si="8"/>
        <v>0</v>
      </c>
      <c r="W15" s="13"/>
      <c r="X15" s="316"/>
      <c r="Y15" s="13">
        <f t="shared" si="9"/>
        <v>0</v>
      </c>
      <c r="Z15" s="13">
        <f t="shared" si="10"/>
        <v>0</v>
      </c>
    </row>
    <row r="16" spans="1:30" ht="14.15" customHeight="1" outlineLevel="1" x14ac:dyDescent="0.25">
      <c r="A16" s="8" t="str">
        <f>A15</f>
        <v>Jul-23</v>
      </c>
      <c r="B16" s="8" t="s">
        <v>91</v>
      </c>
      <c r="C16" s="13">
        <f>'Day on Day FC'!$I$374</f>
        <v>0</v>
      </c>
      <c r="D16" s="13">
        <f>'Day on Day FC'!$AH$374</f>
        <v>0</v>
      </c>
      <c r="E16" s="13">
        <f>'Day on Day FC'!$M$374</f>
        <v>0</v>
      </c>
      <c r="F16" s="13">
        <f>'Day on Day FC'!$AL$374</f>
        <v>0</v>
      </c>
      <c r="G16" s="9" t="str">
        <f t="shared" si="17"/>
        <v>NA</v>
      </c>
      <c r="H16" s="9" t="str">
        <f t="shared" si="18"/>
        <v>NA</v>
      </c>
      <c r="I16" s="13">
        <v>0</v>
      </c>
      <c r="J16" s="13">
        <f t="shared" si="2"/>
        <v>0</v>
      </c>
      <c r="K16" s="13">
        <f t="shared" si="3"/>
        <v>0</v>
      </c>
      <c r="L16" s="13">
        <f t="shared" si="4"/>
        <v>0</v>
      </c>
      <c r="M16" s="13">
        <f t="shared" si="19"/>
        <v>0</v>
      </c>
      <c r="N16" s="13">
        <v>0</v>
      </c>
      <c r="O16" s="13">
        <f>M16*E16</f>
        <v>0</v>
      </c>
      <c r="P16" s="13">
        <f>N16*F16</f>
        <v>0</v>
      </c>
      <c r="Q16" s="13"/>
      <c r="R16" s="13"/>
      <c r="S16" s="13"/>
      <c r="T16" s="13">
        <f t="shared" si="6"/>
        <v>0</v>
      </c>
      <c r="U16" s="13">
        <f t="shared" si="7"/>
        <v>0</v>
      </c>
      <c r="V16" s="13">
        <f t="shared" si="8"/>
        <v>0</v>
      </c>
      <c r="W16" s="13"/>
      <c r="X16" s="316"/>
      <c r="Y16" s="13">
        <f t="shared" si="9"/>
        <v>0</v>
      </c>
      <c r="Z16" s="13">
        <f t="shared" si="10"/>
        <v>0</v>
      </c>
    </row>
    <row r="17" spans="1:29" ht="14.15" customHeight="1" outlineLevel="1" x14ac:dyDescent="0.25">
      <c r="A17" s="8" t="str">
        <f>A16</f>
        <v>Jul-23</v>
      </c>
      <c r="B17" s="8" t="s">
        <v>158</v>
      </c>
      <c r="C17" s="13">
        <f>'Day on Day FC'!$J$374</f>
        <v>0</v>
      </c>
      <c r="D17" s="13">
        <f>'Day on Day FC'!$AI$374</f>
        <v>0</v>
      </c>
      <c r="E17" s="13">
        <f>'Day on Day FC'!$N$374</f>
        <v>0</v>
      </c>
      <c r="F17" s="13">
        <f>'Day on Day FC'!$AM$374</f>
        <v>0</v>
      </c>
      <c r="G17" s="9" t="str">
        <f t="shared" si="17"/>
        <v>NA</v>
      </c>
      <c r="H17" s="9" t="str">
        <f t="shared" si="18"/>
        <v>NA</v>
      </c>
      <c r="I17" s="13">
        <v>0</v>
      </c>
      <c r="J17" s="13">
        <f t="shared" si="2"/>
        <v>0</v>
      </c>
      <c r="K17" s="13">
        <f t="shared" si="3"/>
        <v>0</v>
      </c>
      <c r="L17" s="13">
        <f t="shared" si="4"/>
        <v>0</v>
      </c>
      <c r="M17" s="13">
        <f>IF(E17=0,0,IF(I17=0,0,W17/I17))</f>
        <v>0</v>
      </c>
      <c r="N17" s="13">
        <v>0</v>
      </c>
      <c r="O17" s="13">
        <f>M17*E17</f>
        <v>0</v>
      </c>
      <c r="P17" s="13">
        <f>N17*F17</f>
        <v>0</v>
      </c>
      <c r="Q17" s="13"/>
      <c r="R17" s="13"/>
      <c r="S17" s="13"/>
      <c r="T17" s="13">
        <f t="shared" si="6"/>
        <v>0</v>
      </c>
      <c r="U17" s="13">
        <f t="shared" si="7"/>
        <v>0</v>
      </c>
      <c r="V17" s="13">
        <f t="shared" si="8"/>
        <v>0</v>
      </c>
      <c r="W17" s="13"/>
      <c r="X17" s="316"/>
      <c r="Y17" s="13">
        <f t="shared" si="9"/>
        <v>0</v>
      </c>
      <c r="Z17" s="13">
        <f t="shared" si="10"/>
        <v>0</v>
      </c>
    </row>
    <row r="18" spans="1:29" s="7" customFormat="1" ht="14.15" customHeight="1" outlineLevel="1" x14ac:dyDescent="0.3">
      <c r="A18" s="10" t="str">
        <f>A17</f>
        <v>Jul-23</v>
      </c>
      <c r="B18" s="10" t="s">
        <v>9</v>
      </c>
      <c r="C18" s="14">
        <f>SUM(C15:C17)-C17</f>
        <v>0</v>
      </c>
      <c r="D18" s="14">
        <f>SUM(D15:D17)-D17</f>
        <v>0</v>
      </c>
      <c r="E18" s="14">
        <f>SUM(E15:E17)-E17</f>
        <v>0</v>
      </c>
      <c r="F18" s="14">
        <f>SUM(F15:F17)-F17</f>
        <v>0</v>
      </c>
      <c r="G18" s="11" t="str">
        <f t="shared" si="17"/>
        <v>NA</v>
      </c>
      <c r="H18" s="11" t="str">
        <f t="shared" si="18"/>
        <v>NA</v>
      </c>
      <c r="I18" s="14">
        <f>SUM(I15:I17)-I17</f>
        <v>0</v>
      </c>
      <c r="J18" s="14">
        <f>C18-D18</f>
        <v>0</v>
      </c>
      <c r="K18" s="14">
        <f>E18-F18</f>
        <v>0</v>
      </c>
      <c r="L18" s="14">
        <f>E18-I18</f>
        <v>0</v>
      </c>
      <c r="M18" s="14">
        <f>IF(E18=0,0,IF(I18=0,0,O18/E18))</f>
        <v>0</v>
      </c>
      <c r="N18" s="14">
        <v>0</v>
      </c>
      <c r="O18" s="14">
        <f>SUM(O15:O17)</f>
        <v>0</v>
      </c>
      <c r="P18" s="14">
        <f>SUM(P15:P17)</f>
        <v>0</v>
      </c>
      <c r="Q18" s="14">
        <f>SUM(Q15:Q17)</f>
        <v>0</v>
      </c>
      <c r="R18" s="14">
        <f>SUM(R15:R17)</f>
        <v>0</v>
      </c>
      <c r="S18" s="14">
        <f>SUM(S15:S17)</f>
        <v>0</v>
      </c>
      <c r="T18" s="14">
        <f t="shared" si="6"/>
        <v>0</v>
      </c>
      <c r="U18" s="14">
        <f t="shared" si="7"/>
        <v>0</v>
      </c>
      <c r="V18" s="14">
        <f t="shared" si="8"/>
        <v>0</v>
      </c>
      <c r="W18" s="14">
        <f>W15</f>
        <v>0</v>
      </c>
      <c r="X18" s="316"/>
      <c r="Y18" s="13">
        <f t="shared" si="9"/>
        <v>0</v>
      </c>
      <c r="Z18" s="13">
        <f t="shared" si="10"/>
        <v>0</v>
      </c>
    </row>
    <row r="19" spans="1:29" ht="14.15" customHeight="1" outlineLevel="1" collapsed="1" x14ac:dyDescent="0.25">
      <c r="A19" s="8" t="str">
        <f>'Day on Day FC'!D375</f>
        <v>Aug-23</v>
      </c>
      <c r="B19" s="8" t="s">
        <v>74</v>
      </c>
      <c r="C19" s="13">
        <f>'Day on Day FC'!$H$375</f>
        <v>0</v>
      </c>
      <c r="D19" s="13">
        <f>'Day on Day FC'!$AG$375</f>
        <v>0</v>
      </c>
      <c r="E19" s="13">
        <f>'Day on Day FC'!$L$375</f>
        <v>0</v>
      </c>
      <c r="F19" s="13">
        <f>'Day on Day FC'!$AK$375</f>
        <v>0</v>
      </c>
      <c r="G19" s="9" t="str">
        <f t="shared" si="17"/>
        <v>NA</v>
      </c>
      <c r="H19" s="9" t="str">
        <f t="shared" si="18"/>
        <v>NA</v>
      </c>
      <c r="I19" s="13">
        <v>0</v>
      </c>
      <c r="J19" s="13">
        <f t="shared" ref="J19:J34" si="21">C19-D19</f>
        <v>0</v>
      </c>
      <c r="K19" s="13">
        <f t="shared" ref="K19:K34" si="22">E19-F19</f>
        <v>0</v>
      </c>
      <c r="L19" s="13">
        <f t="shared" ref="L19:L34" si="23">E19-I19</f>
        <v>0</v>
      </c>
      <c r="M19" s="13">
        <f t="shared" ref="M19:M20" si="24">IF(E19=0,0,IF(I19=0,0,W19/I19))</f>
        <v>0</v>
      </c>
      <c r="N19" s="13">
        <v>0</v>
      </c>
      <c r="O19" s="13">
        <f t="shared" ref="O19:P21" si="25">M19*E19</f>
        <v>0</v>
      </c>
      <c r="P19" s="13">
        <f t="shared" si="25"/>
        <v>0</v>
      </c>
      <c r="Q19" s="13"/>
      <c r="R19" s="13"/>
      <c r="S19" s="13"/>
      <c r="T19" s="13">
        <f t="shared" si="6"/>
        <v>0</v>
      </c>
      <c r="U19" s="13">
        <f t="shared" si="7"/>
        <v>0</v>
      </c>
      <c r="V19" s="13">
        <f t="shared" si="8"/>
        <v>0</v>
      </c>
      <c r="W19" s="13"/>
      <c r="X19" s="316"/>
      <c r="Y19" s="13">
        <f t="shared" si="9"/>
        <v>0</v>
      </c>
      <c r="Z19" s="13">
        <f t="shared" si="10"/>
        <v>0</v>
      </c>
    </row>
    <row r="20" spans="1:29" ht="14.15" customHeight="1" outlineLevel="1" x14ac:dyDescent="0.25">
      <c r="A20" s="8" t="str">
        <f>A19</f>
        <v>Aug-23</v>
      </c>
      <c r="B20" s="8" t="s">
        <v>91</v>
      </c>
      <c r="C20" s="13">
        <f>'Day on Day FC'!$I$375</f>
        <v>0</v>
      </c>
      <c r="D20" s="13">
        <f>'Day on Day FC'!$AH$375</f>
        <v>0</v>
      </c>
      <c r="E20" s="13">
        <f>'Day on Day FC'!$M$375</f>
        <v>0</v>
      </c>
      <c r="F20" s="13">
        <f>'Day on Day FC'!$AL$375</f>
        <v>0</v>
      </c>
      <c r="G20" s="9" t="str">
        <f t="shared" si="17"/>
        <v>NA</v>
      </c>
      <c r="H20" s="9" t="str">
        <f t="shared" si="18"/>
        <v>NA</v>
      </c>
      <c r="I20" s="13">
        <v>0</v>
      </c>
      <c r="J20" s="13">
        <f t="shared" si="21"/>
        <v>0</v>
      </c>
      <c r="K20" s="13">
        <f t="shared" si="22"/>
        <v>0</v>
      </c>
      <c r="L20" s="13">
        <f t="shared" si="23"/>
        <v>0</v>
      </c>
      <c r="M20" s="13">
        <f t="shared" si="24"/>
        <v>0</v>
      </c>
      <c r="N20" s="13">
        <v>0</v>
      </c>
      <c r="O20" s="13">
        <f t="shared" si="25"/>
        <v>0</v>
      </c>
      <c r="P20" s="13">
        <f t="shared" si="25"/>
        <v>0</v>
      </c>
      <c r="Q20" s="13"/>
      <c r="R20" s="13"/>
      <c r="S20" s="13"/>
      <c r="T20" s="13">
        <f t="shared" si="6"/>
        <v>0</v>
      </c>
      <c r="U20" s="13">
        <f t="shared" si="7"/>
        <v>0</v>
      </c>
      <c r="V20" s="13">
        <f t="shared" si="8"/>
        <v>0</v>
      </c>
      <c r="W20" s="13"/>
      <c r="X20" s="316"/>
      <c r="Y20" s="13">
        <f t="shared" si="9"/>
        <v>0</v>
      </c>
      <c r="Z20" s="13">
        <f t="shared" si="10"/>
        <v>0</v>
      </c>
    </row>
    <row r="21" spans="1:29" ht="14.15" customHeight="1" outlineLevel="1" x14ac:dyDescent="0.25">
      <c r="A21" s="8" t="str">
        <f>A20</f>
        <v>Aug-23</v>
      </c>
      <c r="B21" s="8" t="s">
        <v>158</v>
      </c>
      <c r="C21" s="13">
        <f>'Day on Day FC'!$J$375</f>
        <v>0</v>
      </c>
      <c r="D21" s="13">
        <f>'Day on Day FC'!$AI$375</f>
        <v>0</v>
      </c>
      <c r="E21" s="13">
        <f>'Day on Day FC'!$N$375</f>
        <v>0</v>
      </c>
      <c r="F21" s="13">
        <f>'Day on Day FC'!$AM$375</f>
        <v>0</v>
      </c>
      <c r="G21" s="9" t="str">
        <f t="shared" si="17"/>
        <v>NA</v>
      </c>
      <c r="H21" s="9" t="str">
        <f t="shared" si="18"/>
        <v>NA</v>
      </c>
      <c r="I21" s="13">
        <v>0</v>
      </c>
      <c r="J21" s="13">
        <f t="shared" si="21"/>
        <v>0</v>
      </c>
      <c r="K21" s="13">
        <f t="shared" si="22"/>
        <v>0</v>
      </c>
      <c r="L21" s="13">
        <f t="shared" si="23"/>
        <v>0</v>
      </c>
      <c r="M21" s="13">
        <f>IF(E21=0,0,IF(I21=0,0,W21/I21))</f>
        <v>0</v>
      </c>
      <c r="N21" s="13">
        <v>0</v>
      </c>
      <c r="O21" s="13">
        <f t="shared" si="25"/>
        <v>0</v>
      </c>
      <c r="P21" s="13">
        <f t="shared" si="25"/>
        <v>0</v>
      </c>
      <c r="Q21" s="13"/>
      <c r="R21" s="13"/>
      <c r="S21" s="13"/>
      <c r="T21" s="13">
        <f t="shared" si="6"/>
        <v>0</v>
      </c>
      <c r="U21" s="13">
        <f t="shared" si="7"/>
        <v>0</v>
      </c>
      <c r="V21" s="13">
        <f t="shared" si="8"/>
        <v>0</v>
      </c>
      <c r="W21" s="13"/>
      <c r="X21" s="316"/>
      <c r="Y21" s="13">
        <f t="shared" si="9"/>
        <v>0</v>
      </c>
      <c r="Z21" s="13">
        <f t="shared" si="10"/>
        <v>0</v>
      </c>
    </row>
    <row r="22" spans="1:29" s="7" customFormat="1" ht="14.15" customHeight="1" outlineLevel="1" x14ac:dyDescent="0.3">
      <c r="A22" s="10" t="str">
        <f>A21</f>
        <v>Aug-23</v>
      </c>
      <c r="B22" s="10" t="s">
        <v>9</v>
      </c>
      <c r="C22" s="14">
        <f>SUM(C19:C21)-C21</f>
        <v>0</v>
      </c>
      <c r="D22" s="14">
        <f>SUM(D19:D21)-D21</f>
        <v>0</v>
      </c>
      <c r="E22" s="14">
        <f>SUM(E19:E21)-E21</f>
        <v>0</v>
      </c>
      <c r="F22" s="14">
        <f>SUM(F19:F21)-F21</f>
        <v>0</v>
      </c>
      <c r="G22" s="11" t="str">
        <f t="shared" si="17"/>
        <v>NA</v>
      </c>
      <c r="H22" s="11" t="str">
        <f t="shared" si="18"/>
        <v>NA</v>
      </c>
      <c r="I22" s="14">
        <f>SUM(I19:I21)-I21</f>
        <v>0</v>
      </c>
      <c r="J22" s="14">
        <f t="shared" si="21"/>
        <v>0</v>
      </c>
      <c r="K22" s="14">
        <f t="shared" si="22"/>
        <v>0</v>
      </c>
      <c r="L22" s="14">
        <f t="shared" si="23"/>
        <v>0</v>
      </c>
      <c r="M22" s="14">
        <f>IF(E22=0,0,IF(I22=0,0,O22/E22))</f>
        <v>0</v>
      </c>
      <c r="N22" s="14">
        <v>0</v>
      </c>
      <c r="O22" s="14">
        <f>SUM(O19:O21)</f>
        <v>0</v>
      </c>
      <c r="P22" s="14">
        <f>SUM(P19:P21)</f>
        <v>0</v>
      </c>
      <c r="Q22" s="14">
        <f>SUM(Q19:Q21)</f>
        <v>0</v>
      </c>
      <c r="R22" s="14">
        <f>SUM(R19:R21)</f>
        <v>0</v>
      </c>
      <c r="S22" s="14">
        <f>SUM(S19:S21)</f>
        <v>0</v>
      </c>
      <c r="T22" s="14">
        <f t="shared" si="6"/>
        <v>0</v>
      </c>
      <c r="U22" s="14">
        <f t="shared" si="7"/>
        <v>0</v>
      </c>
      <c r="V22" s="14">
        <f t="shared" si="8"/>
        <v>0</v>
      </c>
      <c r="W22" s="14">
        <f>W19</f>
        <v>0</v>
      </c>
      <c r="X22" s="316"/>
      <c r="Y22" s="13">
        <f t="shared" si="9"/>
        <v>0</v>
      </c>
      <c r="Z22" s="13">
        <f t="shared" si="10"/>
        <v>0</v>
      </c>
      <c r="AC22" s="268"/>
    </row>
    <row r="23" spans="1:29" ht="14.15" customHeight="1" outlineLevel="1" collapsed="1" x14ac:dyDescent="0.25">
      <c r="A23" s="8" t="str">
        <f>'Day on Day FC'!D376</f>
        <v>Sep-23</v>
      </c>
      <c r="B23" s="8" t="s">
        <v>74</v>
      </c>
      <c r="C23" s="13">
        <f>'Day on Day FC'!$H$376</f>
        <v>0</v>
      </c>
      <c r="D23" s="13">
        <f>'Day on Day FC'!$AG$376</f>
        <v>0</v>
      </c>
      <c r="E23" s="13">
        <f>'Day on Day FC'!$L$376</f>
        <v>0</v>
      </c>
      <c r="F23" s="13">
        <f>'Day on Day FC'!$AK$376</f>
        <v>0</v>
      </c>
      <c r="G23" s="9" t="str">
        <f t="shared" si="17"/>
        <v>NA</v>
      </c>
      <c r="H23" s="9" t="str">
        <f t="shared" si="18"/>
        <v>NA</v>
      </c>
      <c r="I23" s="13">
        <v>0</v>
      </c>
      <c r="J23" s="13">
        <f t="shared" si="21"/>
        <v>0</v>
      </c>
      <c r="K23" s="13">
        <f t="shared" si="22"/>
        <v>0</v>
      </c>
      <c r="L23" s="13">
        <f t="shared" si="23"/>
        <v>0</v>
      </c>
      <c r="M23" s="13">
        <f t="shared" ref="M23:M24" si="26">IF(E23=0,0,IF(I23=0,0,W23/I23))</f>
        <v>0</v>
      </c>
      <c r="N23" s="13">
        <v>0</v>
      </c>
      <c r="O23" s="13">
        <f t="shared" ref="O23:P25" si="27">M23*E23</f>
        <v>0</v>
      </c>
      <c r="P23" s="13">
        <f t="shared" si="27"/>
        <v>0</v>
      </c>
      <c r="Q23" s="13"/>
      <c r="R23" s="13"/>
      <c r="S23" s="13"/>
      <c r="T23" s="13">
        <f t="shared" si="6"/>
        <v>0</v>
      </c>
      <c r="U23" s="13">
        <f t="shared" si="7"/>
        <v>0</v>
      </c>
      <c r="V23" s="13">
        <f t="shared" si="8"/>
        <v>0</v>
      </c>
      <c r="W23" s="13"/>
      <c r="X23" s="316"/>
      <c r="Y23" s="13">
        <f t="shared" si="9"/>
        <v>0</v>
      </c>
      <c r="Z23" s="13">
        <f t="shared" si="10"/>
        <v>0</v>
      </c>
      <c r="AC23" s="291"/>
    </row>
    <row r="24" spans="1:29" ht="14.15" customHeight="1" outlineLevel="1" x14ac:dyDescent="0.25">
      <c r="A24" s="8" t="str">
        <f>A23</f>
        <v>Sep-23</v>
      </c>
      <c r="B24" s="8" t="s">
        <v>91</v>
      </c>
      <c r="C24" s="13">
        <f>'Day on Day FC'!$I$376</f>
        <v>0</v>
      </c>
      <c r="D24" s="13">
        <f>'Day on Day FC'!$AH$376</f>
        <v>0</v>
      </c>
      <c r="E24" s="13">
        <f>'Day on Day FC'!$M$376</f>
        <v>0</v>
      </c>
      <c r="F24" s="13">
        <f>'Day on Day FC'!$AL$376</f>
        <v>0</v>
      </c>
      <c r="G24" s="9" t="str">
        <f t="shared" si="17"/>
        <v>NA</v>
      </c>
      <c r="H24" s="9" t="str">
        <f t="shared" si="18"/>
        <v>NA</v>
      </c>
      <c r="I24" s="13">
        <v>0</v>
      </c>
      <c r="J24" s="13">
        <f t="shared" si="21"/>
        <v>0</v>
      </c>
      <c r="K24" s="13">
        <f t="shared" si="22"/>
        <v>0</v>
      </c>
      <c r="L24" s="13">
        <f t="shared" si="23"/>
        <v>0</v>
      </c>
      <c r="M24" s="13">
        <f t="shared" si="26"/>
        <v>0</v>
      </c>
      <c r="N24" s="13">
        <v>0</v>
      </c>
      <c r="O24" s="13">
        <f t="shared" si="27"/>
        <v>0</v>
      </c>
      <c r="P24" s="13">
        <f t="shared" si="27"/>
        <v>0</v>
      </c>
      <c r="Q24" s="13"/>
      <c r="R24" s="13"/>
      <c r="S24" s="13"/>
      <c r="T24" s="13">
        <f t="shared" si="6"/>
        <v>0</v>
      </c>
      <c r="U24" s="13">
        <f t="shared" si="7"/>
        <v>0</v>
      </c>
      <c r="V24" s="13">
        <f t="shared" si="8"/>
        <v>0</v>
      </c>
      <c r="W24" s="13"/>
      <c r="X24" s="316"/>
      <c r="Y24" s="13">
        <f t="shared" si="9"/>
        <v>0</v>
      </c>
      <c r="Z24" s="13">
        <f t="shared" si="10"/>
        <v>0</v>
      </c>
    </row>
    <row r="25" spans="1:29" ht="14.15" customHeight="1" outlineLevel="1" x14ac:dyDescent="0.25">
      <c r="A25" s="8" t="str">
        <f>A24</f>
        <v>Sep-23</v>
      </c>
      <c r="B25" s="8" t="s">
        <v>158</v>
      </c>
      <c r="C25" s="13">
        <f>'Day on Day FC'!$J$376</f>
        <v>0</v>
      </c>
      <c r="D25" s="13">
        <f>'Day on Day FC'!$AI$376</f>
        <v>0</v>
      </c>
      <c r="E25" s="13">
        <f>'Day on Day FC'!$N$376</f>
        <v>0</v>
      </c>
      <c r="F25" s="13">
        <f>'Day on Day FC'!$AM$376</f>
        <v>0</v>
      </c>
      <c r="G25" s="9" t="str">
        <f t="shared" si="17"/>
        <v>NA</v>
      </c>
      <c r="H25" s="9" t="str">
        <f t="shared" si="18"/>
        <v>NA</v>
      </c>
      <c r="I25" s="13">
        <v>0</v>
      </c>
      <c r="J25" s="13">
        <f t="shared" si="21"/>
        <v>0</v>
      </c>
      <c r="K25" s="13">
        <f t="shared" si="22"/>
        <v>0</v>
      </c>
      <c r="L25" s="13">
        <f t="shared" si="23"/>
        <v>0</v>
      </c>
      <c r="M25" s="13">
        <f>IF(E25=0,0,IF(I25=0,0,W25/I25))</f>
        <v>0</v>
      </c>
      <c r="N25" s="13">
        <v>0</v>
      </c>
      <c r="O25" s="13">
        <f t="shared" si="27"/>
        <v>0</v>
      </c>
      <c r="P25" s="13">
        <f t="shared" si="27"/>
        <v>0</v>
      </c>
      <c r="Q25" s="13"/>
      <c r="R25" s="13"/>
      <c r="S25" s="13"/>
      <c r="T25" s="13">
        <f t="shared" si="6"/>
        <v>0</v>
      </c>
      <c r="U25" s="13">
        <f t="shared" si="7"/>
        <v>0</v>
      </c>
      <c r="V25" s="13">
        <f t="shared" si="8"/>
        <v>0</v>
      </c>
      <c r="W25" s="13"/>
      <c r="X25" s="316"/>
      <c r="Y25" s="13">
        <f t="shared" si="9"/>
        <v>0</v>
      </c>
      <c r="Z25" s="13">
        <f t="shared" si="10"/>
        <v>0</v>
      </c>
    </row>
    <row r="26" spans="1:29" s="7" customFormat="1" ht="14.15" customHeight="1" outlineLevel="1" x14ac:dyDescent="0.3">
      <c r="A26" s="10" t="str">
        <f>A25</f>
        <v>Sep-23</v>
      </c>
      <c r="B26" s="10" t="s">
        <v>9</v>
      </c>
      <c r="C26" s="14">
        <f>SUM(C23:C25)-C25</f>
        <v>0</v>
      </c>
      <c r="D26" s="14">
        <f>SUM(D23:D25)-D25</f>
        <v>0</v>
      </c>
      <c r="E26" s="14">
        <f>SUM(E23:E25)-E25</f>
        <v>0</v>
      </c>
      <c r="F26" s="14">
        <f>SUM(F23:F25)-F25</f>
        <v>0</v>
      </c>
      <c r="G26" s="11" t="str">
        <f t="shared" si="17"/>
        <v>NA</v>
      </c>
      <c r="H26" s="11" t="str">
        <f t="shared" si="18"/>
        <v>NA</v>
      </c>
      <c r="I26" s="14">
        <f>SUM(I23:I25)-I25</f>
        <v>0</v>
      </c>
      <c r="J26" s="14">
        <f t="shared" si="21"/>
        <v>0</v>
      </c>
      <c r="K26" s="14">
        <f t="shared" si="22"/>
        <v>0</v>
      </c>
      <c r="L26" s="14">
        <f t="shared" si="23"/>
        <v>0</v>
      </c>
      <c r="M26" s="14">
        <f>IF(E26=0,0,IF(I26=0,0,O26/E26))</f>
        <v>0</v>
      </c>
      <c r="N26" s="14">
        <v>0</v>
      </c>
      <c r="O26" s="14">
        <f>SUM(O23:O25)</f>
        <v>0</v>
      </c>
      <c r="P26" s="14">
        <f>SUM(P23:P25)</f>
        <v>0</v>
      </c>
      <c r="Q26" s="14">
        <f>SUM(Q23:Q25)</f>
        <v>0</v>
      </c>
      <c r="R26" s="14">
        <f>SUM(R23:R25)</f>
        <v>0</v>
      </c>
      <c r="S26" s="14">
        <f>SUM(S23:S25)</f>
        <v>0</v>
      </c>
      <c r="T26" s="14">
        <f t="shared" si="6"/>
        <v>0</v>
      </c>
      <c r="U26" s="14">
        <f t="shared" si="7"/>
        <v>0</v>
      </c>
      <c r="V26" s="14">
        <f t="shared" si="8"/>
        <v>0</v>
      </c>
      <c r="W26" s="14">
        <f>W23</f>
        <v>0</v>
      </c>
      <c r="X26" s="316"/>
      <c r="Y26" s="13">
        <f t="shared" si="9"/>
        <v>0</v>
      </c>
      <c r="Z26" s="13">
        <f t="shared" si="10"/>
        <v>0</v>
      </c>
    </row>
    <row r="27" spans="1:29" ht="14.15" customHeight="1" outlineLevel="1" collapsed="1" x14ac:dyDescent="0.25">
      <c r="A27" s="8" t="str">
        <f>'Day on Day FC'!D377</f>
        <v>Oct-23</v>
      </c>
      <c r="B27" s="8" t="s">
        <v>74</v>
      </c>
      <c r="C27" s="13">
        <f>'Day on Day FC'!$H$377</f>
        <v>0</v>
      </c>
      <c r="D27" s="13">
        <f>'Day on Day FC'!$AG$377</f>
        <v>0</v>
      </c>
      <c r="E27" s="13">
        <f>'Day on Day FC'!$L$377</f>
        <v>0</v>
      </c>
      <c r="F27" s="13">
        <f>'Day on Day FC'!$AK$377</f>
        <v>0</v>
      </c>
      <c r="G27" s="9" t="str">
        <f t="shared" si="17"/>
        <v>NA</v>
      </c>
      <c r="H27" s="9" t="str">
        <f t="shared" si="18"/>
        <v>NA</v>
      </c>
      <c r="I27" s="13">
        <v>0</v>
      </c>
      <c r="J27" s="13">
        <f t="shared" si="21"/>
        <v>0</v>
      </c>
      <c r="K27" s="13">
        <f t="shared" si="22"/>
        <v>0</v>
      </c>
      <c r="L27" s="13">
        <f t="shared" si="23"/>
        <v>0</v>
      </c>
      <c r="M27" s="13">
        <f t="shared" ref="M27:M28" si="28">IF(E27=0,0,IF(I27=0,0,W27/I27))</f>
        <v>0</v>
      </c>
      <c r="N27" s="13">
        <v>0</v>
      </c>
      <c r="O27" s="13">
        <v>0</v>
      </c>
      <c r="P27" s="13">
        <v>0</v>
      </c>
      <c r="Q27" s="13"/>
      <c r="R27" s="13"/>
      <c r="S27" s="13"/>
      <c r="T27" s="13">
        <f t="shared" si="6"/>
        <v>0</v>
      </c>
      <c r="U27" s="13">
        <f t="shared" si="7"/>
        <v>0</v>
      </c>
      <c r="V27" s="13">
        <f t="shared" si="8"/>
        <v>0</v>
      </c>
      <c r="W27" s="13"/>
      <c r="X27" s="316"/>
      <c r="Y27" s="13">
        <f t="shared" si="9"/>
        <v>0</v>
      </c>
      <c r="Z27" s="13">
        <f t="shared" si="10"/>
        <v>0</v>
      </c>
      <c r="AA27" s="291"/>
    </row>
    <row r="28" spans="1:29" ht="14.15" customHeight="1" outlineLevel="1" x14ac:dyDescent="0.25">
      <c r="A28" s="8" t="str">
        <f>A27</f>
        <v>Oct-23</v>
      </c>
      <c r="B28" s="8" t="s">
        <v>91</v>
      </c>
      <c r="C28" s="13">
        <f>'Day on Day FC'!$I$377</f>
        <v>0</v>
      </c>
      <c r="D28" s="13">
        <f>'Day on Day FC'!$AH$377</f>
        <v>0</v>
      </c>
      <c r="E28" s="13">
        <f>'Day on Day FC'!$M$377</f>
        <v>0</v>
      </c>
      <c r="F28" s="13">
        <f>'Day on Day FC'!$AL$377</f>
        <v>0</v>
      </c>
      <c r="G28" s="9" t="str">
        <f t="shared" si="17"/>
        <v>NA</v>
      </c>
      <c r="H28" s="9" t="str">
        <f t="shared" si="18"/>
        <v>NA</v>
      </c>
      <c r="I28" s="13">
        <v>0</v>
      </c>
      <c r="J28" s="13">
        <f t="shared" si="21"/>
        <v>0</v>
      </c>
      <c r="K28" s="13">
        <f t="shared" si="22"/>
        <v>0</v>
      </c>
      <c r="L28" s="13">
        <f t="shared" si="23"/>
        <v>0</v>
      </c>
      <c r="M28" s="13">
        <f t="shared" si="28"/>
        <v>0</v>
      </c>
      <c r="N28" s="13">
        <v>0</v>
      </c>
      <c r="O28" s="13">
        <v>0</v>
      </c>
      <c r="P28" s="13">
        <v>0</v>
      </c>
      <c r="Q28" s="13"/>
      <c r="R28" s="13"/>
      <c r="S28" s="13"/>
      <c r="T28" s="13">
        <f t="shared" si="6"/>
        <v>0</v>
      </c>
      <c r="U28" s="13">
        <f t="shared" si="7"/>
        <v>0</v>
      </c>
      <c r="V28" s="13">
        <f t="shared" si="8"/>
        <v>0</v>
      </c>
      <c r="W28" s="13"/>
      <c r="X28" s="316"/>
      <c r="Y28" s="13">
        <f t="shared" si="9"/>
        <v>0</v>
      </c>
      <c r="Z28" s="13">
        <f t="shared" si="10"/>
        <v>0</v>
      </c>
    </row>
    <row r="29" spans="1:29" ht="14.15" customHeight="1" outlineLevel="1" x14ac:dyDescent="0.25">
      <c r="A29" s="8" t="str">
        <f>A28</f>
        <v>Oct-23</v>
      </c>
      <c r="B29" s="8" t="s">
        <v>158</v>
      </c>
      <c r="C29" s="13">
        <f>'Day on Day FC'!$J$377</f>
        <v>0</v>
      </c>
      <c r="D29" s="13">
        <f>'Day on Day FC'!$AI$377</f>
        <v>0</v>
      </c>
      <c r="E29" s="13">
        <f>'Day on Day FC'!$N$377</f>
        <v>0</v>
      </c>
      <c r="F29" s="13">
        <f>'Day on Day FC'!$AM$377</f>
        <v>0</v>
      </c>
      <c r="G29" s="9" t="str">
        <f t="shared" si="17"/>
        <v>NA</v>
      </c>
      <c r="H29" s="9" t="str">
        <f t="shared" si="18"/>
        <v>NA</v>
      </c>
      <c r="I29" s="13">
        <v>0</v>
      </c>
      <c r="J29" s="13">
        <f t="shared" si="21"/>
        <v>0</v>
      </c>
      <c r="K29" s="13">
        <f t="shared" si="22"/>
        <v>0</v>
      </c>
      <c r="L29" s="13">
        <f t="shared" si="23"/>
        <v>0</v>
      </c>
      <c r="M29" s="13">
        <f>IF(E29=0,0,IF(I29=0,0,W29/I29))</f>
        <v>0</v>
      </c>
      <c r="N29" s="13">
        <v>0</v>
      </c>
      <c r="O29" s="13">
        <f>M29*E29</f>
        <v>0</v>
      </c>
      <c r="P29" s="13">
        <f>N29*F29</f>
        <v>0</v>
      </c>
      <c r="Q29" s="13"/>
      <c r="R29" s="13"/>
      <c r="S29" s="13"/>
      <c r="T29" s="13">
        <f t="shared" si="6"/>
        <v>0</v>
      </c>
      <c r="U29" s="13">
        <f t="shared" si="7"/>
        <v>0</v>
      </c>
      <c r="V29" s="13">
        <f t="shared" si="8"/>
        <v>0</v>
      </c>
      <c r="W29" s="13"/>
      <c r="X29" s="316"/>
      <c r="Y29" s="13">
        <f t="shared" si="9"/>
        <v>0</v>
      </c>
      <c r="Z29" s="13">
        <f t="shared" si="10"/>
        <v>0</v>
      </c>
    </row>
    <row r="30" spans="1:29" s="7" customFormat="1" ht="14.15" customHeight="1" outlineLevel="1" x14ac:dyDescent="0.3">
      <c r="A30" s="10" t="str">
        <f>A29</f>
        <v>Oct-23</v>
      </c>
      <c r="B30" s="10" t="s">
        <v>9</v>
      </c>
      <c r="C30" s="14">
        <f>SUM(C27:C29)-C29</f>
        <v>0</v>
      </c>
      <c r="D30" s="14">
        <f>SUM(D27:D29)-D29</f>
        <v>0</v>
      </c>
      <c r="E30" s="14">
        <f>SUM(E27:E29)-E29</f>
        <v>0</v>
      </c>
      <c r="F30" s="14">
        <f>SUM(F27:F29)-F29</f>
        <v>0</v>
      </c>
      <c r="G30" s="11" t="str">
        <f t="shared" si="17"/>
        <v>NA</v>
      </c>
      <c r="H30" s="11" t="str">
        <f t="shared" si="18"/>
        <v>NA</v>
      </c>
      <c r="I30" s="14">
        <f>SUM(I27:I29)-I29</f>
        <v>0</v>
      </c>
      <c r="J30" s="14">
        <f t="shared" si="21"/>
        <v>0</v>
      </c>
      <c r="K30" s="14">
        <f t="shared" si="22"/>
        <v>0</v>
      </c>
      <c r="L30" s="14">
        <f t="shared" si="23"/>
        <v>0</v>
      </c>
      <c r="M30" s="14">
        <f>IF(E30=0,0,IF(I30=0,0,O30/E30))</f>
        <v>0</v>
      </c>
      <c r="N30" s="14">
        <v>0</v>
      </c>
      <c r="O30" s="14">
        <f>SUM(O27:O29)</f>
        <v>0</v>
      </c>
      <c r="P30" s="14">
        <f>SUM(P27:P29)</f>
        <v>0</v>
      </c>
      <c r="Q30" s="14">
        <f>SUM(Q27:Q29)</f>
        <v>0</v>
      </c>
      <c r="R30" s="14">
        <f>SUM(R27:R29)</f>
        <v>0</v>
      </c>
      <c r="S30" s="14">
        <f>SUM(S27:S29)</f>
        <v>0</v>
      </c>
      <c r="T30" s="14">
        <f t="shared" si="6"/>
        <v>0</v>
      </c>
      <c r="U30" s="14">
        <f t="shared" si="7"/>
        <v>0</v>
      </c>
      <c r="V30" s="14">
        <f t="shared" si="8"/>
        <v>0</v>
      </c>
      <c r="W30" s="14">
        <f>W27</f>
        <v>0</v>
      </c>
      <c r="X30" s="316"/>
      <c r="Y30" s="13">
        <f t="shared" si="9"/>
        <v>0</v>
      </c>
      <c r="Z30" s="13">
        <f t="shared" si="10"/>
        <v>0</v>
      </c>
    </row>
    <row r="31" spans="1:29" ht="14.15" customHeight="1" outlineLevel="1" collapsed="1" x14ac:dyDescent="0.25">
      <c r="A31" s="8" t="str">
        <f>'Day on Day FC'!D378</f>
        <v>Nov-23</v>
      </c>
      <c r="B31" s="8" t="s">
        <v>74</v>
      </c>
      <c r="C31" s="13">
        <f>'Day on Day FC'!$H$378</f>
        <v>0</v>
      </c>
      <c r="D31" s="13">
        <f>'Day on Day FC'!$AG$378</f>
        <v>0</v>
      </c>
      <c r="E31" s="13">
        <f>'Day on Day FC'!$L$378</f>
        <v>0</v>
      </c>
      <c r="F31" s="13">
        <f>'Day on Day FC'!$AK$378</f>
        <v>0</v>
      </c>
      <c r="G31" s="9" t="str">
        <f t="shared" si="17"/>
        <v>NA</v>
      </c>
      <c r="H31" s="9" t="str">
        <f t="shared" si="18"/>
        <v>NA</v>
      </c>
      <c r="I31" s="13">
        <v>0</v>
      </c>
      <c r="J31" s="13">
        <f t="shared" si="21"/>
        <v>0</v>
      </c>
      <c r="K31" s="13">
        <f t="shared" si="22"/>
        <v>0</v>
      </c>
      <c r="L31" s="13">
        <f t="shared" si="23"/>
        <v>0</v>
      </c>
      <c r="M31" s="13">
        <f t="shared" ref="M31:M32" si="29">IF(E31=0,0,IF(I31=0,0,W31/I31))</f>
        <v>0</v>
      </c>
      <c r="N31" s="13">
        <v>0</v>
      </c>
      <c r="O31" s="13">
        <f t="shared" ref="O31:P49" si="30">M31*E31</f>
        <v>0</v>
      </c>
      <c r="P31" s="13">
        <f t="shared" si="30"/>
        <v>0</v>
      </c>
      <c r="Q31" s="13"/>
      <c r="R31" s="13"/>
      <c r="S31" s="13"/>
      <c r="T31" s="13">
        <f t="shared" si="6"/>
        <v>0</v>
      </c>
      <c r="U31" s="13">
        <f t="shared" si="7"/>
        <v>0</v>
      </c>
      <c r="V31" s="13">
        <f t="shared" si="8"/>
        <v>0</v>
      </c>
      <c r="W31" s="13"/>
      <c r="X31" s="316"/>
      <c r="Y31" s="13">
        <f t="shared" si="9"/>
        <v>0</v>
      </c>
      <c r="Z31" s="13">
        <f t="shared" si="10"/>
        <v>0</v>
      </c>
    </row>
    <row r="32" spans="1:29" ht="14.15" customHeight="1" outlineLevel="1" x14ac:dyDescent="0.25">
      <c r="A32" s="8" t="str">
        <f>A31</f>
        <v>Nov-23</v>
      </c>
      <c r="B32" s="8" t="s">
        <v>91</v>
      </c>
      <c r="C32" s="13">
        <f>'Day on Day FC'!$I$378</f>
        <v>0</v>
      </c>
      <c r="D32" s="13">
        <f>'Day on Day FC'!$AH$378</f>
        <v>0</v>
      </c>
      <c r="E32" s="13">
        <f>'Day on Day FC'!$M$378</f>
        <v>0</v>
      </c>
      <c r="F32" s="13">
        <f>'Day on Day FC'!$AL$378</f>
        <v>0</v>
      </c>
      <c r="G32" s="9" t="str">
        <f t="shared" si="17"/>
        <v>NA</v>
      </c>
      <c r="H32" s="9" t="str">
        <f t="shared" si="18"/>
        <v>NA</v>
      </c>
      <c r="I32" s="13">
        <v>0</v>
      </c>
      <c r="J32" s="13">
        <f t="shared" si="21"/>
        <v>0</v>
      </c>
      <c r="K32" s="13">
        <f t="shared" si="22"/>
        <v>0</v>
      </c>
      <c r="L32" s="13">
        <f t="shared" si="23"/>
        <v>0</v>
      </c>
      <c r="M32" s="13">
        <f t="shared" si="29"/>
        <v>0</v>
      </c>
      <c r="N32" s="13">
        <v>0</v>
      </c>
      <c r="O32" s="13">
        <f t="shared" si="30"/>
        <v>0</v>
      </c>
      <c r="P32" s="13">
        <f t="shared" si="30"/>
        <v>0</v>
      </c>
      <c r="Q32" s="13"/>
      <c r="R32" s="13"/>
      <c r="S32" s="13"/>
      <c r="T32" s="13">
        <f t="shared" si="6"/>
        <v>0</v>
      </c>
      <c r="U32" s="13">
        <f t="shared" si="7"/>
        <v>0</v>
      </c>
      <c r="V32" s="13">
        <f t="shared" si="8"/>
        <v>0</v>
      </c>
      <c r="W32" s="13"/>
      <c r="X32" s="316"/>
      <c r="Y32" s="13">
        <f t="shared" si="9"/>
        <v>0</v>
      </c>
      <c r="Z32" s="13">
        <f t="shared" si="10"/>
        <v>0</v>
      </c>
    </row>
    <row r="33" spans="1:30" ht="14.15" customHeight="1" outlineLevel="1" x14ac:dyDescent="0.25">
      <c r="A33" s="8" t="str">
        <f>A32</f>
        <v>Nov-23</v>
      </c>
      <c r="B33" s="8" t="s">
        <v>158</v>
      </c>
      <c r="C33" s="13">
        <f>'Day on Day FC'!$J$378</f>
        <v>0</v>
      </c>
      <c r="D33" s="13">
        <f>'Day on Day FC'!$AI$378</f>
        <v>0</v>
      </c>
      <c r="E33" s="13">
        <f>'Day on Day FC'!$N$378</f>
        <v>0</v>
      </c>
      <c r="F33" s="13">
        <f>'Day on Day FC'!$AM$378</f>
        <v>0</v>
      </c>
      <c r="G33" s="9" t="str">
        <f t="shared" si="17"/>
        <v>NA</v>
      </c>
      <c r="H33" s="9" t="str">
        <f t="shared" si="18"/>
        <v>NA</v>
      </c>
      <c r="I33" s="13">
        <v>0</v>
      </c>
      <c r="J33" s="13">
        <f t="shared" si="21"/>
        <v>0</v>
      </c>
      <c r="K33" s="13">
        <f t="shared" si="22"/>
        <v>0</v>
      </c>
      <c r="L33" s="13">
        <f t="shared" si="23"/>
        <v>0</v>
      </c>
      <c r="M33" s="13">
        <f>IF(E33=0,0,IF(I33=0,0,W33/I33))</f>
        <v>0</v>
      </c>
      <c r="N33" s="13">
        <v>0</v>
      </c>
      <c r="O33" s="13">
        <f t="shared" si="30"/>
        <v>0</v>
      </c>
      <c r="P33" s="13">
        <f t="shared" si="30"/>
        <v>0</v>
      </c>
      <c r="Q33" s="13"/>
      <c r="R33" s="13"/>
      <c r="S33" s="13"/>
      <c r="T33" s="13">
        <f t="shared" si="6"/>
        <v>0</v>
      </c>
      <c r="U33" s="13">
        <f t="shared" si="7"/>
        <v>0</v>
      </c>
      <c r="V33" s="13">
        <f t="shared" si="8"/>
        <v>0</v>
      </c>
      <c r="W33" s="13"/>
      <c r="X33" s="316"/>
      <c r="Y33" s="13">
        <f t="shared" si="9"/>
        <v>0</v>
      </c>
      <c r="Z33" s="13">
        <f t="shared" si="10"/>
        <v>0</v>
      </c>
    </row>
    <row r="34" spans="1:30" s="7" customFormat="1" ht="14.15" customHeight="1" outlineLevel="1" x14ac:dyDescent="0.3">
      <c r="A34" s="10" t="str">
        <f>A33</f>
        <v>Nov-23</v>
      </c>
      <c r="B34" s="10" t="s">
        <v>9</v>
      </c>
      <c r="C34" s="14">
        <f>SUM(C31:C33)-C33</f>
        <v>0</v>
      </c>
      <c r="D34" s="14">
        <f>SUM(D31:D33)-D33</f>
        <v>0</v>
      </c>
      <c r="E34" s="14">
        <f>SUM(E31:E33)-E33</f>
        <v>0</v>
      </c>
      <c r="F34" s="14">
        <f>SUM(F31:F33)-F33</f>
        <v>0</v>
      </c>
      <c r="G34" s="11" t="str">
        <f t="shared" si="17"/>
        <v>NA</v>
      </c>
      <c r="H34" s="11" t="str">
        <f t="shared" si="18"/>
        <v>NA</v>
      </c>
      <c r="I34" s="14">
        <f>SUM(I31:I33)-I33</f>
        <v>0</v>
      </c>
      <c r="J34" s="14">
        <f t="shared" si="21"/>
        <v>0</v>
      </c>
      <c r="K34" s="14">
        <f t="shared" si="22"/>
        <v>0</v>
      </c>
      <c r="L34" s="14">
        <f t="shared" si="23"/>
        <v>0</v>
      </c>
      <c r="M34" s="14">
        <f>IF(E34=0,0,IF(I34=0,0,O34/E34))</f>
        <v>0</v>
      </c>
      <c r="N34" s="14">
        <v>0</v>
      </c>
      <c r="O34" s="14">
        <f>SUM(O31:O33)</f>
        <v>0</v>
      </c>
      <c r="P34" s="14">
        <f>SUM(P31:P33)</f>
        <v>0</v>
      </c>
      <c r="Q34" s="14">
        <f>SUM(Q31:Q33)</f>
        <v>0</v>
      </c>
      <c r="R34" s="14">
        <f>SUM(R31:R33)</f>
        <v>0</v>
      </c>
      <c r="S34" s="14">
        <f>SUM(S31:S33)</f>
        <v>0</v>
      </c>
      <c r="T34" s="14">
        <f t="shared" si="6"/>
        <v>0</v>
      </c>
      <c r="U34" s="14">
        <f t="shared" si="7"/>
        <v>0</v>
      </c>
      <c r="V34" s="14">
        <f t="shared" si="8"/>
        <v>0</v>
      </c>
      <c r="W34" s="14">
        <f>W31</f>
        <v>0</v>
      </c>
      <c r="X34" s="316"/>
      <c r="Y34" s="13">
        <f t="shared" si="9"/>
        <v>0</v>
      </c>
      <c r="Z34" s="13">
        <f t="shared" si="10"/>
        <v>0</v>
      </c>
    </row>
    <row r="35" spans="1:30" ht="14.15" customHeight="1" outlineLevel="1" collapsed="1" x14ac:dyDescent="0.25">
      <c r="A35" s="8" t="str">
        <f>'Day on Day FC'!D379</f>
        <v>Dec-23</v>
      </c>
      <c r="B35" s="8" t="s">
        <v>74</v>
      </c>
      <c r="C35" s="13">
        <f>'Day on Day FC'!$H$379</f>
        <v>0</v>
      </c>
      <c r="D35" s="13">
        <f>'Day on Day FC'!$AG$379</f>
        <v>0</v>
      </c>
      <c r="E35" s="13">
        <f>'Day on Day FC'!$L$379</f>
        <v>0</v>
      </c>
      <c r="F35" s="13">
        <f>'Day on Day FC'!$AK$379</f>
        <v>0</v>
      </c>
      <c r="G35" s="9" t="str">
        <f t="shared" si="17"/>
        <v>NA</v>
      </c>
      <c r="H35" s="9" t="str">
        <f t="shared" si="18"/>
        <v>NA</v>
      </c>
      <c r="I35" s="13">
        <v>0</v>
      </c>
      <c r="J35" s="13">
        <f t="shared" ref="J35:J50" si="31">C35-D35</f>
        <v>0</v>
      </c>
      <c r="K35" s="13">
        <f t="shared" ref="K35:K50" si="32">E35-F35</f>
        <v>0</v>
      </c>
      <c r="L35" s="13">
        <f t="shared" ref="L35:L50" si="33">E35-I35</f>
        <v>0</v>
      </c>
      <c r="M35" s="13">
        <f t="shared" ref="M35:M36" si="34">IF(E35=0,0,IF(I35=0,0,W35/I35))</f>
        <v>0</v>
      </c>
      <c r="N35" s="13">
        <v>0</v>
      </c>
      <c r="O35" s="13">
        <f t="shared" si="30"/>
        <v>0</v>
      </c>
      <c r="P35" s="13">
        <f t="shared" si="30"/>
        <v>0</v>
      </c>
      <c r="Q35" s="13"/>
      <c r="R35" s="13"/>
      <c r="S35" s="13"/>
      <c r="T35" s="13">
        <f t="shared" ref="T35:T66" si="35">C35-Q35</f>
        <v>0</v>
      </c>
      <c r="U35" s="13">
        <f t="shared" ref="U35:U66" si="36">D35-R35</f>
        <v>0</v>
      </c>
      <c r="V35" s="13">
        <f t="shared" ref="V35:V66" si="37">E35-S35</f>
        <v>0</v>
      </c>
      <c r="W35" s="13"/>
      <c r="X35" s="316"/>
      <c r="Y35" s="13">
        <f t="shared" ref="Y35:Y66" si="38">E35-C35</f>
        <v>0</v>
      </c>
      <c r="Z35" s="13">
        <f t="shared" ref="Z35:Z66" si="39">F35-D35</f>
        <v>0</v>
      </c>
    </row>
    <row r="36" spans="1:30" ht="14.15" customHeight="1" outlineLevel="1" x14ac:dyDescent="0.25">
      <c r="A36" s="8" t="str">
        <f>A35</f>
        <v>Dec-23</v>
      </c>
      <c r="B36" s="8" t="s">
        <v>91</v>
      </c>
      <c r="C36" s="13">
        <f>'Day on Day FC'!$I$379</f>
        <v>0</v>
      </c>
      <c r="D36" s="13">
        <f>'Day on Day FC'!$AH$379</f>
        <v>0</v>
      </c>
      <c r="E36" s="13">
        <f>'Day on Day FC'!$M$379</f>
        <v>0</v>
      </c>
      <c r="F36" s="13">
        <f>'Day on Day FC'!$AL$379</f>
        <v>0</v>
      </c>
      <c r="G36" s="9" t="str">
        <f t="shared" si="17"/>
        <v>NA</v>
      </c>
      <c r="H36" s="9" t="str">
        <f t="shared" si="18"/>
        <v>NA</v>
      </c>
      <c r="I36" s="13">
        <v>0</v>
      </c>
      <c r="J36" s="13">
        <f t="shared" si="31"/>
        <v>0</v>
      </c>
      <c r="K36" s="13">
        <f t="shared" si="32"/>
        <v>0</v>
      </c>
      <c r="L36" s="13">
        <f t="shared" si="33"/>
        <v>0</v>
      </c>
      <c r="M36" s="13">
        <f t="shared" si="34"/>
        <v>0</v>
      </c>
      <c r="N36" s="13">
        <v>0</v>
      </c>
      <c r="O36" s="13">
        <f t="shared" si="30"/>
        <v>0</v>
      </c>
      <c r="P36" s="13">
        <f t="shared" si="30"/>
        <v>0</v>
      </c>
      <c r="Q36" s="13"/>
      <c r="R36" s="13"/>
      <c r="S36" s="13"/>
      <c r="T36" s="13">
        <f t="shared" si="35"/>
        <v>0</v>
      </c>
      <c r="U36" s="13">
        <f t="shared" si="36"/>
        <v>0</v>
      </c>
      <c r="V36" s="13">
        <f t="shared" si="37"/>
        <v>0</v>
      </c>
      <c r="W36" s="13"/>
      <c r="X36" s="316"/>
      <c r="Y36" s="13">
        <f t="shared" si="38"/>
        <v>0</v>
      </c>
      <c r="Z36" s="13">
        <f t="shared" si="39"/>
        <v>0</v>
      </c>
    </row>
    <row r="37" spans="1:30" ht="14.15" customHeight="1" outlineLevel="1" x14ac:dyDescent="0.25">
      <c r="A37" s="8" t="str">
        <f>A36</f>
        <v>Dec-23</v>
      </c>
      <c r="B37" s="8" t="s">
        <v>158</v>
      </c>
      <c r="C37" s="13">
        <f>'Day on Day FC'!$J$379</f>
        <v>0</v>
      </c>
      <c r="D37" s="13">
        <f>'Day on Day FC'!$AI$379</f>
        <v>0</v>
      </c>
      <c r="E37" s="13">
        <f>'Day on Day FC'!$N$379</f>
        <v>0</v>
      </c>
      <c r="F37" s="13">
        <f>'Day on Day FC'!$AM$379</f>
        <v>0</v>
      </c>
      <c r="G37" s="9" t="str">
        <f t="shared" si="17"/>
        <v>NA</v>
      </c>
      <c r="H37" s="9" t="str">
        <f t="shared" si="18"/>
        <v>NA</v>
      </c>
      <c r="I37" s="13">
        <v>0</v>
      </c>
      <c r="J37" s="13">
        <f t="shared" si="31"/>
        <v>0</v>
      </c>
      <c r="K37" s="13">
        <f t="shared" si="32"/>
        <v>0</v>
      </c>
      <c r="L37" s="13">
        <f t="shared" si="33"/>
        <v>0</v>
      </c>
      <c r="M37" s="13">
        <f>IF(E37=0,0,IF(I37=0,0,W37/I37))</f>
        <v>0</v>
      </c>
      <c r="N37" s="13">
        <v>0</v>
      </c>
      <c r="O37" s="13">
        <f t="shared" si="30"/>
        <v>0</v>
      </c>
      <c r="P37" s="13">
        <f t="shared" si="30"/>
        <v>0</v>
      </c>
      <c r="Q37" s="13"/>
      <c r="R37" s="13"/>
      <c r="S37" s="13"/>
      <c r="T37" s="13">
        <f t="shared" si="35"/>
        <v>0</v>
      </c>
      <c r="U37" s="13">
        <f t="shared" si="36"/>
        <v>0</v>
      </c>
      <c r="V37" s="13">
        <f t="shared" si="37"/>
        <v>0</v>
      </c>
      <c r="W37" s="13"/>
      <c r="X37" s="316"/>
      <c r="Y37" s="13">
        <f t="shared" si="38"/>
        <v>0</v>
      </c>
      <c r="Z37" s="13">
        <f t="shared" si="39"/>
        <v>0</v>
      </c>
    </row>
    <row r="38" spans="1:30" s="7" customFormat="1" ht="14.15" customHeight="1" outlineLevel="1" x14ac:dyDescent="0.3">
      <c r="A38" s="10" t="str">
        <f>A37</f>
        <v>Dec-23</v>
      </c>
      <c r="B38" s="10" t="s">
        <v>9</v>
      </c>
      <c r="C38" s="14">
        <f>SUM(C35:C37)-C37</f>
        <v>0</v>
      </c>
      <c r="D38" s="14">
        <f>SUM(D35:D37)-D37</f>
        <v>0</v>
      </c>
      <c r="E38" s="14">
        <f>SUM(E35:E37)-E37</f>
        <v>0</v>
      </c>
      <c r="F38" s="14">
        <f>SUM(F35:F37)-F37</f>
        <v>0</v>
      </c>
      <c r="G38" s="11" t="str">
        <f t="shared" si="17"/>
        <v>NA</v>
      </c>
      <c r="H38" s="11" t="str">
        <f t="shared" si="18"/>
        <v>NA</v>
      </c>
      <c r="I38" s="14">
        <f>SUM(I35:I37)-I37</f>
        <v>0</v>
      </c>
      <c r="J38" s="14">
        <f t="shared" si="31"/>
        <v>0</v>
      </c>
      <c r="K38" s="14">
        <f t="shared" si="32"/>
        <v>0</v>
      </c>
      <c r="L38" s="14">
        <f t="shared" si="33"/>
        <v>0</v>
      </c>
      <c r="M38" s="14">
        <f>IF(E38=0,0,IF(I38=0,0,O38/E38))</f>
        <v>0</v>
      </c>
      <c r="N38" s="14">
        <v>0</v>
      </c>
      <c r="O38" s="14">
        <f>SUM(O35:O37)</f>
        <v>0</v>
      </c>
      <c r="P38" s="14">
        <f>SUM(P35:P37)</f>
        <v>0</v>
      </c>
      <c r="Q38" s="14">
        <f>SUM(Q35:Q37)</f>
        <v>0</v>
      </c>
      <c r="R38" s="14">
        <f>SUM(R35:R37)</f>
        <v>0</v>
      </c>
      <c r="S38" s="14">
        <f>SUM(S35:S37)</f>
        <v>0</v>
      </c>
      <c r="T38" s="14">
        <f t="shared" si="35"/>
        <v>0</v>
      </c>
      <c r="U38" s="14">
        <f t="shared" si="36"/>
        <v>0</v>
      </c>
      <c r="V38" s="14">
        <f t="shared" si="37"/>
        <v>0</v>
      </c>
      <c r="W38" s="14">
        <f>W35</f>
        <v>0</v>
      </c>
      <c r="X38" s="316"/>
      <c r="Y38" s="13">
        <f t="shared" si="38"/>
        <v>0</v>
      </c>
      <c r="Z38" s="13">
        <f t="shared" si="39"/>
        <v>0</v>
      </c>
    </row>
    <row r="39" spans="1:30" ht="14.15" customHeight="1" outlineLevel="1" x14ac:dyDescent="0.25">
      <c r="A39" s="8" t="str">
        <f>'Day on Day FC'!D380</f>
        <v>Jan-24</v>
      </c>
      <c r="B39" s="8" t="s">
        <v>74</v>
      </c>
      <c r="C39" s="13">
        <f>'Day on Day FC'!$H$380</f>
        <v>0</v>
      </c>
      <c r="D39" s="13">
        <f>'Day on Day FC'!$AG$380</f>
        <v>0</v>
      </c>
      <c r="E39" s="13">
        <f>'Day on Day FC'!$L$380</f>
        <v>0</v>
      </c>
      <c r="F39" s="13">
        <f>'Day on Day FC'!$AK$380</f>
        <v>0</v>
      </c>
      <c r="G39" s="9" t="str">
        <f t="shared" si="17"/>
        <v>NA</v>
      </c>
      <c r="H39" s="9" t="str">
        <f t="shared" si="18"/>
        <v>NA</v>
      </c>
      <c r="I39" s="13">
        <v>0</v>
      </c>
      <c r="J39" s="13">
        <f t="shared" si="31"/>
        <v>0</v>
      </c>
      <c r="K39" s="13">
        <f t="shared" si="32"/>
        <v>0</v>
      </c>
      <c r="L39" s="13">
        <f t="shared" si="33"/>
        <v>0</v>
      </c>
      <c r="M39" s="13">
        <f t="shared" ref="M39:M40" si="40">IF(E39=0,0,IF(I39=0,0,W39/I39))</f>
        <v>0</v>
      </c>
      <c r="N39" s="13">
        <v>0</v>
      </c>
      <c r="O39" s="13">
        <f t="shared" si="30"/>
        <v>0</v>
      </c>
      <c r="P39" s="13">
        <f t="shared" si="30"/>
        <v>0</v>
      </c>
      <c r="Q39" s="13"/>
      <c r="R39" s="13"/>
      <c r="S39" s="13"/>
      <c r="T39" s="13">
        <f t="shared" si="35"/>
        <v>0</v>
      </c>
      <c r="U39" s="13">
        <f t="shared" si="36"/>
        <v>0</v>
      </c>
      <c r="V39" s="13">
        <f t="shared" si="37"/>
        <v>0</v>
      </c>
      <c r="W39" s="13"/>
      <c r="X39" s="316"/>
      <c r="Y39" s="13">
        <f t="shared" si="38"/>
        <v>0</v>
      </c>
      <c r="Z39" s="13">
        <f t="shared" si="39"/>
        <v>0</v>
      </c>
    </row>
    <row r="40" spans="1:30" ht="14.15" customHeight="1" outlineLevel="1" x14ac:dyDescent="0.25">
      <c r="A40" s="8" t="str">
        <f>A39</f>
        <v>Jan-24</v>
      </c>
      <c r="B40" s="8" t="s">
        <v>91</v>
      </c>
      <c r="C40" s="13">
        <f>'Day on Day FC'!$I$380</f>
        <v>0</v>
      </c>
      <c r="D40" s="13">
        <f>'Day on Day FC'!$AH$380</f>
        <v>0</v>
      </c>
      <c r="E40" s="13">
        <f>'Day on Day FC'!$M$380</f>
        <v>0</v>
      </c>
      <c r="F40" s="13">
        <f>'Day on Day FC'!$AL$380</f>
        <v>0</v>
      </c>
      <c r="G40" s="9" t="str">
        <f t="shared" si="17"/>
        <v>NA</v>
      </c>
      <c r="H40" s="9" t="str">
        <f t="shared" si="18"/>
        <v>NA</v>
      </c>
      <c r="I40" s="13">
        <v>0</v>
      </c>
      <c r="J40" s="13">
        <f t="shared" si="31"/>
        <v>0</v>
      </c>
      <c r="K40" s="13">
        <f t="shared" si="32"/>
        <v>0</v>
      </c>
      <c r="L40" s="13">
        <f t="shared" si="33"/>
        <v>0</v>
      </c>
      <c r="M40" s="13">
        <f t="shared" si="40"/>
        <v>0</v>
      </c>
      <c r="N40" s="13">
        <v>0</v>
      </c>
      <c r="O40" s="13">
        <f t="shared" si="30"/>
        <v>0</v>
      </c>
      <c r="P40" s="13">
        <f t="shared" si="30"/>
        <v>0</v>
      </c>
      <c r="Q40" s="13"/>
      <c r="R40" s="13"/>
      <c r="S40" s="13"/>
      <c r="T40" s="13">
        <f t="shared" si="35"/>
        <v>0</v>
      </c>
      <c r="U40" s="13">
        <f t="shared" si="36"/>
        <v>0</v>
      </c>
      <c r="V40" s="13">
        <f t="shared" si="37"/>
        <v>0</v>
      </c>
      <c r="W40" s="13"/>
      <c r="X40" s="316"/>
      <c r="Y40" s="13">
        <f t="shared" si="38"/>
        <v>0</v>
      </c>
      <c r="Z40" s="13">
        <f t="shared" si="39"/>
        <v>0</v>
      </c>
    </row>
    <row r="41" spans="1:30" ht="14.15" customHeight="1" outlineLevel="1" x14ac:dyDescent="0.25">
      <c r="A41" s="8" t="str">
        <f>A40</f>
        <v>Jan-24</v>
      </c>
      <c r="B41" s="8" t="s">
        <v>158</v>
      </c>
      <c r="C41" s="13">
        <f>'Day on Day FC'!$J$380</f>
        <v>0</v>
      </c>
      <c r="D41" s="13">
        <f>'Day on Day FC'!$AI$380</f>
        <v>0</v>
      </c>
      <c r="E41" s="13">
        <f>'Day on Day FC'!$N$380</f>
        <v>0</v>
      </c>
      <c r="F41" s="13">
        <f>'Day on Day FC'!$AM$380</f>
        <v>0</v>
      </c>
      <c r="G41" s="9" t="str">
        <f t="shared" si="17"/>
        <v>NA</v>
      </c>
      <c r="H41" s="9" t="str">
        <f t="shared" si="18"/>
        <v>NA</v>
      </c>
      <c r="I41" s="13">
        <v>0</v>
      </c>
      <c r="J41" s="13">
        <f t="shared" si="31"/>
        <v>0</v>
      </c>
      <c r="K41" s="13">
        <f t="shared" si="32"/>
        <v>0</v>
      </c>
      <c r="L41" s="13">
        <f t="shared" si="33"/>
        <v>0</v>
      </c>
      <c r="M41" s="13">
        <f>IF(E41=0,0,IF(I41=0,0,W41/I41))</f>
        <v>0</v>
      </c>
      <c r="N41" s="13">
        <v>0</v>
      </c>
      <c r="O41" s="13">
        <f t="shared" si="30"/>
        <v>0</v>
      </c>
      <c r="P41" s="13">
        <f t="shared" si="30"/>
        <v>0</v>
      </c>
      <c r="Q41" s="13"/>
      <c r="R41" s="13"/>
      <c r="S41" s="13"/>
      <c r="T41" s="13">
        <f t="shared" si="35"/>
        <v>0</v>
      </c>
      <c r="U41" s="13">
        <f t="shared" si="36"/>
        <v>0</v>
      </c>
      <c r="V41" s="13">
        <f t="shared" si="37"/>
        <v>0</v>
      </c>
      <c r="W41" s="13"/>
      <c r="X41" s="316"/>
      <c r="Y41" s="13">
        <f t="shared" si="38"/>
        <v>0</v>
      </c>
      <c r="Z41" s="13">
        <f t="shared" si="39"/>
        <v>0</v>
      </c>
    </row>
    <row r="42" spans="1:30" s="7" customFormat="1" ht="14.15" customHeight="1" outlineLevel="1" x14ac:dyDescent="0.3">
      <c r="A42" s="10" t="str">
        <f>A41</f>
        <v>Jan-24</v>
      </c>
      <c r="B42" s="10" t="s">
        <v>9</v>
      </c>
      <c r="C42" s="14">
        <f>SUM(C39:C41)-C41</f>
        <v>0</v>
      </c>
      <c r="D42" s="14">
        <f>SUM(D39:D41)-D41</f>
        <v>0</v>
      </c>
      <c r="E42" s="14">
        <f>SUM(E39:E41)-E41</f>
        <v>0</v>
      </c>
      <c r="F42" s="14">
        <f>SUM(F39:F41)-F41</f>
        <v>0</v>
      </c>
      <c r="G42" s="11" t="str">
        <f t="shared" si="17"/>
        <v>NA</v>
      </c>
      <c r="H42" s="11" t="str">
        <f t="shared" si="18"/>
        <v>NA</v>
      </c>
      <c r="I42" s="14">
        <f>SUM(I39:I41)-I41</f>
        <v>0</v>
      </c>
      <c r="J42" s="14">
        <f t="shared" si="31"/>
        <v>0</v>
      </c>
      <c r="K42" s="14">
        <f t="shared" si="32"/>
        <v>0</v>
      </c>
      <c r="L42" s="14">
        <f t="shared" si="33"/>
        <v>0</v>
      </c>
      <c r="M42" s="14">
        <f>IF(E42=0,0,IF(I42=0,0,O42/E42))</f>
        <v>0</v>
      </c>
      <c r="N42" s="14">
        <v>0</v>
      </c>
      <c r="O42" s="14">
        <f>SUM(O39:O41)</f>
        <v>0</v>
      </c>
      <c r="P42" s="14">
        <f>SUM(P39:P41)</f>
        <v>0</v>
      </c>
      <c r="Q42" s="14">
        <f>SUM(Q39:Q41)</f>
        <v>0</v>
      </c>
      <c r="R42" s="14">
        <f>SUM(R39:R41)</f>
        <v>0</v>
      </c>
      <c r="S42" s="14">
        <f>SUM(S39:S41)</f>
        <v>0</v>
      </c>
      <c r="T42" s="14">
        <f t="shared" si="35"/>
        <v>0</v>
      </c>
      <c r="U42" s="14">
        <f t="shared" si="36"/>
        <v>0</v>
      </c>
      <c r="V42" s="14">
        <f t="shared" si="37"/>
        <v>0</v>
      </c>
      <c r="W42" s="14">
        <f>W39</f>
        <v>0</v>
      </c>
      <c r="X42" s="316"/>
      <c r="Y42" s="13">
        <f t="shared" si="38"/>
        <v>0</v>
      </c>
      <c r="Z42" s="13">
        <f t="shared" si="39"/>
        <v>0</v>
      </c>
    </row>
    <row r="43" spans="1:30" ht="14.15" customHeight="1" outlineLevel="1" collapsed="1" x14ac:dyDescent="0.3">
      <c r="A43" s="8" t="str">
        <f>'Day on Day FC'!D381</f>
        <v>Feb-24</v>
      </c>
      <c r="B43" s="8" t="s">
        <v>74</v>
      </c>
      <c r="C43" s="13">
        <f>'Day on Day FC'!$H$381</f>
        <v>0</v>
      </c>
      <c r="D43" s="13">
        <f>'Day on Day FC'!$AG$381</f>
        <v>0</v>
      </c>
      <c r="E43" s="13">
        <f>'Day on Day FC'!$L$381</f>
        <v>0</v>
      </c>
      <c r="F43" s="13">
        <f>'Day on Day FC'!$AK$381</f>
        <v>0</v>
      </c>
      <c r="G43" s="9" t="str">
        <f t="shared" si="17"/>
        <v>NA</v>
      </c>
      <c r="H43" s="9" t="str">
        <f t="shared" si="18"/>
        <v>NA</v>
      </c>
      <c r="I43" s="13">
        <v>0</v>
      </c>
      <c r="J43" s="13">
        <f t="shared" si="31"/>
        <v>0</v>
      </c>
      <c r="K43" s="13">
        <f t="shared" si="32"/>
        <v>0</v>
      </c>
      <c r="L43" s="13">
        <f t="shared" si="33"/>
        <v>0</v>
      </c>
      <c r="M43" s="13">
        <f t="shared" ref="M43:M44" si="41">IF(E43=0,0,IF(I43=0,0,W43/I43))</f>
        <v>0</v>
      </c>
      <c r="N43" s="13">
        <v>0</v>
      </c>
      <c r="O43" s="13">
        <f t="shared" si="30"/>
        <v>0</v>
      </c>
      <c r="P43" s="13">
        <f t="shared" si="30"/>
        <v>0</v>
      </c>
      <c r="Q43" s="13"/>
      <c r="R43" s="13"/>
      <c r="S43" s="13"/>
      <c r="T43" s="13">
        <f t="shared" si="35"/>
        <v>0</v>
      </c>
      <c r="U43" s="13">
        <f t="shared" si="36"/>
        <v>0</v>
      </c>
      <c r="V43" s="13">
        <f t="shared" si="37"/>
        <v>0</v>
      </c>
      <c r="W43" s="13"/>
      <c r="X43" s="316"/>
      <c r="Y43" s="13">
        <f t="shared" si="38"/>
        <v>0</v>
      </c>
      <c r="Z43" s="13">
        <f t="shared" si="39"/>
        <v>0</v>
      </c>
      <c r="AC43" s="7"/>
      <c r="AD43" s="263"/>
    </row>
    <row r="44" spans="1:30" ht="14.15" customHeight="1" outlineLevel="1" x14ac:dyDescent="0.3">
      <c r="A44" s="8" t="str">
        <f>A43</f>
        <v>Feb-24</v>
      </c>
      <c r="B44" s="8" t="s">
        <v>91</v>
      </c>
      <c r="C44" s="13">
        <f>'Day on Day FC'!$I$381</f>
        <v>0</v>
      </c>
      <c r="D44" s="13">
        <f>'Day on Day FC'!$AH$381</f>
        <v>0</v>
      </c>
      <c r="E44" s="13">
        <f>'Day on Day FC'!$M$381</f>
        <v>0</v>
      </c>
      <c r="F44" s="13">
        <f>'Day on Day FC'!$AL$381</f>
        <v>0</v>
      </c>
      <c r="G44" s="9" t="str">
        <f t="shared" si="17"/>
        <v>NA</v>
      </c>
      <c r="H44" s="9" t="str">
        <f t="shared" si="18"/>
        <v>NA</v>
      </c>
      <c r="I44" s="13">
        <v>0</v>
      </c>
      <c r="J44" s="13">
        <f t="shared" si="31"/>
        <v>0</v>
      </c>
      <c r="K44" s="13">
        <f t="shared" si="32"/>
        <v>0</v>
      </c>
      <c r="L44" s="13">
        <f t="shared" si="33"/>
        <v>0</v>
      </c>
      <c r="M44" s="13">
        <f t="shared" si="41"/>
        <v>0</v>
      </c>
      <c r="N44" s="13">
        <v>0</v>
      </c>
      <c r="O44" s="13">
        <f t="shared" si="30"/>
        <v>0</v>
      </c>
      <c r="P44" s="13">
        <f t="shared" si="30"/>
        <v>0</v>
      </c>
      <c r="Q44" s="13"/>
      <c r="R44" s="13"/>
      <c r="S44" s="13"/>
      <c r="T44" s="13">
        <f t="shared" si="35"/>
        <v>0</v>
      </c>
      <c r="U44" s="13">
        <f t="shared" si="36"/>
        <v>0</v>
      </c>
      <c r="V44" s="13">
        <f t="shared" si="37"/>
        <v>0</v>
      </c>
      <c r="W44" s="13"/>
      <c r="X44" s="316"/>
      <c r="Y44" s="13">
        <f t="shared" si="38"/>
        <v>0</v>
      </c>
      <c r="Z44" s="13">
        <f t="shared" si="39"/>
        <v>0</v>
      </c>
      <c r="AC44" s="7"/>
      <c r="AD44" s="263"/>
    </row>
    <row r="45" spans="1:30" ht="14.15" customHeight="1" outlineLevel="1" x14ac:dyDescent="0.3">
      <c r="A45" s="8" t="str">
        <f>A44</f>
        <v>Feb-24</v>
      </c>
      <c r="B45" s="8" t="s">
        <v>158</v>
      </c>
      <c r="C45" s="13">
        <f>'Day on Day FC'!$J$381</f>
        <v>0</v>
      </c>
      <c r="D45" s="13">
        <f>'Day on Day FC'!$AI$381</f>
        <v>0</v>
      </c>
      <c r="E45" s="13">
        <f>'Day on Day FC'!$N$381</f>
        <v>0</v>
      </c>
      <c r="F45" s="13">
        <f>'Day on Day FC'!$AM$381</f>
        <v>0</v>
      </c>
      <c r="G45" s="9" t="str">
        <f t="shared" si="17"/>
        <v>NA</v>
      </c>
      <c r="H45" s="9" t="str">
        <f t="shared" si="18"/>
        <v>NA</v>
      </c>
      <c r="I45" s="13">
        <v>0</v>
      </c>
      <c r="J45" s="13">
        <f t="shared" si="31"/>
        <v>0</v>
      </c>
      <c r="K45" s="13">
        <f t="shared" si="32"/>
        <v>0</v>
      </c>
      <c r="L45" s="13">
        <f t="shared" si="33"/>
        <v>0</v>
      </c>
      <c r="M45" s="13">
        <f>IF(E45=0,0,IF(I45=0,0,W45/I45))</f>
        <v>0</v>
      </c>
      <c r="N45" s="13">
        <v>0</v>
      </c>
      <c r="O45" s="13">
        <f t="shared" si="30"/>
        <v>0</v>
      </c>
      <c r="P45" s="13">
        <f t="shared" si="30"/>
        <v>0</v>
      </c>
      <c r="Q45" s="13"/>
      <c r="R45" s="13"/>
      <c r="S45" s="13"/>
      <c r="T45" s="13">
        <f t="shared" si="35"/>
        <v>0</v>
      </c>
      <c r="U45" s="13">
        <f t="shared" si="36"/>
        <v>0</v>
      </c>
      <c r="V45" s="13">
        <f t="shared" si="37"/>
        <v>0</v>
      </c>
      <c r="W45" s="13"/>
      <c r="X45" s="316"/>
      <c r="Y45" s="13">
        <f t="shared" si="38"/>
        <v>0</v>
      </c>
      <c r="Z45" s="13">
        <f t="shared" si="39"/>
        <v>0</v>
      </c>
      <c r="AC45" s="7"/>
      <c r="AD45" s="263"/>
    </row>
    <row r="46" spans="1:30" s="7" customFormat="1" ht="14.15" customHeight="1" outlineLevel="1" x14ac:dyDescent="0.3">
      <c r="A46" s="10" t="str">
        <f>A45</f>
        <v>Feb-24</v>
      </c>
      <c r="B46" s="10" t="s">
        <v>9</v>
      </c>
      <c r="C46" s="14">
        <f>SUM(C43:C45)-C45</f>
        <v>0</v>
      </c>
      <c r="D46" s="14">
        <f>SUM(D43:D45)-D45</f>
        <v>0</v>
      </c>
      <c r="E46" s="14">
        <f>SUM(E43:E45)-E45</f>
        <v>0</v>
      </c>
      <c r="F46" s="14">
        <f>SUM(F43:F45)-F45</f>
        <v>0</v>
      </c>
      <c r="G46" s="11" t="str">
        <f t="shared" si="17"/>
        <v>NA</v>
      </c>
      <c r="H46" s="11" t="str">
        <f t="shared" si="18"/>
        <v>NA</v>
      </c>
      <c r="I46" s="14">
        <f>SUM(I43:I45)-I45</f>
        <v>0</v>
      </c>
      <c r="J46" s="14">
        <f t="shared" si="31"/>
        <v>0</v>
      </c>
      <c r="K46" s="14">
        <f t="shared" si="32"/>
        <v>0</v>
      </c>
      <c r="L46" s="14">
        <f t="shared" si="33"/>
        <v>0</v>
      </c>
      <c r="M46" s="14">
        <f>IF(E46=0,0,IF(I46=0,0,O46/E46))</f>
        <v>0</v>
      </c>
      <c r="N46" s="14">
        <v>0</v>
      </c>
      <c r="O46" s="14">
        <f>SUM(O43:O45)</f>
        <v>0</v>
      </c>
      <c r="P46" s="14">
        <f>SUM(P43:P45)</f>
        <v>0</v>
      </c>
      <c r="Q46" s="14">
        <f>SUM(Q43:Q45)</f>
        <v>0</v>
      </c>
      <c r="R46" s="14">
        <f>SUM(R43:R45)</f>
        <v>0</v>
      </c>
      <c r="S46" s="14">
        <f>SUM(S43:S45)</f>
        <v>0</v>
      </c>
      <c r="T46" s="14">
        <f t="shared" si="35"/>
        <v>0</v>
      </c>
      <c r="U46" s="14">
        <f t="shared" si="36"/>
        <v>0</v>
      </c>
      <c r="V46" s="14">
        <f t="shared" si="37"/>
        <v>0</v>
      </c>
      <c r="W46" s="14">
        <f>W43</f>
        <v>0</v>
      </c>
      <c r="X46" s="316"/>
      <c r="Y46" s="13">
        <f t="shared" si="38"/>
        <v>0</v>
      </c>
      <c r="Z46" s="13">
        <f t="shared" si="39"/>
        <v>0</v>
      </c>
      <c r="AD46" s="263"/>
    </row>
    <row r="47" spans="1:30" ht="14.15" customHeight="1" outlineLevel="1" x14ac:dyDescent="0.3">
      <c r="A47" s="8" t="str">
        <f>'Day on Day FC'!D382</f>
        <v>Mar-24</v>
      </c>
      <c r="B47" s="8" t="s">
        <v>74</v>
      </c>
      <c r="C47" s="13">
        <f>'Day on Day FC'!$H$382</f>
        <v>0</v>
      </c>
      <c r="D47" s="13">
        <f>'Day on Day FC'!$AG$382</f>
        <v>0</v>
      </c>
      <c r="E47" s="13">
        <f>'Day on Day FC'!$L$382</f>
        <v>0</v>
      </c>
      <c r="F47" s="13">
        <f>'Day on Day FC'!$AK$382</f>
        <v>0</v>
      </c>
      <c r="G47" s="9" t="str">
        <f t="shared" ref="G47:G78" si="42">IF(ISERROR((E47/C47)-1),"NA",(E47/C47)-1)</f>
        <v>NA</v>
      </c>
      <c r="H47" s="9" t="str">
        <f t="shared" ref="H47:H78" si="43">IF(ISERROR((F47/D47)-1),"NA",(F47/D47)-1)</f>
        <v>NA</v>
      </c>
      <c r="I47" s="13">
        <v>0</v>
      </c>
      <c r="J47" s="13">
        <f t="shared" si="31"/>
        <v>0</v>
      </c>
      <c r="K47" s="13">
        <f t="shared" si="32"/>
        <v>0</v>
      </c>
      <c r="L47" s="13">
        <f t="shared" si="33"/>
        <v>0</v>
      </c>
      <c r="M47" s="13">
        <f t="shared" ref="M47:M48" si="44">IF(E47=0,0,IF(I47=0,0,W47/I47))</f>
        <v>0</v>
      </c>
      <c r="N47" s="13">
        <v>0</v>
      </c>
      <c r="O47" s="13">
        <f t="shared" si="30"/>
        <v>0</v>
      </c>
      <c r="P47" s="13">
        <f t="shared" si="30"/>
        <v>0</v>
      </c>
      <c r="Q47" s="13"/>
      <c r="R47" s="13"/>
      <c r="S47" s="13"/>
      <c r="T47" s="13">
        <f t="shared" si="35"/>
        <v>0</v>
      </c>
      <c r="U47" s="13">
        <f t="shared" si="36"/>
        <v>0</v>
      </c>
      <c r="V47" s="13">
        <f t="shared" si="37"/>
        <v>0</v>
      </c>
      <c r="W47" s="13"/>
      <c r="X47" s="316"/>
      <c r="Y47" s="13">
        <f t="shared" si="38"/>
        <v>0</v>
      </c>
      <c r="Z47" s="13">
        <f t="shared" si="39"/>
        <v>0</v>
      </c>
      <c r="AC47" s="7"/>
      <c r="AD47" s="264"/>
    </row>
    <row r="48" spans="1:30" ht="14.15" customHeight="1" outlineLevel="1" x14ac:dyDescent="0.3">
      <c r="A48" s="8" t="str">
        <f>A47</f>
        <v>Mar-24</v>
      </c>
      <c r="B48" s="8" t="s">
        <v>91</v>
      </c>
      <c r="C48" s="13">
        <f>'Day on Day FC'!$I$382</f>
        <v>0</v>
      </c>
      <c r="D48" s="13">
        <f>'Day on Day FC'!$AH$382</f>
        <v>0</v>
      </c>
      <c r="E48" s="13">
        <f>'Day on Day FC'!$M$382</f>
        <v>0</v>
      </c>
      <c r="F48" s="13">
        <f>'Day on Day FC'!$AL$382</f>
        <v>0</v>
      </c>
      <c r="G48" s="9" t="str">
        <f t="shared" si="42"/>
        <v>NA</v>
      </c>
      <c r="H48" s="9" t="str">
        <f t="shared" si="43"/>
        <v>NA</v>
      </c>
      <c r="I48" s="13">
        <v>0</v>
      </c>
      <c r="J48" s="13">
        <f t="shared" si="31"/>
        <v>0</v>
      </c>
      <c r="K48" s="13">
        <f t="shared" si="32"/>
        <v>0</v>
      </c>
      <c r="L48" s="13">
        <f t="shared" si="33"/>
        <v>0</v>
      </c>
      <c r="M48" s="13">
        <f t="shared" si="44"/>
        <v>0</v>
      </c>
      <c r="N48" s="13">
        <v>0</v>
      </c>
      <c r="O48" s="13">
        <f t="shared" si="30"/>
        <v>0</v>
      </c>
      <c r="P48" s="13">
        <f t="shared" si="30"/>
        <v>0</v>
      </c>
      <c r="Q48" s="13"/>
      <c r="R48" s="13"/>
      <c r="S48" s="13"/>
      <c r="T48" s="13">
        <f t="shared" si="35"/>
        <v>0</v>
      </c>
      <c r="U48" s="13">
        <f t="shared" si="36"/>
        <v>0</v>
      </c>
      <c r="V48" s="13">
        <f t="shared" si="37"/>
        <v>0</v>
      </c>
      <c r="W48" s="13"/>
      <c r="X48" s="316"/>
      <c r="Y48" s="13">
        <f t="shared" si="38"/>
        <v>0</v>
      </c>
      <c r="Z48" s="13">
        <f t="shared" si="39"/>
        <v>0</v>
      </c>
      <c r="AC48" s="7"/>
      <c r="AD48" s="263"/>
    </row>
    <row r="49" spans="1:30" ht="14.15" customHeight="1" outlineLevel="1" x14ac:dyDescent="0.25">
      <c r="A49" s="8" t="str">
        <f>A48</f>
        <v>Mar-24</v>
      </c>
      <c r="B49" s="8" t="s">
        <v>158</v>
      </c>
      <c r="C49" s="13">
        <f>'Day on Day FC'!$J$382</f>
        <v>0</v>
      </c>
      <c r="D49" s="13">
        <f>'Day on Day FC'!$AI$382</f>
        <v>0</v>
      </c>
      <c r="E49" s="13">
        <f>'Day on Day FC'!$N$382</f>
        <v>0</v>
      </c>
      <c r="F49" s="13">
        <f>'Day on Day FC'!$AM$382</f>
        <v>0</v>
      </c>
      <c r="G49" s="9" t="str">
        <f t="shared" si="42"/>
        <v>NA</v>
      </c>
      <c r="H49" s="9" t="str">
        <f t="shared" si="43"/>
        <v>NA</v>
      </c>
      <c r="I49" s="13">
        <v>0</v>
      </c>
      <c r="J49" s="13">
        <f t="shared" si="31"/>
        <v>0</v>
      </c>
      <c r="K49" s="13">
        <f t="shared" si="32"/>
        <v>0</v>
      </c>
      <c r="L49" s="13">
        <f t="shared" si="33"/>
        <v>0</v>
      </c>
      <c r="M49" s="13">
        <f>IF(E49=0,0,IF(I49=0,0,W49/I49))</f>
        <v>0</v>
      </c>
      <c r="N49" s="13">
        <v>0</v>
      </c>
      <c r="O49" s="13">
        <f t="shared" si="30"/>
        <v>0</v>
      </c>
      <c r="P49" s="13">
        <f t="shared" si="30"/>
        <v>0</v>
      </c>
      <c r="Q49" s="13"/>
      <c r="R49" s="13"/>
      <c r="S49" s="13"/>
      <c r="T49" s="13">
        <f t="shared" si="35"/>
        <v>0</v>
      </c>
      <c r="U49" s="13">
        <f t="shared" si="36"/>
        <v>0</v>
      </c>
      <c r="V49" s="13">
        <f t="shared" si="37"/>
        <v>0</v>
      </c>
      <c r="W49" s="13"/>
      <c r="X49" s="316"/>
      <c r="Y49" s="13">
        <f t="shared" si="38"/>
        <v>0</v>
      </c>
      <c r="Z49" s="13">
        <f t="shared" si="39"/>
        <v>0</v>
      </c>
      <c r="AC49" s="290"/>
      <c r="AD49" s="264"/>
    </row>
    <row r="50" spans="1:30" s="7" customFormat="1" ht="14.15" customHeight="1" outlineLevel="1" x14ac:dyDescent="0.3">
      <c r="A50" s="10" t="str">
        <f>A49</f>
        <v>Mar-24</v>
      </c>
      <c r="B50" s="10" t="s">
        <v>9</v>
      </c>
      <c r="C50" s="14">
        <f>SUM(C47:C49)-C49</f>
        <v>0</v>
      </c>
      <c r="D50" s="14">
        <f>SUM(D47:D49)-D49</f>
        <v>0</v>
      </c>
      <c r="E50" s="14">
        <f>SUM(E47:E49)-E49</f>
        <v>0</v>
      </c>
      <c r="F50" s="14">
        <f>SUM(F47:F49)-F49</f>
        <v>0</v>
      </c>
      <c r="G50" s="11" t="str">
        <f t="shared" si="42"/>
        <v>NA</v>
      </c>
      <c r="H50" s="11" t="str">
        <f t="shared" si="43"/>
        <v>NA</v>
      </c>
      <c r="I50" s="14">
        <f>SUM(I47:I49)-I49</f>
        <v>0</v>
      </c>
      <c r="J50" s="14">
        <f t="shared" si="31"/>
        <v>0</v>
      </c>
      <c r="K50" s="14">
        <f t="shared" si="32"/>
        <v>0</v>
      </c>
      <c r="L50" s="14">
        <f t="shared" si="33"/>
        <v>0</v>
      </c>
      <c r="M50" s="14">
        <f>IF(E50=0,0,IF(I50=0,0,O50/E50))</f>
        <v>0</v>
      </c>
      <c r="N50" s="14">
        <v>0</v>
      </c>
      <c r="O50" s="14">
        <f>SUM(O47:O49)</f>
        <v>0</v>
      </c>
      <c r="P50" s="14">
        <f>SUM(P47:P49)</f>
        <v>0</v>
      </c>
      <c r="Q50" s="14">
        <f>SUM(Q47:Q49)</f>
        <v>0</v>
      </c>
      <c r="R50" s="14">
        <f>SUM(R47:R49)</f>
        <v>0</v>
      </c>
      <c r="S50" s="14">
        <f>SUM(S47:S49)</f>
        <v>0</v>
      </c>
      <c r="T50" s="14">
        <f t="shared" si="35"/>
        <v>0</v>
      </c>
      <c r="U50" s="14">
        <f t="shared" si="36"/>
        <v>0</v>
      </c>
      <c r="V50" s="14">
        <f t="shared" si="37"/>
        <v>0</v>
      </c>
      <c r="W50" s="14">
        <f>W47</f>
        <v>0</v>
      </c>
      <c r="X50" s="316"/>
      <c r="Y50" s="13">
        <f t="shared" si="38"/>
        <v>0</v>
      </c>
      <c r="Z50" s="13">
        <f t="shared" si="39"/>
        <v>0</v>
      </c>
      <c r="AC50" s="290"/>
      <c r="AD50" s="264"/>
    </row>
    <row r="51" spans="1:30" ht="14.15" customHeight="1" x14ac:dyDescent="0.25">
      <c r="A51" s="8" t="s">
        <v>51</v>
      </c>
      <c r="B51" s="8" t="s">
        <v>74</v>
      </c>
      <c r="C51" s="13">
        <f t="shared" ref="C51:F53" si="45">C3+C7+C11</f>
        <v>39</v>
      </c>
      <c r="D51" s="13">
        <f t="shared" si="45"/>
        <v>0</v>
      </c>
      <c r="E51" s="13">
        <f t="shared" si="45"/>
        <v>0</v>
      </c>
      <c r="F51" s="13">
        <f t="shared" si="45"/>
        <v>0</v>
      </c>
      <c r="G51" s="9">
        <f t="shared" si="42"/>
        <v>-1</v>
      </c>
      <c r="H51" s="9" t="str">
        <f t="shared" si="43"/>
        <v>NA</v>
      </c>
      <c r="I51" s="13">
        <f>I3+I7+I11</f>
        <v>0</v>
      </c>
      <c r="J51" s="13">
        <f t="shared" ref="J51:J66" si="46">C51-D51</f>
        <v>39</v>
      </c>
      <c r="K51" s="13">
        <f t="shared" ref="K51:K66" si="47">E51-F51</f>
        <v>0</v>
      </c>
      <c r="L51" s="13">
        <f t="shared" ref="L51:L66" si="48">E51-I51</f>
        <v>0</v>
      </c>
      <c r="M51" s="13">
        <f t="shared" ref="M51:M52" si="49">IF(E51=0,0,IF(I51=0,0,W51/I51))</f>
        <v>0</v>
      </c>
      <c r="N51" s="13">
        <v>0</v>
      </c>
      <c r="O51" s="13">
        <f t="shared" ref="O51:P53" si="50">M51*E51</f>
        <v>0</v>
      </c>
      <c r="P51" s="13">
        <f t="shared" si="50"/>
        <v>0</v>
      </c>
      <c r="Q51" s="13">
        <f t="shared" ref="Q51:R53" si="51">Q3+Q7+Q11</f>
        <v>0</v>
      </c>
      <c r="R51" s="13">
        <f t="shared" si="51"/>
        <v>0</v>
      </c>
      <c r="S51" s="13">
        <f>S3+S7+S11</f>
        <v>0</v>
      </c>
      <c r="T51" s="13">
        <f t="shared" si="35"/>
        <v>39</v>
      </c>
      <c r="U51" s="13">
        <f t="shared" si="36"/>
        <v>0</v>
      </c>
      <c r="V51" s="13">
        <f t="shared" si="37"/>
        <v>0</v>
      </c>
      <c r="W51" s="13">
        <f>W3+W7+W11</f>
        <v>0</v>
      </c>
      <c r="X51" s="316"/>
      <c r="Y51" s="13">
        <f t="shared" si="38"/>
        <v>-39</v>
      </c>
      <c r="Z51" s="13">
        <f t="shared" si="39"/>
        <v>0</v>
      </c>
      <c r="AC51" s="290"/>
      <c r="AD51" s="264"/>
    </row>
    <row r="52" spans="1:30" ht="14.15" customHeight="1" x14ac:dyDescent="0.3">
      <c r="A52" s="8" t="str">
        <f>A51</f>
        <v>Q1</v>
      </c>
      <c r="B52" s="8" t="s">
        <v>91</v>
      </c>
      <c r="C52" s="13">
        <f t="shared" si="45"/>
        <v>62</v>
      </c>
      <c r="D52" s="13">
        <f t="shared" si="45"/>
        <v>0</v>
      </c>
      <c r="E52" s="13">
        <f t="shared" si="45"/>
        <v>0</v>
      </c>
      <c r="F52" s="13">
        <f t="shared" si="45"/>
        <v>0</v>
      </c>
      <c r="G52" s="9">
        <f t="shared" si="42"/>
        <v>-1</v>
      </c>
      <c r="H52" s="9" t="str">
        <f t="shared" si="43"/>
        <v>NA</v>
      </c>
      <c r="I52" s="13">
        <f>I4+I8+I12</f>
        <v>0</v>
      </c>
      <c r="J52" s="13">
        <f t="shared" si="46"/>
        <v>62</v>
      </c>
      <c r="K52" s="13">
        <f t="shared" si="47"/>
        <v>0</v>
      </c>
      <c r="L52" s="13">
        <f t="shared" si="48"/>
        <v>0</v>
      </c>
      <c r="M52" s="13">
        <f t="shared" si="49"/>
        <v>0</v>
      </c>
      <c r="N52" s="13">
        <v>0</v>
      </c>
      <c r="O52" s="13">
        <f t="shared" si="50"/>
        <v>0</v>
      </c>
      <c r="P52" s="13">
        <f t="shared" si="50"/>
        <v>0</v>
      </c>
      <c r="Q52" s="13">
        <f t="shared" si="51"/>
        <v>0</v>
      </c>
      <c r="R52" s="13">
        <f t="shared" si="51"/>
        <v>0</v>
      </c>
      <c r="S52" s="13">
        <f>S4+S8+S12</f>
        <v>0</v>
      </c>
      <c r="T52" s="13">
        <f t="shared" si="35"/>
        <v>62</v>
      </c>
      <c r="U52" s="13">
        <f t="shared" si="36"/>
        <v>0</v>
      </c>
      <c r="V52" s="13">
        <f t="shared" si="37"/>
        <v>0</v>
      </c>
      <c r="W52" s="13">
        <f>W4+W8+W12</f>
        <v>0</v>
      </c>
      <c r="X52" s="316"/>
      <c r="Y52" s="13">
        <f t="shared" si="38"/>
        <v>-62</v>
      </c>
      <c r="Z52" s="13">
        <f t="shared" si="39"/>
        <v>0</v>
      </c>
      <c r="AC52" s="7"/>
      <c r="AD52" s="264"/>
    </row>
    <row r="53" spans="1:30" ht="14.15" customHeight="1" x14ac:dyDescent="0.3">
      <c r="A53" s="8" t="str">
        <f>A52</f>
        <v>Q1</v>
      </c>
      <c r="B53" s="8" t="s">
        <v>158</v>
      </c>
      <c r="C53" s="13">
        <f t="shared" si="45"/>
        <v>4488</v>
      </c>
      <c r="D53" s="13">
        <f t="shared" si="45"/>
        <v>0</v>
      </c>
      <c r="E53" s="13">
        <f t="shared" si="45"/>
        <v>0</v>
      </c>
      <c r="F53" s="13">
        <f t="shared" si="45"/>
        <v>0</v>
      </c>
      <c r="G53" s="9">
        <f t="shared" si="42"/>
        <v>-1</v>
      </c>
      <c r="H53" s="9" t="str">
        <f t="shared" si="43"/>
        <v>NA</v>
      </c>
      <c r="I53" s="13">
        <f>I5+I9+I13</f>
        <v>0</v>
      </c>
      <c r="J53" s="13">
        <f t="shared" si="46"/>
        <v>4488</v>
      </c>
      <c r="K53" s="13">
        <f t="shared" si="47"/>
        <v>0</v>
      </c>
      <c r="L53" s="13">
        <f t="shared" si="48"/>
        <v>0</v>
      </c>
      <c r="M53" s="13">
        <f>IF(E53=0,0,IF(I53=0,0,W53/I53))</f>
        <v>0</v>
      </c>
      <c r="N53" s="13">
        <v>0</v>
      </c>
      <c r="O53" s="13">
        <f t="shared" si="50"/>
        <v>0</v>
      </c>
      <c r="P53" s="13">
        <f t="shared" si="50"/>
        <v>0</v>
      </c>
      <c r="Q53" s="13">
        <f t="shared" si="51"/>
        <v>0</v>
      </c>
      <c r="R53" s="13">
        <f t="shared" si="51"/>
        <v>0</v>
      </c>
      <c r="S53" s="13">
        <f>S5+S9+S13</f>
        <v>0</v>
      </c>
      <c r="T53" s="13">
        <f t="shared" si="35"/>
        <v>4488</v>
      </c>
      <c r="U53" s="13">
        <f t="shared" si="36"/>
        <v>0</v>
      </c>
      <c r="V53" s="13">
        <f t="shared" si="37"/>
        <v>0</v>
      </c>
      <c r="W53" s="13">
        <f>W5+W9+W13</f>
        <v>0</v>
      </c>
      <c r="X53" s="316"/>
      <c r="Y53" s="13">
        <f t="shared" si="38"/>
        <v>-4488</v>
      </c>
      <c r="Z53" s="13">
        <f t="shared" si="39"/>
        <v>0</v>
      </c>
      <c r="AC53" s="7"/>
      <c r="AD53" s="263"/>
    </row>
    <row r="54" spans="1:30" s="7" customFormat="1" ht="14.15" customHeight="1" x14ac:dyDescent="0.3">
      <c r="A54" s="10" t="str">
        <f>A53</f>
        <v>Q1</v>
      </c>
      <c r="B54" s="10" t="s">
        <v>9</v>
      </c>
      <c r="C54" s="14">
        <f>SUM(C51:C53)-C53</f>
        <v>101</v>
      </c>
      <c r="D54" s="14">
        <f>SUM(D51:D53)-D53</f>
        <v>0</v>
      </c>
      <c r="E54" s="14">
        <f>SUM(E51:E53)-E53</f>
        <v>0</v>
      </c>
      <c r="F54" s="14">
        <f>SUM(F51:F53)-F53</f>
        <v>0</v>
      </c>
      <c r="G54" s="11">
        <f t="shared" si="42"/>
        <v>-1</v>
      </c>
      <c r="H54" s="11" t="str">
        <f t="shared" si="43"/>
        <v>NA</v>
      </c>
      <c r="I54" s="14">
        <f>SUM(I51:I53)-I53</f>
        <v>0</v>
      </c>
      <c r="J54" s="14">
        <f t="shared" si="46"/>
        <v>101</v>
      </c>
      <c r="K54" s="14">
        <f t="shared" si="47"/>
        <v>0</v>
      </c>
      <c r="L54" s="14">
        <f t="shared" si="48"/>
        <v>0</v>
      </c>
      <c r="M54" s="14">
        <f>IF(E54=0,0,IF(I54=0,0,O54/E54))</f>
        <v>0</v>
      </c>
      <c r="N54" s="14">
        <v>0</v>
      </c>
      <c r="O54" s="14">
        <f>SUM(O51:O53)</f>
        <v>0</v>
      </c>
      <c r="P54" s="14">
        <f>SUM(P51:P53)</f>
        <v>0</v>
      </c>
      <c r="Q54" s="14">
        <f>SUM(Q51:Q53)-Q53</f>
        <v>0</v>
      </c>
      <c r="R54" s="14">
        <f>SUM(R51:R53)-R53</f>
        <v>0</v>
      </c>
      <c r="S54" s="14">
        <f>SUM(S51:S53)-S53</f>
        <v>0</v>
      </c>
      <c r="T54" s="14">
        <f t="shared" si="35"/>
        <v>101</v>
      </c>
      <c r="U54" s="14">
        <f t="shared" si="36"/>
        <v>0</v>
      </c>
      <c r="V54" s="14">
        <f t="shared" si="37"/>
        <v>0</v>
      </c>
      <c r="W54" s="14">
        <f>SUM(W51:W53)</f>
        <v>0</v>
      </c>
      <c r="X54" s="316"/>
      <c r="Y54" s="13">
        <f t="shared" si="38"/>
        <v>-101</v>
      </c>
      <c r="Z54" s="13">
        <f t="shared" si="39"/>
        <v>0</v>
      </c>
      <c r="AB54" s="268"/>
      <c r="AC54" s="160"/>
      <c r="AD54" s="269"/>
    </row>
    <row r="55" spans="1:30" ht="14.15" customHeight="1" outlineLevel="1" x14ac:dyDescent="0.25">
      <c r="A55" s="8" t="s">
        <v>52</v>
      </c>
      <c r="B55" s="8" t="s">
        <v>74</v>
      </c>
      <c r="C55" s="13">
        <f t="shared" ref="C55:F57" si="52">C15+C19+C23</f>
        <v>0</v>
      </c>
      <c r="D55" s="13">
        <f t="shared" si="52"/>
        <v>0</v>
      </c>
      <c r="E55" s="13">
        <f t="shared" si="52"/>
        <v>0</v>
      </c>
      <c r="F55" s="13">
        <f t="shared" si="52"/>
        <v>0</v>
      </c>
      <c r="G55" s="9" t="str">
        <f t="shared" si="42"/>
        <v>NA</v>
      </c>
      <c r="H55" s="9" t="str">
        <f t="shared" si="43"/>
        <v>NA</v>
      </c>
      <c r="I55" s="13">
        <f>I15+I19+I23</f>
        <v>0</v>
      </c>
      <c r="J55" s="13">
        <f t="shared" si="46"/>
        <v>0</v>
      </c>
      <c r="K55" s="13">
        <f t="shared" si="47"/>
        <v>0</v>
      </c>
      <c r="L55" s="13">
        <f t="shared" si="48"/>
        <v>0</v>
      </c>
      <c r="M55" s="13">
        <f t="shared" ref="M55:M56" si="53">IF(E55=0,0,IF(I55=0,0,W55/I55))</f>
        <v>0</v>
      </c>
      <c r="N55" s="13">
        <v>0</v>
      </c>
      <c r="O55" s="13">
        <f t="shared" ref="O55:P57" si="54">M55*E55</f>
        <v>0</v>
      </c>
      <c r="P55" s="13">
        <f t="shared" si="54"/>
        <v>0</v>
      </c>
      <c r="Q55" s="13">
        <f t="shared" ref="Q55:R57" si="55">Q15+Q19+Q23</f>
        <v>0</v>
      </c>
      <c r="R55" s="13">
        <f t="shared" si="55"/>
        <v>0</v>
      </c>
      <c r="S55" s="13">
        <f>S15+S19+S23</f>
        <v>0</v>
      </c>
      <c r="T55" s="13">
        <f t="shared" si="35"/>
        <v>0</v>
      </c>
      <c r="U55" s="13">
        <f t="shared" si="36"/>
        <v>0</v>
      </c>
      <c r="V55" s="13">
        <f t="shared" si="37"/>
        <v>0</v>
      </c>
      <c r="W55" s="13">
        <f>W15+W19+W23</f>
        <v>0</v>
      </c>
      <c r="X55" s="316"/>
      <c r="Y55" s="13">
        <f t="shared" si="38"/>
        <v>0</v>
      </c>
      <c r="Z55" s="13">
        <f t="shared" si="39"/>
        <v>0</v>
      </c>
    </row>
    <row r="56" spans="1:30" ht="14.15" customHeight="1" outlineLevel="1" x14ac:dyDescent="0.3">
      <c r="A56" s="8" t="str">
        <f>A55</f>
        <v>Q2</v>
      </c>
      <c r="B56" s="8" t="s">
        <v>91</v>
      </c>
      <c r="C56" s="13">
        <f t="shared" si="52"/>
        <v>0</v>
      </c>
      <c r="D56" s="13">
        <f t="shared" si="52"/>
        <v>0</v>
      </c>
      <c r="E56" s="13">
        <f t="shared" si="52"/>
        <v>0</v>
      </c>
      <c r="F56" s="13">
        <f t="shared" si="52"/>
        <v>0</v>
      </c>
      <c r="G56" s="9" t="str">
        <f t="shared" si="42"/>
        <v>NA</v>
      </c>
      <c r="H56" s="9" t="str">
        <f t="shared" si="43"/>
        <v>NA</v>
      </c>
      <c r="I56" s="13">
        <f>I16+I20+I24</f>
        <v>0</v>
      </c>
      <c r="J56" s="13">
        <f t="shared" si="46"/>
        <v>0</v>
      </c>
      <c r="K56" s="13">
        <f t="shared" si="47"/>
        <v>0</v>
      </c>
      <c r="L56" s="13">
        <f t="shared" si="48"/>
        <v>0</v>
      </c>
      <c r="M56" s="13">
        <f t="shared" si="53"/>
        <v>0</v>
      </c>
      <c r="N56" s="13">
        <v>0</v>
      </c>
      <c r="O56" s="13">
        <f t="shared" si="54"/>
        <v>0</v>
      </c>
      <c r="P56" s="13">
        <f t="shared" si="54"/>
        <v>0</v>
      </c>
      <c r="Q56" s="13">
        <f t="shared" si="55"/>
        <v>0</v>
      </c>
      <c r="R56" s="13">
        <f t="shared" si="55"/>
        <v>0</v>
      </c>
      <c r="S56" s="13">
        <f>S16+S20+S24</f>
        <v>0</v>
      </c>
      <c r="T56" s="13">
        <f t="shared" si="35"/>
        <v>0</v>
      </c>
      <c r="U56" s="13">
        <f t="shared" si="36"/>
        <v>0</v>
      </c>
      <c r="V56" s="13">
        <f t="shared" si="37"/>
        <v>0</v>
      </c>
      <c r="W56" s="13">
        <f>W16+W20+W24</f>
        <v>0</v>
      </c>
      <c r="X56" s="316"/>
      <c r="Y56" s="13">
        <f t="shared" si="38"/>
        <v>0</v>
      </c>
      <c r="Z56" s="13">
        <f t="shared" si="39"/>
        <v>0</v>
      </c>
      <c r="AC56" s="7"/>
    </row>
    <row r="57" spans="1:30" ht="14.15" customHeight="1" outlineLevel="1" x14ac:dyDescent="0.25">
      <c r="A57" s="8" t="str">
        <f>A56</f>
        <v>Q2</v>
      </c>
      <c r="B57" s="8" t="s">
        <v>158</v>
      </c>
      <c r="C57" s="13">
        <f t="shared" si="52"/>
        <v>0</v>
      </c>
      <c r="D57" s="13">
        <f t="shared" si="52"/>
        <v>0</v>
      </c>
      <c r="E57" s="13">
        <f t="shared" si="52"/>
        <v>0</v>
      </c>
      <c r="F57" s="13">
        <f t="shared" si="52"/>
        <v>0</v>
      </c>
      <c r="G57" s="9" t="str">
        <f t="shared" si="42"/>
        <v>NA</v>
      </c>
      <c r="H57" s="9" t="str">
        <f t="shared" si="43"/>
        <v>NA</v>
      </c>
      <c r="I57" s="13">
        <f>I17+I21+I25</f>
        <v>0</v>
      </c>
      <c r="J57" s="13">
        <f t="shared" si="46"/>
        <v>0</v>
      </c>
      <c r="K57" s="13">
        <f t="shared" si="47"/>
        <v>0</v>
      </c>
      <c r="L57" s="13">
        <f t="shared" si="48"/>
        <v>0</v>
      </c>
      <c r="M57" s="13">
        <f>IF(E57=0,0,IF(I57=0,0,W57/I57))</f>
        <v>0</v>
      </c>
      <c r="N57" s="13">
        <v>0</v>
      </c>
      <c r="O57" s="13">
        <f t="shared" si="54"/>
        <v>0</v>
      </c>
      <c r="P57" s="13">
        <f t="shared" si="54"/>
        <v>0</v>
      </c>
      <c r="Q57" s="13">
        <f t="shared" si="55"/>
        <v>0</v>
      </c>
      <c r="R57" s="13">
        <f t="shared" si="55"/>
        <v>0</v>
      </c>
      <c r="S57" s="13">
        <f>S17+S21+S25</f>
        <v>0</v>
      </c>
      <c r="T57" s="13">
        <f t="shared" si="35"/>
        <v>0</v>
      </c>
      <c r="U57" s="13">
        <f t="shared" si="36"/>
        <v>0</v>
      </c>
      <c r="V57" s="13">
        <f t="shared" si="37"/>
        <v>0</v>
      </c>
      <c r="W57" s="13">
        <f>W17+W21+W25</f>
        <v>0</v>
      </c>
      <c r="X57" s="316"/>
      <c r="Y57" s="13">
        <f t="shared" si="38"/>
        <v>0</v>
      </c>
      <c r="Z57" s="13">
        <f t="shared" si="39"/>
        <v>0</v>
      </c>
    </row>
    <row r="58" spans="1:30" s="7" customFormat="1" ht="14.15" customHeight="1" outlineLevel="1" x14ac:dyDescent="0.3">
      <c r="A58" s="10" t="str">
        <f>A57</f>
        <v>Q2</v>
      </c>
      <c r="B58" s="10" t="s">
        <v>9</v>
      </c>
      <c r="C58" s="14">
        <f>SUM(C55:C57)-C57</f>
        <v>0</v>
      </c>
      <c r="D58" s="14">
        <f>SUM(D55:D57)-D57</f>
        <v>0</v>
      </c>
      <c r="E58" s="14">
        <f>SUM(E55:E57)-E57</f>
        <v>0</v>
      </c>
      <c r="F58" s="14">
        <f>SUM(F55:F57)-F57</f>
        <v>0</v>
      </c>
      <c r="G58" s="11" t="str">
        <f t="shared" si="42"/>
        <v>NA</v>
      </c>
      <c r="H58" s="11" t="str">
        <f t="shared" si="43"/>
        <v>NA</v>
      </c>
      <c r="I58" s="14">
        <f>SUM(I55:I57)-I57</f>
        <v>0</v>
      </c>
      <c r="J58" s="14">
        <f t="shared" si="46"/>
        <v>0</v>
      </c>
      <c r="K58" s="14">
        <f t="shared" si="47"/>
        <v>0</v>
      </c>
      <c r="L58" s="14">
        <f t="shared" si="48"/>
        <v>0</v>
      </c>
      <c r="M58" s="14">
        <f>IF(E58=0,0,IF(I58=0,0,O58/E58))</f>
        <v>0</v>
      </c>
      <c r="N58" s="14">
        <v>0</v>
      </c>
      <c r="O58" s="14">
        <f>SUM(O55:O57)</f>
        <v>0</v>
      </c>
      <c r="P58" s="14">
        <f>SUM(P55:P57)</f>
        <v>0</v>
      </c>
      <c r="Q58" s="14">
        <f>SUM(Q55:Q57)-Q57</f>
        <v>0</v>
      </c>
      <c r="R58" s="14">
        <f>SUM(R55:R57)-R57</f>
        <v>0</v>
      </c>
      <c r="S58" s="14">
        <f>SUM(S55:S57)-S57</f>
        <v>0</v>
      </c>
      <c r="T58" s="14">
        <f t="shared" si="35"/>
        <v>0</v>
      </c>
      <c r="U58" s="14">
        <f t="shared" si="36"/>
        <v>0</v>
      </c>
      <c r="V58" s="14">
        <f t="shared" si="37"/>
        <v>0</v>
      </c>
      <c r="W58" s="14">
        <f>SUM(W55:W57)</f>
        <v>0</v>
      </c>
      <c r="X58" s="316"/>
      <c r="Y58" s="13">
        <f t="shared" si="38"/>
        <v>0</v>
      </c>
      <c r="Z58" s="13">
        <f t="shared" si="39"/>
        <v>0</v>
      </c>
      <c r="AB58" s="268"/>
      <c r="AC58" s="160"/>
      <c r="AD58" s="269"/>
    </row>
    <row r="59" spans="1:30" ht="14.15" customHeight="1" outlineLevel="1" x14ac:dyDescent="0.25">
      <c r="A59" s="8" t="s">
        <v>53</v>
      </c>
      <c r="B59" s="8" t="s">
        <v>74</v>
      </c>
      <c r="C59" s="13">
        <f t="shared" ref="C59:F61" si="56">C27+C31+C35</f>
        <v>0</v>
      </c>
      <c r="D59" s="13">
        <f t="shared" si="56"/>
        <v>0</v>
      </c>
      <c r="E59" s="13">
        <f t="shared" si="56"/>
        <v>0</v>
      </c>
      <c r="F59" s="13">
        <f t="shared" si="56"/>
        <v>0</v>
      </c>
      <c r="G59" s="9" t="str">
        <f t="shared" si="42"/>
        <v>NA</v>
      </c>
      <c r="H59" s="9" t="str">
        <f t="shared" si="43"/>
        <v>NA</v>
      </c>
      <c r="I59" s="13">
        <f>I27+I31+I35</f>
        <v>0</v>
      </c>
      <c r="J59" s="13">
        <f t="shared" si="46"/>
        <v>0</v>
      </c>
      <c r="K59" s="13">
        <f t="shared" si="47"/>
        <v>0</v>
      </c>
      <c r="L59" s="13">
        <f t="shared" si="48"/>
        <v>0</v>
      </c>
      <c r="M59" s="13">
        <f t="shared" ref="M59:M60" si="57">IF(E59=0,0,IF(I59=0,0,W59/I59))</f>
        <v>0</v>
      </c>
      <c r="N59" s="13">
        <v>0</v>
      </c>
      <c r="O59" s="13">
        <f t="shared" ref="O59:P61" si="58">M59*E59</f>
        <v>0</v>
      </c>
      <c r="P59" s="13">
        <f t="shared" si="58"/>
        <v>0</v>
      </c>
      <c r="Q59" s="13">
        <f t="shared" ref="Q59:R61" si="59">Q27+Q31+Q35</f>
        <v>0</v>
      </c>
      <c r="R59" s="13">
        <f t="shared" si="59"/>
        <v>0</v>
      </c>
      <c r="S59" s="13">
        <f>S27+S31+S35</f>
        <v>0</v>
      </c>
      <c r="T59" s="13">
        <f t="shared" si="35"/>
        <v>0</v>
      </c>
      <c r="U59" s="13">
        <f t="shared" si="36"/>
        <v>0</v>
      </c>
      <c r="V59" s="13">
        <f t="shared" si="37"/>
        <v>0</v>
      </c>
      <c r="W59" s="13">
        <f>W27+W31+W35</f>
        <v>0</v>
      </c>
      <c r="X59" s="316"/>
      <c r="Y59" s="13">
        <f t="shared" si="38"/>
        <v>0</v>
      </c>
      <c r="Z59" s="13">
        <f t="shared" si="39"/>
        <v>0</v>
      </c>
    </row>
    <row r="60" spans="1:30" ht="14.15" customHeight="1" outlineLevel="1" x14ac:dyDescent="0.3">
      <c r="A60" s="8" t="str">
        <f>A59</f>
        <v>Q3</v>
      </c>
      <c r="B60" s="8" t="s">
        <v>91</v>
      </c>
      <c r="C60" s="13">
        <f t="shared" si="56"/>
        <v>0</v>
      </c>
      <c r="D60" s="13">
        <f t="shared" si="56"/>
        <v>0</v>
      </c>
      <c r="E60" s="13">
        <f t="shared" si="56"/>
        <v>0</v>
      </c>
      <c r="F60" s="13">
        <f t="shared" si="56"/>
        <v>0</v>
      </c>
      <c r="G60" s="9" t="str">
        <f t="shared" si="42"/>
        <v>NA</v>
      </c>
      <c r="H60" s="9" t="str">
        <f t="shared" si="43"/>
        <v>NA</v>
      </c>
      <c r="I60" s="13">
        <f>I28+I32+I36</f>
        <v>0</v>
      </c>
      <c r="J60" s="13">
        <f t="shared" si="46"/>
        <v>0</v>
      </c>
      <c r="K60" s="13">
        <f t="shared" si="47"/>
        <v>0</v>
      </c>
      <c r="L60" s="13">
        <f t="shared" si="48"/>
        <v>0</v>
      </c>
      <c r="M60" s="13">
        <f t="shared" si="57"/>
        <v>0</v>
      </c>
      <c r="N60" s="13">
        <v>0</v>
      </c>
      <c r="O60" s="13">
        <f t="shared" si="58"/>
        <v>0</v>
      </c>
      <c r="P60" s="13">
        <f t="shared" si="58"/>
        <v>0</v>
      </c>
      <c r="Q60" s="13">
        <f t="shared" si="59"/>
        <v>0</v>
      </c>
      <c r="R60" s="13">
        <f t="shared" si="59"/>
        <v>0</v>
      </c>
      <c r="S60" s="13">
        <f>S28+S32+S36</f>
        <v>0</v>
      </c>
      <c r="T60" s="13">
        <f t="shared" si="35"/>
        <v>0</v>
      </c>
      <c r="U60" s="13">
        <f t="shared" si="36"/>
        <v>0</v>
      </c>
      <c r="V60" s="13">
        <f t="shared" si="37"/>
        <v>0</v>
      </c>
      <c r="W60" s="13">
        <f>W28+W32+W36</f>
        <v>0</v>
      </c>
      <c r="X60" s="316"/>
      <c r="Y60" s="13">
        <f t="shared" si="38"/>
        <v>0</v>
      </c>
      <c r="Z60" s="13">
        <f t="shared" si="39"/>
        <v>0</v>
      </c>
      <c r="AC60" s="7"/>
    </row>
    <row r="61" spans="1:30" ht="14.15" customHeight="1" outlineLevel="1" x14ac:dyDescent="0.25">
      <c r="A61" s="8" t="str">
        <f>A60</f>
        <v>Q3</v>
      </c>
      <c r="B61" s="8" t="s">
        <v>158</v>
      </c>
      <c r="C61" s="13">
        <f t="shared" si="56"/>
        <v>0</v>
      </c>
      <c r="D61" s="13">
        <f t="shared" si="56"/>
        <v>0</v>
      </c>
      <c r="E61" s="13">
        <f t="shared" si="56"/>
        <v>0</v>
      </c>
      <c r="F61" s="13">
        <f t="shared" si="56"/>
        <v>0</v>
      </c>
      <c r="G61" s="9" t="str">
        <f t="shared" si="42"/>
        <v>NA</v>
      </c>
      <c r="H61" s="9" t="str">
        <f t="shared" si="43"/>
        <v>NA</v>
      </c>
      <c r="I61" s="13">
        <f>I29+I33+I37</f>
        <v>0</v>
      </c>
      <c r="J61" s="13">
        <f t="shared" si="46"/>
        <v>0</v>
      </c>
      <c r="K61" s="13">
        <f t="shared" si="47"/>
        <v>0</v>
      </c>
      <c r="L61" s="13">
        <f t="shared" si="48"/>
        <v>0</v>
      </c>
      <c r="M61" s="13">
        <f>IF(E61=0,0,IF(I61=0,0,W61/I61))</f>
        <v>0</v>
      </c>
      <c r="N61" s="13">
        <v>0</v>
      </c>
      <c r="O61" s="13">
        <f t="shared" si="58"/>
        <v>0</v>
      </c>
      <c r="P61" s="13">
        <f t="shared" si="58"/>
        <v>0</v>
      </c>
      <c r="Q61" s="13">
        <f t="shared" si="59"/>
        <v>0</v>
      </c>
      <c r="R61" s="13">
        <f t="shared" si="59"/>
        <v>0</v>
      </c>
      <c r="S61" s="13">
        <f>S29+S33+S37</f>
        <v>0</v>
      </c>
      <c r="T61" s="13">
        <f t="shared" si="35"/>
        <v>0</v>
      </c>
      <c r="U61" s="13">
        <f t="shared" si="36"/>
        <v>0</v>
      </c>
      <c r="V61" s="13">
        <f t="shared" si="37"/>
        <v>0</v>
      </c>
      <c r="W61" s="13">
        <f>W29+W33+W37</f>
        <v>0</v>
      </c>
      <c r="X61" s="316"/>
      <c r="Y61" s="13">
        <f t="shared" si="38"/>
        <v>0</v>
      </c>
      <c r="Z61" s="13">
        <f t="shared" si="39"/>
        <v>0</v>
      </c>
    </row>
    <row r="62" spans="1:30" s="7" customFormat="1" ht="14.15" customHeight="1" outlineLevel="1" x14ac:dyDescent="0.3">
      <c r="A62" s="10" t="str">
        <f>A61</f>
        <v>Q3</v>
      </c>
      <c r="B62" s="10" t="s">
        <v>9</v>
      </c>
      <c r="C62" s="14">
        <f>SUM(C59:C61)-C61</f>
        <v>0</v>
      </c>
      <c r="D62" s="14">
        <f>SUM(D59:D61)-D61</f>
        <v>0</v>
      </c>
      <c r="E62" s="14">
        <f>SUM(E59:E61)-E61</f>
        <v>0</v>
      </c>
      <c r="F62" s="14">
        <f>SUM(F59:F61)-F61</f>
        <v>0</v>
      </c>
      <c r="G62" s="11" t="str">
        <f t="shared" si="42"/>
        <v>NA</v>
      </c>
      <c r="H62" s="11" t="str">
        <f t="shared" si="43"/>
        <v>NA</v>
      </c>
      <c r="I62" s="14">
        <f>SUM(I59:I61)-I61</f>
        <v>0</v>
      </c>
      <c r="J62" s="14">
        <f t="shared" si="46"/>
        <v>0</v>
      </c>
      <c r="K62" s="14">
        <f t="shared" si="47"/>
        <v>0</v>
      </c>
      <c r="L62" s="14">
        <f t="shared" si="48"/>
        <v>0</v>
      </c>
      <c r="M62" s="14">
        <f>IF(E62=0,0,IF(I62=0,0,O62/E62))</f>
        <v>0</v>
      </c>
      <c r="N62" s="14">
        <v>0</v>
      </c>
      <c r="O62" s="14">
        <f>SUM(O59:O61)</f>
        <v>0</v>
      </c>
      <c r="P62" s="14">
        <f>SUM(P59:P61)</f>
        <v>0</v>
      </c>
      <c r="Q62" s="14">
        <f>SUM(Q59:Q61)-Q61</f>
        <v>0</v>
      </c>
      <c r="R62" s="14">
        <f>SUM(R59:R61)-R61</f>
        <v>0</v>
      </c>
      <c r="S62" s="14">
        <f>SUM(S59:S61)-S61</f>
        <v>0</v>
      </c>
      <c r="T62" s="14">
        <f t="shared" si="35"/>
        <v>0</v>
      </c>
      <c r="U62" s="14">
        <f t="shared" si="36"/>
        <v>0</v>
      </c>
      <c r="V62" s="14">
        <f t="shared" si="37"/>
        <v>0</v>
      </c>
      <c r="W62" s="14">
        <f>SUM(W59:W61)</f>
        <v>0</v>
      </c>
      <c r="X62" s="316"/>
      <c r="Y62" s="13">
        <f t="shared" si="38"/>
        <v>0</v>
      </c>
      <c r="Z62" s="13">
        <f t="shared" si="39"/>
        <v>0</v>
      </c>
      <c r="AB62" s="268"/>
      <c r="AC62" s="160"/>
      <c r="AD62" s="269"/>
    </row>
    <row r="63" spans="1:30" ht="14.15" customHeight="1" outlineLevel="1" x14ac:dyDescent="0.25">
      <c r="A63" s="8" t="s">
        <v>54</v>
      </c>
      <c r="B63" s="8" t="s">
        <v>74</v>
      </c>
      <c r="C63" s="13">
        <f t="shared" ref="C63:F65" si="60">C39+C43+C47</f>
        <v>0</v>
      </c>
      <c r="D63" s="13">
        <f t="shared" si="60"/>
        <v>0</v>
      </c>
      <c r="E63" s="13">
        <f t="shared" si="60"/>
        <v>0</v>
      </c>
      <c r="F63" s="13">
        <f t="shared" si="60"/>
        <v>0</v>
      </c>
      <c r="G63" s="9" t="str">
        <f t="shared" si="42"/>
        <v>NA</v>
      </c>
      <c r="H63" s="9" t="str">
        <f t="shared" si="43"/>
        <v>NA</v>
      </c>
      <c r="I63" s="13">
        <f>I39+I43+I47</f>
        <v>0</v>
      </c>
      <c r="J63" s="13">
        <f t="shared" si="46"/>
        <v>0</v>
      </c>
      <c r="K63" s="13">
        <f t="shared" si="47"/>
        <v>0</v>
      </c>
      <c r="L63" s="13">
        <f t="shared" si="48"/>
        <v>0</v>
      </c>
      <c r="M63" s="13">
        <f t="shared" ref="M63:M64" si="61">IF(E63=0,0,IF(I63=0,0,W63/I63))</f>
        <v>0</v>
      </c>
      <c r="N63" s="13">
        <v>0</v>
      </c>
      <c r="O63" s="13">
        <f t="shared" ref="O63:P65" si="62">M63*E63</f>
        <v>0</v>
      </c>
      <c r="P63" s="13">
        <f t="shared" si="62"/>
        <v>0</v>
      </c>
      <c r="Q63" s="13">
        <f t="shared" ref="Q63:R65" si="63">Q39+Q43+Q47</f>
        <v>0</v>
      </c>
      <c r="R63" s="13">
        <f t="shared" si="63"/>
        <v>0</v>
      </c>
      <c r="S63" s="13">
        <f>S39+S43+S47</f>
        <v>0</v>
      </c>
      <c r="T63" s="13">
        <f t="shared" si="35"/>
        <v>0</v>
      </c>
      <c r="U63" s="13">
        <f t="shared" si="36"/>
        <v>0</v>
      </c>
      <c r="V63" s="13">
        <f t="shared" si="37"/>
        <v>0</v>
      </c>
      <c r="W63" s="13">
        <f>W39+W43+W47</f>
        <v>0</v>
      </c>
      <c r="X63" s="316"/>
      <c r="Y63" s="13">
        <f t="shared" si="38"/>
        <v>0</v>
      </c>
      <c r="Z63" s="13">
        <f t="shared" si="39"/>
        <v>0</v>
      </c>
    </row>
    <row r="64" spans="1:30" ht="14.15" customHeight="1" outlineLevel="1" x14ac:dyDescent="0.3">
      <c r="A64" s="8" t="str">
        <f>A63</f>
        <v>Q4</v>
      </c>
      <c r="B64" s="8" t="s">
        <v>91</v>
      </c>
      <c r="C64" s="13">
        <f t="shared" si="60"/>
        <v>0</v>
      </c>
      <c r="D64" s="13">
        <f t="shared" si="60"/>
        <v>0</v>
      </c>
      <c r="E64" s="13">
        <f t="shared" si="60"/>
        <v>0</v>
      </c>
      <c r="F64" s="13">
        <f t="shared" si="60"/>
        <v>0</v>
      </c>
      <c r="G64" s="9" t="str">
        <f t="shared" si="42"/>
        <v>NA</v>
      </c>
      <c r="H64" s="9" t="str">
        <f t="shared" si="43"/>
        <v>NA</v>
      </c>
      <c r="I64" s="13">
        <f>I40+I44+I48</f>
        <v>0</v>
      </c>
      <c r="J64" s="13">
        <f t="shared" si="46"/>
        <v>0</v>
      </c>
      <c r="K64" s="13">
        <f t="shared" si="47"/>
        <v>0</v>
      </c>
      <c r="L64" s="13">
        <f t="shared" si="48"/>
        <v>0</v>
      </c>
      <c r="M64" s="13">
        <f t="shared" si="61"/>
        <v>0</v>
      </c>
      <c r="N64" s="13">
        <v>0</v>
      </c>
      <c r="O64" s="13">
        <f t="shared" si="62"/>
        <v>0</v>
      </c>
      <c r="P64" s="13">
        <f t="shared" si="62"/>
        <v>0</v>
      </c>
      <c r="Q64" s="13">
        <f t="shared" si="63"/>
        <v>0</v>
      </c>
      <c r="R64" s="13">
        <f t="shared" si="63"/>
        <v>0</v>
      </c>
      <c r="S64" s="13">
        <f>S40+S44+S48</f>
        <v>0</v>
      </c>
      <c r="T64" s="13">
        <f t="shared" si="35"/>
        <v>0</v>
      </c>
      <c r="U64" s="13">
        <f t="shared" si="36"/>
        <v>0</v>
      </c>
      <c r="V64" s="13">
        <f t="shared" si="37"/>
        <v>0</v>
      </c>
      <c r="W64" s="13">
        <f>W40+W44+W48</f>
        <v>0</v>
      </c>
      <c r="X64" s="316"/>
      <c r="Y64" s="13">
        <f t="shared" si="38"/>
        <v>0</v>
      </c>
      <c r="Z64" s="13">
        <f t="shared" si="39"/>
        <v>0</v>
      </c>
      <c r="AC64" s="7"/>
    </row>
    <row r="65" spans="1:30" ht="14.15" customHeight="1" outlineLevel="1" x14ac:dyDescent="0.25">
      <c r="A65" s="8" t="str">
        <f>A64</f>
        <v>Q4</v>
      </c>
      <c r="B65" s="8" t="s">
        <v>158</v>
      </c>
      <c r="C65" s="13">
        <f t="shared" si="60"/>
        <v>0</v>
      </c>
      <c r="D65" s="13">
        <f t="shared" si="60"/>
        <v>0</v>
      </c>
      <c r="E65" s="13">
        <f t="shared" si="60"/>
        <v>0</v>
      </c>
      <c r="F65" s="13">
        <f t="shared" si="60"/>
        <v>0</v>
      </c>
      <c r="G65" s="9" t="str">
        <f t="shared" si="42"/>
        <v>NA</v>
      </c>
      <c r="H65" s="9" t="str">
        <f t="shared" si="43"/>
        <v>NA</v>
      </c>
      <c r="I65" s="13">
        <f>I41+I45+I49</f>
        <v>0</v>
      </c>
      <c r="J65" s="13">
        <f t="shared" si="46"/>
        <v>0</v>
      </c>
      <c r="K65" s="13">
        <f t="shared" si="47"/>
        <v>0</v>
      </c>
      <c r="L65" s="13">
        <f t="shared" si="48"/>
        <v>0</v>
      </c>
      <c r="M65" s="13">
        <f>IF(E65=0,0,IF(I65=0,0,W65/I65))</f>
        <v>0</v>
      </c>
      <c r="N65" s="13">
        <v>0</v>
      </c>
      <c r="O65" s="13">
        <f t="shared" si="62"/>
        <v>0</v>
      </c>
      <c r="P65" s="13">
        <f t="shared" si="62"/>
        <v>0</v>
      </c>
      <c r="Q65" s="13">
        <f t="shared" si="63"/>
        <v>0</v>
      </c>
      <c r="R65" s="13">
        <f t="shared" si="63"/>
        <v>0</v>
      </c>
      <c r="S65" s="13">
        <f>S41+S45+S49</f>
        <v>0</v>
      </c>
      <c r="T65" s="13">
        <f t="shared" si="35"/>
        <v>0</v>
      </c>
      <c r="U65" s="13">
        <f t="shared" si="36"/>
        <v>0</v>
      </c>
      <c r="V65" s="13">
        <f t="shared" si="37"/>
        <v>0</v>
      </c>
      <c r="W65" s="13">
        <f>W41+W45+W49</f>
        <v>0</v>
      </c>
      <c r="X65" s="316"/>
      <c r="Y65" s="13">
        <f t="shared" si="38"/>
        <v>0</v>
      </c>
      <c r="Z65" s="13">
        <f t="shared" si="39"/>
        <v>0</v>
      </c>
    </row>
    <row r="66" spans="1:30" s="7" customFormat="1" ht="14.15" customHeight="1" outlineLevel="1" x14ac:dyDescent="0.3">
      <c r="A66" s="10" t="str">
        <f>A65</f>
        <v>Q4</v>
      </c>
      <c r="B66" s="10" t="s">
        <v>9</v>
      </c>
      <c r="C66" s="14">
        <f>SUM(C63:C65)-C65</f>
        <v>0</v>
      </c>
      <c r="D66" s="14">
        <f>SUM(D63:D65)-D65</f>
        <v>0</v>
      </c>
      <c r="E66" s="14">
        <f>SUM(E63:E65)-E65</f>
        <v>0</v>
      </c>
      <c r="F66" s="14">
        <f>SUM(F63:F65)-F65</f>
        <v>0</v>
      </c>
      <c r="G66" s="11" t="str">
        <f t="shared" si="42"/>
        <v>NA</v>
      </c>
      <c r="H66" s="11" t="str">
        <f t="shared" si="43"/>
        <v>NA</v>
      </c>
      <c r="I66" s="14">
        <f>SUM(I63:I65)-I65</f>
        <v>0</v>
      </c>
      <c r="J66" s="14">
        <f t="shared" si="46"/>
        <v>0</v>
      </c>
      <c r="K66" s="14">
        <f t="shared" si="47"/>
        <v>0</v>
      </c>
      <c r="L66" s="14">
        <f t="shared" si="48"/>
        <v>0</v>
      </c>
      <c r="M66" s="14">
        <f>IF(E66=0,0,IF(I66=0,0,O66/E66))</f>
        <v>0</v>
      </c>
      <c r="N66" s="14">
        <v>0</v>
      </c>
      <c r="O66" s="14">
        <f>SUM(O63:O65)</f>
        <v>0</v>
      </c>
      <c r="P66" s="14">
        <f>SUM(P63:P65)</f>
        <v>0</v>
      </c>
      <c r="Q66" s="14">
        <f>SUM(Q63:Q65)-Q65</f>
        <v>0</v>
      </c>
      <c r="R66" s="14">
        <f>SUM(R63:R65)-R65</f>
        <v>0</v>
      </c>
      <c r="S66" s="14">
        <f>SUM(S63:S65)-S65</f>
        <v>0</v>
      </c>
      <c r="T66" s="14">
        <f t="shared" si="35"/>
        <v>0</v>
      </c>
      <c r="U66" s="14">
        <f t="shared" si="36"/>
        <v>0</v>
      </c>
      <c r="V66" s="14">
        <f t="shared" si="37"/>
        <v>0</v>
      </c>
      <c r="W66" s="14">
        <f>SUM(W63:W65)</f>
        <v>0</v>
      </c>
      <c r="X66" s="316"/>
      <c r="Y66" s="13">
        <f t="shared" si="38"/>
        <v>0</v>
      </c>
      <c r="Z66" s="13">
        <f t="shared" si="39"/>
        <v>0</v>
      </c>
      <c r="AB66" s="268"/>
      <c r="AC66" s="160"/>
      <c r="AD66" s="269"/>
    </row>
    <row r="67" spans="1:30" ht="14.15" customHeight="1" outlineLevel="1" collapsed="1" x14ac:dyDescent="0.25">
      <c r="A67" s="8" t="s">
        <v>60</v>
      </c>
      <c r="B67" s="8" t="s">
        <v>74</v>
      </c>
      <c r="C67" s="13">
        <f t="shared" ref="C67:F69" si="64">C51+C55</f>
        <v>39</v>
      </c>
      <c r="D67" s="13">
        <f t="shared" si="64"/>
        <v>0</v>
      </c>
      <c r="E67" s="13">
        <f t="shared" si="64"/>
        <v>0</v>
      </c>
      <c r="F67" s="13">
        <f t="shared" si="64"/>
        <v>0</v>
      </c>
      <c r="G67" s="9">
        <f t="shared" si="42"/>
        <v>-1</v>
      </c>
      <c r="H67" s="9" t="str">
        <f t="shared" si="43"/>
        <v>NA</v>
      </c>
      <c r="I67" s="13">
        <f>I51+I55</f>
        <v>0</v>
      </c>
      <c r="J67" s="13">
        <f t="shared" ref="J67:J78" si="65">C67-D67</f>
        <v>39</v>
      </c>
      <c r="K67" s="13">
        <f t="shared" ref="K67:K78" si="66">E67-F67</f>
        <v>0</v>
      </c>
      <c r="L67" s="13">
        <f t="shared" ref="L67:L78" si="67">E67-I67</f>
        <v>0</v>
      </c>
      <c r="M67" s="13">
        <f t="shared" ref="M67:M68" si="68">IF(E67=0,0,IF(I67=0,0,W67/I67))</f>
        <v>0</v>
      </c>
      <c r="N67" s="13">
        <v>0</v>
      </c>
      <c r="O67" s="13">
        <f t="shared" ref="O67:P69" si="69">M67*E67</f>
        <v>0</v>
      </c>
      <c r="P67" s="13">
        <f t="shared" si="69"/>
        <v>0</v>
      </c>
      <c r="Q67" s="13">
        <f t="shared" ref="Q67:R69" si="70">Q51+Q55</f>
        <v>0</v>
      </c>
      <c r="R67" s="13">
        <f t="shared" si="70"/>
        <v>0</v>
      </c>
      <c r="S67" s="13">
        <f>S51+S55</f>
        <v>0</v>
      </c>
      <c r="T67" s="13">
        <f t="shared" ref="T67:T78" si="71">C67-Q67</f>
        <v>39</v>
      </c>
      <c r="U67" s="13">
        <f t="shared" ref="U67:U78" si="72">D67-R67</f>
        <v>0</v>
      </c>
      <c r="V67" s="13">
        <f t="shared" ref="V67:V78" si="73">E67-S67</f>
        <v>0</v>
      </c>
      <c r="W67" s="13">
        <f>W51+W55</f>
        <v>0</v>
      </c>
      <c r="X67" s="316"/>
      <c r="Y67" s="13">
        <f t="shared" ref="Y67:Y78" si="74">E67-C67</f>
        <v>-39</v>
      </c>
      <c r="Z67" s="13">
        <f t="shared" ref="Z67:Z78" si="75">F67-D67</f>
        <v>0</v>
      </c>
    </row>
    <row r="68" spans="1:30" ht="14.15" customHeight="1" outlineLevel="1" x14ac:dyDescent="0.3">
      <c r="A68" s="8" t="s">
        <v>60</v>
      </c>
      <c r="B68" s="8" t="s">
        <v>91</v>
      </c>
      <c r="C68" s="13">
        <f t="shared" si="64"/>
        <v>62</v>
      </c>
      <c r="D68" s="13">
        <f t="shared" si="64"/>
        <v>0</v>
      </c>
      <c r="E68" s="13">
        <f t="shared" si="64"/>
        <v>0</v>
      </c>
      <c r="F68" s="13">
        <f t="shared" si="64"/>
        <v>0</v>
      </c>
      <c r="G68" s="9">
        <f t="shared" si="42"/>
        <v>-1</v>
      </c>
      <c r="H68" s="9" t="str">
        <f t="shared" si="43"/>
        <v>NA</v>
      </c>
      <c r="I68" s="13">
        <f>I52+I56</f>
        <v>0</v>
      </c>
      <c r="J68" s="13">
        <f t="shared" si="65"/>
        <v>62</v>
      </c>
      <c r="K68" s="13">
        <f t="shared" si="66"/>
        <v>0</v>
      </c>
      <c r="L68" s="13">
        <f t="shared" si="67"/>
        <v>0</v>
      </c>
      <c r="M68" s="13">
        <f t="shared" si="68"/>
        <v>0</v>
      </c>
      <c r="N68" s="13">
        <v>0</v>
      </c>
      <c r="O68" s="13">
        <f t="shared" si="69"/>
        <v>0</v>
      </c>
      <c r="P68" s="13">
        <f t="shared" si="69"/>
        <v>0</v>
      </c>
      <c r="Q68" s="13">
        <f t="shared" si="70"/>
        <v>0</v>
      </c>
      <c r="R68" s="13">
        <f t="shared" si="70"/>
        <v>0</v>
      </c>
      <c r="S68" s="13">
        <f>S52+S56</f>
        <v>0</v>
      </c>
      <c r="T68" s="13">
        <f t="shared" si="71"/>
        <v>62</v>
      </c>
      <c r="U68" s="13">
        <f t="shared" si="72"/>
        <v>0</v>
      </c>
      <c r="V68" s="13">
        <f t="shared" si="73"/>
        <v>0</v>
      </c>
      <c r="W68" s="13">
        <f>W52+W56</f>
        <v>0</v>
      </c>
      <c r="X68" s="316"/>
      <c r="Y68" s="13">
        <f t="shared" si="74"/>
        <v>-62</v>
      </c>
      <c r="Z68" s="13">
        <f t="shared" si="75"/>
        <v>0</v>
      </c>
      <c r="AC68" s="7"/>
    </row>
    <row r="69" spans="1:30" ht="14.15" customHeight="1" outlineLevel="1" x14ac:dyDescent="0.25">
      <c r="A69" s="8" t="s">
        <v>60</v>
      </c>
      <c r="B69" s="8" t="s">
        <v>158</v>
      </c>
      <c r="C69" s="13">
        <f t="shared" si="64"/>
        <v>4488</v>
      </c>
      <c r="D69" s="13">
        <f t="shared" si="64"/>
        <v>0</v>
      </c>
      <c r="E69" s="13">
        <f t="shared" si="64"/>
        <v>0</v>
      </c>
      <c r="F69" s="13">
        <f t="shared" si="64"/>
        <v>0</v>
      </c>
      <c r="G69" s="9">
        <f t="shared" si="42"/>
        <v>-1</v>
      </c>
      <c r="H69" s="9" t="str">
        <f t="shared" si="43"/>
        <v>NA</v>
      </c>
      <c r="I69" s="13">
        <f>I53+I57</f>
        <v>0</v>
      </c>
      <c r="J69" s="13">
        <f t="shared" si="65"/>
        <v>4488</v>
      </c>
      <c r="K69" s="13">
        <f t="shared" si="66"/>
        <v>0</v>
      </c>
      <c r="L69" s="13">
        <f t="shared" si="67"/>
        <v>0</v>
      </c>
      <c r="M69" s="13">
        <f>IF(E69=0,0,IF(I69=0,0,W69/I69))</f>
        <v>0</v>
      </c>
      <c r="N69" s="13">
        <v>0</v>
      </c>
      <c r="O69" s="13">
        <f t="shared" si="69"/>
        <v>0</v>
      </c>
      <c r="P69" s="13">
        <f t="shared" si="69"/>
        <v>0</v>
      </c>
      <c r="Q69" s="13">
        <f t="shared" si="70"/>
        <v>0</v>
      </c>
      <c r="R69" s="13">
        <f t="shared" si="70"/>
        <v>0</v>
      </c>
      <c r="S69" s="13">
        <f>S53+S57</f>
        <v>0</v>
      </c>
      <c r="T69" s="13">
        <f t="shared" si="71"/>
        <v>4488</v>
      </c>
      <c r="U69" s="13">
        <f t="shared" si="72"/>
        <v>0</v>
      </c>
      <c r="V69" s="13">
        <f t="shared" si="73"/>
        <v>0</v>
      </c>
      <c r="W69" s="13">
        <f>W53+W57</f>
        <v>0</v>
      </c>
      <c r="X69" s="316"/>
      <c r="Y69" s="13">
        <f t="shared" si="74"/>
        <v>-4488</v>
      </c>
      <c r="Z69" s="13">
        <f t="shared" si="75"/>
        <v>0</v>
      </c>
    </row>
    <row r="70" spans="1:30" s="7" customFormat="1" ht="14.15" customHeight="1" outlineLevel="1" x14ac:dyDescent="0.3">
      <c r="A70" s="10" t="s">
        <v>60</v>
      </c>
      <c r="B70" s="10" t="s">
        <v>9</v>
      </c>
      <c r="C70" s="14">
        <f>SUM(C67:C69)-C69</f>
        <v>101</v>
      </c>
      <c r="D70" s="14">
        <f>SUM(D67:D69)-D69</f>
        <v>0</v>
      </c>
      <c r="E70" s="14">
        <f>SUM(E67:E69)-E69</f>
        <v>0</v>
      </c>
      <c r="F70" s="14">
        <f>SUM(F67:F69)-F69</f>
        <v>0</v>
      </c>
      <c r="G70" s="11">
        <f t="shared" si="42"/>
        <v>-1</v>
      </c>
      <c r="H70" s="11" t="str">
        <f t="shared" si="43"/>
        <v>NA</v>
      </c>
      <c r="I70" s="14">
        <f>SUM(I67:I69)-I69</f>
        <v>0</v>
      </c>
      <c r="J70" s="14">
        <f t="shared" si="65"/>
        <v>101</v>
      </c>
      <c r="K70" s="14">
        <f t="shared" si="66"/>
        <v>0</v>
      </c>
      <c r="L70" s="14">
        <f t="shared" si="67"/>
        <v>0</v>
      </c>
      <c r="M70" s="14">
        <f>IF(E70=0,0,IF(I70=0,0,O70/E70))</f>
        <v>0</v>
      </c>
      <c r="N70" s="14">
        <v>0</v>
      </c>
      <c r="O70" s="14">
        <f>SUM(O67:O69)</f>
        <v>0</v>
      </c>
      <c r="P70" s="14">
        <f>SUM(P67:P69)</f>
        <v>0</v>
      </c>
      <c r="Q70" s="14">
        <f>SUM(Q67:Q69)-Q69</f>
        <v>0</v>
      </c>
      <c r="R70" s="14">
        <f>SUM(R67:R69)-R69</f>
        <v>0</v>
      </c>
      <c r="S70" s="14">
        <f>SUM(S67:S69)-S69</f>
        <v>0</v>
      </c>
      <c r="T70" s="14">
        <f t="shared" si="71"/>
        <v>101</v>
      </c>
      <c r="U70" s="14">
        <f t="shared" si="72"/>
        <v>0</v>
      </c>
      <c r="V70" s="14">
        <f t="shared" si="73"/>
        <v>0</v>
      </c>
      <c r="W70" s="14">
        <f>SUM(W67:W69)</f>
        <v>0</v>
      </c>
      <c r="X70" s="316"/>
      <c r="Y70" s="13">
        <f t="shared" si="74"/>
        <v>-101</v>
      </c>
      <c r="Z70" s="13">
        <f t="shared" si="75"/>
        <v>0</v>
      </c>
      <c r="AC70"/>
    </row>
    <row r="71" spans="1:30" ht="14.15" customHeight="1" outlineLevel="1" x14ac:dyDescent="0.25">
      <c r="A71" s="8" t="s">
        <v>61</v>
      </c>
      <c r="B71" s="8" t="s">
        <v>74</v>
      </c>
      <c r="C71" s="13">
        <f t="shared" ref="C71:F73" si="76">C59+C63</f>
        <v>0</v>
      </c>
      <c r="D71" s="13">
        <f t="shared" si="76"/>
        <v>0</v>
      </c>
      <c r="E71" s="13">
        <f t="shared" si="76"/>
        <v>0</v>
      </c>
      <c r="F71" s="13">
        <f t="shared" si="76"/>
        <v>0</v>
      </c>
      <c r="G71" s="9" t="str">
        <f t="shared" si="42"/>
        <v>NA</v>
      </c>
      <c r="H71" s="9" t="str">
        <f t="shared" si="43"/>
        <v>NA</v>
      </c>
      <c r="I71" s="13">
        <f>I59+I63</f>
        <v>0</v>
      </c>
      <c r="J71" s="13">
        <f t="shared" si="65"/>
        <v>0</v>
      </c>
      <c r="K71" s="13">
        <f t="shared" si="66"/>
        <v>0</v>
      </c>
      <c r="L71" s="13">
        <f t="shared" si="67"/>
        <v>0</v>
      </c>
      <c r="M71" s="13">
        <f t="shared" ref="M71:M72" si="77">IF(E71=0,0,IF(I71=0,0,W71/I71))</f>
        <v>0</v>
      </c>
      <c r="N71" s="13">
        <v>0</v>
      </c>
      <c r="O71" s="13">
        <f t="shared" ref="O71:P73" si="78">M71*E71</f>
        <v>0</v>
      </c>
      <c r="P71" s="13">
        <f t="shared" si="78"/>
        <v>0</v>
      </c>
      <c r="Q71" s="13">
        <f t="shared" ref="Q71:R73" si="79">Q59+Q63</f>
        <v>0</v>
      </c>
      <c r="R71" s="13">
        <f t="shared" si="79"/>
        <v>0</v>
      </c>
      <c r="S71" s="13">
        <f>S59+S63</f>
        <v>0</v>
      </c>
      <c r="T71" s="13">
        <f t="shared" si="71"/>
        <v>0</v>
      </c>
      <c r="U71" s="13">
        <f t="shared" si="72"/>
        <v>0</v>
      </c>
      <c r="V71" s="13">
        <f t="shared" si="73"/>
        <v>0</v>
      </c>
      <c r="W71" s="13">
        <f>W59+W63</f>
        <v>0</v>
      </c>
      <c r="X71" s="316"/>
      <c r="Y71" s="13">
        <f t="shared" si="74"/>
        <v>0</v>
      </c>
      <c r="Z71" s="13">
        <f t="shared" si="75"/>
        <v>0</v>
      </c>
    </row>
    <row r="72" spans="1:30" ht="14.15" customHeight="1" outlineLevel="1" x14ac:dyDescent="0.3">
      <c r="A72" s="8" t="s">
        <v>61</v>
      </c>
      <c r="B72" s="8" t="s">
        <v>91</v>
      </c>
      <c r="C72" s="13">
        <f t="shared" si="76"/>
        <v>0</v>
      </c>
      <c r="D72" s="13">
        <f t="shared" si="76"/>
        <v>0</v>
      </c>
      <c r="E72" s="13">
        <f t="shared" si="76"/>
        <v>0</v>
      </c>
      <c r="F72" s="13">
        <f t="shared" si="76"/>
        <v>0</v>
      </c>
      <c r="G72" s="9" t="str">
        <f t="shared" si="42"/>
        <v>NA</v>
      </c>
      <c r="H72" s="9" t="str">
        <f t="shared" si="43"/>
        <v>NA</v>
      </c>
      <c r="I72" s="13">
        <f>I60+I64</f>
        <v>0</v>
      </c>
      <c r="J72" s="13">
        <f t="shared" si="65"/>
        <v>0</v>
      </c>
      <c r="K72" s="13">
        <f t="shared" si="66"/>
        <v>0</v>
      </c>
      <c r="L72" s="13">
        <f t="shared" si="67"/>
        <v>0</v>
      </c>
      <c r="M72" s="13">
        <f t="shared" si="77"/>
        <v>0</v>
      </c>
      <c r="N72" s="13">
        <v>0</v>
      </c>
      <c r="O72" s="13">
        <f t="shared" si="78"/>
        <v>0</v>
      </c>
      <c r="P72" s="13">
        <f t="shared" si="78"/>
        <v>0</v>
      </c>
      <c r="Q72" s="13">
        <f t="shared" si="79"/>
        <v>0</v>
      </c>
      <c r="R72" s="13">
        <f t="shared" si="79"/>
        <v>0</v>
      </c>
      <c r="S72" s="13">
        <f>S60+S64</f>
        <v>0</v>
      </c>
      <c r="T72" s="13">
        <f t="shared" si="71"/>
        <v>0</v>
      </c>
      <c r="U72" s="13">
        <f t="shared" si="72"/>
        <v>0</v>
      </c>
      <c r="V72" s="13">
        <f t="shared" si="73"/>
        <v>0</v>
      </c>
      <c r="W72" s="13">
        <f>W60+W64</f>
        <v>0</v>
      </c>
      <c r="X72" s="316"/>
      <c r="Y72" s="13">
        <f t="shared" si="74"/>
        <v>0</v>
      </c>
      <c r="Z72" s="13">
        <f t="shared" si="75"/>
        <v>0</v>
      </c>
      <c r="AC72" s="7"/>
    </row>
    <row r="73" spans="1:30" ht="14.15" customHeight="1" outlineLevel="1" x14ac:dyDescent="0.25">
      <c r="A73" s="8" t="s">
        <v>61</v>
      </c>
      <c r="B73" s="8" t="s">
        <v>158</v>
      </c>
      <c r="C73" s="13">
        <f t="shared" si="76"/>
        <v>0</v>
      </c>
      <c r="D73" s="13">
        <f t="shared" si="76"/>
        <v>0</v>
      </c>
      <c r="E73" s="13">
        <f t="shared" si="76"/>
        <v>0</v>
      </c>
      <c r="F73" s="13">
        <f t="shared" si="76"/>
        <v>0</v>
      </c>
      <c r="G73" s="9" t="str">
        <f t="shared" si="42"/>
        <v>NA</v>
      </c>
      <c r="H73" s="9" t="str">
        <f t="shared" si="43"/>
        <v>NA</v>
      </c>
      <c r="I73" s="13">
        <f>I61+I65</f>
        <v>0</v>
      </c>
      <c r="J73" s="13">
        <f t="shared" si="65"/>
        <v>0</v>
      </c>
      <c r="K73" s="13">
        <f t="shared" si="66"/>
        <v>0</v>
      </c>
      <c r="L73" s="13">
        <f t="shared" si="67"/>
        <v>0</v>
      </c>
      <c r="M73" s="13">
        <f>IF(E73=0,0,IF(I73=0,0,W73/I73))</f>
        <v>0</v>
      </c>
      <c r="N73" s="13">
        <v>0</v>
      </c>
      <c r="O73" s="13">
        <f t="shared" si="78"/>
        <v>0</v>
      </c>
      <c r="P73" s="13">
        <f t="shared" si="78"/>
        <v>0</v>
      </c>
      <c r="Q73" s="13">
        <f t="shared" si="79"/>
        <v>0</v>
      </c>
      <c r="R73" s="13">
        <f t="shared" si="79"/>
        <v>0</v>
      </c>
      <c r="S73" s="13">
        <f>S61+S65</f>
        <v>0</v>
      </c>
      <c r="T73" s="13">
        <f t="shared" si="71"/>
        <v>0</v>
      </c>
      <c r="U73" s="13">
        <f t="shared" si="72"/>
        <v>0</v>
      </c>
      <c r="V73" s="13">
        <f t="shared" si="73"/>
        <v>0</v>
      </c>
      <c r="W73" s="13">
        <f>W61+W65</f>
        <v>0</v>
      </c>
      <c r="X73" s="316"/>
      <c r="Y73" s="13">
        <f t="shared" si="74"/>
        <v>0</v>
      </c>
      <c r="Z73" s="13">
        <f t="shared" si="75"/>
        <v>0</v>
      </c>
    </row>
    <row r="74" spans="1:30" s="7" customFormat="1" ht="14.15" customHeight="1" outlineLevel="1" x14ac:dyDescent="0.3">
      <c r="A74" s="10" t="s">
        <v>61</v>
      </c>
      <c r="B74" s="10" t="s">
        <v>9</v>
      </c>
      <c r="C74" s="14">
        <f>SUM(C71:C73)-C73</f>
        <v>0</v>
      </c>
      <c r="D74" s="14">
        <f>SUM(D71:D73)-D73</f>
        <v>0</v>
      </c>
      <c r="E74" s="14">
        <f>SUM(E71:E73)-E73</f>
        <v>0</v>
      </c>
      <c r="F74" s="14">
        <f>SUM(F71:F73)-F73</f>
        <v>0</v>
      </c>
      <c r="G74" s="11" t="str">
        <f t="shared" si="42"/>
        <v>NA</v>
      </c>
      <c r="H74" s="11" t="str">
        <f t="shared" si="43"/>
        <v>NA</v>
      </c>
      <c r="I74" s="14">
        <f>SUM(I71:I73)-I73</f>
        <v>0</v>
      </c>
      <c r="J74" s="14">
        <f t="shared" si="65"/>
        <v>0</v>
      </c>
      <c r="K74" s="14">
        <f t="shared" si="66"/>
        <v>0</v>
      </c>
      <c r="L74" s="14">
        <f t="shared" si="67"/>
        <v>0</v>
      </c>
      <c r="M74" s="14">
        <f>IF(E74=0,0,IF(I74=0,0,O74/E74))</f>
        <v>0</v>
      </c>
      <c r="N74" s="14">
        <v>0</v>
      </c>
      <c r="O74" s="14">
        <f>SUM(O71:O73)</f>
        <v>0</v>
      </c>
      <c r="P74" s="14">
        <f>SUM(P71:P73)</f>
        <v>0</v>
      </c>
      <c r="Q74" s="14">
        <f>SUM(Q71:Q73)-Q73</f>
        <v>0</v>
      </c>
      <c r="R74" s="14">
        <f>SUM(R71:R73)-R73</f>
        <v>0</v>
      </c>
      <c r="S74" s="14">
        <f>SUM(S71:S73)-S73</f>
        <v>0</v>
      </c>
      <c r="T74" s="14">
        <f t="shared" si="71"/>
        <v>0</v>
      </c>
      <c r="U74" s="14">
        <f t="shared" si="72"/>
        <v>0</v>
      </c>
      <c r="V74" s="14">
        <f t="shared" si="73"/>
        <v>0</v>
      </c>
      <c r="W74" s="14">
        <f>SUM(W71:W73)</f>
        <v>0</v>
      </c>
      <c r="X74" s="316"/>
      <c r="Y74" s="13">
        <f t="shared" si="74"/>
        <v>0</v>
      </c>
      <c r="Z74" s="13">
        <f t="shared" si="75"/>
        <v>0</v>
      </c>
      <c r="AC74"/>
    </row>
    <row r="75" spans="1:30" ht="14.15" customHeight="1" outlineLevel="1" x14ac:dyDescent="0.25">
      <c r="A75" s="8" t="s">
        <v>103</v>
      </c>
      <c r="B75" s="8" t="s">
        <v>74</v>
      </c>
      <c r="C75" s="13">
        <f t="shared" ref="C75:F77" si="80">C51+C55+C59+C63</f>
        <v>39</v>
      </c>
      <c r="D75" s="13">
        <f t="shared" si="80"/>
        <v>0</v>
      </c>
      <c r="E75" s="13">
        <f t="shared" si="80"/>
        <v>0</v>
      </c>
      <c r="F75" s="13">
        <f t="shared" si="80"/>
        <v>0</v>
      </c>
      <c r="G75" s="9">
        <f t="shared" si="42"/>
        <v>-1</v>
      </c>
      <c r="H75" s="9" t="str">
        <f t="shared" si="43"/>
        <v>NA</v>
      </c>
      <c r="I75" s="13">
        <f>I51+I55+I59+I63</f>
        <v>0</v>
      </c>
      <c r="J75" s="13">
        <f t="shared" si="65"/>
        <v>39</v>
      </c>
      <c r="K75" s="13">
        <f t="shared" si="66"/>
        <v>0</v>
      </c>
      <c r="L75" s="13">
        <f t="shared" si="67"/>
        <v>0</v>
      </c>
      <c r="M75" s="13">
        <f t="shared" ref="M75:M76" si="81">IF(E75=0,0,IF(I75=0,0,W75/I75))</f>
        <v>0</v>
      </c>
      <c r="N75" s="13">
        <v>0</v>
      </c>
      <c r="O75" s="13">
        <f t="shared" ref="O75:P77" si="82">M75*E75</f>
        <v>0</v>
      </c>
      <c r="P75" s="13">
        <f t="shared" si="82"/>
        <v>0</v>
      </c>
      <c r="Q75" s="13">
        <f t="shared" ref="Q75:R77" si="83">Q51+Q55+Q59+Q63</f>
        <v>0</v>
      </c>
      <c r="R75" s="13">
        <f t="shared" si="83"/>
        <v>0</v>
      </c>
      <c r="S75" s="13">
        <f>S51+S55+S59+S63</f>
        <v>0</v>
      </c>
      <c r="T75" s="13">
        <f t="shared" si="71"/>
        <v>39</v>
      </c>
      <c r="U75" s="13">
        <f t="shared" si="72"/>
        <v>0</v>
      </c>
      <c r="V75" s="13">
        <f t="shared" si="73"/>
        <v>0</v>
      </c>
      <c r="W75" s="13">
        <f>W51+W55+W59+W63</f>
        <v>0</v>
      </c>
      <c r="X75" s="316"/>
      <c r="Y75" s="13">
        <f t="shared" si="74"/>
        <v>-39</v>
      </c>
      <c r="Z75" s="13">
        <f t="shared" si="75"/>
        <v>0</v>
      </c>
    </row>
    <row r="76" spans="1:30" ht="14.15" customHeight="1" outlineLevel="1" x14ac:dyDescent="0.25">
      <c r="A76" s="8" t="str">
        <f>A75</f>
        <v>FY 2013-14</v>
      </c>
      <c r="B76" s="8" t="s">
        <v>91</v>
      </c>
      <c r="C76" s="13">
        <f t="shared" si="80"/>
        <v>62</v>
      </c>
      <c r="D76" s="13">
        <f t="shared" si="80"/>
        <v>0</v>
      </c>
      <c r="E76" s="13">
        <f t="shared" si="80"/>
        <v>0</v>
      </c>
      <c r="F76" s="13">
        <f t="shared" si="80"/>
        <v>0</v>
      </c>
      <c r="G76" s="9">
        <f t="shared" si="42"/>
        <v>-1</v>
      </c>
      <c r="H76" s="9" t="str">
        <f t="shared" si="43"/>
        <v>NA</v>
      </c>
      <c r="I76" s="13">
        <f>I52+I56+I60+I64</f>
        <v>0</v>
      </c>
      <c r="J76" s="13">
        <f t="shared" si="65"/>
        <v>62</v>
      </c>
      <c r="K76" s="13">
        <f t="shared" si="66"/>
        <v>0</v>
      </c>
      <c r="L76" s="13">
        <f t="shared" si="67"/>
        <v>0</v>
      </c>
      <c r="M76" s="13">
        <f t="shared" si="81"/>
        <v>0</v>
      </c>
      <c r="N76" s="13">
        <v>0</v>
      </c>
      <c r="O76" s="13">
        <f t="shared" si="82"/>
        <v>0</v>
      </c>
      <c r="P76" s="13">
        <f t="shared" si="82"/>
        <v>0</v>
      </c>
      <c r="Q76" s="13">
        <f t="shared" si="83"/>
        <v>0</v>
      </c>
      <c r="R76" s="13">
        <f t="shared" si="83"/>
        <v>0</v>
      </c>
      <c r="S76" s="13">
        <f>S52+S56+S60+S64</f>
        <v>0</v>
      </c>
      <c r="T76" s="13">
        <f t="shared" si="71"/>
        <v>62</v>
      </c>
      <c r="U76" s="13">
        <f t="shared" si="72"/>
        <v>0</v>
      </c>
      <c r="V76" s="13">
        <f t="shared" si="73"/>
        <v>0</v>
      </c>
      <c r="W76" s="13">
        <f>W52+W56+W60+W64</f>
        <v>0</v>
      </c>
      <c r="X76" s="316"/>
      <c r="Y76" s="13">
        <f t="shared" si="74"/>
        <v>-62</v>
      </c>
      <c r="Z76" s="13">
        <f t="shared" si="75"/>
        <v>0</v>
      </c>
    </row>
    <row r="77" spans="1:30" ht="14.15" customHeight="1" outlineLevel="1" x14ac:dyDescent="0.25">
      <c r="A77" s="8" t="str">
        <f>A76</f>
        <v>FY 2013-14</v>
      </c>
      <c r="B77" s="8" t="s">
        <v>158</v>
      </c>
      <c r="C77" s="13">
        <f t="shared" si="80"/>
        <v>4488</v>
      </c>
      <c r="D77" s="13">
        <f t="shared" si="80"/>
        <v>0</v>
      </c>
      <c r="E77" s="13">
        <f t="shared" si="80"/>
        <v>0</v>
      </c>
      <c r="F77" s="13">
        <f t="shared" si="80"/>
        <v>0</v>
      </c>
      <c r="G77" s="9">
        <f t="shared" si="42"/>
        <v>-1</v>
      </c>
      <c r="H77" s="9" t="str">
        <f t="shared" si="43"/>
        <v>NA</v>
      </c>
      <c r="I77" s="13">
        <f>I53+I57+I61+I65</f>
        <v>0</v>
      </c>
      <c r="J77" s="13">
        <f t="shared" si="65"/>
        <v>4488</v>
      </c>
      <c r="K77" s="13">
        <f t="shared" si="66"/>
        <v>0</v>
      </c>
      <c r="L77" s="13">
        <f t="shared" si="67"/>
        <v>0</v>
      </c>
      <c r="M77" s="13">
        <f>IF(E77=0,0,IF(I77=0,0,W77/I77))</f>
        <v>0</v>
      </c>
      <c r="N77" s="13">
        <v>0</v>
      </c>
      <c r="O77" s="13">
        <f t="shared" si="82"/>
        <v>0</v>
      </c>
      <c r="P77" s="13">
        <f t="shared" si="82"/>
        <v>0</v>
      </c>
      <c r="Q77" s="13">
        <f t="shared" si="83"/>
        <v>0</v>
      </c>
      <c r="R77" s="13">
        <f t="shared" si="83"/>
        <v>0</v>
      </c>
      <c r="S77" s="13">
        <f>S53+S57+S61+S65</f>
        <v>0</v>
      </c>
      <c r="T77" s="13">
        <f t="shared" si="71"/>
        <v>4488</v>
      </c>
      <c r="U77" s="13">
        <f t="shared" si="72"/>
        <v>0</v>
      </c>
      <c r="V77" s="13">
        <f t="shared" si="73"/>
        <v>0</v>
      </c>
      <c r="W77" s="13">
        <f>W53+W57+W61+W65</f>
        <v>0</v>
      </c>
      <c r="X77" s="316"/>
      <c r="Y77" s="13">
        <f t="shared" si="74"/>
        <v>-4488</v>
      </c>
      <c r="Z77" s="13">
        <f t="shared" si="75"/>
        <v>0</v>
      </c>
    </row>
    <row r="78" spans="1:30" s="7" customFormat="1" ht="14.15" customHeight="1" outlineLevel="1" x14ac:dyDescent="0.3">
      <c r="A78" s="10" t="s">
        <v>103</v>
      </c>
      <c r="B78" s="10" t="s">
        <v>9</v>
      </c>
      <c r="C78" s="14">
        <f>SUM(C75:C77)-C77</f>
        <v>101</v>
      </c>
      <c r="D78" s="14">
        <f>SUM(D75:D77)-D77</f>
        <v>0</v>
      </c>
      <c r="E78" s="14">
        <f>SUM(E75:E77)-E77</f>
        <v>0</v>
      </c>
      <c r="F78" s="14">
        <f>SUM(F75:F77)-F77</f>
        <v>0</v>
      </c>
      <c r="G78" s="11">
        <f t="shared" si="42"/>
        <v>-1</v>
      </c>
      <c r="H78" s="11" t="str">
        <f t="shared" si="43"/>
        <v>NA</v>
      </c>
      <c r="I78" s="14">
        <f>SUM(I75:I77)-I77</f>
        <v>0</v>
      </c>
      <c r="J78" s="14">
        <f t="shared" si="65"/>
        <v>101</v>
      </c>
      <c r="K78" s="14">
        <f t="shared" si="66"/>
        <v>0</v>
      </c>
      <c r="L78" s="14">
        <f t="shared" si="67"/>
        <v>0</v>
      </c>
      <c r="M78" s="14">
        <f>IF(E78=0,0,IF(I78=0,0,O78/E78))</f>
        <v>0</v>
      </c>
      <c r="N78" s="14">
        <v>0</v>
      </c>
      <c r="O78" s="14">
        <f>SUM(O75:O77)</f>
        <v>0</v>
      </c>
      <c r="P78" s="14">
        <f>SUM(P75:P77)</f>
        <v>0</v>
      </c>
      <c r="Q78" s="14">
        <f>SUM(Q75:Q77)-Q77</f>
        <v>0</v>
      </c>
      <c r="R78" s="14">
        <f>SUM(R75:R77)-R77</f>
        <v>0</v>
      </c>
      <c r="S78" s="14">
        <f>SUM(S75:S77)-S77</f>
        <v>0</v>
      </c>
      <c r="T78" s="14">
        <f t="shared" si="71"/>
        <v>101</v>
      </c>
      <c r="U78" s="14">
        <f t="shared" si="72"/>
        <v>0</v>
      </c>
      <c r="V78" s="14">
        <f t="shared" si="73"/>
        <v>0</v>
      </c>
      <c r="W78" s="14">
        <f>SUM(W75:W77)</f>
        <v>0</v>
      </c>
      <c r="X78" s="316"/>
      <c r="Y78" s="13">
        <f t="shared" si="74"/>
        <v>-101</v>
      </c>
      <c r="Z78" s="13">
        <f t="shared" si="75"/>
        <v>0</v>
      </c>
      <c r="AB78" s="268"/>
      <c r="AC78" s="160"/>
      <c r="AD78" s="269"/>
    </row>
    <row r="79" spans="1:30" x14ac:dyDescent="0.25">
      <c r="W79" s="314"/>
    </row>
    <row r="81" spans="2:24" x14ac:dyDescent="0.25">
      <c r="B81" s="12"/>
      <c r="C81" s="12"/>
      <c r="D81" s="12"/>
      <c r="E81" s="12"/>
      <c r="F81" s="12"/>
      <c r="G81" s="12"/>
      <c r="H81" s="12"/>
      <c r="K81" s="15"/>
      <c r="L81" s="15"/>
      <c r="M81" s="15"/>
      <c r="N81" s="15"/>
      <c r="O81" s="15"/>
      <c r="P81" s="15"/>
      <c r="T81"/>
      <c r="U81"/>
      <c r="V81"/>
      <c r="W81"/>
      <c r="X81"/>
    </row>
    <row r="82" spans="2:24" x14ac:dyDescent="0.25">
      <c r="B82" s="12"/>
      <c r="C82" s="12"/>
      <c r="D82" s="12"/>
      <c r="E82" s="12"/>
      <c r="F82" s="12"/>
      <c r="G82" s="12"/>
      <c r="H82" s="12"/>
      <c r="K82" s="15"/>
      <c r="L82" s="15"/>
      <c r="M82" s="15"/>
      <c r="N82" s="15"/>
      <c r="O82" s="15"/>
      <c r="P82" s="15"/>
      <c r="T82"/>
      <c r="U82"/>
      <c r="V82"/>
      <c r="W82"/>
      <c r="X82"/>
    </row>
    <row r="83" spans="2:24" x14ac:dyDescent="0.25">
      <c r="B83" s="12"/>
      <c r="C83" s="12"/>
      <c r="D83" s="12"/>
      <c r="E83" s="12"/>
      <c r="F83" s="12"/>
      <c r="G83" s="12"/>
      <c r="H83" s="12"/>
      <c r="K83" s="15"/>
      <c r="L83" s="15"/>
      <c r="M83" s="15"/>
      <c r="N83" s="15"/>
      <c r="O83" s="15"/>
      <c r="P83" s="15"/>
      <c r="T83"/>
      <c r="U83"/>
      <c r="V83"/>
      <c r="W83"/>
      <c r="X83"/>
    </row>
    <row r="84" spans="2:24" x14ac:dyDescent="0.25">
      <c r="B84" s="12"/>
      <c r="C84" s="12"/>
      <c r="D84" s="12"/>
      <c r="E84" s="12"/>
      <c r="F84" s="12"/>
      <c r="G84" s="12"/>
      <c r="H84" s="12"/>
      <c r="K84" s="15"/>
      <c r="L84" s="15"/>
      <c r="M84" s="15"/>
      <c r="N84" s="15"/>
      <c r="O84" s="15"/>
      <c r="P84" s="15"/>
      <c r="T84"/>
      <c r="U84"/>
      <c r="V84"/>
      <c r="W84"/>
      <c r="X84"/>
    </row>
    <row r="85" spans="2:24" x14ac:dyDescent="0.25">
      <c r="B85" s="12"/>
      <c r="C85" s="12"/>
      <c r="D85" s="12"/>
      <c r="E85" s="12"/>
      <c r="F85" s="12"/>
      <c r="G85" s="12"/>
      <c r="H85" s="12"/>
      <c r="J85" s="3"/>
      <c r="K85" s="15"/>
      <c r="L85" s="15"/>
      <c r="M85" s="15"/>
      <c r="N85" s="15"/>
      <c r="O85" s="15"/>
      <c r="P85" s="15"/>
      <c r="T85"/>
      <c r="U85"/>
      <c r="V85"/>
      <c r="W85"/>
      <c r="X85"/>
    </row>
    <row r="86" spans="2:24" x14ac:dyDescent="0.25">
      <c r="B86" s="12"/>
      <c r="C86" s="12"/>
      <c r="D86" s="12"/>
      <c r="E86" s="12"/>
      <c r="F86" s="12"/>
      <c r="G86" s="12"/>
      <c r="H86" s="12"/>
      <c r="J86" s="3"/>
      <c r="K86" s="15"/>
      <c r="L86" s="15"/>
      <c r="M86" s="15"/>
      <c r="N86" s="15"/>
      <c r="O86" s="15"/>
      <c r="P86" s="15"/>
      <c r="T86"/>
      <c r="U86"/>
      <c r="V86"/>
      <c r="W86"/>
      <c r="X86"/>
    </row>
    <row r="87" spans="2:24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2:24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2:24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2:24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2:24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2:24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2:24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2:24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</sheetData>
  <phoneticPr fontId="2" type="noConversion"/>
  <conditionalFormatting sqref="G3:H78 G81:H85 G87:H90">
    <cfRule type="cellIs" dxfId="191" priority="7274" stopIfTrue="1" operator="lessThan">
      <formula>0</formula>
    </cfRule>
    <cfRule type="cellIs" dxfId="190" priority="7275" stopIfTrue="1" operator="equal">
      <formula>"NA"</formula>
    </cfRule>
  </conditionalFormatting>
  <conditionalFormatting sqref="J3:L5 J7:L9 J11:L13 J15:L17 J19:L21 J23:L25 J27:L29 J31:L33 J35:L37 J39:L41 J43:L45 J47:L49 J51:L53 J55:L57 J59:L61 J63:L65 J67:L69 J71:L73 J75:L77">
    <cfRule type="cellIs" dxfId="189" priority="7276" stopIfTrue="1" operator="lessThan">
      <formula>0</formula>
    </cfRule>
    <cfRule type="cellIs" dxfId="188" priority="7277" stopIfTrue="1" operator="greaterThanOrEqual">
      <formula>0</formula>
    </cfRule>
  </conditionalFormatting>
  <pageMargins left="0.75" right="0.75" top="1" bottom="1" header="0.5" footer="0.5"/>
  <pageSetup scale="14" orientation="landscape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XCS389"/>
  <sheetViews>
    <sheetView showGridLines="0" tabSelected="1" zoomScaleNormal="100" workbookViewId="0">
      <pane xSplit="7" ySplit="4" topLeftCell="H5" activePane="bottomRight" state="frozen"/>
      <selection activeCell="O115" sqref="O115"/>
      <selection pane="topRight" activeCell="O115" sqref="O115"/>
      <selection pane="bottomLeft" activeCell="O115" sqref="O115"/>
      <selection pane="bottomRight" activeCell="G2" sqref="G2"/>
    </sheetView>
  </sheetViews>
  <sheetFormatPr defaultColWidth="9.08984375" defaultRowHeight="12.5" outlineLevelRow="1" outlineLevelCol="1" x14ac:dyDescent="0.25"/>
  <cols>
    <col min="1" max="2" width="0.6328125" style="342" customWidth="1"/>
    <col min="3" max="3" width="12.6328125" style="323" customWidth="1"/>
    <col min="4" max="5" width="8.6328125" style="323" customWidth="1"/>
    <col min="6" max="6" width="9.90625" style="323" customWidth="1"/>
    <col min="7" max="7" width="8.6328125" style="323" customWidth="1"/>
    <col min="8" max="10" width="8.6328125" style="323" customWidth="1" outlineLevel="1"/>
    <col min="11" max="11" width="8.6328125" style="323" customWidth="1"/>
    <col min="12" max="14" width="8.6328125" style="323" customWidth="1" outlineLevel="1"/>
    <col min="15" max="15" width="8.6328125" style="323" customWidth="1"/>
    <col min="16" max="17" width="10.6328125" style="323" customWidth="1"/>
    <col min="18" max="18" width="8.6328125" style="322" hidden="1" customWidth="1"/>
    <col min="19" max="20" width="8.6328125" style="322" customWidth="1"/>
    <col min="21" max="21" width="7.6328125" style="322" hidden="1" customWidth="1"/>
    <col min="22" max="22" width="7.6328125" style="346" hidden="1" customWidth="1"/>
    <col min="23" max="26" width="7.6328125" style="322" hidden="1" customWidth="1"/>
    <col min="27" max="27" width="0.90625" style="322" customWidth="1"/>
    <col min="28" max="30" width="8.6328125" style="322" customWidth="1" outlineLevel="1"/>
    <col min="31" max="31" width="8.6328125" style="322" customWidth="1"/>
    <col min="32" max="32" width="0.90625" style="322" customWidth="1"/>
    <col min="33" max="35" width="8.6328125" style="323" customWidth="1" outlineLevel="1"/>
    <col min="36" max="36" width="8.6328125" style="323" customWidth="1"/>
    <col min="37" max="39" width="8.6328125" style="323" customWidth="1" outlineLevel="1"/>
    <col min="40" max="40" width="8.6328125" style="323" customWidth="1"/>
    <col min="41" max="41" width="8.6328125" style="323" hidden="1" customWidth="1"/>
    <col min="42" max="42" width="8.6328125" style="323" customWidth="1"/>
    <col min="43" max="43" width="0.90625" style="322" customWidth="1"/>
    <col min="44" max="47" width="9.08984375" style="322" hidden="1" customWidth="1" outlineLevel="1"/>
    <col min="48" max="48" width="10" style="322" hidden="1" customWidth="1" outlineLevel="1"/>
    <col min="49" max="49" width="9.08984375" style="322" hidden="1" customWidth="1" outlineLevel="1"/>
    <col min="50" max="50" width="10.90625" style="322" hidden="1" customWidth="1" outlineLevel="1"/>
    <col min="51" max="51" width="10.453125" style="322" hidden="1" customWidth="1" outlineLevel="1"/>
    <col min="52" max="52" width="1.08984375" style="322" hidden="1" customWidth="1" outlineLevel="1"/>
    <col min="53" max="54" width="9.08984375" style="322" hidden="1" customWidth="1" outlineLevel="1"/>
    <col min="55" max="55" width="10" style="322" hidden="1" customWidth="1" outlineLevel="1"/>
    <col min="56" max="56" width="10.90625" style="322" hidden="1" customWidth="1" outlineLevel="1"/>
    <col min="57" max="57" width="10" style="322" hidden="1" customWidth="1" outlineLevel="1"/>
    <col min="58" max="59" width="9.08984375" style="322" hidden="1" customWidth="1" outlineLevel="1"/>
    <col min="60" max="60" width="10" style="322" hidden="1" customWidth="1" outlineLevel="1"/>
    <col min="61" max="61" width="9.08984375" style="322" collapsed="1"/>
    <col min="62" max="16384" width="9.08984375" style="322"/>
  </cols>
  <sheetData>
    <row r="1" spans="1:114" x14ac:dyDescent="0.25">
      <c r="A1" s="317"/>
      <c r="B1" s="317"/>
      <c r="C1" s="348" t="s">
        <v>184</v>
      </c>
      <c r="D1" s="318"/>
      <c r="E1" s="318"/>
      <c r="F1" s="319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20"/>
      <c r="S1" s="320"/>
      <c r="T1" s="320"/>
      <c r="U1" s="320"/>
      <c r="V1" s="321"/>
      <c r="W1" s="217" t="s">
        <v>183</v>
      </c>
      <c r="X1" s="217">
        <v>39</v>
      </c>
    </row>
    <row r="2" spans="1:114" x14ac:dyDescent="0.25">
      <c r="A2" s="317"/>
      <c r="B2" s="317"/>
      <c r="C2" s="318"/>
      <c r="D2" s="318"/>
      <c r="E2" s="318"/>
      <c r="F2" s="319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20"/>
      <c r="S2" s="320"/>
      <c r="T2" s="320"/>
      <c r="U2" s="320"/>
      <c r="V2" s="321"/>
      <c r="W2" s="217"/>
      <c r="X2" s="217"/>
    </row>
    <row r="3" spans="1:114" x14ac:dyDescent="0.25">
      <c r="A3" s="317"/>
      <c r="B3" s="317"/>
      <c r="C3" s="318"/>
      <c r="D3" s="318"/>
      <c r="E3" s="318"/>
      <c r="F3" s="319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20"/>
      <c r="S3" s="320"/>
      <c r="T3" s="320"/>
      <c r="U3" s="320"/>
      <c r="V3" s="321"/>
      <c r="W3" s="217"/>
      <c r="X3" s="217"/>
      <c r="AU3" s="359"/>
      <c r="AV3" s="359"/>
      <c r="AW3" s="359"/>
      <c r="AX3" s="359"/>
      <c r="AY3" s="359"/>
      <c r="AZ3" s="359"/>
    </row>
    <row r="4" spans="1:114" ht="50.5" x14ac:dyDescent="0.25">
      <c r="A4" s="317"/>
      <c r="B4" s="317"/>
      <c r="C4" s="324" t="s">
        <v>73</v>
      </c>
      <c r="D4" s="324" t="s">
        <v>0</v>
      </c>
      <c r="E4" s="324" t="s">
        <v>50</v>
      </c>
      <c r="F4" s="325" t="s">
        <v>22</v>
      </c>
      <c r="G4" s="324" t="s">
        <v>23</v>
      </c>
      <c r="H4" s="324" t="s">
        <v>84</v>
      </c>
      <c r="I4" s="324" t="s">
        <v>87</v>
      </c>
      <c r="J4" s="324" t="s">
        <v>159</v>
      </c>
      <c r="K4" s="324" t="s">
        <v>24</v>
      </c>
      <c r="L4" s="324" t="s">
        <v>33</v>
      </c>
      <c r="M4" s="324" t="s">
        <v>88</v>
      </c>
      <c r="N4" s="324" t="s">
        <v>160</v>
      </c>
      <c r="O4" s="324" t="s">
        <v>26</v>
      </c>
      <c r="P4" s="324" t="s">
        <v>168</v>
      </c>
      <c r="Q4" s="324" t="s">
        <v>169</v>
      </c>
      <c r="R4" s="324" t="s">
        <v>27</v>
      </c>
      <c r="S4" s="324" t="s">
        <v>170</v>
      </c>
      <c r="T4" s="324" t="s">
        <v>171</v>
      </c>
      <c r="U4" s="326" t="s">
        <v>27</v>
      </c>
      <c r="V4" s="327" t="s">
        <v>29</v>
      </c>
      <c r="W4" s="328"/>
      <c r="X4" s="321" t="s">
        <v>172</v>
      </c>
      <c r="Y4" s="329" t="s">
        <v>172</v>
      </c>
      <c r="Z4" s="329"/>
      <c r="AB4" s="330" t="s">
        <v>85</v>
      </c>
      <c r="AC4" s="330" t="s">
        <v>89</v>
      </c>
      <c r="AD4" s="330" t="s">
        <v>161</v>
      </c>
      <c r="AE4" s="330" t="s">
        <v>32</v>
      </c>
      <c r="AG4" s="330" t="s">
        <v>86</v>
      </c>
      <c r="AH4" s="330" t="s">
        <v>90</v>
      </c>
      <c r="AI4" s="330" t="s">
        <v>162</v>
      </c>
      <c r="AJ4" s="330" t="s">
        <v>44</v>
      </c>
      <c r="AK4" s="330" t="s">
        <v>92</v>
      </c>
      <c r="AL4" s="330" t="s">
        <v>93</v>
      </c>
      <c r="AM4" s="330" t="s">
        <v>163</v>
      </c>
      <c r="AN4" s="330" t="s">
        <v>95</v>
      </c>
      <c r="AO4" s="330" t="s">
        <v>45</v>
      </c>
      <c r="AP4" s="330" t="s">
        <v>36</v>
      </c>
      <c r="AR4" s="330" t="s">
        <v>144</v>
      </c>
      <c r="AS4" s="330" t="s">
        <v>145</v>
      </c>
      <c r="AT4" s="330" t="s">
        <v>164</v>
      </c>
      <c r="AU4" s="330" t="s">
        <v>146</v>
      </c>
      <c r="AV4" s="330" t="s">
        <v>147</v>
      </c>
      <c r="AW4" s="330" t="s">
        <v>148</v>
      </c>
      <c r="AX4" s="330" t="s">
        <v>165</v>
      </c>
      <c r="AY4" s="330" t="s">
        <v>149</v>
      </c>
      <c r="BA4" s="330" t="s">
        <v>150</v>
      </c>
      <c r="BB4" s="330" t="s">
        <v>151</v>
      </c>
      <c r="BC4" s="330" t="s">
        <v>166</v>
      </c>
      <c r="BD4" s="330" t="s">
        <v>154</v>
      </c>
      <c r="BE4" s="330" t="s">
        <v>152</v>
      </c>
      <c r="BF4" s="330" t="s">
        <v>153</v>
      </c>
      <c r="BG4" s="330" t="s">
        <v>167</v>
      </c>
      <c r="BH4" s="330" t="s">
        <v>155</v>
      </c>
    </row>
    <row r="5" spans="1:114" ht="12.75" customHeight="1" outlineLevel="1" x14ac:dyDescent="0.25">
      <c r="A5" s="331" t="str">
        <f t="shared" ref="A5:A34" si="0">C5&amp;D5</f>
        <v>Hotel NameApr-23</v>
      </c>
      <c r="B5" s="331" t="str">
        <f t="shared" ref="B5:B34" si="1">C5&amp;F5</f>
        <v>Hotel Name45017</v>
      </c>
      <c r="C5" s="332" t="s">
        <v>183</v>
      </c>
      <c r="D5" s="333" t="str">
        <f>TEXT(F5,"mmm")&amp;"-"&amp;RIGHT(YEAR(F5),2)</f>
        <v>Apr-23</v>
      </c>
      <c r="E5" s="333" t="s">
        <v>51</v>
      </c>
      <c r="F5" s="333">
        <v>45017</v>
      </c>
      <c r="G5" s="334">
        <f>WEEKDAY(F5)</f>
        <v>7</v>
      </c>
      <c r="H5" s="288">
        <v>2</v>
      </c>
      <c r="I5" s="288">
        <v>2</v>
      </c>
      <c r="J5" s="288">
        <v>55</v>
      </c>
      <c r="K5" s="289">
        <f>SUM(H5:J5)-J5</f>
        <v>4</v>
      </c>
      <c r="L5" s="288"/>
      <c r="M5" s="288"/>
      <c r="N5" s="288"/>
      <c r="O5" s="289">
        <f t="shared" ref="O5:O68" si="2">SUM(L5:N5)-N5</f>
        <v>0</v>
      </c>
      <c r="P5" s="335">
        <f t="shared" ref="P5:P68" si="3">IF(ISERROR(K5/VLOOKUP(C5,$W$1:$X$4,2,0)),"",K5/VLOOKUP(C5,$W$1:$X$4,2,0))</f>
        <v>0.10256410256410256</v>
      </c>
      <c r="Q5" s="335">
        <f t="shared" ref="Q5:Q68" si="4">IF(ISERROR(O5/VLOOKUP(C5,$W$1:$X$4,2,0)),"",O5/VLOOKUP(C5,$W$1:$X$4,2,0))</f>
        <v>0</v>
      </c>
      <c r="R5" s="288" t="s">
        <v>11</v>
      </c>
      <c r="S5" s="288">
        <f t="shared" ref="S5:S18" si="5">N5</f>
        <v>0</v>
      </c>
      <c r="T5" s="335">
        <f t="shared" ref="T5:T68" si="6">(O5+S5)/VLOOKUP(C5,$W$1:$X$4,2,0)</f>
        <v>0</v>
      </c>
      <c r="U5" s="288" t="s">
        <v>11</v>
      </c>
      <c r="V5" s="336" t="b">
        <f t="shared" ref="V5:V34" si="7">U5=R5</f>
        <v>1</v>
      </c>
      <c r="W5" s="337"/>
      <c r="X5" s="338"/>
      <c r="Y5" s="329"/>
      <c r="Z5" s="339"/>
      <c r="AB5" s="288">
        <f t="shared" ref="AB5:AB68" si="8">L5-H5</f>
        <v>-2</v>
      </c>
      <c r="AC5" s="288">
        <f t="shared" ref="AC5:AC68" si="9">M5-I5</f>
        <v>-2</v>
      </c>
      <c r="AD5" s="288">
        <f t="shared" ref="AD5:AD68" si="10">N5-J5</f>
        <v>-55</v>
      </c>
      <c r="AE5" s="288">
        <f t="shared" ref="AE5:AE68" si="11">O5-K5</f>
        <v>-4</v>
      </c>
      <c r="AF5" s="288"/>
      <c r="AG5" s="288"/>
      <c r="AH5" s="288"/>
      <c r="AI5" s="288"/>
      <c r="AJ5" s="288">
        <f>SUM(AG5:AI5)-AI5</f>
        <v>0</v>
      </c>
      <c r="AK5" s="288"/>
      <c r="AL5" s="288"/>
      <c r="AM5" s="288"/>
      <c r="AN5" s="288">
        <f>SUM(AK5:AM5)-AM5</f>
        <v>0</v>
      </c>
      <c r="AO5" s="335">
        <f t="shared" ref="AO5:AO68" si="12">IF(ISERROR(AJ5/VLOOKUP(C5,$W$1:$X$4,2,0)),"",AJ5/VLOOKUP(C5,$W$1:$X$4,2,0))</f>
        <v>0</v>
      </c>
      <c r="AP5" s="335">
        <f t="shared" ref="AP5:AP68" si="13">IF(ISERROR(AN5/VLOOKUP(C5,$W$1:$X$4,2,0)),"",AN5/VLOOKUP(C5,$W$1:$X$4,2,0))</f>
        <v>0</v>
      </c>
      <c r="AR5" s="288">
        <v>27</v>
      </c>
      <c r="AS5" s="288">
        <v>6</v>
      </c>
      <c r="AT5" s="288">
        <v>0</v>
      </c>
      <c r="AU5" s="289">
        <v>33</v>
      </c>
      <c r="AV5" s="288">
        <f>H5-AR5</f>
        <v>-25</v>
      </c>
      <c r="AW5" s="288">
        <f>I5-AS5</f>
        <v>-4</v>
      </c>
      <c r="AX5" s="288">
        <f>J5-AT5</f>
        <v>55</v>
      </c>
      <c r="AY5" s="288">
        <f>K5-AU5</f>
        <v>-29</v>
      </c>
      <c r="BA5" s="288">
        <v>27</v>
      </c>
      <c r="BB5" s="288">
        <v>6</v>
      </c>
      <c r="BC5" s="288">
        <v>0</v>
      </c>
      <c r="BD5" s="289">
        <v>33</v>
      </c>
      <c r="BE5" s="288">
        <f>L5-BA5</f>
        <v>-27</v>
      </c>
      <c r="BF5" s="288">
        <f t="shared" ref="BF5:BF68" si="14">M5-BB5</f>
        <v>-6</v>
      </c>
      <c r="BG5" s="288">
        <f t="shared" ref="BG5:BG68" si="15">N5-BC5</f>
        <v>0</v>
      </c>
      <c r="BH5" s="288">
        <f t="shared" ref="BH5:BH68" si="16">O5-BD5</f>
        <v>-33</v>
      </c>
      <c r="BI5" s="340"/>
      <c r="BJ5" s="340"/>
      <c r="DJ5" s="341"/>
    </row>
    <row r="6" spans="1:114" ht="12.75" customHeight="1" outlineLevel="1" x14ac:dyDescent="0.25">
      <c r="A6" s="331" t="str">
        <f t="shared" si="0"/>
        <v>Hotel NameApr-23</v>
      </c>
      <c r="B6" s="331" t="str">
        <f t="shared" si="1"/>
        <v>Hotel Name45018</v>
      </c>
      <c r="C6" s="332" t="s">
        <v>183</v>
      </c>
      <c r="D6" s="333" t="str">
        <f t="shared" ref="D6:D34" si="17">TEXT(F6,"mmm")&amp;"-"&amp;RIGHT(YEAR(F6),2)</f>
        <v>Apr-23</v>
      </c>
      <c r="E6" s="333" t="s">
        <v>51</v>
      </c>
      <c r="F6" s="333">
        <v>45018</v>
      </c>
      <c r="G6" s="334">
        <f t="shared" ref="G6:G34" si="18">WEEKDAY(F6)</f>
        <v>1</v>
      </c>
      <c r="H6" s="288">
        <v>33</v>
      </c>
      <c r="I6" s="288">
        <v>55</v>
      </c>
      <c r="J6" s="288">
        <v>4334</v>
      </c>
      <c r="K6" s="289">
        <f t="shared" ref="K6:K69" si="19">SUM(H6:J6)-J6</f>
        <v>88</v>
      </c>
      <c r="L6" s="288"/>
      <c r="M6" s="288"/>
      <c r="N6" s="288"/>
      <c r="O6" s="289">
        <f t="shared" si="2"/>
        <v>0</v>
      </c>
      <c r="P6" s="335">
        <f t="shared" si="3"/>
        <v>2.2564102564102564</v>
      </c>
      <c r="Q6" s="335">
        <f t="shared" si="4"/>
        <v>0</v>
      </c>
      <c r="R6" s="288" t="s">
        <v>11</v>
      </c>
      <c r="S6" s="288">
        <f t="shared" si="5"/>
        <v>0</v>
      </c>
      <c r="T6" s="335">
        <f t="shared" si="6"/>
        <v>0</v>
      </c>
      <c r="U6" s="288" t="s">
        <v>11</v>
      </c>
      <c r="V6" s="336" t="b">
        <f t="shared" si="7"/>
        <v>1</v>
      </c>
      <c r="W6" s="337"/>
      <c r="X6" s="338"/>
      <c r="Y6" s="329"/>
      <c r="Z6" s="339"/>
      <c r="AB6" s="288">
        <f t="shared" si="8"/>
        <v>-33</v>
      </c>
      <c r="AC6" s="288">
        <f t="shared" si="9"/>
        <v>-55</v>
      </c>
      <c r="AD6" s="288">
        <f t="shared" si="10"/>
        <v>-4334</v>
      </c>
      <c r="AE6" s="288">
        <f t="shared" si="11"/>
        <v>-88</v>
      </c>
      <c r="AF6" s="288"/>
      <c r="AG6" s="288"/>
      <c r="AH6" s="288"/>
      <c r="AI6" s="288"/>
      <c r="AJ6" s="288">
        <f t="shared" ref="AJ6:AJ69" si="20">SUM(AG6:AI6)-AI6</f>
        <v>0</v>
      </c>
      <c r="AK6" s="288"/>
      <c r="AL6" s="288"/>
      <c r="AM6" s="288"/>
      <c r="AN6" s="288">
        <f t="shared" ref="AN6:AN69" si="21">SUM(AK6:AM6)-AM6</f>
        <v>0</v>
      </c>
      <c r="AO6" s="335">
        <f t="shared" si="12"/>
        <v>0</v>
      </c>
      <c r="AP6" s="335">
        <f t="shared" si="13"/>
        <v>0</v>
      </c>
      <c r="AR6" s="288">
        <v>30</v>
      </c>
      <c r="AS6" s="288">
        <v>6</v>
      </c>
      <c r="AT6" s="288">
        <v>1</v>
      </c>
      <c r="AU6" s="289">
        <v>36</v>
      </c>
      <c r="AV6" s="288">
        <f t="shared" ref="AV6:AV69" si="22">H6-AR6</f>
        <v>3</v>
      </c>
      <c r="AW6" s="288">
        <f t="shared" ref="AW6:AW69" si="23">I6-AS6</f>
        <v>49</v>
      </c>
      <c r="AX6" s="288">
        <f t="shared" ref="AX6:AX69" si="24">J6-AT6</f>
        <v>4333</v>
      </c>
      <c r="AY6" s="288">
        <f t="shared" ref="AY6:AY69" si="25">K6-AU6</f>
        <v>52</v>
      </c>
      <c r="BA6" s="288">
        <v>30</v>
      </c>
      <c r="BB6" s="288">
        <v>6</v>
      </c>
      <c r="BC6" s="288">
        <v>1</v>
      </c>
      <c r="BD6" s="289">
        <v>36</v>
      </c>
      <c r="BE6" s="288">
        <f t="shared" ref="BE6:BE69" si="26">L6-BA6</f>
        <v>-30</v>
      </c>
      <c r="BF6" s="288">
        <f t="shared" si="14"/>
        <v>-6</v>
      </c>
      <c r="BG6" s="288">
        <f t="shared" si="15"/>
        <v>-1</v>
      </c>
      <c r="BH6" s="288">
        <f t="shared" si="16"/>
        <v>-36</v>
      </c>
      <c r="BI6" s="340"/>
      <c r="BJ6" s="340"/>
      <c r="DJ6" s="341"/>
    </row>
    <row r="7" spans="1:114" ht="12.75" customHeight="1" outlineLevel="1" x14ac:dyDescent="0.25">
      <c r="A7" s="331" t="str">
        <f t="shared" si="0"/>
        <v>Hotel NameApr-23</v>
      </c>
      <c r="B7" s="331" t="str">
        <f t="shared" si="1"/>
        <v>Hotel Name45019</v>
      </c>
      <c r="C7" s="332" t="s">
        <v>183</v>
      </c>
      <c r="D7" s="333" t="str">
        <f t="shared" si="17"/>
        <v>Apr-23</v>
      </c>
      <c r="E7" s="333" t="s">
        <v>51</v>
      </c>
      <c r="F7" s="333">
        <v>45019</v>
      </c>
      <c r="G7" s="334">
        <f t="shared" si="18"/>
        <v>2</v>
      </c>
      <c r="H7" s="288">
        <v>4</v>
      </c>
      <c r="I7" s="288">
        <v>5</v>
      </c>
      <c r="J7" s="288">
        <v>55</v>
      </c>
      <c r="K7" s="289">
        <f t="shared" si="19"/>
        <v>9</v>
      </c>
      <c r="L7" s="288"/>
      <c r="M7" s="288"/>
      <c r="N7" s="288"/>
      <c r="O7" s="289">
        <f t="shared" si="2"/>
        <v>0</v>
      </c>
      <c r="P7" s="335">
        <f t="shared" si="3"/>
        <v>0.23076923076923078</v>
      </c>
      <c r="Q7" s="335">
        <f t="shared" si="4"/>
        <v>0</v>
      </c>
      <c r="R7" s="288" t="s">
        <v>11</v>
      </c>
      <c r="S7" s="288">
        <f t="shared" si="5"/>
        <v>0</v>
      </c>
      <c r="T7" s="335">
        <f t="shared" si="6"/>
        <v>0</v>
      </c>
      <c r="U7" s="288" t="s">
        <v>11</v>
      </c>
      <c r="V7" s="336" t="b">
        <f t="shared" si="7"/>
        <v>1</v>
      </c>
      <c r="W7" s="320"/>
      <c r="X7" s="326"/>
      <c r="Y7" s="329"/>
      <c r="Z7" s="339"/>
      <c r="AB7" s="288">
        <f t="shared" si="8"/>
        <v>-4</v>
      </c>
      <c r="AC7" s="288">
        <f t="shared" si="9"/>
        <v>-5</v>
      </c>
      <c r="AD7" s="288">
        <f t="shared" si="10"/>
        <v>-55</v>
      </c>
      <c r="AE7" s="288">
        <f t="shared" si="11"/>
        <v>-9</v>
      </c>
      <c r="AF7" s="288"/>
      <c r="AG7" s="288"/>
      <c r="AH7" s="288"/>
      <c r="AI7" s="288"/>
      <c r="AJ7" s="288">
        <f t="shared" si="20"/>
        <v>0</v>
      </c>
      <c r="AK7" s="288"/>
      <c r="AL7" s="288"/>
      <c r="AM7" s="288"/>
      <c r="AN7" s="288">
        <f t="shared" si="21"/>
        <v>0</v>
      </c>
      <c r="AO7" s="335">
        <f t="shared" si="12"/>
        <v>0</v>
      </c>
      <c r="AP7" s="335">
        <f t="shared" si="13"/>
        <v>0</v>
      </c>
      <c r="AR7" s="288">
        <v>33</v>
      </c>
      <c r="AS7" s="288">
        <v>0</v>
      </c>
      <c r="AT7" s="288">
        <v>0</v>
      </c>
      <c r="AU7" s="289">
        <v>33</v>
      </c>
      <c r="AV7" s="288">
        <f t="shared" si="22"/>
        <v>-29</v>
      </c>
      <c r="AW7" s="288">
        <f t="shared" si="23"/>
        <v>5</v>
      </c>
      <c r="AX7" s="288">
        <f t="shared" si="24"/>
        <v>55</v>
      </c>
      <c r="AY7" s="288">
        <f t="shared" si="25"/>
        <v>-24</v>
      </c>
      <c r="BA7" s="288">
        <v>33</v>
      </c>
      <c r="BB7" s="288">
        <v>0</v>
      </c>
      <c r="BC7" s="288">
        <v>0</v>
      </c>
      <c r="BD7" s="289">
        <v>33</v>
      </c>
      <c r="BE7" s="288">
        <f t="shared" si="26"/>
        <v>-33</v>
      </c>
      <c r="BF7" s="288">
        <f t="shared" si="14"/>
        <v>0</v>
      </c>
      <c r="BG7" s="288">
        <f t="shared" si="15"/>
        <v>0</v>
      </c>
      <c r="BH7" s="288">
        <f t="shared" si="16"/>
        <v>-33</v>
      </c>
      <c r="BI7" s="340"/>
      <c r="BJ7" s="340"/>
      <c r="DJ7" s="341"/>
    </row>
    <row r="8" spans="1:114" ht="12.75" customHeight="1" outlineLevel="1" x14ac:dyDescent="0.25">
      <c r="A8" s="331" t="str">
        <f t="shared" si="0"/>
        <v>Hotel NameApr-23</v>
      </c>
      <c r="B8" s="331" t="str">
        <f t="shared" si="1"/>
        <v>Hotel Name45020</v>
      </c>
      <c r="C8" s="332" t="s">
        <v>183</v>
      </c>
      <c r="D8" s="333" t="str">
        <f t="shared" si="17"/>
        <v>Apr-23</v>
      </c>
      <c r="E8" s="333" t="s">
        <v>51</v>
      </c>
      <c r="F8" s="333">
        <v>45020</v>
      </c>
      <c r="G8" s="334">
        <f t="shared" si="18"/>
        <v>3</v>
      </c>
      <c r="H8" s="288"/>
      <c r="I8" s="288"/>
      <c r="J8" s="288"/>
      <c r="K8" s="289">
        <f t="shared" si="19"/>
        <v>0</v>
      </c>
      <c r="L8" s="288"/>
      <c r="M8" s="288"/>
      <c r="N8" s="288"/>
      <c r="O8" s="289">
        <f t="shared" si="2"/>
        <v>0</v>
      </c>
      <c r="P8" s="335">
        <f t="shared" si="3"/>
        <v>0</v>
      </c>
      <c r="Q8" s="335">
        <f t="shared" si="4"/>
        <v>0</v>
      </c>
      <c r="R8" s="288" t="s">
        <v>11</v>
      </c>
      <c r="S8" s="288">
        <f t="shared" si="5"/>
        <v>0</v>
      </c>
      <c r="T8" s="335">
        <f t="shared" si="6"/>
        <v>0</v>
      </c>
      <c r="U8" s="288" t="s">
        <v>11</v>
      </c>
      <c r="V8" s="336" t="b">
        <f t="shared" si="7"/>
        <v>1</v>
      </c>
      <c r="W8" s="320"/>
      <c r="X8" s="326"/>
      <c r="Y8" s="329"/>
      <c r="Z8" s="339"/>
      <c r="AB8" s="288">
        <f t="shared" si="8"/>
        <v>0</v>
      </c>
      <c r="AC8" s="288">
        <f t="shared" si="9"/>
        <v>0</v>
      </c>
      <c r="AD8" s="288">
        <f t="shared" si="10"/>
        <v>0</v>
      </c>
      <c r="AE8" s="288">
        <f t="shared" si="11"/>
        <v>0</v>
      </c>
      <c r="AF8" s="288"/>
      <c r="AG8" s="288"/>
      <c r="AH8" s="288"/>
      <c r="AI8" s="288"/>
      <c r="AJ8" s="288">
        <f t="shared" si="20"/>
        <v>0</v>
      </c>
      <c r="AK8" s="288"/>
      <c r="AL8" s="288"/>
      <c r="AM8" s="288"/>
      <c r="AN8" s="288">
        <f t="shared" si="21"/>
        <v>0</v>
      </c>
      <c r="AO8" s="335">
        <f t="shared" si="12"/>
        <v>0</v>
      </c>
      <c r="AP8" s="335">
        <f t="shared" si="13"/>
        <v>0</v>
      </c>
      <c r="AR8" s="288">
        <v>31</v>
      </c>
      <c r="AS8" s="288">
        <v>0</v>
      </c>
      <c r="AT8" s="288">
        <v>1</v>
      </c>
      <c r="AU8" s="289">
        <v>31</v>
      </c>
      <c r="AV8" s="288">
        <f t="shared" si="22"/>
        <v>-31</v>
      </c>
      <c r="AW8" s="288">
        <f t="shared" si="23"/>
        <v>0</v>
      </c>
      <c r="AX8" s="288">
        <f t="shared" si="24"/>
        <v>-1</v>
      </c>
      <c r="AY8" s="288">
        <f t="shared" si="25"/>
        <v>-31</v>
      </c>
      <c r="BA8" s="288">
        <v>31</v>
      </c>
      <c r="BB8" s="288">
        <v>0</v>
      </c>
      <c r="BC8" s="288">
        <v>1</v>
      </c>
      <c r="BD8" s="289">
        <v>31</v>
      </c>
      <c r="BE8" s="288">
        <f t="shared" si="26"/>
        <v>-31</v>
      </c>
      <c r="BF8" s="288">
        <f t="shared" si="14"/>
        <v>0</v>
      </c>
      <c r="BG8" s="288">
        <f t="shared" si="15"/>
        <v>-1</v>
      </c>
      <c r="BH8" s="288">
        <f t="shared" si="16"/>
        <v>-31</v>
      </c>
      <c r="BI8" s="340"/>
      <c r="BJ8" s="340"/>
      <c r="DJ8" s="341"/>
    </row>
    <row r="9" spans="1:114" ht="12.75" customHeight="1" outlineLevel="1" x14ac:dyDescent="0.25">
      <c r="A9" s="331" t="str">
        <f t="shared" si="0"/>
        <v>Hotel NameApr-23</v>
      </c>
      <c r="B9" s="331" t="str">
        <f t="shared" si="1"/>
        <v>Hotel Name45021</v>
      </c>
      <c r="C9" s="332" t="s">
        <v>183</v>
      </c>
      <c r="D9" s="333" t="str">
        <f t="shared" si="17"/>
        <v>Apr-23</v>
      </c>
      <c r="E9" s="333" t="s">
        <v>51</v>
      </c>
      <c r="F9" s="333">
        <v>45021</v>
      </c>
      <c r="G9" s="334">
        <f t="shared" si="18"/>
        <v>4</v>
      </c>
      <c r="H9" s="288"/>
      <c r="I9" s="288"/>
      <c r="J9" s="288">
        <v>44</v>
      </c>
      <c r="K9" s="289">
        <f t="shared" si="19"/>
        <v>0</v>
      </c>
      <c r="L9" s="288"/>
      <c r="M9" s="288"/>
      <c r="N9" s="288"/>
      <c r="O9" s="289">
        <f t="shared" si="2"/>
        <v>0</v>
      </c>
      <c r="P9" s="335">
        <f t="shared" si="3"/>
        <v>0</v>
      </c>
      <c r="Q9" s="335">
        <f t="shared" si="4"/>
        <v>0</v>
      </c>
      <c r="R9" s="288" t="s">
        <v>11</v>
      </c>
      <c r="S9" s="288">
        <f t="shared" si="5"/>
        <v>0</v>
      </c>
      <c r="T9" s="335">
        <f t="shared" si="6"/>
        <v>0</v>
      </c>
      <c r="U9" s="288" t="s">
        <v>11</v>
      </c>
      <c r="V9" s="336" t="b">
        <f t="shared" si="7"/>
        <v>1</v>
      </c>
      <c r="W9" s="320"/>
      <c r="X9" s="326"/>
      <c r="Y9" s="329"/>
      <c r="Z9" s="339"/>
      <c r="AB9" s="288">
        <f t="shared" si="8"/>
        <v>0</v>
      </c>
      <c r="AC9" s="288">
        <f t="shared" si="9"/>
        <v>0</v>
      </c>
      <c r="AD9" s="288">
        <f t="shared" si="10"/>
        <v>-44</v>
      </c>
      <c r="AE9" s="288">
        <f t="shared" si="11"/>
        <v>0</v>
      </c>
      <c r="AF9" s="288"/>
      <c r="AG9" s="288"/>
      <c r="AH9" s="288"/>
      <c r="AI9" s="288"/>
      <c r="AJ9" s="288">
        <f t="shared" si="20"/>
        <v>0</v>
      </c>
      <c r="AK9" s="288"/>
      <c r="AL9" s="288"/>
      <c r="AM9" s="288"/>
      <c r="AN9" s="288">
        <f t="shared" si="21"/>
        <v>0</v>
      </c>
      <c r="AO9" s="335">
        <f t="shared" si="12"/>
        <v>0</v>
      </c>
      <c r="AP9" s="335">
        <f t="shared" si="13"/>
        <v>0</v>
      </c>
      <c r="AR9" s="288">
        <v>27</v>
      </c>
      <c r="AS9" s="288">
        <v>0</v>
      </c>
      <c r="AT9" s="288">
        <v>1</v>
      </c>
      <c r="AU9" s="289">
        <v>27</v>
      </c>
      <c r="AV9" s="288">
        <f t="shared" si="22"/>
        <v>-27</v>
      </c>
      <c r="AW9" s="288">
        <f t="shared" si="23"/>
        <v>0</v>
      </c>
      <c r="AX9" s="288">
        <f t="shared" si="24"/>
        <v>43</v>
      </c>
      <c r="AY9" s="288">
        <f t="shared" si="25"/>
        <v>-27</v>
      </c>
      <c r="BA9" s="288">
        <v>27</v>
      </c>
      <c r="BB9" s="288">
        <v>0</v>
      </c>
      <c r="BC9" s="288">
        <v>1</v>
      </c>
      <c r="BD9" s="289">
        <v>27</v>
      </c>
      <c r="BE9" s="288">
        <f t="shared" si="26"/>
        <v>-27</v>
      </c>
      <c r="BF9" s="288">
        <f t="shared" si="14"/>
        <v>0</v>
      </c>
      <c r="BG9" s="288">
        <f t="shared" si="15"/>
        <v>-1</v>
      </c>
      <c r="BH9" s="288">
        <f t="shared" si="16"/>
        <v>-27</v>
      </c>
      <c r="BI9" s="340"/>
      <c r="BJ9" s="340"/>
      <c r="DJ9" s="341"/>
    </row>
    <row r="10" spans="1:114" ht="12.75" customHeight="1" outlineLevel="1" x14ac:dyDescent="0.25">
      <c r="A10" s="331" t="str">
        <f t="shared" si="0"/>
        <v>Hotel NameApr-23</v>
      </c>
      <c r="B10" s="331" t="str">
        <f t="shared" si="1"/>
        <v>Hotel Name45022</v>
      </c>
      <c r="C10" s="332" t="s">
        <v>183</v>
      </c>
      <c r="D10" s="333" t="str">
        <f t="shared" si="17"/>
        <v>Apr-23</v>
      </c>
      <c r="E10" s="333" t="s">
        <v>51</v>
      </c>
      <c r="F10" s="333">
        <v>45022</v>
      </c>
      <c r="G10" s="334">
        <f t="shared" si="18"/>
        <v>5</v>
      </c>
      <c r="H10" s="288"/>
      <c r="I10" s="288"/>
      <c r="J10" s="288"/>
      <c r="K10" s="289">
        <f t="shared" si="19"/>
        <v>0</v>
      </c>
      <c r="L10" s="288"/>
      <c r="M10" s="288"/>
      <c r="N10" s="288"/>
      <c r="O10" s="289">
        <f t="shared" si="2"/>
        <v>0</v>
      </c>
      <c r="P10" s="335">
        <f t="shared" si="3"/>
        <v>0</v>
      </c>
      <c r="Q10" s="335">
        <f t="shared" si="4"/>
        <v>0</v>
      </c>
      <c r="R10" s="288" t="s">
        <v>11</v>
      </c>
      <c r="S10" s="288">
        <f t="shared" si="5"/>
        <v>0</v>
      </c>
      <c r="T10" s="335">
        <f t="shared" si="6"/>
        <v>0</v>
      </c>
      <c r="U10" s="288" t="s">
        <v>11</v>
      </c>
      <c r="V10" s="336" t="b">
        <f t="shared" si="7"/>
        <v>1</v>
      </c>
      <c r="W10" s="320"/>
      <c r="X10" s="326"/>
      <c r="Y10" s="329"/>
      <c r="Z10" s="339"/>
      <c r="AB10" s="288">
        <f t="shared" si="8"/>
        <v>0</v>
      </c>
      <c r="AC10" s="288">
        <f t="shared" si="9"/>
        <v>0</v>
      </c>
      <c r="AD10" s="288">
        <f t="shared" si="10"/>
        <v>0</v>
      </c>
      <c r="AE10" s="288">
        <f t="shared" si="11"/>
        <v>0</v>
      </c>
      <c r="AF10" s="288"/>
      <c r="AG10" s="288"/>
      <c r="AH10" s="288"/>
      <c r="AI10" s="288"/>
      <c r="AJ10" s="288">
        <f t="shared" si="20"/>
        <v>0</v>
      </c>
      <c r="AK10" s="288"/>
      <c r="AL10" s="288"/>
      <c r="AM10" s="288"/>
      <c r="AN10" s="288">
        <f t="shared" si="21"/>
        <v>0</v>
      </c>
      <c r="AO10" s="335">
        <f t="shared" si="12"/>
        <v>0</v>
      </c>
      <c r="AP10" s="335">
        <f t="shared" si="13"/>
        <v>0</v>
      </c>
      <c r="AR10" s="288">
        <v>30</v>
      </c>
      <c r="AS10" s="288">
        <v>0</v>
      </c>
      <c r="AT10" s="288">
        <v>0</v>
      </c>
      <c r="AU10" s="289">
        <v>30</v>
      </c>
      <c r="AV10" s="288">
        <f t="shared" si="22"/>
        <v>-30</v>
      </c>
      <c r="AW10" s="288">
        <f t="shared" si="23"/>
        <v>0</v>
      </c>
      <c r="AX10" s="288">
        <f t="shared" si="24"/>
        <v>0</v>
      </c>
      <c r="AY10" s="288">
        <f t="shared" si="25"/>
        <v>-30</v>
      </c>
      <c r="BA10" s="288">
        <v>30</v>
      </c>
      <c r="BB10" s="288">
        <v>0</v>
      </c>
      <c r="BC10" s="288">
        <v>0</v>
      </c>
      <c r="BD10" s="289">
        <v>30</v>
      </c>
      <c r="BE10" s="288">
        <f t="shared" si="26"/>
        <v>-30</v>
      </c>
      <c r="BF10" s="288">
        <f t="shared" si="14"/>
        <v>0</v>
      </c>
      <c r="BG10" s="288">
        <f t="shared" si="15"/>
        <v>0</v>
      </c>
      <c r="BH10" s="288">
        <f t="shared" si="16"/>
        <v>-30</v>
      </c>
      <c r="BI10" s="340"/>
      <c r="BJ10" s="340"/>
      <c r="DJ10" s="341"/>
    </row>
    <row r="11" spans="1:114" ht="12.75" customHeight="1" outlineLevel="1" x14ac:dyDescent="0.25">
      <c r="A11" s="331" t="str">
        <f t="shared" si="0"/>
        <v>Hotel NameApr-23</v>
      </c>
      <c r="B11" s="331" t="str">
        <f t="shared" si="1"/>
        <v>Hotel Name45023</v>
      </c>
      <c r="C11" s="332" t="s">
        <v>183</v>
      </c>
      <c r="D11" s="333" t="str">
        <f t="shared" si="17"/>
        <v>Apr-23</v>
      </c>
      <c r="E11" s="333" t="s">
        <v>51</v>
      </c>
      <c r="F11" s="333">
        <v>45023</v>
      </c>
      <c r="G11" s="334">
        <f t="shared" si="18"/>
        <v>6</v>
      </c>
      <c r="H11" s="288"/>
      <c r="I11" s="288"/>
      <c r="J11" s="288"/>
      <c r="K11" s="289">
        <f t="shared" si="19"/>
        <v>0</v>
      </c>
      <c r="L11" s="288"/>
      <c r="M11" s="288"/>
      <c r="N11" s="288"/>
      <c r="O11" s="289">
        <f t="shared" si="2"/>
        <v>0</v>
      </c>
      <c r="P11" s="335">
        <f t="shared" si="3"/>
        <v>0</v>
      </c>
      <c r="Q11" s="335">
        <f t="shared" si="4"/>
        <v>0</v>
      </c>
      <c r="R11" s="288" t="s">
        <v>11</v>
      </c>
      <c r="S11" s="288">
        <f t="shared" si="5"/>
        <v>0</v>
      </c>
      <c r="T11" s="335">
        <f t="shared" si="6"/>
        <v>0</v>
      </c>
      <c r="U11" s="288" t="s">
        <v>11</v>
      </c>
      <c r="V11" s="336" t="b">
        <f t="shared" si="7"/>
        <v>1</v>
      </c>
      <c r="W11" s="320"/>
      <c r="X11" s="326"/>
      <c r="Y11" s="329"/>
      <c r="Z11" s="339"/>
      <c r="AB11" s="288">
        <f t="shared" si="8"/>
        <v>0</v>
      </c>
      <c r="AC11" s="288">
        <f t="shared" si="9"/>
        <v>0</v>
      </c>
      <c r="AD11" s="288">
        <f t="shared" si="10"/>
        <v>0</v>
      </c>
      <c r="AE11" s="288">
        <f t="shared" si="11"/>
        <v>0</v>
      </c>
      <c r="AF11" s="288"/>
      <c r="AG11" s="288"/>
      <c r="AH11" s="288"/>
      <c r="AI11" s="288"/>
      <c r="AJ11" s="288">
        <f t="shared" si="20"/>
        <v>0</v>
      </c>
      <c r="AK11" s="288"/>
      <c r="AL11" s="288"/>
      <c r="AM11" s="288"/>
      <c r="AN11" s="288">
        <f t="shared" si="21"/>
        <v>0</v>
      </c>
      <c r="AO11" s="335">
        <f t="shared" si="12"/>
        <v>0</v>
      </c>
      <c r="AP11" s="335">
        <f t="shared" si="13"/>
        <v>0</v>
      </c>
      <c r="AR11" s="288">
        <v>26</v>
      </c>
      <c r="AS11" s="288">
        <v>0</v>
      </c>
      <c r="AT11" s="288">
        <v>0</v>
      </c>
      <c r="AU11" s="289">
        <v>26</v>
      </c>
      <c r="AV11" s="288">
        <f t="shared" si="22"/>
        <v>-26</v>
      </c>
      <c r="AW11" s="288">
        <f t="shared" si="23"/>
        <v>0</v>
      </c>
      <c r="AX11" s="288">
        <f t="shared" si="24"/>
        <v>0</v>
      </c>
      <c r="AY11" s="288">
        <f t="shared" si="25"/>
        <v>-26</v>
      </c>
      <c r="BA11" s="288">
        <v>26</v>
      </c>
      <c r="BB11" s="288">
        <v>0</v>
      </c>
      <c r="BC11" s="288">
        <v>0</v>
      </c>
      <c r="BD11" s="289">
        <v>26</v>
      </c>
      <c r="BE11" s="288">
        <f t="shared" si="26"/>
        <v>-26</v>
      </c>
      <c r="BF11" s="288">
        <f t="shared" si="14"/>
        <v>0</v>
      </c>
      <c r="BG11" s="288">
        <f t="shared" si="15"/>
        <v>0</v>
      </c>
      <c r="BH11" s="288">
        <f t="shared" si="16"/>
        <v>-26</v>
      </c>
      <c r="BI11" s="340"/>
      <c r="BJ11" s="340"/>
      <c r="DJ11" s="341"/>
    </row>
    <row r="12" spans="1:114" ht="12.75" customHeight="1" outlineLevel="1" x14ac:dyDescent="0.25">
      <c r="A12" s="331" t="str">
        <f t="shared" si="0"/>
        <v>Hotel NameApr-23</v>
      </c>
      <c r="B12" s="331" t="str">
        <f t="shared" si="1"/>
        <v>Hotel Name45024</v>
      </c>
      <c r="C12" s="332" t="s">
        <v>183</v>
      </c>
      <c r="D12" s="333" t="str">
        <f t="shared" si="17"/>
        <v>Apr-23</v>
      </c>
      <c r="E12" s="333" t="s">
        <v>51</v>
      </c>
      <c r="F12" s="333">
        <v>45024</v>
      </c>
      <c r="G12" s="334">
        <f t="shared" si="18"/>
        <v>7</v>
      </c>
      <c r="H12" s="288"/>
      <c r="I12" s="288"/>
      <c r="J12" s="288"/>
      <c r="K12" s="289">
        <f t="shared" si="19"/>
        <v>0</v>
      </c>
      <c r="L12" s="288"/>
      <c r="M12" s="288"/>
      <c r="N12" s="288"/>
      <c r="O12" s="289">
        <f t="shared" si="2"/>
        <v>0</v>
      </c>
      <c r="P12" s="335">
        <f t="shared" si="3"/>
        <v>0</v>
      </c>
      <c r="Q12" s="335">
        <f t="shared" si="4"/>
        <v>0</v>
      </c>
      <c r="R12" s="288" t="s">
        <v>11</v>
      </c>
      <c r="S12" s="288">
        <f t="shared" si="5"/>
        <v>0</v>
      </c>
      <c r="T12" s="335">
        <f t="shared" si="6"/>
        <v>0</v>
      </c>
      <c r="U12" s="288" t="s">
        <v>11</v>
      </c>
      <c r="V12" s="336" t="b">
        <f t="shared" si="7"/>
        <v>1</v>
      </c>
      <c r="W12" s="320"/>
      <c r="X12" s="326"/>
      <c r="Y12" s="329"/>
      <c r="Z12" s="339"/>
      <c r="AB12" s="288">
        <f t="shared" si="8"/>
        <v>0</v>
      </c>
      <c r="AC12" s="288">
        <f t="shared" si="9"/>
        <v>0</v>
      </c>
      <c r="AD12" s="288">
        <f t="shared" si="10"/>
        <v>0</v>
      </c>
      <c r="AE12" s="288">
        <f t="shared" si="11"/>
        <v>0</v>
      </c>
      <c r="AF12" s="288"/>
      <c r="AG12" s="288"/>
      <c r="AH12" s="288"/>
      <c r="AI12" s="288"/>
      <c r="AJ12" s="288">
        <f t="shared" si="20"/>
        <v>0</v>
      </c>
      <c r="AK12" s="288"/>
      <c r="AL12" s="288"/>
      <c r="AM12" s="288"/>
      <c r="AN12" s="288">
        <f t="shared" si="21"/>
        <v>0</v>
      </c>
      <c r="AO12" s="335">
        <f t="shared" si="12"/>
        <v>0</v>
      </c>
      <c r="AP12" s="335">
        <f t="shared" si="13"/>
        <v>0</v>
      </c>
      <c r="AR12" s="288">
        <v>22</v>
      </c>
      <c r="AS12" s="288">
        <v>0</v>
      </c>
      <c r="AT12" s="288">
        <v>0</v>
      </c>
      <c r="AU12" s="289">
        <v>22</v>
      </c>
      <c r="AV12" s="288">
        <f t="shared" si="22"/>
        <v>-22</v>
      </c>
      <c r="AW12" s="288">
        <f t="shared" si="23"/>
        <v>0</v>
      </c>
      <c r="AX12" s="288">
        <f t="shared" si="24"/>
        <v>0</v>
      </c>
      <c r="AY12" s="288">
        <f t="shared" si="25"/>
        <v>-22</v>
      </c>
      <c r="BA12" s="288">
        <v>22</v>
      </c>
      <c r="BB12" s="288">
        <v>0</v>
      </c>
      <c r="BC12" s="288">
        <v>0</v>
      </c>
      <c r="BD12" s="289">
        <v>22</v>
      </c>
      <c r="BE12" s="288">
        <f t="shared" si="26"/>
        <v>-22</v>
      </c>
      <c r="BF12" s="288">
        <f t="shared" si="14"/>
        <v>0</v>
      </c>
      <c r="BG12" s="288">
        <f t="shared" si="15"/>
        <v>0</v>
      </c>
      <c r="BH12" s="288">
        <f t="shared" si="16"/>
        <v>-22</v>
      </c>
      <c r="BI12" s="340"/>
      <c r="BJ12" s="340"/>
      <c r="DJ12" s="341"/>
    </row>
    <row r="13" spans="1:114" ht="12.75" customHeight="1" outlineLevel="1" x14ac:dyDescent="0.25">
      <c r="A13" s="331" t="str">
        <f t="shared" si="0"/>
        <v>Hotel NameApr-23</v>
      </c>
      <c r="B13" s="331" t="str">
        <f t="shared" si="1"/>
        <v>Hotel Name45025</v>
      </c>
      <c r="C13" s="332" t="s">
        <v>183</v>
      </c>
      <c r="D13" s="333" t="str">
        <f t="shared" si="17"/>
        <v>Apr-23</v>
      </c>
      <c r="E13" s="333" t="s">
        <v>51</v>
      </c>
      <c r="F13" s="333">
        <v>45025</v>
      </c>
      <c r="G13" s="334">
        <f t="shared" si="18"/>
        <v>1</v>
      </c>
      <c r="H13" s="288"/>
      <c r="I13" s="288"/>
      <c r="J13" s="288"/>
      <c r="K13" s="289">
        <f t="shared" si="19"/>
        <v>0</v>
      </c>
      <c r="L13" s="288"/>
      <c r="M13" s="288"/>
      <c r="N13" s="288"/>
      <c r="O13" s="289">
        <f t="shared" si="2"/>
        <v>0</v>
      </c>
      <c r="P13" s="335">
        <f t="shared" si="3"/>
        <v>0</v>
      </c>
      <c r="Q13" s="335">
        <f t="shared" si="4"/>
        <v>0</v>
      </c>
      <c r="R13" s="288" t="s">
        <v>11</v>
      </c>
      <c r="S13" s="288">
        <f t="shared" si="5"/>
        <v>0</v>
      </c>
      <c r="T13" s="335">
        <f t="shared" si="6"/>
        <v>0</v>
      </c>
      <c r="U13" s="288" t="s">
        <v>11</v>
      </c>
      <c r="V13" s="336" t="b">
        <f t="shared" si="7"/>
        <v>1</v>
      </c>
      <c r="W13" s="320"/>
      <c r="X13" s="326"/>
      <c r="Y13" s="329"/>
      <c r="Z13" s="339"/>
      <c r="AB13" s="288">
        <f t="shared" si="8"/>
        <v>0</v>
      </c>
      <c r="AC13" s="288">
        <f t="shared" si="9"/>
        <v>0</v>
      </c>
      <c r="AD13" s="288">
        <f t="shared" si="10"/>
        <v>0</v>
      </c>
      <c r="AE13" s="288">
        <f t="shared" si="11"/>
        <v>0</v>
      </c>
      <c r="AF13" s="288"/>
      <c r="AG13" s="288"/>
      <c r="AH13" s="288"/>
      <c r="AI13" s="288"/>
      <c r="AJ13" s="288">
        <f t="shared" si="20"/>
        <v>0</v>
      </c>
      <c r="AK13" s="288"/>
      <c r="AL13" s="288"/>
      <c r="AM13" s="288"/>
      <c r="AN13" s="288">
        <f t="shared" si="21"/>
        <v>0</v>
      </c>
      <c r="AO13" s="335">
        <f t="shared" si="12"/>
        <v>0</v>
      </c>
      <c r="AP13" s="335">
        <f t="shared" si="13"/>
        <v>0</v>
      </c>
      <c r="AR13" s="288">
        <v>30</v>
      </c>
      <c r="AS13" s="288">
        <v>0</v>
      </c>
      <c r="AT13" s="288">
        <v>0</v>
      </c>
      <c r="AU13" s="289">
        <v>30</v>
      </c>
      <c r="AV13" s="288">
        <f t="shared" si="22"/>
        <v>-30</v>
      </c>
      <c r="AW13" s="288">
        <f t="shared" si="23"/>
        <v>0</v>
      </c>
      <c r="AX13" s="288">
        <f t="shared" si="24"/>
        <v>0</v>
      </c>
      <c r="AY13" s="288">
        <f t="shared" si="25"/>
        <v>-30</v>
      </c>
      <c r="BA13" s="288">
        <v>30</v>
      </c>
      <c r="BB13" s="288">
        <v>0</v>
      </c>
      <c r="BC13" s="288">
        <v>0</v>
      </c>
      <c r="BD13" s="289">
        <v>30</v>
      </c>
      <c r="BE13" s="288">
        <f t="shared" si="26"/>
        <v>-30</v>
      </c>
      <c r="BF13" s="288">
        <f t="shared" si="14"/>
        <v>0</v>
      </c>
      <c r="BG13" s="288">
        <f t="shared" si="15"/>
        <v>0</v>
      </c>
      <c r="BH13" s="288">
        <f t="shared" si="16"/>
        <v>-30</v>
      </c>
      <c r="BI13" s="340"/>
      <c r="BJ13" s="340"/>
      <c r="DJ13" s="341"/>
    </row>
    <row r="14" spans="1:114" ht="12.75" customHeight="1" outlineLevel="1" x14ac:dyDescent="0.25">
      <c r="A14" s="331" t="str">
        <f t="shared" si="0"/>
        <v>Hotel NameApr-23</v>
      </c>
      <c r="B14" s="331" t="str">
        <f t="shared" si="1"/>
        <v>Hotel Name45026</v>
      </c>
      <c r="C14" s="332" t="s">
        <v>183</v>
      </c>
      <c r="D14" s="333" t="str">
        <f t="shared" si="17"/>
        <v>Apr-23</v>
      </c>
      <c r="E14" s="333" t="s">
        <v>51</v>
      </c>
      <c r="F14" s="333">
        <v>45026</v>
      </c>
      <c r="G14" s="334">
        <f t="shared" si="18"/>
        <v>2</v>
      </c>
      <c r="H14" s="288"/>
      <c r="I14" s="288"/>
      <c r="J14" s="288"/>
      <c r="K14" s="289">
        <f t="shared" si="19"/>
        <v>0</v>
      </c>
      <c r="L14" s="288"/>
      <c r="M14" s="288"/>
      <c r="N14" s="288"/>
      <c r="O14" s="289">
        <f t="shared" si="2"/>
        <v>0</v>
      </c>
      <c r="P14" s="335">
        <f t="shared" si="3"/>
        <v>0</v>
      </c>
      <c r="Q14" s="335">
        <f t="shared" si="4"/>
        <v>0</v>
      </c>
      <c r="R14" s="288" t="s">
        <v>11</v>
      </c>
      <c r="S14" s="288">
        <f t="shared" si="5"/>
        <v>0</v>
      </c>
      <c r="T14" s="335">
        <f t="shared" si="6"/>
        <v>0</v>
      </c>
      <c r="U14" s="288" t="s">
        <v>11</v>
      </c>
      <c r="V14" s="336" t="b">
        <f t="shared" si="7"/>
        <v>1</v>
      </c>
      <c r="W14" s="320"/>
      <c r="X14" s="326"/>
      <c r="Y14" s="329"/>
      <c r="Z14" s="339"/>
      <c r="AB14" s="288">
        <f t="shared" si="8"/>
        <v>0</v>
      </c>
      <c r="AC14" s="288">
        <f t="shared" si="9"/>
        <v>0</v>
      </c>
      <c r="AD14" s="288">
        <f t="shared" si="10"/>
        <v>0</v>
      </c>
      <c r="AE14" s="288">
        <f t="shared" si="11"/>
        <v>0</v>
      </c>
      <c r="AF14" s="288"/>
      <c r="AG14" s="288"/>
      <c r="AH14" s="288"/>
      <c r="AI14" s="288"/>
      <c r="AJ14" s="288">
        <f t="shared" si="20"/>
        <v>0</v>
      </c>
      <c r="AK14" s="288"/>
      <c r="AL14" s="288"/>
      <c r="AM14" s="288"/>
      <c r="AN14" s="288">
        <f t="shared" si="21"/>
        <v>0</v>
      </c>
      <c r="AO14" s="335">
        <f t="shared" si="12"/>
        <v>0</v>
      </c>
      <c r="AP14" s="335">
        <f t="shared" si="13"/>
        <v>0</v>
      </c>
      <c r="AR14" s="288">
        <v>20</v>
      </c>
      <c r="AS14" s="288">
        <v>0</v>
      </c>
      <c r="AT14" s="288">
        <v>0</v>
      </c>
      <c r="AU14" s="289">
        <v>20</v>
      </c>
      <c r="AV14" s="288">
        <f t="shared" si="22"/>
        <v>-20</v>
      </c>
      <c r="AW14" s="288">
        <f t="shared" si="23"/>
        <v>0</v>
      </c>
      <c r="AX14" s="288">
        <f t="shared" si="24"/>
        <v>0</v>
      </c>
      <c r="AY14" s="288">
        <f t="shared" si="25"/>
        <v>-20</v>
      </c>
      <c r="BA14" s="288">
        <v>20</v>
      </c>
      <c r="BB14" s="288">
        <v>0</v>
      </c>
      <c r="BC14" s="288">
        <v>0</v>
      </c>
      <c r="BD14" s="289">
        <v>20</v>
      </c>
      <c r="BE14" s="288">
        <f t="shared" si="26"/>
        <v>-20</v>
      </c>
      <c r="BF14" s="288">
        <f t="shared" si="14"/>
        <v>0</v>
      </c>
      <c r="BG14" s="288">
        <f t="shared" si="15"/>
        <v>0</v>
      </c>
      <c r="BH14" s="288">
        <f t="shared" si="16"/>
        <v>-20</v>
      </c>
      <c r="BI14" s="340"/>
      <c r="BJ14" s="340"/>
      <c r="DJ14" s="341"/>
    </row>
    <row r="15" spans="1:114" ht="12.75" customHeight="1" outlineLevel="1" x14ac:dyDescent="0.25">
      <c r="A15" s="331" t="str">
        <f t="shared" si="0"/>
        <v>Hotel NameApr-23</v>
      </c>
      <c r="B15" s="331" t="str">
        <f t="shared" si="1"/>
        <v>Hotel Name45027</v>
      </c>
      <c r="C15" s="332" t="s">
        <v>183</v>
      </c>
      <c r="D15" s="333" t="str">
        <f t="shared" si="17"/>
        <v>Apr-23</v>
      </c>
      <c r="E15" s="333" t="s">
        <v>51</v>
      </c>
      <c r="F15" s="333">
        <v>45027</v>
      </c>
      <c r="G15" s="334">
        <f t="shared" si="18"/>
        <v>3</v>
      </c>
      <c r="H15" s="288"/>
      <c r="I15" s="288"/>
      <c r="J15" s="288"/>
      <c r="K15" s="289">
        <f t="shared" si="19"/>
        <v>0</v>
      </c>
      <c r="L15" s="288"/>
      <c r="M15" s="288"/>
      <c r="N15" s="288"/>
      <c r="O15" s="289">
        <f t="shared" si="2"/>
        <v>0</v>
      </c>
      <c r="P15" s="335">
        <f t="shared" si="3"/>
        <v>0</v>
      </c>
      <c r="Q15" s="335">
        <f t="shared" si="4"/>
        <v>0</v>
      </c>
      <c r="R15" s="288" t="s">
        <v>11</v>
      </c>
      <c r="S15" s="288">
        <f t="shared" si="5"/>
        <v>0</v>
      </c>
      <c r="T15" s="335">
        <f t="shared" si="6"/>
        <v>0</v>
      </c>
      <c r="U15" s="288" t="s">
        <v>11</v>
      </c>
      <c r="V15" s="336" t="b">
        <f t="shared" si="7"/>
        <v>1</v>
      </c>
      <c r="W15" s="320"/>
      <c r="X15" s="326"/>
      <c r="Y15" s="329"/>
      <c r="Z15" s="339"/>
      <c r="AB15" s="288">
        <f t="shared" si="8"/>
        <v>0</v>
      </c>
      <c r="AC15" s="288">
        <f t="shared" si="9"/>
        <v>0</v>
      </c>
      <c r="AD15" s="288">
        <f t="shared" si="10"/>
        <v>0</v>
      </c>
      <c r="AE15" s="288">
        <f t="shared" si="11"/>
        <v>0</v>
      </c>
      <c r="AF15" s="288"/>
      <c r="AG15" s="288"/>
      <c r="AH15" s="288"/>
      <c r="AI15" s="288"/>
      <c r="AJ15" s="288">
        <f t="shared" si="20"/>
        <v>0</v>
      </c>
      <c r="AK15" s="288"/>
      <c r="AL15" s="288"/>
      <c r="AM15" s="288"/>
      <c r="AN15" s="288">
        <f t="shared" si="21"/>
        <v>0</v>
      </c>
      <c r="AO15" s="335">
        <f t="shared" si="12"/>
        <v>0</v>
      </c>
      <c r="AP15" s="335">
        <f t="shared" si="13"/>
        <v>0</v>
      </c>
      <c r="AR15" s="288">
        <v>31</v>
      </c>
      <c r="AS15" s="288">
        <v>0</v>
      </c>
      <c r="AT15" s="288">
        <v>0</v>
      </c>
      <c r="AU15" s="289">
        <v>31</v>
      </c>
      <c r="AV15" s="288">
        <f t="shared" si="22"/>
        <v>-31</v>
      </c>
      <c r="AW15" s="288">
        <f t="shared" si="23"/>
        <v>0</v>
      </c>
      <c r="AX15" s="288">
        <f t="shared" si="24"/>
        <v>0</v>
      </c>
      <c r="AY15" s="288">
        <f t="shared" si="25"/>
        <v>-31</v>
      </c>
      <c r="BA15" s="288">
        <v>31</v>
      </c>
      <c r="BB15" s="288">
        <v>0</v>
      </c>
      <c r="BC15" s="288">
        <v>0</v>
      </c>
      <c r="BD15" s="289">
        <v>31</v>
      </c>
      <c r="BE15" s="288">
        <f t="shared" si="26"/>
        <v>-31</v>
      </c>
      <c r="BF15" s="288">
        <f t="shared" si="14"/>
        <v>0</v>
      </c>
      <c r="BG15" s="288">
        <f t="shared" si="15"/>
        <v>0</v>
      </c>
      <c r="BH15" s="288">
        <f t="shared" si="16"/>
        <v>-31</v>
      </c>
      <c r="BI15" s="340"/>
      <c r="BJ15" s="340"/>
      <c r="DJ15" s="341"/>
    </row>
    <row r="16" spans="1:114" ht="12.75" customHeight="1" outlineLevel="1" x14ac:dyDescent="0.25">
      <c r="A16" s="331" t="str">
        <f t="shared" si="0"/>
        <v>Hotel NameApr-23</v>
      </c>
      <c r="B16" s="331" t="str">
        <f t="shared" si="1"/>
        <v>Hotel Name45028</v>
      </c>
      <c r="C16" s="332" t="s">
        <v>183</v>
      </c>
      <c r="D16" s="333" t="str">
        <f t="shared" si="17"/>
        <v>Apr-23</v>
      </c>
      <c r="E16" s="333" t="s">
        <v>51</v>
      </c>
      <c r="F16" s="333">
        <v>45028</v>
      </c>
      <c r="G16" s="334">
        <f t="shared" si="18"/>
        <v>4</v>
      </c>
      <c r="H16" s="288"/>
      <c r="I16" s="288"/>
      <c r="J16" s="288"/>
      <c r="K16" s="289">
        <f t="shared" si="19"/>
        <v>0</v>
      </c>
      <c r="L16" s="288"/>
      <c r="M16" s="288"/>
      <c r="N16" s="288"/>
      <c r="O16" s="289">
        <f t="shared" si="2"/>
        <v>0</v>
      </c>
      <c r="P16" s="335">
        <f t="shared" si="3"/>
        <v>0</v>
      </c>
      <c r="Q16" s="335">
        <f t="shared" si="4"/>
        <v>0</v>
      </c>
      <c r="R16" s="288" t="s">
        <v>11</v>
      </c>
      <c r="S16" s="288">
        <f t="shared" si="5"/>
        <v>0</v>
      </c>
      <c r="T16" s="335">
        <f t="shared" si="6"/>
        <v>0</v>
      </c>
      <c r="U16" s="288" t="s">
        <v>11</v>
      </c>
      <c r="V16" s="336" t="b">
        <f t="shared" si="7"/>
        <v>1</v>
      </c>
      <c r="W16" s="320"/>
      <c r="X16" s="326">
        <f>ROUND(L16,0)</f>
        <v>0</v>
      </c>
      <c r="Y16" s="326">
        <f>ROUND(M16,0)</f>
        <v>0</v>
      </c>
      <c r="Z16" s="339"/>
      <c r="AB16" s="288">
        <f t="shared" si="8"/>
        <v>0</v>
      </c>
      <c r="AC16" s="288">
        <f t="shared" si="9"/>
        <v>0</v>
      </c>
      <c r="AD16" s="288">
        <f t="shared" si="10"/>
        <v>0</v>
      </c>
      <c r="AE16" s="288">
        <f t="shared" si="11"/>
        <v>0</v>
      </c>
      <c r="AF16" s="288"/>
      <c r="AG16" s="288"/>
      <c r="AH16" s="288"/>
      <c r="AI16" s="288"/>
      <c r="AJ16" s="288">
        <f t="shared" si="20"/>
        <v>0</v>
      </c>
      <c r="AK16" s="288"/>
      <c r="AL16" s="288"/>
      <c r="AM16" s="288"/>
      <c r="AN16" s="288">
        <f t="shared" si="21"/>
        <v>0</v>
      </c>
      <c r="AO16" s="335">
        <f t="shared" si="12"/>
        <v>0</v>
      </c>
      <c r="AP16" s="335">
        <f t="shared" si="13"/>
        <v>0</v>
      </c>
      <c r="AR16" s="288">
        <v>30</v>
      </c>
      <c r="AS16" s="288">
        <v>0</v>
      </c>
      <c r="AT16" s="288">
        <v>0</v>
      </c>
      <c r="AU16" s="289">
        <v>30</v>
      </c>
      <c r="AV16" s="288">
        <f t="shared" si="22"/>
        <v>-30</v>
      </c>
      <c r="AW16" s="288">
        <f t="shared" si="23"/>
        <v>0</v>
      </c>
      <c r="AX16" s="288">
        <f t="shared" si="24"/>
        <v>0</v>
      </c>
      <c r="AY16" s="288">
        <f t="shared" si="25"/>
        <v>-30</v>
      </c>
      <c r="BA16" s="288">
        <v>30</v>
      </c>
      <c r="BB16" s="288">
        <v>0</v>
      </c>
      <c r="BC16" s="288">
        <v>0</v>
      </c>
      <c r="BD16" s="289">
        <v>30</v>
      </c>
      <c r="BE16" s="288">
        <f t="shared" si="26"/>
        <v>-30</v>
      </c>
      <c r="BF16" s="288">
        <f t="shared" si="14"/>
        <v>0</v>
      </c>
      <c r="BG16" s="288">
        <f t="shared" si="15"/>
        <v>0</v>
      </c>
      <c r="BH16" s="288">
        <f t="shared" si="16"/>
        <v>-30</v>
      </c>
      <c r="BI16" s="340"/>
      <c r="BJ16" s="340"/>
      <c r="DJ16" s="341"/>
    </row>
    <row r="17" spans="1:114" ht="12.75" customHeight="1" outlineLevel="1" x14ac:dyDescent="0.25">
      <c r="A17" s="331" t="str">
        <f t="shared" si="0"/>
        <v>Hotel NameApr-23</v>
      </c>
      <c r="B17" s="331" t="str">
        <f t="shared" si="1"/>
        <v>Hotel Name45029</v>
      </c>
      <c r="C17" s="332" t="s">
        <v>183</v>
      </c>
      <c r="D17" s="333" t="str">
        <f t="shared" si="17"/>
        <v>Apr-23</v>
      </c>
      <c r="E17" s="333" t="s">
        <v>51</v>
      </c>
      <c r="F17" s="333">
        <v>45029</v>
      </c>
      <c r="G17" s="334">
        <f t="shared" si="18"/>
        <v>5</v>
      </c>
      <c r="H17" s="288"/>
      <c r="I17" s="288"/>
      <c r="J17" s="288"/>
      <c r="K17" s="289">
        <f t="shared" si="19"/>
        <v>0</v>
      </c>
      <c r="L17" s="288"/>
      <c r="M17" s="288"/>
      <c r="N17" s="288"/>
      <c r="O17" s="289">
        <f t="shared" si="2"/>
        <v>0</v>
      </c>
      <c r="P17" s="335">
        <f t="shared" si="3"/>
        <v>0</v>
      </c>
      <c r="Q17" s="335">
        <f t="shared" si="4"/>
        <v>0</v>
      </c>
      <c r="R17" s="288" t="s">
        <v>11</v>
      </c>
      <c r="S17" s="288">
        <f t="shared" si="5"/>
        <v>0</v>
      </c>
      <c r="T17" s="335">
        <f t="shared" si="6"/>
        <v>0</v>
      </c>
      <c r="U17" s="288" t="s">
        <v>11</v>
      </c>
      <c r="V17" s="336" t="b">
        <f t="shared" si="7"/>
        <v>1</v>
      </c>
      <c r="W17" s="320"/>
      <c r="X17" s="326">
        <f>ROUND(L17,0)</f>
        <v>0</v>
      </c>
      <c r="Y17" s="326">
        <f t="shared" ref="Y17:Y34" si="27">ROUND(M17,0)</f>
        <v>0</v>
      </c>
      <c r="Z17" s="339"/>
      <c r="AB17" s="288">
        <f t="shared" si="8"/>
        <v>0</v>
      </c>
      <c r="AC17" s="288">
        <f t="shared" si="9"/>
        <v>0</v>
      </c>
      <c r="AD17" s="288">
        <f t="shared" si="10"/>
        <v>0</v>
      </c>
      <c r="AE17" s="288">
        <f t="shared" si="11"/>
        <v>0</v>
      </c>
      <c r="AF17" s="288"/>
      <c r="AG17" s="288"/>
      <c r="AH17" s="288"/>
      <c r="AI17" s="288"/>
      <c r="AJ17" s="288">
        <f t="shared" si="20"/>
        <v>0</v>
      </c>
      <c r="AK17" s="288"/>
      <c r="AL17" s="288"/>
      <c r="AM17" s="288"/>
      <c r="AN17" s="288">
        <f t="shared" si="21"/>
        <v>0</v>
      </c>
      <c r="AO17" s="335">
        <f t="shared" si="12"/>
        <v>0</v>
      </c>
      <c r="AP17" s="335">
        <f t="shared" si="13"/>
        <v>0</v>
      </c>
      <c r="AR17" s="288">
        <v>20</v>
      </c>
      <c r="AS17" s="288">
        <v>0</v>
      </c>
      <c r="AT17" s="288">
        <v>0</v>
      </c>
      <c r="AU17" s="289">
        <v>20</v>
      </c>
      <c r="AV17" s="288">
        <f t="shared" si="22"/>
        <v>-20</v>
      </c>
      <c r="AW17" s="288">
        <f t="shared" si="23"/>
        <v>0</v>
      </c>
      <c r="AX17" s="288">
        <f t="shared" si="24"/>
        <v>0</v>
      </c>
      <c r="AY17" s="288">
        <f t="shared" si="25"/>
        <v>-20</v>
      </c>
      <c r="BA17" s="288">
        <v>20</v>
      </c>
      <c r="BB17" s="288">
        <v>0</v>
      </c>
      <c r="BC17" s="288">
        <v>0</v>
      </c>
      <c r="BD17" s="289">
        <v>20</v>
      </c>
      <c r="BE17" s="288">
        <f t="shared" si="26"/>
        <v>-20</v>
      </c>
      <c r="BF17" s="288">
        <f t="shared" si="14"/>
        <v>0</v>
      </c>
      <c r="BG17" s="288">
        <f t="shared" si="15"/>
        <v>0</v>
      </c>
      <c r="BH17" s="288">
        <f t="shared" si="16"/>
        <v>-20</v>
      </c>
      <c r="BI17" s="340"/>
      <c r="BJ17" s="340"/>
      <c r="DJ17" s="341"/>
    </row>
    <row r="18" spans="1:114" ht="12.75" customHeight="1" outlineLevel="1" x14ac:dyDescent="0.25">
      <c r="A18" s="331" t="str">
        <f t="shared" si="0"/>
        <v>Hotel NameApr-23</v>
      </c>
      <c r="B18" s="331" t="str">
        <f t="shared" si="1"/>
        <v>Hotel Name45030</v>
      </c>
      <c r="C18" s="332" t="s">
        <v>183</v>
      </c>
      <c r="D18" s="333" t="str">
        <f t="shared" si="17"/>
        <v>Apr-23</v>
      </c>
      <c r="E18" s="333" t="s">
        <v>51</v>
      </c>
      <c r="F18" s="333">
        <v>45030</v>
      </c>
      <c r="G18" s="334">
        <f t="shared" si="18"/>
        <v>6</v>
      </c>
      <c r="H18" s="288"/>
      <c r="I18" s="288"/>
      <c r="J18" s="288"/>
      <c r="K18" s="289">
        <f>SUM(H18:J18)-J18</f>
        <v>0</v>
      </c>
      <c r="L18" s="288"/>
      <c r="M18" s="288"/>
      <c r="N18" s="288"/>
      <c r="O18" s="289">
        <f t="shared" si="2"/>
        <v>0</v>
      </c>
      <c r="P18" s="335">
        <f t="shared" si="3"/>
        <v>0</v>
      </c>
      <c r="Q18" s="335">
        <f t="shared" si="4"/>
        <v>0</v>
      </c>
      <c r="R18" s="288" t="s">
        <v>11</v>
      </c>
      <c r="S18" s="288">
        <f t="shared" si="5"/>
        <v>0</v>
      </c>
      <c r="T18" s="335">
        <f t="shared" si="6"/>
        <v>0</v>
      </c>
      <c r="U18" s="288" t="s">
        <v>11</v>
      </c>
      <c r="V18" s="336" t="b">
        <f t="shared" si="7"/>
        <v>1</v>
      </c>
      <c r="W18" s="320"/>
      <c r="X18" s="326">
        <f t="shared" ref="X18:X34" si="28">ROUND(L18,0)</f>
        <v>0</v>
      </c>
      <c r="Y18" s="326">
        <f t="shared" si="27"/>
        <v>0</v>
      </c>
      <c r="Z18" s="339"/>
      <c r="AB18" s="288">
        <f t="shared" si="8"/>
        <v>0</v>
      </c>
      <c r="AC18" s="288">
        <f t="shared" si="9"/>
        <v>0</v>
      </c>
      <c r="AD18" s="288">
        <f t="shared" si="10"/>
        <v>0</v>
      </c>
      <c r="AE18" s="288">
        <f t="shared" si="11"/>
        <v>0</v>
      </c>
      <c r="AF18" s="288"/>
      <c r="AG18" s="288"/>
      <c r="AH18" s="288"/>
      <c r="AI18" s="288"/>
      <c r="AJ18" s="288">
        <f t="shared" ref="AJ18:AJ23" si="29">SUM(AG18:AI18)-AI18</f>
        <v>0</v>
      </c>
      <c r="AK18" s="288"/>
      <c r="AL18" s="288"/>
      <c r="AM18" s="288"/>
      <c r="AN18" s="288">
        <f t="shared" si="21"/>
        <v>0</v>
      </c>
      <c r="AO18" s="335">
        <f t="shared" si="12"/>
        <v>0</v>
      </c>
      <c r="AP18" s="335">
        <f t="shared" si="13"/>
        <v>0</v>
      </c>
      <c r="AR18" s="288">
        <v>23</v>
      </c>
      <c r="AS18" s="288">
        <v>5</v>
      </c>
      <c r="AT18" s="288">
        <v>1</v>
      </c>
      <c r="AU18" s="289">
        <v>28</v>
      </c>
      <c r="AV18" s="288">
        <f t="shared" si="22"/>
        <v>-23</v>
      </c>
      <c r="AW18" s="288">
        <f t="shared" si="23"/>
        <v>-5</v>
      </c>
      <c r="AX18" s="288">
        <f t="shared" si="24"/>
        <v>-1</v>
      </c>
      <c r="AY18" s="288">
        <f t="shared" si="25"/>
        <v>-28</v>
      </c>
      <c r="BA18" s="288">
        <v>23</v>
      </c>
      <c r="BB18" s="288">
        <v>5</v>
      </c>
      <c r="BC18" s="288">
        <v>1</v>
      </c>
      <c r="BD18" s="289">
        <v>28</v>
      </c>
      <c r="BE18" s="288">
        <f t="shared" si="26"/>
        <v>-23</v>
      </c>
      <c r="BF18" s="288">
        <f t="shared" si="14"/>
        <v>-5</v>
      </c>
      <c r="BG18" s="288">
        <f t="shared" si="15"/>
        <v>-1</v>
      </c>
      <c r="BH18" s="288">
        <f t="shared" si="16"/>
        <v>-28</v>
      </c>
      <c r="BI18" s="340"/>
      <c r="BJ18" s="340"/>
      <c r="DJ18" s="341"/>
    </row>
    <row r="19" spans="1:114" ht="12.75" customHeight="1" outlineLevel="1" x14ac:dyDescent="0.25">
      <c r="A19" s="331" t="str">
        <f t="shared" si="0"/>
        <v>Hotel NameApr-23</v>
      </c>
      <c r="B19" s="331" t="str">
        <f t="shared" si="1"/>
        <v>Hotel Name45031</v>
      </c>
      <c r="C19" s="332" t="s">
        <v>183</v>
      </c>
      <c r="D19" s="333" t="str">
        <f t="shared" si="17"/>
        <v>Apr-23</v>
      </c>
      <c r="E19" s="333" t="s">
        <v>51</v>
      </c>
      <c r="F19" s="333">
        <v>45031</v>
      </c>
      <c r="G19" s="334">
        <f t="shared" si="18"/>
        <v>7</v>
      </c>
      <c r="H19" s="288"/>
      <c r="I19" s="288"/>
      <c r="J19" s="288"/>
      <c r="K19" s="289">
        <f>SUM(H19:J19)-J19</f>
        <v>0</v>
      </c>
      <c r="L19" s="288"/>
      <c r="M19" s="288"/>
      <c r="N19" s="288"/>
      <c r="O19" s="289">
        <f t="shared" si="2"/>
        <v>0</v>
      </c>
      <c r="P19" s="335">
        <f t="shared" si="3"/>
        <v>0</v>
      </c>
      <c r="Q19" s="335">
        <f t="shared" si="4"/>
        <v>0</v>
      </c>
      <c r="R19" s="288" t="s">
        <v>11</v>
      </c>
      <c r="S19" s="288">
        <v>3</v>
      </c>
      <c r="T19" s="335">
        <f t="shared" si="6"/>
        <v>7.6923076923076927E-2</v>
      </c>
      <c r="U19" s="288" t="s">
        <v>11</v>
      </c>
      <c r="V19" s="336" t="b">
        <f t="shared" si="7"/>
        <v>1</v>
      </c>
      <c r="W19" s="320"/>
      <c r="X19" s="326">
        <f t="shared" si="28"/>
        <v>0</v>
      </c>
      <c r="Y19" s="326">
        <f t="shared" si="27"/>
        <v>0</v>
      </c>
      <c r="Z19" s="339"/>
      <c r="AB19" s="288">
        <f t="shared" si="8"/>
        <v>0</v>
      </c>
      <c r="AC19" s="288">
        <f t="shared" si="9"/>
        <v>0</v>
      </c>
      <c r="AD19" s="288">
        <f t="shared" si="10"/>
        <v>0</v>
      </c>
      <c r="AE19" s="288">
        <f t="shared" si="11"/>
        <v>0</v>
      </c>
      <c r="AF19" s="288"/>
      <c r="AG19" s="288"/>
      <c r="AH19" s="288"/>
      <c r="AI19" s="288"/>
      <c r="AJ19" s="288">
        <f t="shared" si="29"/>
        <v>0</v>
      </c>
      <c r="AK19" s="288"/>
      <c r="AL19" s="288"/>
      <c r="AM19" s="288"/>
      <c r="AN19" s="288">
        <f t="shared" si="21"/>
        <v>0</v>
      </c>
      <c r="AO19" s="335">
        <f t="shared" si="12"/>
        <v>0</v>
      </c>
      <c r="AP19" s="335">
        <f t="shared" si="13"/>
        <v>0</v>
      </c>
      <c r="AR19" s="288">
        <v>23</v>
      </c>
      <c r="AS19" s="288">
        <v>4</v>
      </c>
      <c r="AT19" s="288">
        <v>1</v>
      </c>
      <c r="AU19" s="289">
        <v>27</v>
      </c>
      <c r="AV19" s="288">
        <f t="shared" si="22"/>
        <v>-23</v>
      </c>
      <c r="AW19" s="288">
        <f t="shared" si="23"/>
        <v>-4</v>
      </c>
      <c r="AX19" s="288">
        <f t="shared" si="24"/>
        <v>-1</v>
      </c>
      <c r="AY19" s="288">
        <f t="shared" si="25"/>
        <v>-27</v>
      </c>
      <c r="BA19" s="288">
        <v>23</v>
      </c>
      <c r="BB19" s="288">
        <v>4</v>
      </c>
      <c r="BC19" s="288">
        <v>1</v>
      </c>
      <c r="BD19" s="289">
        <v>27</v>
      </c>
      <c r="BE19" s="288">
        <f t="shared" si="26"/>
        <v>-23</v>
      </c>
      <c r="BF19" s="288">
        <f t="shared" si="14"/>
        <v>-4</v>
      </c>
      <c r="BG19" s="288">
        <f t="shared" si="15"/>
        <v>-1</v>
      </c>
      <c r="BH19" s="288">
        <f t="shared" si="16"/>
        <v>-27</v>
      </c>
      <c r="BI19" s="340"/>
      <c r="BJ19" s="340"/>
      <c r="DJ19" s="341"/>
    </row>
    <row r="20" spans="1:114" ht="12.75" customHeight="1" outlineLevel="1" x14ac:dyDescent="0.25">
      <c r="A20" s="331" t="str">
        <f t="shared" si="0"/>
        <v>Hotel NameApr-23</v>
      </c>
      <c r="B20" s="331" t="str">
        <f t="shared" si="1"/>
        <v>Hotel Name45032</v>
      </c>
      <c r="C20" s="332" t="s">
        <v>183</v>
      </c>
      <c r="D20" s="333" t="str">
        <f t="shared" si="17"/>
        <v>Apr-23</v>
      </c>
      <c r="E20" s="333" t="s">
        <v>51</v>
      </c>
      <c r="F20" s="333">
        <v>45032</v>
      </c>
      <c r="G20" s="334">
        <f t="shared" si="18"/>
        <v>1</v>
      </c>
      <c r="H20" s="288"/>
      <c r="I20" s="288"/>
      <c r="J20" s="288"/>
      <c r="K20" s="289">
        <f>SUM(H20:J20)-J20</f>
        <v>0</v>
      </c>
      <c r="L20" s="288"/>
      <c r="M20" s="288"/>
      <c r="N20" s="288"/>
      <c r="O20" s="289">
        <f t="shared" si="2"/>
        <v>0</v>
      </c>
      <c r="P20" s="335">
        <f t="shared" si="3"/>
        <v>0</v>
      </c>
      <c r="Q20" s="335">
        <f t="shared" si="4"/>
        <v>0</v>
      </c>
      <c r="R20" s="288" t="s">
        <v>11</v>
      </c>
      <c r="S20" s="288">
        <v>2</v>
      </c>
      <c r="T20" s="335">
        <f t="shared" si="6"/>
        <v>5.128205128205128E-2</v>
      </c>
      <c r="U20" s="288" t="s">
        <v>11</v>
      </c>
      <c r="V20" s="336" t="b">
        <f t="shared" si="7"/>
        <v>1</v>
      </c>
      <c r="W20" s="320"/>
      <c r="X20" s="326">
        <f t="shared" si="28"/>
        <v>0</v>
      </c>
      <c r="Y20" s="326">
        <f t="shared" si="27"/>
        <v>0</v>
      </c>
      <c r="Z20" s="339"/>
      <c r="AB20" s="288">
        <f t="shared" si="8"/>
        <v>0</v>
      </c>
      <c r="AC20" s="288">
        <f t="shared" si="9"/>
        <v>0</v>
      </c>
      <c r="AD20" s="288">
        <f t="shared" si="10"/>
        <v>0</v>
      </c>
      <c r="AE20" s="288">
        <f t="shared" si="11"/>
        <v>0</v>
      </c>
      <c r="AF20" s="288"/>
      <c r="AG20" s="288"/>
      <c r="AH20" s="288"/>
      <c r="AI20" s="288"/>
      <c r="AJ20" s="288">
        <f t="shared" si="29"/>
        <v>0</v>
      </c>
      <c r="AK20" s="288"/>
      <c r="AL20" s="288"/>
      <c r="AM20" s="288"/>
      <c r="AN20" s="288">
        <f t="shared" si="21"/>
        <v>0</v>
      </c>
      <c r="AO20" s="335">
        <f t="shared" si="12"/>
        <v>0</v>
      </c>
      <c r="AP20" s="335">
        <f t="shared" si="13"/>
        <v>0</v>
      </c>
      <c r="AR20" s="288">
        <v>19</v>
      </c>
      <c r="AS20" s="288">
        <v>10</v>
      </c>
      <c r="AT20" s="288">
        <v>0</v>
      </c>
      <c r="AU20" s="289">
        <v>29</v>
      </c>
      <c r="AV20" s="288">
        <f t="shared" si="22"/>
        <v>-19</v>
      </c>
      <c r="AW20" s="288">
        <f t="shared" si="23"/>
        <v>-10</v>
      </c>
      <c r="AX20" s="288">
        <f t="shared" si="24"/>
        <v>0</v>
      </c>
      <c r="AY20" s="288">
        <f t="shared" si="25"/>
        <v>-29</v>
      </c>
      <c r="BA20" s="288">
        <v>19</v>
      </c>
      <c r="BB20" s="288">
        <v>10</v>
      </c>
      <c r="BC20" s="288">
        <v>0</v>
      </c>
      <c r="BD20" s="289">
        <v>29</v>
      </c>
      <c r="BE20" s="288">
        <f t="shared" si="26"/>
        <v>-19</v>
      </c>
      <c r="BF20" s="288">
        <f t="shared" si="14"/>
        <v>-10</v>
      </c>
      <c r="BG20" s="288">
        <f t="shared" si="15"/>
        <v>0</v>
      </c>
      <c r="BH20" s="288">
        <f t="shared" si="16"/>
        <v>-29</v>
      </c>
      <c r="BI20" s="340"/>
      <c r="BJ20" s="340"/>
      <c r="DJ20" s="341"/>
    </row>
    <row r="21" spans="1:114" ht="12.75" customHeight="1" outlineLevel="1" x14ac:dyDescent="0.25">
      <c r="A21" s="331" t="str">
        <f t="shared" si="0"/>
        <v>Hotel NameApr-23</v>
      </c>
      <c r="B21" s="331" t="str">
        <f t="shared" si="1"/>
        <v>Hotel Name45033</v>
      </c>
      <c r="C21" s="332" t="s">
        <v>183</v>
      </c>
      <c r="D21" s="333" t="str">
        <f t="shared" si="17"/>
        <v>Apr-23</v>
      </c>
      <c r="E21" s="333" t="s">
        <v>51</v>
      </c>
      <c r="F21" s="333">
        <v>45033</v>
      </c>
      <c r="G21" s="334">
        <f t="shared" si="18"/>
        <v>2</v>
      </c>
      <c r="H21" s="288"/>
      <c r="I21" s="288"/>
      <c r="J21" s="288"/>
      <c r="K21" s="289">
        <f t="shared" si="19"/>
        <v>0</v>
      </c>
      <c r="L21" s="288"/>
      <c r="M21" s="288"/>
      <c r="N21" s="288"/>
      <c r="O21" s="289">
        <f t="shared" si="2"/>
        <v>0</v>
      </c>
      <c r="P21" s="335">
        <f t="shared" si="3"/>
        <v>0</v>
      </c>
      <c r="Q21" s="335">
        <f t="shared" si="4"/>
        <v>0</v>
      </c>
      <c r="R21" s="288" t="s">
        <v>11</v>
      </c>
      <c r="S21" s="288">
        <f t="shared" ref="S21:S84" si="30">N21</f>
        <v>0</v>
      </c>
      <c r="T21" s="335">
        <f t="shared" si="6"/>
        <v>0</v>
      </c>
      <c r="U21" s="288" t="s">
        <v>11</v>
      </c>
      <c r="V21" s="336" t="b">
        <f t="shared" si="7"/>
        <v>1</v>
      </c>
      <c r="W21" s="320"/>
      <c r="X21" s="326">
        <f t="shared" si="28"/>
        <v>0</v>
      </c>
      <c r="Y21" s="326">
        <f t="shared" si="27"/>
        <v>0</v>
      </c>
      <c r="Z21" s="339"/>
      <c r="AB21" s="288">
        <f t="shared" si="8"/>
        <v>0</v>
      </c>
      <c r="AC21" s="288">
        <f t="shared" si="9"/>
        <v>0</v>
      </c>
      <c r="AD21" s="288">
        <f t="shared" si="10"/>
        <v>0</v>
      </c>
      <c r="AE21" s="288">
        <f t="shared" si="11"/>
        <v>0</v>
      </c>
      <c r="AF21" s="288"/>
      <c r="AG21" s="288"/>
      <c r="AH21" s="288"/>
      <c r="AI21" s="288"/>
      <c r="AJ21" s="288">
        <f t="shared" si="29"/>
        <v>0</v>
      </c>
      <c r="AK21" s="288"/>
      <c r="AL21" s="288"/>
      <c r="AM21" s="288"/>
      <c r="AN21" s="288">
        <f t="shared" si="21"/>
        <v>0</v>
      </c>
      <c r="AO21" s="335">
        <f t="shared" si="12"/>
        <v>0</v>
      </c>
      <c r="AP21" s="335">
        <f t="shared" si="13"/>
        <v>0</v>
      </c>
      <c r="AR21" s="288">
        <v>19</v>
      </c>
      <c r="AS21" s="288">
        <v>5</v>
      </c>
      <c r="AT21" s="288">
        <v>0</v>
      </c>
      <c r="AU21" s="289">
        <v>24</v>
      </c>
      <c r="AV21" s="288">
        <f t="shared" si="22"/>
        <v>-19</v>
      </c>
      <c r="AW21" s="288">
        <f t="shared" si="23"/>
        <v>-5</v>
      </c>
      <c r="AX21" s="288">
        <f t="shared" si="24"/>
        <v>0</v>
      </c>
      <c r="AY21" s="288">
        <f t="shared" si="25"/>
        <v>-24</v>
      </c>
      <c r="BA21" s="288">
        <v>19</v>
      </c>
      <c r="BB21" s="288">
        <v>5</v>
      </c>
      <c r="BC21" s="288">
        <v>0</v>
      </c>
      <c r="BD21" s="289">
        <v>24</v>
      </c>
      <c r="BE21" s="288">
        <f t="shared" si="26"/>
        <v>-19</v>
      </c>
      <c r="BF21" s="288">
        <f t="shared" si="14"/>
        <v>-5</v>
      </c>
      <c r="BG21" s="288">
        <f t="shared" si="15"/>
        <v>0</v>
      </c>
      <c r="BH21" s="288">
        <f t="shared" si="16"/>
        <v>-24</v>
      </c>
      <c r="BI21" s="340"/>
      <c r="BJ21" s="340"/>
      <c r="DJ21" s="341"/>
    </row>
    <row r="22" spans="1:114" ht="12.75" customHeight="1" outlineLevel="1" x14ac:dyDescent="0.25">
      <c r="A22" s="331" t="str">
        <f t="shared" si="0"/>
        <v>Hotel NameApr-23</v>
      </c>
      <c r="B22" s="331" t="str">
        <f t="shared" si="1"/>
        <v>Hotel Name45034</v>
      </c>
      <c r="C22" s="332" t="s">
        <v>183</v>
      </c>
      <c r="D22" s="333" t="str">
        <f t="shared" si="17"/>
        <v>Apr-23</v>
      </c>
      <c r="E22" s="333" t="s">
        <v>51</v>
      </c>
      <c r="F22" s="333">
        <v>45034</v>
      </c>
      <c r="G22" s="334">
        <f t="shared" si="18"/>
        <v>3</v>
      </c>
      <c r="H22" s="288"/>
      <c r="I22" s="288"/>
      <c r="J22" s="288"/>
      <c r="K22" s="289">
        <f t="shared" si="19"/>
        <v>0</v>
      </c>
      <c r="L22" s="288"/>
      <c r="M22" s="288"/>
      <c r="N22" s="288"/>
      <c r="O22" s="289">
        <f t="shared" si="2"/>
        <v>0</v>
      </c>
      <c r="P22" s="335">
        <f t="shared" si="3"/>
        <v>0</v>
      </c>
      <c r="Q22" s="335">
        <f t="shared" si="4"/>
        <v>0</v>
      </c>
      <c r="R22" s="288" t="s">
        <v>11</v>
      </c>
      <c r="S22" s="288">
        <f t="shared" si="30"/>
        <v>0</v>
      </c>
      <c r="T22" s="335">
        <f t="shared" si="6"/>
        <v>0</v>
      </c>
      <c r="U22" s="288" t="s">
        <v>11</v>
      </c>
      <c r="V22" s="336" t="b">
        <f t="shared" si="7"/>
        <v>1</v>
      </c>
      <c r="W22" s="320"/>
      <c r="X22" s="326">
        <f t="shared" si="28"/>
        <v>0</v>
      </c>
      <c r="Y22" s="326">
        <f t="shared" si="27"/>
        <v>0</v>
      </c>
      <c r="Z22" s="339"/>
      <c r="AB22" s="288">
        <f t="shared" si="8"/>
        <v>0</v>
      </c>
      <c r="AC22" s="288">
        <f t="shared" si="9"/>
        <v>0</v>
      </c>
      <c r="AD22" s="288">
        <f t="shared" si="10"/>
        <v>0</v>
      </c>
      <c r="AE22" s="288">
        <f t="shared" si="11"/>
        <v>0</v>
      </c>
      <c r="AF22" s="288"/>
      <c r="AG22" s="288"/>
      <c r="AH22" s="288"/>
      <c r="AI22" s="288"/>
      <c r="AJ22" s="288">
        <f t="shared" si="29"/>
        <v>0</v>
      </c>
      <c r="AK22" s="288"/>
      <c r="AL22" s="288"/>
      <c r="AM22" s="288"/>
      <c r="AN22" s="288">
        <f t="shared" si="21"/>
        <v>0</v>
      </c>
      <c r="AO22" s="335">
        <f t="shared" si="12"/>
        <v>0</v>
      </c>
      <c r="AP22" s="335">
        <f t="shared" si="13"/>
        <v>0</v>
      </c>
      <c r="AR22" s="288">
        <v>10</v>
      </c>
      <c r="AS22" s="288">
        <v>17</v>
      </c>
      <c r="AT22" s="288">
        <v>0</v>
      </c>
      <c r="AU22" s="289">
        <v>27</v>
      </c>
      <c r="AV22" s="288">
        <f t="shared" si="22"/>
        <v>-10</v>
      </c>
      <c r="AW22" s="288">
        <f t="shared" si="23"/>
        <v>-17</v>
      </c>
      <c r="AX22" s="288">
        <f t="shared" si="24"/>
        <v>0</v>
      </c>
      <c r="AY22" s="288">
        <f t="shared" si="25"/>
        <v>-27</v>
      </c>
      <c r="BA22" s="288">
        <v>10</v>
      </c>
      <c r="BB22" s="288">
        <v>17</v>
      </c>
      <c r="BC22" s="288">
        <v>0</v>
      </c>
      <c r="BD22" s="289">
        <v>27</v>
      </c>
      <c r="BE22" s="288">
        <f t="shared" si="26"/>
        <v>-10</v>
      </c>
      <c r="BF22" s="288">
        <f t="shared" si="14"/>
        <v>-17</v>
      </c>
      <c r="BG22" s="288">
        <f t="shared" si="15"/>
        <v>0</v>
      </c>
      <c r="BH22" s="288">
        <f t="shared" si="16"/>
        <v>-27</v>
      </c>
      <c r="BI22" s="340"/>
      <c r="BJ22" s="340"/>
      <c r="DJ22" s="341"/>
    </row>
    <row r="23" spans="1:114" ht="12.75" customHeight="1" outlineLevel="1" x14ac:dyDescent="0.25">
      <c r="A23" s="331" t="str">
        <f t="shared" si="0"/>
        <v>Hotel NameApr-23</v>
      </c>
      <c r="B23" s="331" t="str">
        <f t="shared" si="1"/>
        <v>Hotel Name45035</v>
      </c>
      <c r="C23" s="332" t="s">
        <v>183</v>
      </c>
      <c r="D23" s="333" t="str">
        <f t="shared" si="17"/>
        <v>Apr-23</v>
      </c>
      <c r="E23" s="333" t="s">
        <v>51</v>
      </c>
      <c r="F23" s="333">
        <v>45035</v>
      </c>
      <c r="G23" s="334">
        <f t="shared" si="18"/>
        <v>4</v>
      </c>
      <c r="H23" s="288"/>
      <c r="I23" s="288"/>
      <c r="J23" s="288"/>
      <c r="K23" s="289">
        <f t="shared" si="19"/>
        <v>0</v>
      </c>
      <c r="L23" s="288"/>
      <c r="M23" s="288"/>
      <c r="N23" s="288"/>
      <c r="O23" s="289">
        <f t="shared" si="2"/>
        <v>0</v>
      </c>
      <c r="P23" s="335">
        <f t="shared" si="3"/>
        <v>0</v>
      </c>
      <c r="Q23" s="335">
        <f t="shared" si="4"/>
        <v>0</v>
      </c>
      <c r="R23" s="288" t="s">
        <v>11</v>
      </c>
      <c r="S23" s="288">
        <f t="shared" si="30"/>
        <v>0</v>
      </c>
      <c r="T23" s="335">
        <f t="shared" si="6"/>
        <v>0</v>
      </c>
      <c r="U23" s="288" t="s">
        <v>11</v>
      </c>
      <c r="V23" s="336" t="b">
        <f t="shared" si="7"/>
        <v>1</v>
      </c>
      <c r="W23" s="320"/>
      <c r="X23" s="326">
        <f t="shared" si="28"/>
        <v>0</v>
      </c>
      <c r="Y23" s="326">
        <f t="shared" si="27"/>
        <v>0</v>
      </c>
      <c r="Z23" s="339"/>
      <c r="AB23" s="288">
        <f t="shared" si="8"/>
        <v>0</v>
      </c>
      <c r="AC23" s="288">
        <f t="shared" si="9"/>
        <v>0</v>
      </c>
      <c r="AD23" s="288">
        <f t="shared" si="10"/>
        <v>0</v>
      </c>
      <c r="AE23" s="288">
        <f t="shared" si="11"/>
        <v>0</v>
      </c>
      <c r="AF23" s="288"/>
      <c r="AG23" s="288"/>
      <c r="AH23" s="288"/>
      <c r="AI23" s="288"/>
      <c r="AJ23" s="288">
        <f t="shared" si="29"/>
        <v>0</v>
      </c>
      <c r="AK23" s="288"/>
      <c r="AL23" s="288"/>
      <c r="AM23" s="288"/>
      <c r="AN23" s="288">
        <f t="shared" si="21"/>
        <v>0</v>
      </c>
      <c r="AO23" s="335">
        <f t="shared" si="12"/>
        <v>0</v>
      </c>
      <c r="AP23" s="335">
        <f t="shared" si="13"/>
        <v>0</v>
      </c>
      <c r="AR23" s="288">
        <v>11</v>
      </c>
      <c r="AS23" s="288">
        <v>23</v>
      </c>
      <c r="AT23" s="288">
        <v>0</v>
      </c>
      <c r="AU23" s="289">
        <v>34</v>
      </c>
      <c r="AV23" s="288">
        <f t="shared" si="22"/>
        <v>-11</v>
      </c>
      <c r="AW23" s="288">
        <f t="shared" si="23"/>
        <v>-23</v>
      </c>
      <c r="AX23" s="288">
        <f t="shared" si="24"/>
        <v>0</v>
      </c>
      <c r="AY23" s="288">
        <f t="shared" si="25"/>
        <v>-34</v>
      </c>
      <c r="BA23" s="288">
        <v>11</v>
      </c>
      <c r="BB23" s="288">
        <v>21</v>
      </c>
      <c r="BC23" s="288">
        <v>0</v>
      </c>
      <c r="BD23" s="289">
        <v>32</v>
      </c>
      <c r="BE23" s="288">
        <f t="shared" si="26"/>
        <v>-11</v>
      </c>
      <c r="BF23" s="288">
        <f t="shared" si="14"/>
        <v>-21</v>
      </c>
      <c r="BG23" s="288">
        <f t="shared" si="15"/>
        <v>0</v>
      </c>
      <c r="BH23" s="288">
        <f t="shared" si="16"/>
        <v>-32</v>
      </c>
      <c r="BI23" s="340"/>
      <c r="BJ23" s="340"/>
      <c r="DJ23" s="341"/>
    </row>
    <row r="24" spans="1:114" ht="12.75" customHeight="1" outlineLevel="1" x14ac:dyDescent="0.25">
      <c r="A24" s="331" t="str">
        <f t="shared" si="0"/>
        <v>Hotel NameApr-23</v>
      </c>
      <c r="B24" s="331" t="str">
        <f t="shared" si="1"/>
        <v>Hotel Name45036</v>
      </c>
      <c r="C24" s="332" t="s">
        <v>183</v>
      </c>
      <c r="D24" s="333" t="str">
        <f t="shared" si="17"/>
        <v>Apr-23</v>
      </c>
      <c r="E24" s="333" t="s">
        <v>51</v>
      </c>
      <c r="F24" s="333">
        <v>45036</v>
      </c>
      <c r="G24" s="334">
        <f t="shared" si="18"/>
        <v>5</v>
      </c>
      <c r="H24" s="288"/>
      <c r="I24" s="288"/>
      <c r="J24" s="288"/>
      <c r="K24" s="289">
        <f t="shared" si="19"/>
        <v>0</v>
      </c>
      <c r="L24" s="288"/>
      <c r="M24" s="288"/>
      <c r="N24" s="288"/>
      <c r="O24" s="289">
        <f t="shared" si="2"/>
        <v>0</v>
      </c>
      <c r="P24" s="335">
        <f t="shared" si="3"/>
        <v>0</v>
      </c>
      <c r="Q24" s="335">
        <f t="shared" si="4"/>
        <v>0</v>
      </c>
      <c r="R24" s="288" t="s">
        <v>11</v>
      </c>
      <c r="S24" s="288">
        <f t="shared" si="30"/>
        <v>0</v>
      </c>
      <c r="T24" s="335">
        <f t="shared" si="6"/>
        <v>0</v>
      </c>
      <c r="U24" s="288" t="s">
        <v>11</v>
      </c>
      <c r="V24" s="336" t="b">
        <f t="shared" si="7"/>
        <v>1</v>
      </c>
      <c r="W24" s="320"/>
      <c r="X24" s="326">
        <f t="shared" si="28"/>
        <v>0</v>
      </c>
      <c r="Y24" s="326">
        <f t="shared" si="27"/>
        <v>0</v>
      </c>
      <c r="Z24" s="339"/>
      <c r="AB24" s="288">
        <f t="shared" si="8"/>
        <v>0</v>
      </c>
      <c r="AC24" s="288">
        <f t="shared" si="9"/>
        <v>0</v>
      </c>
      <c r="AD24" s="288">
        <f t="shared" si="10"/>
        <v>0</v>
      </c>
      <c r="AE24" s="288">
        <f t="shared" si="11"/>
        <v>0</v>
      </c>
      <c r="AF24" s="288"/>
      <c r="AG24" s="288"/>
      <c r="AH24" s="288"/>
      <c r="AI24" s="288"/>
      <c r="AJ24" s="288">
        <f t="shared" si="20"/>
        <v>0</v>
      </c>
      <c r="AK24" s="288"/>
      <c r="AL24" s="288"/>
      <c r="AM24" s="288"/>
      <c r="AN24" s="288">
        <f t="shared" si="21"/>
        <v>0</v>
      </c>
      <c r="AO24" s="335">
        <f t="shared" si="12"/>
        <v>0</v>
      </c>
      <c r="AP24" s="335">
        <f t="shared" si="13"/>
        <v>0</v>
      </c>
      <c r="AR24" s="288">
        <v>13</v>
      </c>
      <c r="AS24" s="288">
        <v>26</v>
      </c>
      <c r="AT24" s="288">
        <v>0</v>
      </c>
      <c r="AU24" s="289">
        <v>39</v>
      </c>
      <c r="AV24" s="288">
        <f t="shared" si="22"/>
        <v>-13</v>
      </c>
      <c r="AW24" s="288">
        <f t="shared" si="23"/>
        <v>-26</v>
      </c>
      <c r="AX24" s="288">
        <f t="shared" si="24"/>
        <v>0</v>
      </c>
      <c r="AY24" s="288">
        <f t="shared" si="25"/>
        <v>-39</v>
      </c>
      <c r="BA24" s="288">
        <v>14</v>
      </c>
      <c r="BB24" s="288">
        <v>24</v>
      </c>
      <c r="BC24" s="288">
        <v>0</v>
      </c>
      <c r="BD24" s="289">
        <v>38</v>
      </c>
      <c r="BE24" s="288">
        <f t="shared" si="26"/>
        <v>-14</v>
      </c>
      <c r="BF24" s="288">
        <f t="shared" si="14"/>
        <v>-24</v>
      </c>
      <c r="BG24" s="288">
        <f t="shared" si="15"/>
        <v>0</v>
      </c>
      <c r="BH24" s="288">
        <f t="shared" si="16"/>
        <v>-38</v>
      </c>
      <c r="BI24" s="340"/>
      <c r="BJ24" s="340"/>
      <c r="DJ24" s="341"/>
    </row>
    <row r="25" spans="1:114" ht="12.75" customHeight="1" outlineLevel="1" x14ac:dyDescent="0.25">
      <c r="A25" s="331" t="str">
        <f t="shared" si="0"/>
        <v>Hotel NameApr-23</v>
      </c>
      <c r="B25" s="331" t="str">
        <f t="shared" si="1"/>
        <v>Hotel Name45037</v>
      </c>
      <c r="C25" s="332" t="s">
        <v>183</v>
      </c>
      <c r="D25" s="333" t="str">
        <f t="shared" si="17"/>
        <v>Apr-23</v>
      </c>
      <c r="E25" s="333" t="s">
        <v>51</v>
      </c>
      <c r="F25" s="333">
        <v>45037</v>
      </c>
      <c r="G25" s="334">
        <f t="shared" si="18"/>
        <v>6</v>
      </c>
      <c r="H25" s="288"/>
      <c r="I25" s="288"/>
      <c r="J25" s="288"/>
      <c r="K25" s="289">
        <f t="shared" si="19"/>
        <v>0</v>
      </c>
      <c r="L25" s="288"/>
      <c r="M25" s="288"/>
      <c r="N25" s="288"/>
      <c r="O25" s="289">
        <f t="shared" si="2"/>
        <v>0</v>
      </c>
      <c r="P25" s="335">
        <f t="shared" si="3"/>
        <v>0</v>
      </c>
      <c r="Q25" s="335">
        <f t="shared" si="4"/>
        <v>0</v>
      </c>
      <c r="R25" s="288" t="s">
        <v>11</v>
      </c>
      <c r="S25" s="288">
        <f t="shared" si="30"/>
        <v>0</v>
      </c>
      <c r="T25" s="335">
        <f t="shared" si="6"/>
        <v>0</v>
      </c>
      <c r="U25" s="288" t="s">
        <v>11</v>
      </c>
      <c r="V25" s="336" t="b">
        <f t="shared" si="7"/>
        <v>1</v>
      </c>
      <c r="W25" s="320"/>
      <c r="X25" s="326">
        <f t="shared" si="28"/>
        <v>0</v>
      </c>
      <c r="Y25" s="326">
        <f t="shared" si="27"/>
        <v>0</v>
      </c>
      <c r="Z25" s="339"/>
      <c r="AB25" s="288">
        <f t="shared" si="8"/>
        <v>0</v>
      </c>
      <c r="AC25" s="288">
        <f t="shared" si="9"/>
        <v>0</v>
      </c>
      <c r="AD25" s="288">
        <f t="shared" si="10"/>
        <v>0</v>
      </c>
      <c r="AE25" s="288">
        <f t="shared" si="11"/>
        <v>0</v>
      </c>
      <c r="AF25" s="288"/>
      <c r="AG25" s="288"/>
      <c r="AH25" s="288"/>
      <c r="AI25" s="288"/>
      <c r="AJ25" s="288">
        <f t="shared" si="20"/>
        <v>0</v>
      </c>
      <c r="AK25" s="288"/>
      <c r="AL25" s="288"/>
      <c r="AM25" s="288"/>
      <c r="AN25" s="288">
        <f t="shared" si="21"/>
        <v>0</v>
      </c>
      <c r="AO25" s="335">
        <f t="shared" si="12"/>
        <v>0</v>
      </c>
      <c r="AP25" s="335">
        <f t="shared" si="13"/>
        <v>0</v>
      </c>
      <c r="AR25" s="288">
        <v>8</v>
      </c>
      <c r="AS25" s="288">
        <v>26</v>
      </c>
      <c r="AT25" s="288">
        <v>0</v>
      </c>
      <c r="AU25" s="289">
        <v>34</v>
      </c>
      <c r="AV25" s="288">
        <f t="shared" si="22"/>
        <v>-8</v>
      </c>
      <c r="AW25" s="288">
        <f t="shared" si="23"/>
        <v>-26</v>
      </c>
      <c r="AX25" s="288">
        <f t="shared" si="24"/>
        <v>0</v>
      </c>
      <c r="AY25" s="288">
        <f t="shared" si="25"/>
        <v>-34</v>
      </c>
      <c r="BA25" s="288">
        <v>11</v>
      </c>
      <c r="BB25" s="288">
        <v>24</v>
      </c>
      <c r="BC25" s="288">
        <v>0</v>
      </c>
      <c r="BD25" s="289">
        <v>35</v>
      </c>
      <c r="BE25" s="288">
        <f t="shared" si="26"/>
        <v>-11</v>
      </c>
      <c r="BF25" s="288">
        <f t="shared" si="14"/>
        <v>-24</v>
      </c>
      <c r="BG25" s="288">
        <f t="shared" si="15"/>
        <v>0</v>
      </c>
      <c r="BH25" s="288">
        <f t="shared" si="16"/>
        <v>-35</v>
      </c>
      <c r="BI25" s="340"/>
      <c r="BJ25" s="340"/>
      <c r="DJ25" s="341"/>
    </row>
    <row r="26" spans="1:114" ht="12.75" customHeight="1" outlineLevel="1" x14ac:dyDescent="0.25">
      <c r="A26" s="331" t="str">
        <f t="shared" si="0"/>
        <v>Hotel NameApr-23</v>
      </c>
      <c r="B26" s="331" t="str">
        <f t="shared" si="1"/>
        <v>Hotel Name45038</v>
      </c>
      <c r="C26" s="332" t="s">
        <v>183</v>
      </c>
      <c r="D26" s="333" t="str">
        <f t="shared" si="17"/>
        <v>Apr-23</v>
      </c>
      <c r="E26" s="333" t="s">
        <v>51</v>
      </c>
      <c r="F26" s="333">
        <v>45038</v>
      </c>
      <c r="G26" s="334">
        <f t="shared" si="18"/>
        <v>7</v>
      </c>
      <c r="H26" s="288"/>
      <c r="I26" s="288"/>
      <c r="J26" s="288"/>
      <c r="K26" s="289">
        <f t="shared" si="19"/>
        <v>0</v>
      </c>
      <c r="L26" s="288"/>
      <c r="M26" s="288"/>
      <c r="N26" s="288"/>
      <c r="O26" s="289">
        <f t="shared" si="2"/>
        <v>0</v>
      </c>
      <c r="P26" s="335">
        <f t="shared" si="3"/>
        <v>0</v>
      </c>
      <c r="Q26" s="335">
        <f t="shared" si="4"/>
        <v>0</v>
      </c>
      <c r="R26" s="288" t="s">
        <v>11</v>
      </c>
      <c r="S26" s="288">
        <f t="shared" si="30"/>
        <v>0</v>
      </c>
      <c r="T26" s="335">
        <f t="shared" si="6"/>
        <v>0</v>
      </c>
      <c r="U26" s="288" t="s">
        <v>11</v>
      </c>
      <c r="V26" s="336" t="b">
        <f t="shared" si="7"/>
        <v>1</v>
      </c>
      <c r="W26" s="320"/>
      <c r="X26" s="326">
        <f t="shared" si="28"/>
        <v>0</v>
      </c>
      <c r="Y26" s="326">
        <f t="shared" si="27"/>
        <v>0</v>
      </c>
      <c r="Z26" s="339"/>
      <c r="AB26" s="288">
        <f t="shared" si="8"/>
        <v>0</v>
      </c>
      <c r="AC26" s="288">
        <f t="shared" si="9"/>
        <v>0</v>
      </c>
      <c r="AD26" s="288">
        <f t="shared" si="10"/>
        <v>0</v>
      </c>
      <c r="AE26" s="288">
        <f t="shared" si="11"/>
        <v>0</v>
      </c>
      <c r="AF26" s="288"/>
      <c r="AG26" s="288"/>
      <c r="AH26" s="288"/>
      <c r="AI26" s="288"/>
      <c r="AJ26" s="288">
        <f t="shared" si="20"/>
        <v>0</v>
      </c>
      <c r="AK26" s="288"/>
      <c r="AL26" s="288"/>
      <c r="AM26" s="288"/>
      <c r="AN26" s="288">
        <f t="shared" si="21"/>
        <v>0</v>
      </c>
      <c r="AO26" s="335">
        <f t="shared" si="12"/>
        <v>0</v>
      </c>
      <c r="AP26" s="335">
        <f t="shared" si="13"/>
        <v>0</v>
      </c>
      <c r="AR26" s="288">
        <v>9</v>
      </c>
      <c r="AS26" s="288">
        <v>25</v>
      </c>
      <c r="AT26" s="288">
        <v>0</v>
      </c>
      <c r="AU26" s="289">
        <v>34</v>
      </c>
      <c r="AV26" s="288">
        <f t="shared" si="22"/>
        <v>-9</v>
      </c>
      <c r="AW26" s="288">
        <f t="shared" si="23"/>
        <v>-25</v>
      </c>
      <c r="AX26" s="288">
        <f t="shared" si="24"/>
        <v>0</v>
      </c>
      <c r="AY26" s="288">
        <f t="shared" si="25"/>
        <v>-34</v>
      </c>
      <c r="BA26" s="288">
        <v>12</v>
      </c>
      <c r="BB26" s="288">
        <v>20</v>
      </c>
      <c r="BC26" s="288">
        <v>0</v>
      </c>
      <c r="BD26" s="289">
        <v>32</v>
      </c>
      <c r="BE26" s="288">
        <f t="shared" si="26"/>
        <v>-12</v>
      </c>
      <c r="BF26" s="288">
        <f t="shared" si="14"/>
        <v>-20</v>
      </c>
      <c r="BG26" s="288">
        <f t="shared" si="15"/>
        <v>0</v>
      </c>
      <c r="BH26" s="288">
        <f t="shared" si="16"/>
        <v>-32</v>
      </c>
      <c r="BI26" s="340"/>
      <c r="BJ26" s="340"/>
      <c r="DJ26" s="341"/>
    </row>
    <row r="27" spans="1:114" ht="12.75" customHeight="1" outlineLevel="1" x14ac:dyDescent="0.25">
      <c r="A27" s="331" t="str">
        <f t="shared" si="0"/>
        <v>Hotel NameApr-23</v>
      </c>
      <c r="B27" s="331" t="str">
        <f t="shared" si="1"/>
        <v>Hotel Name45039</v>
      </c>
      <c r="C27" s="332" t="s">
        <v>183</v>
      </c>
      <c r="D27" s="333" t="str">
        <f t="shared" si="17"/>
        <v>Apr-23</v>
      </c>
      <c r="E27" s="333" t="s">
        <v>51</v>
      </c>
      <c r="F27" s="333">
        <v>45039</v>
      </c>
      <c r="G27" s="334">
        <f t="shared" si="18"/>
        <v>1</v>
      </c>
      <c r="H27" s="288"/>
      <c r="I27" s="288"/>
      <c r="J27" s="288"/>
      <c r="K27" s="289">
        <f t="shared" si="19"/>
        <v>0</v>
      </c>
      <c r="L27" s="288"/>
      <c r="M27" s="288"/>
      <c r="N27" s="288"/>
      <c r="O27" s="289">
        <f t="shared" si="2"/>
        <v>0</v>
      </c>
      <c r="P27" s="335">
        <f t="shared" si="3"/>
        <v>0</v>
      </c>
      <c r="Q27" s="335">
        <f t="shared" si="4"/>
        <v>0</v>
      </c>
      <c r="R27" s="288" t="s">
        <v>11</v>
      </c>
      <c r="S27" s="288">
        <f t="shared" si="30"/>
        <v>0</v>
      </c>
      <c r="T27" s="335">
        <f t="shared" si="6"/>
        <v>0</v>
      </c>
      <c r="U27" s="288" t="s">
        <v>11</v>
      </c>
      <c r="V27" s="336" t="b">
        <f t="shared" si="7"/>
        <v>1</v>
      </c>
      <c r="W27" s="320"/>
      <c r="X27" s="326">
        <f t="shared" si="28"/>
        <v>0</v>
      </c>
      <c r="Y27" s="326">
        <f t="shared" si="27"/>
        <v>0</v>
      </c>
      <c r="Z27" s="339"/>
      <c r="AB27" s="288">
        <f t="shared" si="8"/>
        <v>0</v>
      </c>
      <c r="AC27" s="288">
        <f t="shared" si="9"/>
        <v>0</v>
      </c>
      <c r="AD27" s="288">
        <f t="shared" si="10"/>
        <v>0</v>
      </c>
      <c r="AE27" s="288">
        <f t="shared" si="11"/>
        <v>0</v>
      </c>
      <c r="AF27" s="288"/>
      <c r="AG27" s="288"/>
      <c r="AH27" s="288"/>
      <c r="AI27" s="288"/>
      <c r="AJ27" s="288">
        <f t="shared" si="20"/>
        <v>0</v>
      </c>
      <c r="AK27" s="288"/>
      <c r="AL27" s="288"/>
      <c r="AM27" s="288"/>
      <c r="AN27" s="288">
        <f t="shared" si="21"/>
        <v>0</v>
      </c>
      <c r="AO27" s="335">
        <f t="shared" si="12"/>
        <v>0</v>
      </c>
      <c r="AP27" s="335">
        <f t="shared" si="13"/>
        <v>0</v>
      </c>
      <c r="AR27" s="288">
        <v>14</v>
      </c>
      <c r="AS27" s="288">
        <v>1</v>
      </c>
      <c r="AT27" s="288">
        <v>0</v>
      </c>
      <c r="AU27" s="289">
        <v>15</v>
      </c>
      <c r="AV27" s="288">
        <f t="shared" si="22"/>
        <v>-14</v>
      </c>
      <c r="AW27" s="288">
        <f t="shared" si="23"/>
        <v>-1</v>
      </c>
      <c r="AX27" s="288">
        <f t="shared" si="24"/>
        <v>0</v>
      </c>
      <c r="AY27" s="288">
        <f t="shared" si="25"/>
        <v>-15</v>
      </c>
      <c r="BA27" s="288">
        <v>17</v>
      </c>
      <c r="BB27" s="288">
        <v>1</v>
      </c>
      <c r="BC27" s="288">
        <v>0</v>
      </c>
      <c r="BD27" s="289">
        <v>18</v>
      </c>
      <c r="BE27" s="288">
        <f t="shared" si="26"/>
        <v>-17</v>
      </c>
      <c r="BF27" s="288">
        <f t="shared" si="14"/>
        <v>-1</v>
      </c>
      <c r="BG27" s="288">
        <f t="shared" si="15"/>
        <v>0</v>
      </c>
      <c r="BH27" s="288">
        <f t="shared" si="16"/>
        <v>-18</v>
      </c>
      <c r="BI27" s="340"/>
      <c r="BJ27" s="340"/>
      <c r="DJ27" s="341"/>
    </row>
    <row r="28" spans="1:114" ht="12.75" customHeight="1" outlineLevel="1" x14ac:dyDescent="0.25">
      <c r="A28" s="331" t="str">
        <f t="shared" si="0"/>
        <v>Hotel NameApr-23</v>
      </c>
      <c r="B28" s="331" t="str">
        <f t="shared" si="1"/>
        <v>Hotel Name45040</v>
      </c>
      <c r="C28" s="332" t="s">
        <v>183</v>
      </c>
      <c r="D28" s="333" t="str">
        <f t="shared" si="17"/>
        <v>Apr-23</v>
      </c>
      <c r="E28" s="333" t="s">
        <v>51</v>
      </c>
      <c r="F28" s="333">
        <v>45040</v>
      </c>
      <c r="G28" s="334">
        <f t="shared" si="18"/>
        <v>2</v>
      </c>
      <c r="H28" s="288"/>
      <c r="I28" s="288"/>
      <c r="J28" s="288"/>
      <c r="K28" s="289">
        <f t="shared" si="19"/>
        <v>0</v>
      </c>
      <c r="L28" s="288"/>
      <c r="M28" s="288"/>
      <c r="N28" s="288"/>
      <c r="O28" s="289">
        <f t="shared" si="2"/>
        <v>0</v>
      </c>
      <c r="P28" s="335">
        <f t="shared" si="3"/>
        <v>0</v>
      </c>
      <c r="Q28" s="335">
        <f t="shared" si="4"/>
        <v>0</v>
      </c>
      <c r="R28" s="288" t="s">
        <v>11</v>
      </c>
      <c r="S28" s="288">
        <f t="shared" si="30"/>
        <v>0</v>
      </c>
      <c r="T28" s="335">
        <f t="shared" si="6"/>
        <v>0</v>
      </c>
      <c r="U28" s="288" t="s">
        <v>11</v>
      </c>
      <c r="V28" s="336" t="b">
        <f t="shared" si="7"/>
        <v>1</v>
      </c>
      <c r="W28" s="320"/>
      <c r="X28" s="326">
        <f t="shared" si="28"/>
        <v>0</v>
      </c>
      <c r="Y28" s="326">
        <f t="shared" si="27"/>
        <v>0</v>
      </c>
      <c r="Z28" s="339"/>
      <c r="AB28" s="288">
        <f t="shared" si="8"/>
        <v>0</v>
      </c>
      <c r="AC28" s="288">
        <f t="shared" si="9"/>
        <v>0</v>
      </c>
      <c r="AD28" s="288">
        <f t="shared" si="10"/>
        <v>0</v>
      </c>
      <c r="AE28" s="288">
        <f t="shared" si="11"/>
        <v>0</v>
      </c>
      <c r="AF28" s="288"/>
      <c r="AG28" s="288"/>
      <c r="AH28" s="288"/>
      <c r="AI28" s="288"/>
      <c r="AJ28" s="288">
        <f t="shared" si="20"/>
        <v>0</v>
      </c>
      <c r="AK28" s="288"/>
      <c r="AL28" s="288"/>
      <c r="AM28" s="288"/>
      <c r="AN28" s="288">
        <f t="shared" si="21"/>
        <v>0</v>
      </c>
      <c r="AO28" s="335">
        <f t="shared" si="12"/>
        <v>0</v>
      </c>
      <c r="AP28" s="335">
        <f t="shared" si="13"/>
        <v>0</v>
      </c>
      <c r="AR28" s="288">
        <v>14</v>
      </c>
      <c r="AS28" s="288">
        <v>2</v>
      </c>
      <c r="AT28" s="288">
        <v>0</v>
      </c>
      <c r="AU28" s="289">
        <v>16</v>
      </c>
      <c r="AV28" s="288">
        <f t="shared" si="22"/>
        <v>-14</v>
      </c>
      <c r="AW28" s="288">
        <f t="shared" si="23"/>
        <v>-2</v>
      </c>
      <c r="AX28" s="288">
        <f t="shared" si="24"/>
        <v>0</v>
      </c>
      <c r="AY28" s="288">
        <f t="shared" si="25"/>
        <v>-16</v>
      </c>
      <c r="BA28" s="288">
        <v>18</v>
      </c>
      <c r="BB28" s="288">
        <v>2</v>
      </c>
      <c r="BC28" s="288">
        <v>0</v>
      </c>
      <c r="BD28" s="289">
        <v>20</v>
      </c>
      <c r="BE28" s="288">
        <f t="shared" si="26"/>
        <v>-18</v>
      </c>
      <c r="BF28" s="288">
        <f t="shared" si="14"/>
        <v>-2</v>
      </c>
      <c r="BG28" s="288">
        <f t="shared" si="15"/>
        <v>0</v>
      </c>
      <c r="BH28" s="288">
        <f t="shared" si="16"/>
        <v>-20</v>
      </c>
      <c r="BI28" s="340"/>
      <c r="BJ28" s="340"/>
      <c r="DJ28" s="341"/>
    </row>
    <row r="29" spans="1:114" ht="12.75" customHeight="1" outlineLevel="1" x14ac:dyDescent="0.25">
      <c r="A29" s="331" t="str">
        <f t="shared" si="0"/>
        <v>Hotel NameApr-23</v>
      </c>
      <c r="B29" s="331" t="str">
        <f t="shared" si="1"/>
        <v>Hotel Name45041</v>
      </c>
      <c r="C29" s="332" t="s">
        <v>183</v>
      </c>
      <c r="D29" s="333" t="str">
        <f t="shared" si="17"/>
        <v>Apr-23</v>
      </c>
      <c r="E29" s="333" t="s">
        <v>51</v>
      </c>
      <c r="F29" s="333">
        <v>45041</v>
      </c>
      <c r="G29" s="334">
        <f t="shared" si="18"/>
        <v>3</v>
      </c>
      <c r="H29" s="288"/>
      <c r="I29" s="288"/>
      <c r="J29" s="288"/>
      <c r="K29" s="289">
        <f t="shared" si="19"/>
        <v>0</v>
      </c>
      <c r="L29" s="288"/>
      <c r="M29" s="288"/>
      <c r="N29" s="288"/>
      <c r="O29" s="289">
        <f t="shared" si="2"/>
        <v>0</v>
      </c>
      <c r="P29" s="335">
        <f t="shared" si="3"/>
        <v>0</v>
      </c>
      <c r="Q29" s="335">
        <f t="shared" si="4"/>
        <v>0</v>
      </c>
      <c r="R29" s="288" t="s">
        <v>11</v>
      </c>
      <c r="S29" s="288">
        <f t="shared" si="30"/>
        <v>0</v>
      </c>
      <c r="T29" s="335">
        <f t="shared" si="6"/>
        <v>0</v>
      </c>
      <c r="U29" s="288" t="s">
        <v>11</v>
      </c>
      <c r="V29" s="336" t="b">
        <f t="shared" si="7"/>
        <v>1</v>
      </c>
      <c r="W29" s="320"/>
      <c r="X29" s="326">
        <f t="shared" si="28"/>
        <v>0</v>
      </c>
      <c r="Y29" s="326">
        <f t="shared" si="27"/>
        <v>0</v>
      </c>
      <c r="Z29" s="339"/>
      <c r="AB29" s="288">
        <f t="shared" si="8"/>
        <v>0</v>
      </c>
      <c r="AC29" s="288">
        <f t="shared" si="9"/>
        <v>0</v>
      </c>
      <c r="AD29" s="288">
        <f t="shared" si="10"/>
        <v>0</v>
      </c>
      <c r="AE29" s="288">
        <f t="shared" si="11"/>
        <v>0</v>
      </c>
      <c r="AF29" s="288"/>
      <c r="AG29" s="288"/>
      <c r="AH29" s="288"/>
      <c r="AI29" s="288"/>
      <c r="AJ29" s="288">
        <f t="shared" si="20"/>
        <v>0</v>
      </c>
      <c r="AK29" s="288"/>
      <c r="AL29" s="288"/>
      <c r="AM29" s="288"/>
      <c r="AN29" s="288">
        <f t="shared" si="21"/>
        <v>0</v>
      </c>
      <c r="AO29" s="335">
        <f t="shared" si="12"/>
        <v>0</v>
      </c>
      <c r="AP29" s="335">
        <f t="shared" si="13"/>
        <v>0</v>
      </c>
      <c r="AR29" s="288">
        <v>12</v>
      </c>
      <c r="AS29" s="288">
        <v>16</v>
      </c>
      <c r="AT29" s="288">
        <v>0</v>
      </c>
      <c r="AU29" s="289">
        <v>28</v>
      </c>
      <c r="AV29" s="288">
        <f t="shared" si="22"/>
        <v>-12</v>
      </c>
      <c r="AW29" s="288">
        <f t="shared" si="23"/>
        <v>-16</v>
      </c>
      <c r="AX29" s="288">
        <f t="shared" si="24"/>
        <v>0</v>
      </c>
      <c r="AY29" s="288">
        <f t="shared" si="25"/>
        <v>-28</v>
      </c>
      <c r="BA29" s="288">
        <v>16</v>
      </c>
      <c r="BB29" s="288">
        <v>16</v>
      </c>
      <c r="BC29" s="288">
        <v>0</v>
      </c>
      <c r="BD29" s="289">
        <v>32</v>
      </c>
      <c r="BE29" s="288">
        <f t="shared" si="26"/>
        <v>-16</v>
      </c>
      <c r="BF29" s="288">
        <f t="shared" si="14"/>
        <v>-16</v>
      </c>
      <c r="BG29" s="288">
        <f t="shared" si="15"/>
        <v>0</v>
      </c>
      <c r="BH29" s="288">
        <f t="shared" si="16"/>
        <v>-32</v>
      </c>
      <c r="BI29" s="340"/>
      <c r="BJ29" s="340"/>
      <c r="DJ29" s="341"/>
    </row>
    <row r="30" spans="1:114" ht="12.75" customHeight="1" outlineLevel="1" x14ac:dyDescent="0.25">
      <c r="A30" s="331" t="str">
        <f t="shared" si="0"/>
        <v>Hotel NameApr-23</v>
      </c>
      <c r="B30" s="331" t="str">
        <f t="shared" si="1"/>
        <v>Hotel Name45042</v>
      </c>
      <c r="C30" s="332" t="s">
        <v>183</v>
      </c>
      <c r="D30" s="333" t="str">
        <f t="shared" si="17"/>
        <v>Apr-23</v>
      </c>
      <c r="E30" s="333" t="s">
        <v>51</v>
      </c>
      <c r="F30" s="333">
        <v>45042</v>
      </c>
      <c r="G30" s="334">
        <f t="shared" si="18"/>
        <v>4</v>
      </c>
      <c r="H30" s="288"/>
      <c r="I30" s="288"/>
      <c r="J30" s="288"/>
      <c r="K30" s="289">
        <f t="shared" si="19"/>
        <v>0</v>
      </c>
      <c r="L30" s="288"/>
      <c r="M30" s="288"/>
      <c r="N30" s="288"/>
      <c r="O30" s="289">
        <f t="shared" si="2"/>
        <v>0</v>
      </c>
      <c r="P30" s="335">
        <f t="shared" si="3"/>
        <v>0</v>
      </c>
      <c r="Q30" s="335">
        <f t="shared" si="4"/>
        <v>0</v>
      </c>
      <c r="R30" s="288" t="s">
        <v>11</v>
      </c>
      <c r="S30" s="288">
        <f t="shared" si="30"/>
        <v>0</v>
      </c>
      <c r="T30" s="335">
        <f t="shared" si="6"/>
        <v>0</v>
      </c>
      <c r="U30" s="288" t="s">
        <v>11</v>
      </c>
      <c r="V30" s="336" t="b">
        <f t="shared" si="7"/>
        <v>1</v>
      </c>
      <c r="W30" s="320"/>
      <c r="X30" s="326">
        <f t="shared" si="28"/>
        <v>0</v>
      </c>
      <c r="Y30" s="326">
        <f t="shared" si="27"/>
        <v>0</v>
      </c>
      <c r="Z30" s="339"/>
      <c r="AB30" s="288">
        <f t="shared" si="8"/>
        <v>0</v>
      </c>
      <c r="AC30" s="288">
        <f t="shared" si="9"/>
        <v>0</v>
      </c>
      <c r="AD30" s="288">
        <f t="shared" si="10"/>
        <v>0</v>
      </c>
      <c r="AE30" s="288">
        <f t="shared" si="11"/>
        <v>0</v>
      </c>
      <c r="AF30" s="288"/>
      <c r="AG30" s="288"/>
      <c r="AH30" s="288"/>
      <c r="AI30" s="288"/>
      <c r="AJ30" s="288">
        <f t="shared" si="20"/>
        <v>0</v>
      </c>
      <c r="AK30" s="288"/>
      <c r="AL30" s="288"/>
      <c r="AM30" s="288"/>
      <c r="AN30" s="288">
        <f t="shared" si="21"/>
        <v>0</v>
      </c>
      <c r="AO30" s="335">
        <f t="shared" si="12"/>
        <v>0</v>
      </c>
      <c r="AP30" s="335">
        <f t="shared" si="13"/>
        <v>0</v>
      </c>
      <c r="AR30" s="288">
        <v>11</v>
      </c>
      <c r="AS30" s="288">
        <v>0</v>
      </c>
      <c r="AT30" s="288">
        <v>0</v>
      </c>
      <c r="AU30" s="289">
        <v>11</v>
      </c>
      <c r="AV30" s="288">
        <f t="shared" si="22"/>
        <v>-11</v>
      </c>
      <c r="AW30" s="288">
        <f t="shared" si="23"/>
        <v>0</v>
      </c>
      <c r="AX30" s="288">
        <f t="shared" si="24"/>
        <v>0</v>
      </c>
      <c r="AY30" s="288">
        <f t="shared" si="25"/>
        <v>-11</v>
      </c>
      <c r="BA30" s="288">
        <v>14</v>
      </c>
      <c r="BB30" s="288">
        <v>0</v>
      </c>
      <c r="BC30" s="288">
        <v>0</v>
      </c>
      <c r="BD30" s="289">
        <v>14</v>
      </c>
      <c r="BE30" s="288">
        <f t="shared" si="26"/>
        <v>-14</v>
      </c>
      <c r="BF30" s="288">
        <f t="shared" si="14"/>
        <v>0</v>
      </c>
      <c r="BG30" s="288">
        <f t="shared" si="15"/>
        <v>0</v>
      </c>
      <c r="BH30" s="288">
        <f t="shared" si="16"/>
        <v>-14</v>
      </c>
      <c r="BI30" s="340"/>
      <c r="BJ30" s="340"/>
      <c r="DJ30" s="341"/>
    </row>
    <row r="31" spans="1:114" ht="12.75" customHeight="1" outlineLevel="1" x14ac:dyDescent="0.25">
      <c r="A31" s="331" t="str">
        <f t="shared" si="0"/>
        <v>Hotel NameApr-23</v>
      </c>
      <c r="B31" s="331" t="str">
        <f t="shared" si="1"/>
        <v>Hotel Name45043</v>
      </c>
      <c r="C31" s="332" t="s">
        <v>183</v>
      </c>
      <c r="D31" s="333" t="str">
        <f t="shared" si="17"/>
        <v>Apr-23</v>
      </c>
      <c r="E31" s="333" t="s">
        <v>51</v>
      </c>
      <c r="F31" s="333">
        <v>45043</v>
      </c>
      <c r="G31" s="334">
        <f t="shared" si="18"/>
        <v>5</v>
      </c>
      <c r="H31" s="288"/>
      <c r="I31" s="288"/>
      <c r="J31" s="288"/>
      <c r="K31" s="289">
        <f t="shared" si="19"/>
        <v>0</v>
      </c>
      <c r="L31" s="288"/>
      <c r="M31" s="288"/>
      <c r="N31" s="288"/>
      <c r="O31" s="289">
        <f t="shared" si="2"/>
        <v>0</v>
      </c>
      <c r="P31" s="335">
        <f t="shared" si="3"/>
        <v>0</v>
      </c>
      <c r="Q31" s="335">
        <f t="shared" si="4"/>
        <v>0</v>
      </c>
      <c r="R31" s="288" t="s">
        <v>11</v>
      </c>
      <c r="S31" s="288">
        <f t="shared" si="30"/>
        <v>0</v>
      </c>
      <c r="T31" s="335">
        <f t="shared" si="6"/>
        <v>0</v>
      </c>
      <c r="U31" s="288" t="s">
        <v>11</v>
      </c>
      <c r="V31" s="336" t="b">
        <f t="shared" si="7"/>
        <v>1</v>
      </c>
      <c r="W31" s="320"/>
      <c r="X31" s="326">
        <f t="shared" si="28"/>
        <v>0</v>
      </c>
      <c r="Y31" s="326">
        <f t="shared" si="27"/>
        <v>0</v>
      </c>
      <c r="Z31" s="339"/>
      <c r="AB31" s="288">
        <f t="shared" si="8"/>
        <v>0</v>
      </c>
      <c r="AC31" s="288">
        <f t="shared" si="9"/>
        <v>0</v>
      </c>
      <c r="AD31" s="288">
        <f t="shared" si="10"/>
        <v>0</v>
      </c>
      <c r="AE31" s="288">
        <f t="shared" si="11"/>
        <v>0</v>
      </c>
      <c r="AF31" s="288"/>
      <c r="AG31" s="288"/>
      <c r="AH31" s="288"/>
      <c r="AI31" s="288"/>
      <c r="AJ31" s="288">
        <f t="shared" si="20"/>
        <v>0</v>
      </c>
      <c r="AK31" s="288"/>
      <c r="AL31" s="288"/>
      <c r="AM31" s="288"/>
      <c r="AN31" s="288">
        <f t="shared" si="21"/>
        <v>0</v>
      </c>
      <c r="AO31" s="335">
        <f t="shared" si="12"/>
        <v>0</v>
      </c>
      <c r="AP31" s="335">
        <f t="shared" si="13"/>
        <v>0</v>
      </c>
      <c r="AR31" s="288">
        <v>16</v>
      </c>
      <c r="AS31" s="288">
        <v>0</v>
      </c>
      <c r="AT31" s="288">
        <v>0</v>
      </c>
      <c r="AU31" s="289">
        <v>16</v>
      </c>
      <c r="AV31" s="288">
        <f t="shared" si="22"/>
        <v>-16</v>
      </c>
      <c r="AW31" s="288">
        <f t="shared" si="23"/>
        <v>0</v>
      </c>
      <c r="AX31" s="288">
        <f t="shared" si="24"/>
        <v>0</v>
      </c>
      <c r="AY31" s="288">
        <f t="shared" si="25"/>
        <v>-16</v>
      </c>
      <c r="BA31" s="288">
        <v>20</v>
      </c>
      <c r="BB31" s="288">
        <v>0</v>
      </c>
      <c r="BC31" s="288">
        <v>0</v>
      </c>
      <c r="BD31" s="289">
        <v>20</v>
      </c>
      <c r="BE31" s="288">
        <f t="shared" si="26"/>
        <v>-20</v>
      </c>
      <c r="BF31" s="288">
        <f t="shared" si="14"/>
        <v>0</v>
      </c>
      <c r="BG31" s="288">
        <f t="shared" si="15"/>
        <v>0</v>
      </c>
      <c r="BH31" s="288">
        <f t="shared" si="16"/>
        <v>-20</v>
      </c>
      <c r="BI31" s="340"/>
      <c r="BJ31" s="340"/>
      <c r="DJ31" s="341"/>
    </row>
    <row r="32" spans="1:114" ht="12.75" customHeight="1" outlineLevel="1" x14ac:dyDescent="0.25">
      <c r="A32" s="331" t="str">
        <f t="shared" si="0"/>
        <v>Hotel NameApr-23</v>
      </c>
      <c r="B32" s="331" t="str">
        <f t="shared" si="1"/>
        <v>Hotel Name45044</v>
      </c>
      <c r="C32" s="332" t="s">
        <v>183</v>
      </c>
      <c r="D32" s="333" t="str">
        <f t="shared" si="17"/>
        <v>Apr-23</v>
      </c>
      <c r="E32" s="333" t="s">
        <v>51</v>
      </c>
      <c r="F32" s="333">
        <v>45044</v>
      </c>
      <c r="G32" s="334">
        <f t="shared" si="18"/>
        <v>6</v>
      </c>
      <c r="H32" s="288"/>
      <c r="I32" s="288"/>
      <c r="J32" s="288"/>
      <c r="K32" s="289">
        <f t="shared" si="19"/>
        <v>0</v>
      </c>
      <c r="L32" s="288"/>
      <c r="M32" s="288"/>
      <c r="N32" s="288"/>
      <c r="O32" s="289">
        <f t="shared" si="2"/>
        <v>0</v>
      </c>
      <c r="P32" s="335">
        <f t="shared" si="3"/>
        <v>0</v>
      </c>
      <c r="Q32" s="335">
        <f t="shared" si="4"/>
        <v>0</v>
      </c>
      <c r="R32" s="288" t="s">
        <v>11</v>
      </c>
      <c r="S32" s="288">
        <f t="shared" si="30"/>
        <v>0</v>
      </c>
      <c r="T32" s="335">
        <f t="shared" si="6"/>
        <v>0</v>
      </c>
      <c r="U32" s="288" t="s">
        <v>11</v>
      </c>
      <c r="V32" s="336" t="b">
        <f t="shared" si="7"/>
        <v>1</v>
      </c>
      <c r="W32" s="320"/>
      <c r="X32" s="326">
        <f t="shared" si="28"/>
        <v>0</v>
      </c>
      <c r="Y32" s="326">
        <f t="shared" si="27"/>
        <v>0</v>
      </c>
      <c r="Z32" s="339"/>
      <c r="AB32" s="288">
        <f t="shared" si="8"/>
        <v>0</v>
      </c>
      <c r="AC32" s="288">
        <f t="shared" si="9"/>
        <v>0</v>
      </c>
      <c r="AD32" s="288">
        <f t="shared" si="10"/>
        <v>0</v>
      </c>
      <c r="AE32" s="288">
        <f t="shared" si="11"/>
        <v>0</v>
      </c>
      <c r="AF32" s="288"/>
      <c r="AG32" s="288"/>
      <c r="AH32" s="288"/>
      <c r="AI32" s="288"/>
      <c r="AJ32" s="288">
        <f t="shared" si="20"/>
        <v>0</v>
      </c>
      <c r="AK32" s="288"/>
      <c r="AL32" s="288"/>
      <c r="AM32" s="288"/>
      <c r="AN32" s="288">
        <f t="shared" si="21"/>
        <v>0</v>
      </c>
      <c r="AO32" s="335">
        <f t="shared" si="12"/>
        <v>0</v>
      </c>
      <c r="AP32" s="335">
        <f t="shared" si="13"/>
        <v>0</v>
      </c>
      <c r="AR32" s="288">
        <v>20</v>
      </c>
      <c r="AS32" s="288">
        <v>0</v>
      </c>
      <c r="AT32" s="288">
        <v>0</v>
      </c>
      <c r="AU32" s="289">
        <v>20</v>
      </c>
      <c r="AV32" s="288">
        <f t="shared" si="22"/>
        <v>-20</v>
      </c>
      <c r="AW32" s="288">
        <f t="shared" si="23"/>
        <v>0</v>
      </c>
      <c r="AX32" s="288">
        <f t="shared" si="24"/>
        <v>0</v>
      </c>
      <c r="AY32" s="288">
        <f t="shared" si="25"/>
        <v>-20</v>
      </c>
      <c r="BA32" s="288">
        <v>26</v>
      </c>
      <c r="BB32" s="288">
        <v>0</v>
      </c>
      <c r="BC32" s="288">
        <v>0</v>
      </c>
      <c r="BD32" s="289">
        <v>26</v>
      </c>
      <c r="BE32" s="288">
        <f t="shared" si="26"/>
        <v>-26</v>
      </c>
      <c r="BF32" s="288">
        <f t="shared" si="14"/>
        <v>0</v>
      </c>
      <c r="BG32" s="288">
        <f t="shared" si="15"/>
        <v>0</v>
      </c>
      <c r="BH32" s="288">
        <f t="shared" si="16"/>
        <v>-26</v>
      </c>
      <c r="BI32" s="340"/>
      <c r="BJ32" s="340"/>
      <c r="DJ32" s="341"/>
    </row>
    <row r="33" spans="1:114" ht="12.75" customHeight="1" outlineLevel="1" x14ac:dyDescent="0.25">
      <c r="A33" s="331" t="str">
        <f t="shared" si="0"/>
        <v>Hotel NameApr-23</v>
      </c>
      <c r="B33" s="331" t="str">
        <f t="shared" si="1"/>
        <v>Hotel Name45045</v>
      </c>
      <c r="C33" s="332" t="s">
        <v>183</v>
      </c>
      <c r="D33" s="333" t="str">
        <f t="shared" si="17"/>
        <v>Apr-23</v>
      </c>
      <c r="E33" s="333" t="s">
        <v>51</v>
      </c>
      <c r="F33" s="333">
        <v>45045</v>
      </c>
      <c r="G33" s="334">
        <f t="shared" si="18"/>
        <v>7</v>
      </c>
      <c r="H33" s="288"/>
      <c r="I33" s="288"/>
      <c r="J33" s="288"/>
      <c r="K33" s="289">
        <f t="shared" si="19"/>
        <v>0</v>
      </c>
      <c r="L33" s="288"/>
      <c r="M33" s="288"/>
      <c r="N33" s="288"/>
      <c r="O33" s="289">
        <f t="shared" si="2"/>
        <v>0</v>
      </c>
      <c r="P33" s="335">
        <f t="shared" si="3"/>
        <v>0</v>
      </c>
      <c r="Q33" s="335">
        <f t="shared" si="4"/>
        <v>0</v>
      </c>
      <c r="R33" s="288" t="s">
        <v>11</v>
      </c>
      <c r="S33" s="288">
        <f t="shared" si="30"/>
        <v>0</v>
      </c>
      <c r="T33" s="335">
        <f t="shared" si="6"/>
        <v>0</v>
      </c>
      <c r="U33" s="288" t="s">
        <v>11</v>
      </c>
      <c r="V33" s="336" t="b">
        <f t="shared" si="7"/>
        <v>1</v>
      </c>
      <c r="W33" s="320"/>
      <c r="X33" s="326">
        <f t="shared" si="28"/>
        <v>0</v>
      </c>
      <c r="Y33" s="326">
        <f t="shared" si="27"/>
        <v>0</v>
      </c>
      <c r="Z33" s="339"/>
      <c r="AB33" s="288">
        <f t="shared" si="8"/>
        <v>0</v>
      </c>
      <c r="AC33" s="288">
        <f t="shared" si="9"/>
        <v>0</v>
      </c>
      <c r="AD33" s="288">
        <f t="shared" si="10"/>
        <v>0</v>
      </c>
      <c r="AE33" s="288">
        <f t="shared" si="11"/>
        <v>0</v>
      </c>
      <c r="AF33" s="288"/>
      <c r="AG33" s="288"/>
      <c r="AH33" s="288"/>
      <c r="AI33" s="288"/>
      <c r="AJ33" s="288">
        <f t="shared" si="20"/>
        <v>0</v>
      </c>
      <c r="AK33" s="288"/>
      <c r="AL33" s="288"/>
      <c r="AM33" s="288"/>
      <c r="AN33" s="288">
        <f t="shared" si="21"/>
        <v>0</v>
      </c>
      <c r="AO33" s="335">
        <f t="shared" si="12"/>
        <v>0</v>
      </c>
      <c r="AP33" s="335">
        <f t="shared" si="13"/>
        <v>0</v>
      </c>
      <c r="AR33" s="288">
        <v>19</v>
      </c>
      <c r="AS33" s="288">
        <v>0</v>
      </c>
      <c r="AT33" s="288">
        <v>0</v>
      </c>
      <c r="AU33" s="289">
        <v>19</v>
      </c>
      <c r="AV33" s="288">
        <f t="shared" si="22"/>
        <v>-19</v>
      </c>
      <c r="AW33" s="288">
        <f t="shared" si="23"/>
        <v>0</v>
      </c>
      <c r="AX33" s="288">
        <f t="shared" si="24"/>
        <v>0</v>
      </c>
      <c r="AY33" s="288">
        <f t="shared" si="25"/>
        <v>-19</v>
      </c>
      <c r="BA33" s="288">
        <v>25</v>
      </c>
      <c r="BB33" s="288">
        <v>0</v>
      </c>
      <c r="BC33" s="288">
        <v>0</v>
      </c>
      <c r="BD33" s="289">
        <v>25</v>
      </c>
      <c r="BE33" s="288">
        <f t="shared" si="26"/>
        <v>-25</v>
      </c>
      <c r="BF33" s="288">
        <f t="shared" si="14"/>
        <v>0</v>
      </c>
      <c r="BG33" s="288">
        <f t="shared" si="15"/>
        <v>0</v>
      </c>
      <c r="BH33" s="288">
        <f t="shared" si="16"/>
        <v>-25</v>
      </c>
      <c r="BI33" s="340"/>
      <c r="BJ33" s="340"/>
      <c r="DJ33" s="341"/>
    </row>
    <row r="34" spans="1:114" ht="12.75" customHeight="1" outlineLevel="1" x14ac:dyDescent="0.25">
      <c r="A34" s="331" t="str">
        <f t="shared" si="0"/>
        <v>Hotel NameApr-23</v>
      </c>
      <c r="B34" s="331" t="str">
        <f t="shared" si="1"/>
        <v>Hotel Name45046</v>
      </c>
      <c r="C34" s="332" t="s">
        <v>183</v>
      </c>
      <c r="D34" s="333" t="str">
        <f t="shared" si="17"/>
        <v>Apr-23</v>
      </c>
      <c r="E34" s="333" t="s">
        <v>51</v>
      </c>
      <c r="F34" s="333">
        <v>45046</v>
      </c>
      <c r="G34" s="334">
        <f t="shared" si="18"/>
        <v>1</v>
      </c>
      <c r="H34" s="288"/>
      <c r="I34" s="288"/>
      <c r="J34" s="288"/>
      <c r="K34" s="289">
        <f t="shared" si="19"/>
        <v>0</v>
      </c>
      <c r="L34" s="288"/>
      <c r="M34" s="288"/>
      <c r="N34" s="288"/>
      <c r="O34" s="289">
        <f t="shared" si="2"/>
        <v>0</v>
      </c>
      <c r="P34" s="335">
        <f t="shared" si="3"/>
        <v>0</v>
      </c>
      <c r="Q34" s="335">
        <f t="shared" si="4"/>
        <v>0</v>
      </c>
      <c r="R34" s="288" t="s">
        <v>11</v>
      </c>
      <c r="S34" s="288">
        <f t="shared" si="30"/>
        <v>0</v>
      </c>
      <c r="T34" s="335">
        <f t="shared" si="6"/>
        <v>0</v>
      </c>
      <c r="U34" s="288" t="s">
        <v>11</v>
      </c>
      <c r="V34" s="336" t="b">
        <f t="shared" si="7"/>
        <v>1</v>
      </c>
      <c r="W34" s="320"/>
      <c r="X34" s="326">
        <f t="shared" si="28"/>
        <v>0</v>
      </c>
      <c r="Y34" s="326">
        <f t="shared" si="27"/>
        <v>0</v>
      </c>
      <c r="Z34" s="339"/>
      <c r="AB34" s="288">
        <f t="shared" si="8"/>
        <v>0</v>
      </c>
      <c r="AC34" s="288">
        <f t="shared" si="9"/>
        <v>0</v>
      </c>
      <c r="AD34" s="288">
        <f t="shared" si="10"/>
        <v>0</v>
      </c>
      <c r="AE34" s="288">
        <f t="shared" si="11"/>
        <v>0</v>
      </c>
      <c r="AF34" s="288"/>
      <c r="AG34" s="288"/>
      <c r="AH34" s="288"/>
      <c r="AI34" s="288"/>
      <c r="AJ34" s="288">
        <f t="shared" si="20"/>
        <v>0</v>
      </c>
      <c r="AK34" s="288"/>
      <c r="AL34" s="288"/>
      <c r="AM34" s="288"/>
      <c r="AN34" s="288">
        <f t="shared" si="21"/>
        <v>0</v>
      </c>
      <c r="AO34" s="335">
        <f t="shared" si="12"/>
        <v>0</v>
      </c>
      <c r="AP34" s="335">
        <f t="shared" si="13"/>
        <v>0</v>
      </c>
      <c r="AR34" s="288">
        <v>16</v>
      </c>
      <c r="AS34" s="288">
        <v>0</v>
      </c>
      <c r="AT34" s="288">
        <v>0</v>
      </c>
      <c r="AU34" s="289">
        <v>16</v>
      </c>
      <c r="AV34" s="288">
        <f t="shared" si="22"/>
        <v>-16</v>
      </c>
      <c r="AW34" s="288">
        <f t="shared" si="23"/>
        <v>0</v>
      </c>
      <c r="AX34" s="288">
        <f t="shared" si="24"/>
        <v>0</v>
      </c>
      <c r="AY34" s="288">
        <f t="shared" si="25"/>
        <v>-16</v>
      </c>
      <c r="BA34" s="288">
        <v>21</v>
      </c>
      <c r="BB34" s="288">
        <v>0</v>
      </c>
      <c r="BC34" s="288">
        <v>0</v>
      </c>
      <c r="BD34" s="289">
        <v>21</v>
      </c>
      <c r="BE34" s="288">
        <f t="shared" si="26"/>
        <v>-21</v>
      </c>
      <c r="BF34" s="288">
        <f t="shared" si="14"/>
        <v>0</v>
      </c>
      <c r="BG34" s="288">
        <f t="shared" si="15"/>
        <v>0</v>
      </c>
      <c r="BH34" s="288">
        <f t="shared" si="16"/>
        <v>-21</v>
      </c>
      <c r="BI34" s="340"/>
      <c r="BJ34" s="340"/>
      <c r="DJ34" s="341"/>
    </row>
    <row r="35" spans="1:114" ht="12.75" customHeight="1" outlineLevel="1" collapsed="1" x14ac:dyDescent="0.25">
      <c r="A35" s="331" t="str">
        <f t="shared" ref="A35:A69" si="31">C35&amp;D35</f>
        <v>Hotel NameMay-23</v>
      </c>
      <c r="B35" s="331" t="str">
        <f t="shared" ref="B35:B69" si="32">C35&amp;F35</f>
        <v>Hotel Name45047</v>
      </c>
      <c r="C35" s="332" t="s">
        <v>183</v>
      </c>
      <c r="D35" s="333" t="str">
        <f t="shared" ref="D35:D69" si="33">TEXT(F35,"mmm")&amp;"-"&amp;RIGHT(YEAR(F35),2)</f>
        <v>May-23</v>
      </c>
      <c r="E35" s="333" t="s">
        <v>51</v>
      </c>
      <c r="F35" s="333">
        <v>45047</v>
      </c>
      <c r="G35" s="334">
        <f t="shared" ref="G35:G69" si="34">WEEKDAY(F35)</f>
        <v>2</v>
      </c>
      <c r="H35" s="288"/>
      <c r="I35" s="288"/>
      <c r="J35" s="288"/>
      <c r="K35" s="289">
        <f t="shared" si="19"/>
        <v>0</v>
      </c>
      <c r="L35" s="288"/>
      <c r="M35" s="288"/>
      <c r="N35" s="288"/>
      <c r="O35" s="289">
        <f t="shared" si="2"/>
        <v>0</v>
      </c>
      <c r="P35" s="335">
        <f t="shared" si="3"/>
        <v>0</v>
      </c>
      <c r="Q35" s="335">
        <f t="shared" si="4"/>
        <v>0</v>
      </c>
      <c r="R35" s="288" t="s">
        <v>11</v>
      </c>
      <c r="S35" s="288">
        <f t="shared" si="30"/>
        <v>0</v>
      </c>
      <c r="T35" s="335">
        <f t="shared" si="6"/>
        <v>0</v>
      </c>
      <c r="U35" s="288" t="s">
        <v>11</v>
      </c>
      <c r="V35" s="336" t="b">
        <f t="shared" ref="V35:V69" si="35">U35=R35</f>
        <v>1</v>
      </c>
      <c r="W35" s="320"/>
      <c r="X35" s="326">
        <f t="shared" ref="X35:X95" si="36">ROUND(L35,0)</f>
        <v>0</v>
      </c>
      <c r="Y35" s="326">
        <f t="shared" ref="Y35:Y95" si="37">ROUND(M35,0)</f>
        <v>0</v>
      </c>
      <c r="Z35" s="339"/>
      <c r="AB35" s="288">
        <f t="shared" si="8"/>
        <v>0</v>
      </c>
      <c r="AC35" s="288">
        <f t="shared" si="9"/>
        <v>0</v>
      </c>
      <c r="AD35" s="288">
        <f t="shared" si="10"/>
        <v>0</v>
      </c>
      <c r="AE35" s="288">
        <f t="shared" si="11"/>
        <v>0</v>
      </c>
      <c r="AF35" s="288"/>
      <c r="AG35" s="288"/>
      <c r="AH35" s="288"/>
      <c r="AI35" s="288"/>
      <c r="AJ35" s="288">
        <f t="shared" si="20"/>
        <v>0</v>
      </c>
      <c r="AK35" s="288"/>
      <c r="AL35" s="288"/>
      <c r="AM35" s="288"/>
      <c r="AN35" s="288">
        <f t="shared" si="21"/>
        <v>0</v>
      </c>
      <c r="AO35" s="335">
        <f t="shared" si="12"/>
        <v>0</v>
      </c>
      <c r="AP35" s="335">
        <f t="shared" si="13"/>
        <v>0</v>
      </c>
      <c r="AR35" s="288">
        <v>19</v>
      </c>
      <c r="AS35" s="288">
        <v>0</v>
      </c>
      <c r="AT35" s="288">
        <v>0</v>
      </c>
      <c r="AU35" s="289">
        <v>19</v>
      </c>
      <c r="AV35" s="288">
        <f t="shared" si="22"/>
        <v>-19</v>
      </c>
      <c r="AW35" s="288">
        <f t="shared" si="23"/>
        <v>0</v>
      </c>
      <c r="AX35" s="288">
        <f t="shared" si="24"/>
        <v>0</v>
      </c>
      <c r="AY35" s="288">
        <f t="shared" si="25"/>
        <v>-19</v>
      </c>
      <c r="BA35" s="288">
        <v>27</v>
      </c>
      <c r="BB35" s="288">
        <v>0</v>
      </c>
      <c r="BC35" s="288">
        <v>0</v>
      </c>
      <c r="BD35" s="289">
        <v>27</v>
      </c>
      <c r="BE35" s="288">
        <f t="shared" si="26"/>
        <v>-27</v>
      </c>
      <c r="BF35" s="288">
        <f t="shared" si="14"/>
        <v>0</v>
      </c>
      <c r="BG35" s="288">
        <f t="shared" si="15"/>
        <v>0</v>
      </c>
      <c r="BH35" s="288">
        <f t="shared" si="16"/>
        <v>-27</v>
      </c>
      <c r="BI35" s="340"/>
      <c r="BJ35" s="340"/>
      <c r="DJ35" s="341"/>
    </row>
    <row r="36" spans="1:114" ht="12.75" customHeight="1" outlineLevel="1" x14ac:dyDescent="0.25">
      <c r="A36" s="331" t="str">
        <f t="shared" si="31"/>
        <v>Hotel NameMay-23</v>
      </c>
      <c r="B36" s="331" t="str">
        <f t="shared" si="32"/>
        <v>Hotel Name45048</v>
      </c>
      <c r="C36" s="332" t="s">
        <v>183</v>
      </c>
      <c r="D36" s="333" t="str">
        <f t="shared" si="33"/>
        <v>May-23</v>
      </c>
      <c r="E36" s="333" t="s">
        <v>51</v>
      </c>
      <c r="F36" s="333">
        <v>45048</v>
      </c>
      <c r="G36" s="334">
        <f t="shared" si="34"/>
        <v>3</v>
      </c>
      <c r="H36" s="288"/>
      <c r="I36" s="288"/>
      <c r="J36" s="288"/>
      <c r="K36" s="289">
        <f t="shared" si="19"/>
        <v>0</v>
      </c>
      <c r="L36" s="288"/>
      <c r="M36" s="288"/>
      <c r="N36" s="288"/>
      <c r="O36" s="289">
        <f t="shared" si="2"/>
        <v>0</v>
      </c>
      <c r="P36" s="335">
        <f t="shared" si="3"/>
        <v>0</v>
      </c>
      <c r="Q36" s="335">
        <f t="shared" si="4"/>
        <v>0</v>
      </c>
      <c r="R36" s="288" t="s">
        <v>11</v>
      </c>
      <c r="S36" s="288">
        <f t="shared" si="30"/>
        <v>0</v>
      </c>
      <c r="T36" s="335">
        <f t="shared" si="6"/>
        <v>0</v>
      </c>
      <c r="U36" s="288" t="s">
        <v>11</v>
      </c>
      <c r="V36" s="336" t="b">
        <f t="shared" si="35"/>
        <v>1</v>
      </c>
      <c r="W36" s="320"/>
      <c r="X36" s="326">
        <f t="shared" si="36"/>
        <v>0</v>
      </c>
      <c r="Y36" s="326">
        <f t="shared" si="37"/>
        <v>0</v>
      </c>
      <c r="Z36" s="339"/>
      <c r="AB36" s="288">
        <f t="shared" si="8"/>
        <v>0</v>
      </c>
      <c r="AC36" s="288">
        <f t="shared" si="9"/>
        <v>0</v>
      </c>
      <c r="AD36" s="288">
        <f t="shared" si="10"/>
        <v>0</v>
      </c>
      <c r="AE36" s="288">
        <f t="shared" si="11"/>
        <v>0</v>
      </c>
      <c r="AF36" s="288"/>
      <c r="AG36" s="288"/>
      <c r="AH36" s="288"/>
      <c r="AI36" s="288"/>
      <c r="AJ36" s="288">
        <f t="shared" si="20"/>
        <v>0</v>
      </c>
      <c r="AK36" s="288"/>
      <c r="AL36" s="288"/>
      <c r="AM36" s="288"/>
      <c r="AN36" s="288">
        <f t="shared" si="21"/>
        <v>0</v>
      </c>
      <c r="AO36" s="335">
        <f t="shared" si="12"/>
        <v>0</v>
      </c>
      <c r="AP36" s="335">
        <f t="shared" si="13"/>
        <v>0</v>
      </c>
      <c r="AR36" s="288">
        <v>18</v>
      </c>
      <c r="AS36" s="288">
        <v>0</v>
      </c>
      <c r="AT36" s="288">
        <v>0</v>
      </c>
      <c r="AU36" s="289">
        <v>18</v>
      </c>
      <c r="AV36" s="288">
        <f t="shared" si="22"/>
        <v>-18</v>
      </c>
      <c r="AW36" s="288">
        <f t="shared" si="23"/>
        <v>0</v>
      </c>
      <c r="AX36" s="288">
        <f t="shared" si="24"/>
        <v>0</v>
      </c>
      <c r="AY36" s="288">
        <f t="shared" si="25"/>
        <v>-18</v>
      </c>
      <c r="BA36" s="288">
        <v>23</v>
      </c>
      <c r="BB36" s="288">
        <v>0</v>
      </c>
      <c r="BC36" s="288">
        <v>0</v>
      </c>
      <c r="BD36" s="289">
        <v>23</v>
      </c>
      <c r="BE36" s="288">
        <f t="shared" si="26"/>
        <v>-23</v>
      </c>
      <c r="BF36" s="288">
        <f t="shared" si="14"/>
        <v>0</v>
      </c>
      <c r="BG36" s="288">
        <f t="shared" si="15"/>
        <v>0</v>
      </c>
      <c r="BH36" s="288">
        <f t="shared" si="16"/>
        <v>-23</v>
      </c>
      <c r="BI36" s="340"/>
      <c r="BJ36" s="340"/>
      <c r="DJ36" s="341"/>
    </row>
    <row r="37" spans="1:114" ht="12.75" customHeight="1" outlineLevel="1" x14ac:dyDescent="0.25">
      <c r="A37" s="331" t="str">
        <f t="shared" si="31"/>
        <v>Hotel NameMay-23</v>
      </c>
      <c r="B37" s="331" t="str">
        <f t="shared" si="32"/>
        <v>Hotel Name45049</v>
      </c>
      <c r="C37" s="332" t="s">
        <v>183</v>
      </c>
      <c r="D37" s="333" t="str">
        <f t="shared" si="33"/>
        <v>May-23</v>
      </c>
      <c r="E37" s="333" t="s">
        <v>51</v>
      </c>
      <c r="F37" s="333">
        <v>45049</v>
      </c>
      <c r="G37" s="334">
        <f t="shared" si="34"/>
        <v>4</v>
      </c>
      <c r="H37" s="288"/>
      <c r="I37" s="288"/>
      <c r="J37" s="288"/>
      <c r="K37" s="289">
        <f t="shared" si="19"/>
        <v>0</v>
      </c>
      <c r="L37" s="288"/>
      <c r="M37" s="288"/>
      <c r="N37" s="288"/>
      <c r="O37" s="289">
        <f t="shared" si="2"/>
        <v>0</v>
      </c>
      <c r="P37" s="335">
        <f t="shared" si="3"/>
        <v>0</v>
      </c>
      <c r="Q37" s="335">
        <f t="shared" si="4"/>
        <v>0</v>
      </c>
      <c r="R37" s="288" t="s">
        <v>11</v>
      </c>
      <c r="S37" s="288">
        <f t="shared" si="30"/>
        <v>0</v>
      </c>
      <c r="T37" s="335">
        <f t="shared" si="6"/>
        <v>0</v>
      </c>
      <c r="U37" s="288" t="s">
        <v>11</v>
      </c>
      <c r="V37" s="336" t="b">
        <f t="shared" si="35"/>
        <v>1</v>
      </c>
      <c r="W37" s="320"/>
      <c r="X37" s="326">
        <f t="shared" si="36"/>
        <v>0</v>
      </c>
      <c r="Y37" s="326">
        <f t="shared" si="37"/>
        <v>0</v>
      </c>
      <c r="Z37" s="339"/>
      <c r="AB37" s="288">
        <f t="shared" si="8"/>
        <v>0</v>
      </c>
      <c r="AC37" s="288">
        <f t="shared" si="9"/>
        <v>0</v>
      </c>
      <c r="AD37" s="288">
        <f t="shared" si="10"/>
        <v>0</v>
      </c>
      <c r="AE37" s="288">
        <f t="shared" si="11"/>
        <v>0</v>
      </c>
      <c r="AF37" s="288"/>
      <c r="AG37" s="288"/>
      <c r="AH37" s="288"/>
      <c r="AI37" s="288"/>
      <c r="AJ37" s="288">
        <f t="shared" si="20"/>
        <v>0</v>
      </c>
      <c r="AK37" s="288"/>
      <c r="AL37" s="288"/>
      <c r="AM37" s="288"/>
      <c r="AN37" s="288">
        <f t="shared" si="21"/>
        <v>0</v>
      </c>
      <c r="AO37" s="335">
        <f t="shared" si="12"/>
        <v>0</v>
      </c>
      <c r="AP37" s="335">
        <f t="shared" si="13"/>
        <v>0</v>
      </c>
      <c r="AR37" s="288">
        <v>17</v>
      </c>
      <c r="AS37" s="288">
        <v>0</v>
      </c>
      <c r="AT37" s="288">
        <v>0</v>
      </c>
      <c r="AU37" s="289">
        <v>17</v>
      </c>
      <c r="AV37" s="288">
        <f t="shared" si="22"/>
        <v>-17</v>
      </c>
      <c r="AW37" s="288">
        <f t="shared" si="23"/>
        <v>0</v>
      </c>
      <c r="AX37" s="288">
        <f t="shared" si="24"/>
        <v>0</v>
      </c>
      <c r="AY37" s="288">
        <f t="shared" si="25"/>
        <v>-17</v>
      </c>
      <c r="BA37" s="288">
        <v>23</v>
      </c>
      <c r="BB37" s="288">
        <v>0</v>
      </c>
      <c r="BC37" s="288">
        <v>0</v>
      </c>
      <c r="BD37" s="289">
        <v>23</v>
      </c>
      <c r="BE37" s="288">
        <f t="shared" si="26"/>
        <v>-23</v>
      </c>
      <c r="BF37" s="288">
        <f t="shared" si="14"/>
        <v>0</v>
      </c>
      <c r="BG37" s="288">
        <f t="shared" si="15"/>
        <v>0</v>
      </c>
      <c r="BH37" s="288">
        <f t="shared" si="16"/>
        <v>-23</v>
      </c>
      <c r="BI37" s="340"/>
      <c r="BJ37" s="340"/>
      <c r="DJ37" s="341"/>
    </row>
    <row r="38" spans="1:114" ht="12.75" customHeight="1" outlineLevel="1" x14ac:dyDescent="0.25">
      <c r="A38" s="331" t="str">
        <f t="shared" si="31"/>
        <v>Hotel NameMay-23</v>
      </c>
      <c r="B38" s="331" t="str">
        <f t="shared" si="32"/>
        <v>Hotel Name45050</v>
      </c>
      <c r="C38" s="332" t="s">
        <v>183</v>
      </c>
      <c r="D38" s="333" t="str">
        <f t="shared" si="33"/>
        <v>May-23</v>
      </c>
      <c r="E38" s="333" t="s">
        <v>51</v>
      </c>
      <c r="F38" s="333">
        <v>45050</v>
      </c>
      <c r="G38" s="334">
        <f t="shared" si="34"/>
        <v>5</v>
      </c>
      <c r="H38" s="288"/>
      <c r="I38" s="288"/>
      <c r="J38" s="288"/>
      <c r="K38" s="289">
        <f t="shared" si="19"/>
        <v>0</v>
      </c>
      <c r="L38" s="288"/>
      <c r="M38" s="288"/>
      <c r="N38" s="288"/>
      <c r="O38" s="289">
        <f t="shared" si="2"/>
        <v>0</v>
      </c>
      <c r="P38" s="335">
        <f t="shared" si="3"/>
        <v>0</v>
      </c>
      <c r="Q38" s="335">
        <f t="shared" si="4"/>
        <v>0</v>
      </c>
      <c r="R38" s="288" t="s">
        <v>11</v>
      </c>
      <c r="S38" s="288">
        <f t="shared" si="30"/>
        <v>0</v>
      </c>
      <c r="T38" s="335">
        <f t="shared" si="6"/>
        <v>0</v>
      </c>
      <c r="U38" s="288" t="s">
        <v>11</v>
      </c>
      <c r="V38" s="336" t="b">
        <f t="shared" si="35"/>
        <v>1</v>
      </c>
      <c r="W38" s="320"/>
      <c r="X38" s="326">
        <f t="shared" si="36"/>
        <v>0</v>
      </c>
      <c r="Y38" s="326">
        <f t="shared" si="37"/>
        <v>0</v>
      </c>
      <c r="Z38" s="339"/>
      <c r="AB38" s="288">
        <f t="shared" si="8"/>
        <v>0</v>
      </c>
      <c r="AC38" s="288">
        <f t="shared" si="9"/>
        <v>0</v>
      </c>
      <c r="AD38" s="288">
        <f t="shared" si="10"/>
        <v>0</v>
      </c>
      <c r="AE38" s="288">
        <f t="shared" si="11"/>
        <v>0</v>
      </c>
      <c r="AF38" s="288"/>
      <c r="AG38" s="288"/>
      <c r="AH38" s="288"/>
      <c r="AI38" s="288"/>
      <c r="AJ38" s="288">
        <f t="shared" si="20"/>
        <v>0</v>
      </c>
      <c r="AK38" s="288"/>
      <c r="AL38" s="288"/>
      <c r="AM38" s="288"/>
      <c r="AN38" s="288">
        <f t="shared" si="21"/>
        <v>0</v>
      </c>
      <c r="AO38" s="335">
        <f t="shared" si="12"/>
        <v>0</v>
      </c>
      <c r="AP38" s="335">
        <f t="shared" si="13"/>
        <v>0</v>
      </c>
      <c r="AR38" s="288">
        <v>18</v>
      </c>
      <c r="AS38" s="288">
        <v>2</v>
      </c>
      <c r="AT38" s="288">
        <v>0</v>
      </c>
      <c r="AU38" s="289">
        <v>20</v>
      </c>
      <c r="AV38" s="288">
        <f t="shared" si="22"/>
        <v>-18</v>
      </c>
      <c r="AW38" s="288">
        <f t="shared" si="23"/>
        <v>-2</v>
      </c>
      <c r="AX38" s="288">
        <f t="shared" si="24"/>
        <v>0</v>
      </c>
      <c r="AY38" s="288">
        <f t="shared" si="25"/>
        <v>-20</v>
      </c>
      <c r="BA38" s="288">
        <v>26</v>
      </c>
      <c r="BB38" s="288">
        <v>2</v>
      </c>
      <c r="BC38" s="288">
        <v>0</v>
      </c>
      <c r="BD38" s="289">
        <v>28</v>
      </c>
      <c r="BE38" s="288">
        <f t="shared" si="26"/>
        <v>-26</v>
      </c>
      <c r="BF38" s="288">
        <f t="shared" si="14"/>
        <v>-2</v>
      </c>
      <c r="BG38" s="288">
        <f t="shared" si="15"/>
        <v>0</v>
      </c>
      <c r="BH38" s="288">
        <f t="shared" si="16"/>
        <v>-28</v>
      </c>
      <c r="BI38" s="340"/>
      <c r="BJ38" s="340"/>
      <c r="DJ38" s="341"/>
    </row>
    <row r="39" spans="1:114" ht="12.75" customHeight="1" outlineLevel="1" x14ac:dyDescent="0.25">
      <c r="A39" s="331" t="str">
        <f t="shared" si="31"/>
        <v>Hotel NameMay-23</v>
      </c>
      <c r="B39" s="331" t="str">
        <f t="shared" si="32"/>
        <v>Hotel Name45051</v>
      </c>
      <c r="C39" s="332" t="s">
        <v>183</v>
      </c>
      <c r="D39" s="333" t="str">
        <f t="shared" si="33"/>
        <v>May-23</v>
      </c>
      <c r="E39" s="333" t="s">
        <v>51</v>
      </c>
      <c r="F39" s="333">
        <v>45051</v>
      </c>
      <c r="G39" s="334">
        <f t="shared" si="34"/>
        <v>6</v>
      </c>
      <c r="H39" s="288"/>
      <c r="I39" s="288"/>
      <c r="J39" s="288"/>
      <c r="K39" s="289">
        <f t="shared" si="19"/>
        <v>0</v>
      </c>
      <c r="L39" s="288"/>
      <c r="M39" s="288"/>
      <c r="N39" s="288"/>
      <c r="O39" s="289">
        <f t="shared" si="2"/>
        <v>0</v>
      </c>
      <c r="P39" s="335">
        <f t="shared" si="3"/>
        <v>0</v>
      </c>
      <c r="Q39" s="335">
        <f t="shared" si="4"/>
        <v>0</v>
      </c>
      <c r="R39" s="288" t="s">
        <v>11</v>
      </c>
      <c r="S39" s="288">
        <f t="shared" si="30"/>
        <v>0</v>
      </c>
      <c r="T39" s="335">
        <f t="shared" si="6"/>
        <v>0</v>
      </c>
      <c r="U39" s="288" t="s">
        <v>11</v>
      </c>
      <c r="V39" s="336" t="b">
        <f t="shared" si="35"/>
        <v>1</v>
      </c>
      <c r="W39" s="320"/>
      <c r="X39" s="326">
        <f t="shared" si="36"/>
        <v>0</v>
      </c>
      <c r="Y39" s="326">
        <f t="shared" si="37"/>
        <v>0</v>
      </c>
      <c r="Z39" s="339"/>
      <c r="AB39" s="288">
        <f t="shared" si="8"/>
        <v>0</v>
      </c>
      <c r="AC39" s="288">
        <f t="shared" si="9"/>
        <v>0</v>
      </c>
      <c r="AD39" s="288">
        <f t="shared" si="10"/>
        <v>0</v>
      </c>
      <c r="AE39" s="288">
        <f t="shared" si="11"/>
        <v>0</v>
      </c>
      <c r="AF39" s="288"/>
      <c r="AG39" s="288"/>
      <c r="AH39" s="288"/>
      <c r="AI39" s="288"/>
      <c r="AJ39" s="288">
        <f t="shared" si="20"/>
        <v>0</v>
      </c>
      <c r="AK39" s="288"/>
      <c r="AL39" s="288"/>
      <c r="AM39" s="288"/>
      <c r="AN39" s="288">
        <f t="shared" si="21"/>
        <v>0</v>
      </c>
      <c r="AO39" s="335">
        <f t="shared" si="12"/>
        <v>0</v>
      </c>
      <c r="AP39" s="335">
        <f t="shared" si="13"/>
        <v>0</v>
      </c>
      <c r="AR39" s="288">
        <v>16</v>
      </c>
      <c r="AS39" s="288">
        <v>2</v>
      </c>
      <c r="AT39" s="288">
        <v>0</v>
      </c>
      <c r="AU39" s="289">
        <v>18</v>
      </c>
      <c r="AV39" s="288">
        <f t="shared" si="22"/>
        <v>-16</v>
      </c>
      <c r="AW39" s="288">
        <f t="shared" si="23"/>
        <v>-2</v>
      </c>
      <c r="AX39" s="288">
        <f t="shared" si="24"/>
        <v>0</v>
      </c>
      <c r="AY39" s="288">
        <f t="shared" si="25"/>
        <v>-18</v>
      </c>
      <c r="BA39" s="288">
        <v>24</v>
      </c>
      <c r="BB39" s="288">
        <v>2</v>
      </c>
      <c r="BC39" s="288">
        <v>0</v>
      </c>
      <c r="BD39" s="289">
        <v>26</v>
      </c>
      <c r="BE39" s="288">
        <f t="shared" si="26"/>
        <v>-24</v>
      </c>
      <c r="BF39" s="288">
        <f t="shared" si="14"/>
        <v>-2</v>
      </c>
      <c r="BG39" s="288">
        <f t="shared" si="15"/>
        <v>0</v>
      </c>
      <c r="BH39" s="288">
        <f t="shared" si="16"/>
        <v>-26</v>
      </c>
      <c r="BI39" s="340"/>
      <c r="BJ39" s="340"/>
      <c r="DJ39" s="341"/>
    </row>
    <row r="40" spans="1:114" ht="12.75" customHeight="1" outlineLevel="1" x14ac:dyDescent="0.25">
      <c r="A40" s="331" t="str">
        <f t="shared" si="31"/>
        <v>Hotel NameMay-23</v>
      </c>
      <c r="B40" s="331" t="str">
        <f t="shared" si="32"/>
        <v>Hotel Name45052</v>
      </c>
      <c r="C40" s="332" t="s">
        <v>183</v>
      </c>
      <c r="D40" s="333" t="str">
        <f t="shared" si="33"/>
        <v>May-23</v>
      </c>
      <c r="E40" s="333" t="s">
        <v>51</v>
      </c>
      <c r="F40" s="333">
        <v>45052</v>
      </c>
      <c r="G40" s="334">
        <f t="shared" si="34"/>
        <v>7</v>
      </c>
      <c r="H40" s="288"/>
      <c r="I40" s="288"/>
      <c r="J40" s="288"/>
      <c r="K40" s="289">
        <f t="shared" si="19"/>
        <v>0</v>
      </c>
      <c r="L40" s="288"/>
      <c r="M40" s="288"/>
      <c r="N40" s="288"/>
      <c r="O40" s="289">
        <f t="shared" si="2"/>
        <v>0</v>
      </c>
      <c r="P40" s="335">
        <f t="shared" si="3"/>
        <v>0</v>
      </c>
      <c r="Q40" s="335">
        <f t="shared" si="4"/>
        <v>0</v>
      </c>
      <c r="R40" s="288" t="s">
        <v>11</v>
      </c>
      <c r="S40" s="288">
        <f t="shared" si="30"/>
        <v>0</v>
      </c>
      <c r="T40" s="335">
        <f t="shared" si="6"/>
        <v>0</v>
      </c>
      <c r="U40" s="288" t="s">
        <v>11</v>
      </c>
      <c r="V40" s="336" t="b">
        <f t="shared" si="35"/>
        <v>1</v>
      </c>
      <c r="W40" s="320"/>
      <c r="X40" s="326">
        <f t="shared" si="36"/>
        <v>0</v>
      </c>
      <c r="Y40" s="326">
        <f t="shared" si="37"/>
        <v>0</v>
      </c>
      <c r="Z40" s="339"/>
      <c r="AB40" s="288">
        <f t="shared" si="8"/>
        <v>0</v>
      </c>
      <c r="AC40" s="288">
        <f t="shared" si="9"/>
        <v>0</v>
      </c>
      <c r="AD40" s="288">
        <f t="shared" si="10"/>
        <v>0</v>
      </c>
      <c r="AE40" s="288">
        <f t="shared" si="11"/>
        <v>0</v>
      </c>
      <c r="AF40" s="288"/>
      <c r="AG40" s="288"/>
      <c r="AH40" s="288"/>
      <c r="AI40" s="288"/>
      <c r="AJ40" s="288">
        <f t="shared" si="20"/>
        <v>0</v>
      </c>
      <c r="AK40" s="288"/>
      <c r="AL40" s="288"/>
      <c r="AM40" s="288"/>
      <c r="AN40" s="288">
        <f t="shared" si="21"/>
        <v>0</v>
      </c>
      <c r="AO40" s="335">
        <f t="shared" si="12"/>
        <v>0</v>
      </c>
      <c r="AP40" s="335">
        <f t="shared" si="13"/>
        <v>0</v>
      </c>
      <c r="AR40" s="288">
        <v>10</v>
      </c>
      <c r="AS40" s="288">
        <v>2</v>
      </c>
      <c r="AT40" s="288">
        <v>0</v>
      </c>
      <c r="AU40" s="289">
        <v>12</v>
      </c>
      <c r="AV40" s="288">
        <f t="shared" si="22"/>
        <v>-10</v>
      </c>
      <c r="AW40" s="288">
        <f t="shared" si="23"/>
        <v>-2</v>
      </c>
      <c r="AX40" s="288">
        <f t="shared" si="24"/>
        <v>0</v>
      </c>
      <c r="AY40" s="288">
        <f t="shared" si="25"/>
        <v>-12</v>
      </c>
      <c r="BA40" s="288">
        <v>21</v>
      </c>
      <c r="BB40" s="288">
        <v>2</v>
      </c>
      <c r="BC40" s="288">
        <v>0</v>
      </c>
      <c r="BD40" s="289">
        <v>23</v>
      </c>
      <c r="BE40" s="288">
        <f t="shared" si="26"/>
        <v>-21</v>
      </c>
      <c r="BF40" s="288">
        <f t="shared" si="14"/>
        <v>-2</v>
      </c>
      <c r="BG40" s="288">
        <f t="shared" si="15"/>
        <v>0</v>
      </c>
      <c r="BH40" s="288">
        <f t="shared" si="16"/>
        <v>-23</v>
      </c>
      <c r="BI40" s="340"/>
      <c r="BJ40" s="340"/>
      <c r="DJ40" s="341"/>
    </row>
    <row r="41" spans="1:114" ht="12.75" customHeight="1" outlineLevel="1" x14ac:dyDescent="0.25">
      <c r="A41" s="331" t="str">
        <f t="shared" si="31"/>
        <v>Hotel NameMay-23</v>
      </c>
      <c r="B41" s="331" t="str">
        <f t="shared" si="32"/>
        <v>Hotel Name45053</v>
      </c>
      <c r="C41" s="332" t="s">
        <v>183</v>
      </c>
      <c r="D41" s="333" t="str">
        <f t="shared" si="33"/>
        <v>May-23</v>
      </c>
      <c r="E41" s="333" t="s">
        <v>51</v>
      </c>
      <c r="F41" s="333">
        <v>45053</v>
      </c>
      <c r="G41" s="334">
        <f t="shared" si="34"/>
        <v>1</v>
      </c>
      <c r="H41" s="288"/>
      <c r="I41" s="288"/>
      <c r="J41" s="288"/>
      <c r="K41" s="289">
        <f t="shared" si="19"/>
        <v>0</v>
      </c>
      <c r="L41" s="288"/>
      <c r="M41" s="288"/>
      <c r="N41" s="288"/>
      <c r="O41" s="289">
        <f t="shared" si="2"/>
        <v>0</v>
      </c>
      <c r="P41" s="335">
        <f t="shared" si="3"/>
        <v>0</v>
      </c>
      <c r="Q41" s="335">
        <f t="shared" si="4"/>
        <v>0</v>
      </c>
      <c r="R41" s="288" t="s">
        <v>11</v>
      </c>
      <c r="S41" s="288">
        <f t="shared" si="30"/>
        <v>0</v>
      </c>
      <c r="T41" s="335">
        <f t="shared" si="6"/>
        <v>0</v>
      </c>
      <c r="U41" s="288" t="s">
        <v>11</v>
      </c>
      <c r="V41" s="336" t="b">
        <f t="shared" si="35"/>
        <v>1</v>
      </c>
      <c r="W41" s="320"/>
      <c r="X41" s="326">
        <f t="shared" si="36"/>
        <v>0</v>
      </c>
      <c r="Y41" s="326">
        <f t="shared" si="37"/>
        <v>0</v>
      </c>
      <c r="Z41" s="339"/>
      <c r="AB41" s="288">
        <f t="shared" si="8"/>
        <v>0</v>
      </c>
      <c r="AC41" s="288">
        <f t="shared" si="9"/>
        <v>0</v>
      </c>
      <c r="AD41" s="288">
        <f t="shared" si="10"/>
        <v>0</v>
      </c>
      <c r="AE41" s="288">
        <f t="shared" si="11"/>
        <v>0</v>
      </c>
      <c r="AF41" s="288"/>
      <c r="AG41" s="288"/>
      <c r="AH41" s="288"/>
      <c r="AI41" s="288"/>
      <c r="AJ41" s="288">
        <f t="shared" si="20"/>
        <v>0</v>
      </c>
      <c r="AK41" s="288"/>
      <c r="AL41" s="288"/>
      <c r="AM41" s="288"/>
      <c r="AN41" s="288">
        <f t="shared" si="21"/>
        <v>0</v>
      </c>
      <c r="AO41" s="335">
        <f t="shared" si="12"/>
        <v>0</v>
      </c>
      <c r="AP41" s="335">
        <f t="shared" si="13"/>
        <v>0</v>
      </c>
      <c r="AR41" s="288">
        <v>11</v>
      </c>
      <c r="AS41" s="288">
        <v>2</v>
      </c>
      <c r="AT41" s="288">
        <v>0</v>
      </c>
      <c r="AU41" s="289">
        <v>13</v>
      </c>
      <c r="AV41" s="288">
        <f t="shared" si="22"/>
        <v>-11</v>
      </c>
      <c r="AW41" s="288">
        <f t="shared" si="23"/>
        <v>-2</v>
      </c>
      <c r="AX41" s="288">
        <f t="shared" si="24"/>
        <v>0</v>
      </c>
      <c r="AY41" s="288">
        <f t="shared" si="25"/>
        <v>-13</v>
      </c>
      <c r="BA41" s="288">
        <v>22</v>
      </c>
      <c r="BB41" s="288">
        <v>2</v>
      </c>
      <c r="BC41" s="288">
        <v>0</v>
      </c>
      <c r="BD41" s="289">
        <v>24</v>
      </c>
      <c r="BE41" s="288">
        <f t="shared" si="26"/>
        <v>-22</v>
      </c>
      <c r="BF41" s="288">
        <f t="shared" si="14"/>
        <v>-2</v>
      </c>
      <c r="BG41" s="288">
        <f t="shared" si="15"/>
        <v>0</v>
      </c>
      <c r="BH41" s="288">
        <f t="shared" si="16"/>
        <v>-24</v>
      </c>
      <c r="BI41" s="340"/>
      <c r="BJ41" s="340"/>
      <c r="DJ41" s="341"/>
    </row>
    <row r="42" spans="1:114" ht="12.75" customHeight="1" outlineLevel="1" x14ac:dyDescent="0.25">
      <c r="A42" s="331" t="str">
        <f t="shared" si="31"/>
        <v>Hotel NameMay-23</v>
      </c>
      <c r="B42" s="331" t="str">
        <f t="shared" si="32"/>
        <v>Hotel Name45054</v>
      </c>
      <c r="C42" s="332" t="s">
        <v>183</v>
      </c>
      <c r="D42" s="333" t="str">
        <f t="shared" si="33"/>
        <v>May-23</v>
      </c>
      <c r="E42" s="333" t="s">
        <v>51</v>
      </c>
      <c r="F42" s="333">
        <v>45054</v>
      </c>
      <c r="G42" s="334">
        <f t="shared" si="34"/>
        <v>2</v>
      </c>
      <c r="H42" s="288"/>
      <c r="I42" s="288"/>
      <c r="J42" s="288"/>
      <c r="K42" s="289">
        <f t="shared" si="19"/>
        <v>0</v>
      </c>
      <c r="L42" s="288"/>
      <c r="M42" s="288"/>
      <c r="N42" s="288"/>
      <c r="O42" s="289">
        <f t="shared" si="2"/>
        <v>0</v>
      </c>
      <c r="P42" s="335">
        <f t="shared" si="3"/>
        <v>0</v>
      </c>
      <c r="Q42" s="335">
        <f t="shared" si="4"/>
        <v>0</v>
      </c>
      <c r="R42" s="288" t="s">
        <v>11</v>
      </c>
      <c r="S42" s="288">
        <f t="shared" si="30"/>
        <v>0</v>
      </c>
      <c r="T42" s="335">
        <f t="shared" si="6"/>
        <v>0</v>
      </c>
      <c r="U42" s="288" t="s">
        <v>11</v>
      </c>
      <c r="V42" s="336" t="b">
        <f t="shared" si="35"/>
        <v>1</v>
      </c>
      <c r="W42" s="320"/>
      <c r="X42" s="326">
        <f t="shared" si="36"/>
        <v>0</v>
      </c>
      <c r="Y42" s="326">
        <f t="shared" si="37"/>
        <v>0</v>
      </c>
      <c r="Z42" s="339"/>
      <c r="AB42" s="288">
        <f t="shared" si="8"/>
        <v>0</v>
      </c>
      <c r="AC42" s="288">
        <f t="shared" si="9"/>
        <v>0</v>
      </c>
      <c r="AD42" s="288">
        <f t="shared" si="10"/>
        <v>0</v>
      </c>
      <c r="AE42" s="288">
        <f t="shared" si="11"/>
        <v>0</v>
      </c>
      <c r="AF42" s="288"/>
      <c r="AG42" s="288"/>
      <c r="AH42" s="288"/>
      <c r="AI42" s="288"/>
      <c r="AJ42" s="288">
        <f t="shared" si="20"/>
        <v>0</v>
      </c>
      <c r="AK42" s="288"/>
      <c r="AL42" s="288"/>
      <c r="AM42" s="288"/>
      <c r="AN42" s="288">
        <f t="shared" si="21"/>
        <v>0</v>
      </c>
      <c r="AO42" s="335">
        <f t="shared" si="12"/>
        <v>0</v>
      </c>
      <c r="AP42" s="335">
        <f t="shared" si="13"/>
        <v>0</v>
      </c>
      <c r="AR42" s="288">
        <v>12</v>
      </c>
      <c r="AS42" s="288">
        <v>12</v>
      </c>
      <c r="AT42" s="288">
        <v>0</v>
      </c>
      <c r="AU42" s="289">
        <v>24</v>
      </c>
      <c r="AV42" s="288">
        <f t="shared" si="22"/>
        <v>-12</v>
      </c>
      <c r="AW42" s="288">
        <f t="shared" si="23"/>
        <v>-12</v>
      </c>
      <c r="AX42" s="288">
        <f t="shared" si="24"/>
        <v>0</v>
      </c>
      <c r="AY42" s="288">
        <f t="shared" si="25"/>
        <v>-24</v>
      </c>
      <c r="BA42" s="288">
        <v>21</v>
      </c>
      <c r="BB42" s="288">
        <v>12</v>
      </c>
      <c r="BC42" s="288">
        <v>0</v>
      </c>
      <c r="BD42" s="289">
        <v>33</v>
      </c>
      <c r="BE42" s="288">
        <f t="shared" si="26"/>
        <v>-21</v>
      </c>
      <c r="BF42" s="288">
        <f t="shared" si="14"/>
        <v>-12</v>
      </c>
      <c r="BG42" s="288">
        <f t="shared" si="15"/>
        <v>0</v>
      </c>
      <c r="BH42" s="288">
        <f t="shared" si="16"/>
        <v>-33</v>
      </c>
      <c r="BI42" s="340"/>
      <c r="BJ42" s="340"/>
      <c r="DJ42" s="341"/>
    </row>
    <row r="43" spans="1:114" ht="12.75" customHeight="1" outlineLevel="1" x14ac:dyDescent="0.25">
      <c r="A43" s="331" t="str">
        <f t="shared" si="31"/>
        <v>Hotel NameMay-23</v>
      </c>
      <c r="B43" s="331" t="str">
        <f t="shared" si="32"/>
        <v>Hotel Name45055</v>
      </c>
      <c r="C43" s="332" t="s">
        <v>183</v>
      </c>
      <c r="D43" s="333" t="str">
        <f t="shared" si="33"/>
        <v>May-23</v>
      </c>
      <c r="E43" s="333" t="s">
        <v>51</v>
      </c>
      <c r="F43" s="333">
        <v>45055</v>
      </c>
      <c r="G43" s="334">
        <f t="shared" si="34"/>
        <v>3</v>
      </c>
      <c r="H43" s="288"/>
      <c r="I43" s="288"/>
      <c r="J43" s="288"/>
      <c r="K43" s="289">
        <f t="shared" si="19"/>
        <v>0</v>
      </c>
      <c r="L43" s="288"/>
      <c r="M43" s="288"/>
      <c r="N43" s="288"/>
      <c r="O43" s="289">
        <f t="shared" si="2"/>
        <v>0</v>
      </c>
      <c r="P43" s="335">
        <f t="shared" si="3"/>
        <v>0</v>
      </c>
      <c r="Q43" s="335">
        <f t="shared" si="4"/>
        <v>0</v>
      </c>
      <c r="R43" s="288" t="s">
        <v>11</v>
      </c>
      <c r="S43" s="288">
        <f t="shared" si="30"/>
        <v>0</v>
      </c>
      <c r="T43" s="335">
        <f t="shared" si="6"/>
        <v>0</v>
      </c>
      <c r="U43" s="288" t="s">
        <v>11</v>
      </c>
      <c r="V43" s="336" t="b">
        <f t="shared" si="35"/>
        <v>1</v>
      </c>
      <c r="W43" s="320"/>
      <c r="X43" s="326">
        <f t="shared" si="36"/>
        <v>0</v>
      </c>
      <c r="Y43" s="326">
        <f t="shared" si="37"/>
        <v>0</v>
      </c>
      <c r="Z43" s="339"/>
      <c r="AB43" s="288">
        <f t="shared" si="8"/>
        <v>0</v>
      </c>
      <c r="AC43" s="288">
        <f t="shared" si="9"/>
        <v>0</v>
      </c>
      <c r="AD43" s="288">
        <f t="shared" si="10"/>
        <v>0</v>
      </c>
      <c r="AE43" s="288">
        <f t="shared" si="11"/>
        <v>0</v>
      </c>
      <c r="AF43" s="288"/>
      <c r="AG43" s="288"/>
      <c r="AH43" s="288"/>
      <c r="AI43" s="288"/>
      <c r="AJ43" s="288">
        <f t="shared" si="20"/>
        <v>0</v>
      </c>
      <c r="AK43" s="288"/>
      <c r="AL43" s="288"/>
      <c r="AM43" s="288"/>
      <c r="AN43" s="288">
        <f t="shared" si="21"/>
        <v>0</v>
      </c>
      <c r="AO43" s="335">
        <f t="shared" si="12"/>
        <v>0</v>
      </c>
      <c r="AP43" s="335">
        <f t="shared" si="13"/>
        <v>0</v>
      </c>
      <c r="AR43" s="288">
        <v>11</v>
      </c>
      <c r="AS43" s="288">
        <v>12</v>
      </c>
      <c r="AT43" s="288">
        <v>0</v>
      </c>
      <c r="AU43" s="289">
        <v>23</v>
      </c>
      <c r="AV43" s="288">
        <f t="shared" si="22"/>
        <v>-11</v>
      </c>
      <c r="AW43" s="288">
        <f t="shared" si="23"/>
        <v>-12</v>
      </c>
      <c r="AX43" s="288">
        <f t="shared" si="24"/>
        <v>0</v>
      </c>
      <c r="AY43" s="288">
        <f t="shared" si="25"/>
        <v>-23</v>
      </c>
      <c r="BA43" s="288">
        <v>17</v>
      </c>
      <c r="BB43" s="288">
        <v>12</v>
      </c>
      <c r="BC43" s="288">
        <v>0</v>
      </c>
      <c r="BD43" s="289">
        <v>29</v>
      </c>
      <c r="BE43" s="288">
        <f t="shared" si="26"/>
        <v>-17</v>
      </c>
      <c r="BF43" s="288">
        <f t="shared" si="14"/>
        <v>-12</v>
      </c>
      <c r="BG43" s="288">
        <f t="shared" si="15"/>
        <v>0</v>
      </c>
      <c r="BH43" s="288">
        <f t="shared" si="16"/>
        <v>-29</v>
      </c>
      <c r="BI43" s="340"/>
      <c r="BJ43" s="340"/>
      <c r="DJ43" s="341"/>
    </row>
    <row r="44" spans="1:114" ht="12.75" customHeight="1" outlineLevel="1" x14ac:dyDescent="0.25">
      <c r="A44" s="331" t="str">
        <f t="shared" si="31"/>
        <v>Hotel NameMay-23</v>
      </c>
      <c r="B44" s="331" t="str">
        <f t="shared" si="32"/>
        <v>Hotel Name45056</v>
      </c>
      <c r="C44" s="332" t="s">
        <v>183</v>
      </c>
      <c r="D44" s="333" t="str">
        <f t="shared" si="33"/>
        <v>May-23</v>
      </c>
      <c r="E44" s="333" t="s">
        <v>51</v>
      </c>
      <c r="F44" s="333">
        <v>45056</v>
      </c>
      <c r="G44" s="334">
        <f t="shared" si="34"/>
        <v>4</v>
      </c>
      <c r="H44" s="288"/>
      <c r="I44" s="288"/>
      <c r="J44" s="288"/>
      <c r="K44" s="289">
        <f t="shared" si="19"/>
        <v>0</v>
      </c>
      <c r="L44" s="288"/>
      <c r="M44" s="288"/>
      <c r="N44" s="288"/>
      <c r="O44" s="289">
        <f t="shared" si="2"/>
        <v>0</v>
      </c>
      <c r="P44" s="335">
        <f t="shared" si="3"/>
        <v>0</v>
      </c>
      <c r="Q44" s="335">
        <f t="shared" si="4"/>
        <v>0</v>
      </c>
      <c r="R44" s="288" t="s">
        <v>11</v>
      </c>
      <c r="S44" s="288">
        <f t="shared" si="30"/>
        <v>0</v>
      </c>
      <c r="T44" s="335">
        <f t="shared" si="6"/>
        <v>0</v>
      </c>
      <c r="U44" s="288" t="s">
        <v>11</v>
      </c>
      <c r="V44" s="336" t="b">
        <f t="shared" si="35"/>
        <v>1</v>
      </c>
      <c r="W44" s="320"/>
      <c r="X44" s="326">
        <f t="shared" si="36"/>
        <v>0</v>
      </c>
      <c r="Y44" s="326">
        <f t="shared" si="37"/>
        <v>0</v>
      </c>
      <c r="Z44" s="339"/>
      <c r="AB44" s="288">
        <f t="shared" si="8"/>
        <v>0</v>
      </c>
      <c r="AC44" s="288">
        <f t="shared" si="9"/>
        <v>0</v>
      </c>
      <c r="AD44" s="288">
        <f t="shared" si="10"/>
        <v>0</v>
      </c>
      <c r="AE44" s="288">
        <f t="shared" si="11"/>
        <v>0</v>
      </c>
      <c r="AF44" s="288"/>
      <c r="AG44" s="288"/>
      <c r="AH44" s="288"/>
      <c r="AI44" s="288"/>
      <c r="AJ44" s="288">
        <f t="shared" si="20"/>
        <v>0</v>
      </c>
      <c r="AK44" s="288"/>
      <c r="AL44" s="288"/>
      <c r="AM44" s="288"/>
      <c r="AN44" s="288">
        <f t="shared" si="21"/>
        <v>0</v>
      </c>
      <c r="AO44" s="335">
        <f t="shared" si="12"/>
        <v>0</v>
      </c>
      <c r="AP44" s="335">
        <f t="shared" si="13"/>
        <v>0</v>
      </c>
      <c r="AR44" s="288">
        <v>7</v>
      </c>
      <c r="AS44" s="288">
        <v>12</v>
      </c>
      <c r="AT44" s="288">
        <v>0</v>
      </c>
      <c r="AU44" s="289">
        <v>19</v>
      </c>
      <c r="AV44" s="288">
        <f t="shared" si="22"/>
        <v>-7</v>
      </c>
      <c r="AW44" s="288">
        <f t="shared" si="23"/>
        <v>-12</v>
      </c>
      <c r="AX44" s="288">
        <f t="shared" si="24"/>
        <v>0</v>
      </c>
      <c r="AY44" s="288">
        <f t="shared" si="25"/>
        <v>-19</v>
      </c>
      <c r="BA44" s="288">
        <v>15</v>
      </c>
      <c r="BB44" s="288">
        <v>12</v>
      </c>
      <c r="BC44" s="288">
        <v>0</v>
      </c>
      <c r="BD44" s="289">
        <v>27</v>
      </c>
      <c r="BE44" s="288">
        <f t="shared" si="26"/>
        <v>-15</v>
      </c>
      <c r="BF44" s="288">
        <f t="shared" si="14"/>
        <v>-12</v>
      </c>
      <c r="BG44" s="288">
        <f t="shared" si="15"/>
        <v>0</v>
      </c>
      <c r="BH44" s="288">
        <f t="shared" si="16"/>
        <v>-27</v>
      </c>
      <c r="BI44" s="340"/>
      <c r="BJ44" s="340"/>
      <c r="DJ44" s="341"/>
    </row>
    <row r="45" spans="1:114" ht="12.75" customHeight="1" outlineLevel="1" x14ac:dyDescent="0.25">
      <c r="A45" s="331" t="str">
        <f t="shared" si="31"/>
        <v>Hotel NameMay-23</v>
      </c>
      <c r="B45" s="331" t="str">
        <f t="shared" si="32"/>
        <v>Hotel Name45057</v>
      </c>
      <c r="C45" s="332" t="s">
        <v>183</v>
      </c>
      <c r="D45" s="333" t="str">
        <f t="shared" si="33"/>
        <v>May-23</v>
      </c>
      <c r="E45" s="333" t="s">
        <v>51</v>
      </c>
      <c r="F45" s="333">
        <v>45057</v>
      </c>
      <c r="G45" s="334">
        <f t="shared" si="34"/>
        <v>5</v>
      </c>
      <c r="H45" s="288"/>
      <c r="I45" s="288"/>
      <c r="J45" s="288"/>
      <c r="K45" s="289">
        <f t="shared" si="19"/>
        <v>0</v>
      </c>
      <c r="L45" s="288"/>
      <c r="M45" s="288"/>
      <c r="N45" s="288"/>
      <c r="O45" s="289">
        <f t="shared" si="2"/>
        <v>0</v>
      </c>
      <c r="P45" s="335">
        <f t="shared" si="3"/>
        <v>0</v>
      </c>
      <c r="Q45" s="335">
        <f t="shared" si="4"/>
        <v>0</v>
      </c>
      <c r="R45" s="288" t="s">
        <v>11</v>
      </c>
      <c r="S45" s="288">
        <f t="shared" si="30"/>
        <v>0</v>
      </c>
      <c r="T45" s="335">
        <f t="shared" si="6"/>
        <v>0</v>
      </c>
      <c r="U45" s="288" t="s">
        <v>11</v>
      </c>
      <c r="V45" s="336" t="b">
        <f t="shared" si="35"/>
        <v>1</v>
      </c>
      <c r="W45" s="320"/>
      <c r="X45" s="326">
        <f t="shared" si="36"/>
        <v>0</v>
      </c>
      <c r="Y45" s="326">
        <f t="shared" si="37"/>
        <v>0</v>
      </c>
      <c r="Z45" s="339"/>
      <c r="AB45" s="288">
        <f t="shared" si="8"/>
        <v>0</v>
      </c>
      <c r="AC45" s="288">
        <f t="shared" si="9"/>
        <v>0</v>
      </c>
      <c r="AD45" s="288">
        <f t="shared" si="10"/>
        <v>0</v>
      </c>
      <c r="AE45" s="288">
        <f t="shared" si="11"/>
        <v>0</v>
      </c>
      <c r="AF45" s="288"/>
      <c r="AG45" s="288"/>
      <c r="AH45" s="288"/>
      <c r="AI45" s="288"/>
      <c r="AJ45" s="288">
        <f t="shared" si="20"/>
        <v>0</v>
      </c>
      <c r="AK45" s="288"/>
      <c r="AL45" s="288"/>
      <c r="AM45" s="288"/>
      <c r="AN45" s="288">
        <f t="shared" si="21"/>
        <v>0</v>
      </c>
      <c r="AO45" s="335">
        <f t="shared" si="12"/>
        <v>0</v>
      </c>
      <c r="AP45" s="335">
        <f t="shared" si="13"/>
        <v>0</v>
      </c>
      <c r="AR45" s="288">
        <v>7</v>
      </c>
      <c r="AS45" s="288">
        <v>12</v>
      </c>
      <c r="AT45" s="288">
        <v>0</v>
      </c>
      <c r="AU45" s="289">
        <v>19</v>
      </c>
      <c r="AV45" s="288">
        <f t="shared" si="22"/>
        <v>-7</v>
      </c>
      <c r="AW45" s="288">
        <f t="shared" si="23"/>
        <v>-12</v>
      </c>
      <c r="AX45" s="288">
        <f t="shared" si="24"/>
        <v>0</v>
      </c>
      <c r="AY45" s="288">
        <f t="shared" si="25"/>
        <v>-19</v>
      </c>
      <c r="BA45" s="288">
        <v>16</v>
      </c>
      <c r="BB45" s="288">
        <v>12</v>
      </c>
      <c r="BC45" s="288">
        <v>0</v>
      </c>
      <c r="BD45" s="289">
        <v>28</v>
      </c>
      <c r="BE45" s="288">
        <f t="shared" si="26"/>
        <v>-16</v>
      </c>
      <c r="BF45" s="288">
        <f t="shared" si="14"/>
        <v>-12</v>
      </c>
      <c r="BG45" s="288">
        <f t="shared" si="15"/>
        <v>0</v>
      </c>
      <c r="BH45" s="288">
        <f t="shared" si="16"/>
        <v>-28</v>
      </c>
      <c r="BI45" s="340"/>
      <c r="BJ45" s="340"/>
      <c r="DJ45" s="341"/>
    </row>
    <row r="46" spans="1:114" ht="12.75" customHeight="1" outlineLevel="1" x14ac:dyDescent="0.25">
      <c r="A46" s="331" t="str">
        <f t="shared" si="31"/>
        <v>Hotel NameMay-23</v>
      </c>
      <c r="B46" s="331" t="str">
        <f t="shared" si="32"/>
        <v>Hotel Name45058</v>
      </c>
      <c r="C46" s="332" t="s">
        <v>183</v>
      </c>
      <c r="D46" s="333" t="str">
        <f t="shared" si="33"/>
        <v>May-23</v>
      </c>
      <c r="E46" s="333" t="s">
        <v>51</v>
      </c>
      <c r="F46" s="333">
        <v>45058</v>
      </c>
      <c r="G46" s="334">
        <f t="shared" si="34"/>
        <v>6</v>
      </c>
      <c r="H46" s="288"/>
      <c r="I46" s="288"/>
      <c r="J46" s="288"/>
      <c r="K46" s="289">
        <f t="shared" ref="K46:K68" si="38">SUM(H46:J46)-J46</f>
        <v>0</v>
      </c>
      <c r="L46" s="288"/>
      <c r="M46" s="288"/>
      <c r="N46" s="288"/>
      <c r="O46" s="289">
        <f t="shared" si="2"/>
        <v>0</v>
      </c>
      <c r="P46" s="335">
        <f t="shared" si="3"/>
        <v>0</v>
      </c>
      <c r="Q46" s="335">
        <f t="shared" si="4"/>
        <v>0</v>
      </c>
      <c r="R46" s="288" t="s">
        <v>11</v>
      </c>
      <c r="S46" s="288">
        <f t="shared" si="30"/>
        <v>0</v>
      </c>
      <c r="T46" s="335">
        <f t="shared" si="6"/>
        <v>0</v>
      </c>
      <c r="U46" s="288" t="s">
        <v>11</v>
      </c>
      <c r="V46" s="336" t="b">
        <f t="shared" si="35"/>
        <v>1</v>
      </c>
      <c r="W46" s="320"/>
      <c r="X46" s="326">
        <f t="shared" si="36"/>
        <v>0</v>
      </c>
      <c r="Y46" s="326">
        <f t="shared" si="37"/>
        <v>0</v>
      </c>
      <c r="Z46" s="339"/>
      <c r="AB46" s="288">
        <f t="shared" si="8"/>
        <v>0</v>
      </c>
      <c r="AC46" s="288">
        <f t="shared" si="9"/>
        <v>0</v>
      </c>
      <c r="AD46" s="288">
        <f t="shared" si="10"/>
        <v>0</v>
      </c>
      <c r="AE46" s="288">
        <f t="shared" si="11"/>
        <v>0</v>
      </c>
      <c r="AF46" s="288"/>
      <c r="AG46" s="288"/>
      <c r="AH46" s="288"/>
      <c r="AI46" s="288"/>
      <c r="AJ46" s="288">
        <f t="shared" si="20"/>
        <v>0</v>
      </c>
      <c r="AK46" s="288"/>
      <c r="AL46" s="288"/>
      <c r="AM46" s="288"/>
      <c r="AN46" s="288">
        <f t="shared" si="21"/>
        <v>0</v>
      </c>
      <c r="AO46" s="335">
        <f t="shared" si="12"/>
        <v>0</v>
      </c>
      <c r="AP46" s="335">
        <f t="shared" si="13"/>
        <v>0</v>
      </c>
      <c r="AR46" s="288">
        <v>6</v>
      </c>
      <c r="AS46" s="288">
        <v>12</v>
      </c>
      <c r="AT46" s="288">
        <v>0</v>
      </c>
      <c r="AU46" s="289">
        <v>18</v>
      </c>
      <c r="AV46" s="288">
        <f t="shared" si="22"/>
        <v>-6</v>
      </c>
      <c r="AW46" s="288">
        <f t="shared" si="23"/>
        <v>-12</v>
      </c>
      <c r="AX46" s="288">
        <f t="shared" si="24"/>
        <v>0</v>
      </c>
      <c r="AY46" s="288">
        <f t="shared" si="25"/>
        <v>-18</v>
      </c>
      <c r="BA46" s="288">
        <v>15</v>
      </c>
      <c r="BB46" s="288">
        <v>12</v>
      </c>
      <c r="BC46" s="288">
        <v>0</v>
      </c>
      <c r="BD46" s="289">
        <v>27</v>
      </c>
      <c r="BE46" s="288">
        <f t="shared" si="26"/>
        <v>-15</v>
      </c>
      <c r="BF46" s="288">
        <f t="shared" si="14"/>
        <v>-12</v>
      </c>
      <c r="BG46" s="288">
        <f t="shared" si="15"/>
        <v>0</v>
      </c>
      <c r="BH46" s="288">
        <f t="shared" si="16"/>
        <v>-27</v>
      </c>
      <c r="BI46" s="340"/>
      <c r="BJ46" s="340"/>
      <c r="DJ46" s="341"/>
    </row>
    <row r="47" spans="1:114" ht="12.75" customHeight="1" outlineLevel="1" x14ac:dyDescent="0.25">
      <c r="A47" s="331" t="str">
        <f t="shared" si="31"/>
        <v>Hotel NameMay-23</v>
      </c>
      <c r="B47" s="331" t="str">
        <f t="shared" si="32"/>
        <v>Hotel Name45059</v>
      </c>
      <c r="C47" s="332" t="s">
        <v>183</v>
      </c>
      <c r="D47" s="333" t="str">
        <f t="shared" si="33"/>
        <v>May-23</v>
      </c>
      <c r="E47" s="333" t="s">
        <v>51</v>
      </c>
      <c r="F47" s="333">
        <v>45059</v>
      </c>
      <c r="G47" s="334">
        <f t="shared" si="34"/>
        <v>7</v>
      </c>
      <c r="H47" s="288"/>
      <c r="I47" s="288"/>
      <c r="J47" s="288"/>
      <c r="K47" s="289">
        <f t="shared" si="38"/>
        <v>0</v>
      </c>
      <c r="L47" s="288"/>
      <c r="M47" s="288"/>
      <c r="N47" s="288"/>
      <c r="O47" s="289">
        <f t="shared" si="2"/>
        <v>0</v>
      </c>
      <c r="P47" s="335">
        <f t="shared" si="3"/>
        <v>0</v>
      </c>
      <c r="Q47" s="335">
        <f t="shared" si="4"/>
        <v>0</v>
      </c>
      <c r="R47" s="288" t="s">
        <v>11</v>
      </c>
      <c r="S47" s="288">
        <f t="shared" si="30"/>
        <v>0</v>
      </c>
      <c r="T47" s="335">
        <f t="shared" si="6"/>
        <v>0</v>
      </c>
      <c r="U47" s="288" t="s">
        <v>11</v>
      </c>
      <c r="V47" s="336" t="b">
        <f t="shared" si="35"/>
        <v>1</v>
      </c>
      <c r="W47" s="320"/>
      <c r="X47" s="326">
        <f t="shared" si="36"/>
        <v>0</v>
      </c>
      <c r="Y47" s="326">
        <f t="shared" si="37"/>
        <v>0</v>
      </c>
      <c r="Z47" s="339"/>
      <c r="AB47" s="288">
        <f t="shared" si="8"/>
        <v>0</v>
      </c>
      <c r="AC47" s="288">
        <f t="shared" si="9"/>
        <v>0</v>
      </c>
      <c r="AD47" s="288">
        <f t="shared" si="10"/>
        <v>0</v>
      </c>
      <c r="AE47" s="288">
        <f t="shared" si="11"/>
        <v>0</v>
      </c>
      <c r="AF47" s="288"/>
      <c r="AG47" s="288"/>
      <c r="AH47" s="288"/>
      <c r="AI47" s="288"/>
      <c r="AJ47" s="288">
        <f t="shared" si="20"/>
        <v>0</v>
      </c>
      <c r="AK47" s="288"/>
      <c r="AL47" s="288"/>
      <c r="AM47" s="288"/>
      <c r="AN47" s="288">
        <f t="shared" si="21"/>
        <v>0</v>
      </c>
      <c r="AO47" s="335">
        <f t="shared" si="12"/>
        <v>0</v>
      </c>
      <c r="AP47" s="335">
        <f t="shared" si="13"/>
        <v>0</v>
      </c>
      <c r="AR47" s="288">
        <v>7</v>
      </c>
      <c r="AS47" s="288">
        <v>8</v>
      </c>
      <c r="AT47" s="288">
        <v>0</v>
      </c>
      <c r="AU47" s="289">
        <v>15</v>
      </c>
      <c r="AV47" s="288">
        <f t="shared" si="22"/>
        <v>-7</v>
      </c>
      <c r="AW47" s="288">
        <f t="shared" si="23"/>
        <v>-8</v>
      </c>
      <c r="AX47" s="288">
        <f t="shared" si="24"/>
        <v>0</v>
      </c>
      <c r="AY47" s="288">
        <f t="shared" si="25"/>
        <v>-15</v>
      </c>
      <c r="BA47" s="288">
        <v>19</v>
      </c>
      <c r="BB47" s="288">
        <v>8</v>
      </c>
      <c r="BC47" s="288">
        <v>0</v>
      </c>
      <c r="BD47" s="289">
        <v>27</v>
      </c>
      <c r="BE47" s="288">
        <f t="shared" si="26"/>
        <v>-19</v>
      </c>
      <c r="BF47" s="288">
        <f t="shared" si="14"/>
        <v>-8</v>
      </c>
      <c r="BG47" s="288">
        <f t="shared" si="15"/>
        <v>0</v>
      </c>
      <c r="BH47" s="288">
        <f t="shared" si="16"/>
        <v>-27</v>
      </c>
      <c r="BI47" s="340"/>
      <c r="BJ47" s="340"/>
      <c r="DJ47" s="341"/>
    </row>
    <row r="48" spans="1:114" ht="12.75" customHeight="1" outlineLevel="1" x14ac:dyDescent="0.25">
      <c r="A48" s="331" t="str">
        <f t="shared" si="31"/>
        <v>Hotel NameMay-23</v>
      </c>
      <c r="B48" s="331" t="str">
        <f t="shared" si="32"/>
        <v>Hotel Name45060</v>
      </c>
      <c r="C48" s="332" t="s">
        <v>183</v>
      </c>
      <c r="D48" s="333" t="str">
        <f t="shared" si="33"/>
        <v>May-23</v>
      </c>
      <c r="E48" s="333" t="s">
        <v>51</v>
      </c>
      <c r="F48" s="333">
        <v>45060</v>
      </c>
      <c r="G48" s="334">
        <f t="shared" si="34"/>
        <v>1</v>
      </c>
      <c r="H48" s="288"/>
      <c r="I48" s="288"/>
      <c r="J48" s="288"/>
      <c r="K48" s="289">
        <f t="shared" si="38"/>
        <v>0</v>
      </c>
      <c r="L48" s="288"/>
      <c r="M48" s="288"/>
      <c r="N48" s="288"/>
      <c r="O48" s="289">
        <f t="shared" si="2"/>
        <v>0</v>
      </c>
      <c r="P48" s="335">
        <f t="shared" si="3"/>
        <v>0</v>
      </c>
      <c r="Q48" s="335">
        <f t="shared" si="4"/>
        <v>0</v>
      </c>
      <c r="R48" s="288" t="s">
        <v>11</v>
      </c>
      <c r="S48" s="288">
        <f t="shared" si="30"/>
        <v>0</v>
      </c>
      <c r="T48" s="335">
        <f t="shared" si="6"/>
        <v>0</v>
      </c>
      <c r="U48" s="288" t="s">
        <v>11</v>
      </c>
      <c r="V48" s="336" t="b">
        <f t="shared" si="35"/>
        <v>1</v>
      </c>
      <c r="W48" s="320"/>
      <c r="X48" s="326">
        <f t="shared" si="36"/>
        <v>0</v>
      </c>
      <c r="Y48" s="326">
        <f t="shared" si="37"/>
        <v>0</v>
      </c>
      <c r="Z48" s="339"/>
      <c r="AB48" s="288">
        <f t="shared" si="8"/>
        <v>0</v>
      </c>
      <c r="AC48" s="288">
        <f t="shared" si="9"/>
        <v>0</v>
      </c>
      <c r="AD48" s="288">
        <f t="shared" si="10"/>
        <v>0</v>
      </c>
      <c r="AE48" s="288">
        <f t="shared" si="11"/>
        <v>0</v>
      </c>
      <c r="AF48" s="288"/>
      <c r="AG48" s="288"/>
      <c r="AH48" s="288"/>
      <c r="AI48" s="288"/>
      <c r="AJ48" s="288">
        <f t="shared" si="20"/>
        <v>0</v>
      </c>
      <c r="AK48" s="288"/>
      <c r="AL48" s="288"/>
      <c r="AM48" s="288"/>
      <c r="AN48" s="288">
        <f t="shared" si="21"/>
        <v>0</v>
      </c>
      <c r="AO48" s="335">
        <f t="shared" si="12"/>
        <v>0</v>
      </c>
      <c r="AP48" s="335">
        <f t="shared" si="13"/>
        <v>0</v>
      </c>
      <c r="AR48" s="288">
        <v>9</v>
      </c>
      <c r="AS48" s="288">
        <v>4</v>
      </c>
      <c r="AT48" s="288">
        <v>11</v>
      </c>
      <c r="AU48" s="289">
        <v>13</v>
      </c>
      <c r="AV48" s="288">
        <f t="shared" si="22"/>
        <v>-9</v>
      </c>
      <c r="AW48" s="288">
        <f t="shared" si="23"/>
        <v>-4</v>
      </c>
      <c r="AX48" s="288">
        <f t="shared" si="24"/>
        <v>-11</v>
      </c>
      <c r="AY48" s="288">
        <f t="shared" si="25"/>
        <v>-13</v>
      </c>
      <c r="BA48" s="288">
        <v>21</v>
      </c>
      <c r="BB48" s="288">
        <v>4</v>
      </c>
      <c r="BC48" s="288">
        <v>11</v>
      </c>
      <c r="BD48" s="289">
        <v>25</v>
      </c>
      <c r="BE48" s="288">
        <f t="shared" si="26"/>
        <v>-21</v>
      </c>
      <c r="BF48" s="288">
        <f t="shared" si="14"/>
        <v>-4</v>
      </c>
      <c r="BG48" s="288">
        <f t="shared" si="15"/>
        <v>-11</v>
      </c>
      <c r="BH48" s="288">
        <f t="shared" si="16"/>
        <v>-25</v>
      </c>
      <c r="BI48" s="340"/>
      <c r="BJ48" s="340"/>
      <c r="DJ48" s="341"/>
    </row>
    <row r="49" spans="1:114" ht="12.75" customHeight="1" outlineLevel="1" x14ac:dyDescent="0.25">
      <c r="A49" s="331" t="str">
        <f t="shared" si="31"/>
        <v>Hotel NameMay-23</v>
      </c>
      <c r="B49" s="331" t="str">
        <f t="shared" si="32"/>
        <v>Hotel Name45061</v>
      </c>
      <c r="C49" s="332" t="s">
        <v>183</v>
      </c>
      <c r="D49" s="333" t="str">
        <f t="shared" si="33"/>
        <v>May-23</v>
      </c>
      <c r="E49" s="333" t="s">
        <v>51</v>
      </c>
      <c r="F49" s="333">
        <v>45061</v>
      </c>
      <c r="G49" s="334">
        <f t="shared" si="34"/>
        <v>2</v>
      </c>
      <c r="H49" s="288"/>
      <c r="I49" s="288"/>
      <c r="J49" s="288"/>
      <c r="K49" s="289">
        <f t="shared" si="38"/>
        <v>0</v>
      </c>
      <c r="L49" s="288"/>
      <c r="M49" s="288"/>
      <c r="N49" s="288"/>
      <c r="O49" s="289">
        <f t="shared" si="2"/>
        <v>0</v>
      </c>
      <c r="P49" s="335">
        <f t="shared" si="3"/>
        <v>0</v>
      </c>
      <c r="Q49" s="335">
        <f t="shared" si="4"/>
        <v>0</v>
      </c>
      <c r="R49" s="288" t="s">
        <v>11</v>
      </c>
      <c r="S49" s="288">
        <f t="shared" si="30"/>
        <v>0</v>
      </c>
      <c r="T49" s="335">
        <f t="shared" si="6"/>
        <v>0</v>
      </c>
      <c r="U49" s="288" t="s">
        <v>11</v>
      </c>
      <c r="V49" s="336" t="b">
        <f t="shared" si="35"/>
        <v>1</v>
      </c>
      <c r="W49" s="320"/>
      <c r="X49" s="326">
        <f t="shared" si="36"/>
        <v>0</v>
      </c>
      <c r="Y49" s="326">
        <f t="shared" si="37"/>
        <v>0</v>
      </c>
      <c r="Z49" s="339"/>
      <c r="AB49" s="288">
        <f t="shared" si="8"/>
        <v>0</v>
      </c>
      <c r="AC49" s="288">
        <f t="shared" si="9"/>
        <v>0</v>
      </c>
      <c r="AD49" s="288">
        <f t="shared" si="10"/>
        <v>0</v>
      </c>
      <c r="AE49" s="288">
        <f t="shared" si="11"/>
        <v>0</v>
      </c>
      <c r="AF49" s="288"/>
      <c r="AG49" s="288"/>
      <c r="AH49" s="288"/>
      <c r="AI49" s="288"/>
      <c r="AJ49" s="288">
        <f t="shared" si="20"/>
        <v>0</v>
      </c>
      <c r="AK49" s="288"/>
      <c r="AL49" s="288"/>
      <c r="AM49" s="288"/>
      <c r="AN49" s="288">
        <f t="shared" si="21"/>
        <v>0</v>
      </c>
      <c r="AO49" s="335">
        <f t="shared" si="12"/>
        <v>0</v>
      </c>
      <c r="AP49" s="335">
        <f t="shared" si="13"/>
        <v>0</v>
      </c>
      <c r="AR49" s="288">
        <v>7</v>
      </c>
      <c r="AS49" s="288">
        <v>10</v>
      </c>
      <c r="AT49" s="288">
        <v>1</v>
      </c>
      <c r="AU49" s="289">
        <v>17</v>
      </c>
      <c r="AV49" s="288">
        <f t="shared" si="22"/>
        <v>-7</v>
      </c>
      <c r="AW49" s="288">
        <f t="shared" si="23"/>
        <v>-10</v>
      </c>
      <c r="AX49" s="288">
        <f t="shared" si="24"/>
        <v>-1</v>
      </c>
      <c r="AY49" s="288">
        <f t="shared" si="25"/>
        <v>-17</v>
      </c>
      <c r="BA49" s="288">
        <v>17</v>
      </c>
      <c r="BB49" s="288">
        <v>10</v>
      </c>
      <c r="BC49" s="288">
        <v>1</v>
      </c>
      <c r="BD49" s="289">
        <v>27</v>
      </c>
      <c r="BE49" s="288">
        <f t="shared" si="26"/>
        <v>-17</v>
      </c>
      <c r="BF49" s="288">
        <f t="shared" si="14"/>
        <v>-10</v>
      </c>
      <c r="BG49" s="288">
        <f t="shared" si="15"/>
        <v>-1</v>
      </c>
      <c r="BH49" s="288">
        <f t="shared" si="16"/>
        <v>-27</v>
      </c>
      <c r="BI49" s="340"/>
      <c r="BJ49" s="340"/>
      <c r="DJ49" s="341"/>
    </row>
    <row r="50" spans="1:114" ht="12.75" customHeight="1" outlineLevel="1" x14ac:dyDescent="0.25">
      <c r="A50" s="331" t="str">
        <f t="shared" si="31"/>
        <v>Hotel NameMay-23</v>
      </c>
      <c r="B50" s="331" t="str">
        <f t="shared" si="32"/>
        <v>Hotel Name45062</v>
      </c>
      <c r="C50" s="332" t="s">
        <v>183</v>
      </c>
      <c r="D50" s="333" t="str">
        <f t="shared" si="33"/>
        <v>May-23</v>
      </c>
      <c r="E50" s="333" t="s">
        <v>51</v>
      </c>
      <c r="F50" s="333">
        <v>45062</v>
      </c>
      <c r="G50" s="334">
        <f t="shared" si="34"/>
        <v>3</v>
      </c>
      <c r="H50" s="288"/>
      <c r="I50" s="288"/>
      <c r="J50" s="288"/>
      <c r="K50" s="289">
        <f t="shared" si="38"/>
        <v>0</v>
      </c>
      <c r="L50" s="288"/>
      <c r="M50" s="288"/>
      <c r="N50" s="288"/>
      <c r="O50" s="289">
        <f t="shared" si="2"/>
        <v>0</v>
      </c>
      <c r="P50" s="335">
        <f t="shared" si="3"/>
        <v>0</v>
      </c>
      <c r="Q50" s="335">
        <f t="shared" si="4"/>
        <v>0</v>
      </c>
      <c r="R50" s="288" t="s">
        <v>11</v>
      </c>
      <c r="S50" s="288">
        <f t="shared" si="30"/>
        <v>0</v>
      </c>
      <c r="T50" s="335">
        <f t="shared" si="6"/>
        <v>0</v>
      </c>
      <c r="U50" s="288" t="s">
        <v>11</v>
      </c>
      <c r="V50" s="336" t="b">
        <f t="shared" si="35"/>
        <v>1</v>
      </c>
      <c r="W50" s="320"/>
      <c r="X50" s="326">
        <f t="shared" si="36"/>
        <v>0</v>
      </c>
      <c r="Y50" s="326">
        <f t="shared" si="37"/>
        <v>0</v>
      </c>
      <c r="Z50" s="339"/>
      <c r="AB50" s="288">
        <f t="shared" si="8"/>
        <v>0</v>
      </c>
      <c r="AC50" s="288">
        <f t="shared" si="9"/>
        <v>0</v>
      </c>
      <c r="AD50" s="288">
        <f t="shared" si="10"/>
        <v>0</v>
      </c>
      <c r="AE50" s="288">
        <f t="shared" si="11"/>
        <v>0</v>
      </c>
      <c r="AF50" s="288"/>
      <c r="AG50" s="288"/>
      <c r="AH50" s="288"/>
      <c r="AI50" s="288"/>
      <c r="AJ50" s="288">
        <f t="shared" si="20"/>
        <v>0</v>
      </c>
      <c r="AK50" s="288"/>
      <c r="AL50" s="288"/>
      <c r="AM50" s="288"/>
      <c r="AN50" s="288">
        <f t="shared" si="21"/>
        <v>0</v>
      </c>
      <c r="AO50" s="335">
        <f t="shared" si="12"/>
        <v>0</v>
      </c>
      <c r="AP50" s="335">
        <f t="shared" si="13"/>
        <v>0</v>
      </c>
      <c r="AR50" s="288">
        <v>8</v>
      </c>
      <c r="AS50" s="288">
        <v>0</v>
      </c>
      <c r="AT50" s="288">
        <v>1</v>
      </c>
      <c r="AU50" s="289">
        <v>8</v>
      </c>
      <c r="AV50" s="288">
        <f t="shared" si="22"/>
        <v>-8</v>
      </c>
      <c r="AW50" s="288">
        <f t="shared" si="23"/>
        <v>0</v>
      </c>
      <c r="AX50" s="288">
        <f t="shared" si="24"/>
        <v>-1</v>
      </c>
      <c r="AY50" s="288">
        <f t="shared" si="25"/>
        <v>-8</v>
      </c>
      <c r="BA50" s="288">
        <v>14</v>
      </c>
      <c r="BB50" s="288">
        <v>0</v>
      </c>
      <c r="BC50" s="288">
        <v>1</v>
      </c>
      <c r="BD50" s="289">
        <v>14</v>
      </c>
      <c r="BE50" s="288">
        <f t="shared" si="26"/>
        <v>-14</v>
      </c>
      <c r="BF50" s="288">
        <f t="shared" si="14"/>
        <v>0</v>
      </c>
      <c r="BG50" s="288">
        <f t="shared" si="15"/>
        <v>-1</v>
      </c>
      <c r="BH50" s="288">
        <f t="shared" si="16"/>
        <v>-14</v>
      </c>
      <c r="BI50" s="340"/>
      <c r="BJ50" s="340"/>
      <c r="DJ50" s="341"/>
    </row>
    <row r="51" spans="1:114" ht="12.75" customHeight="1" outlineLevel="1" x14ac:dyDescent="0.25">
      <c r="A51" s="331" t="str">
        <f t="shared" si="31"/>
        <v>Hotel NameMay-23</v>
      </c>
      <c r="B51" s="331" t="str">
        <f t="shared" si="32"/>
        <v>Hotel Name45063</v>
      </c>
      <c r="C51" s="332" t="s">
        <v>183</v>
      </c>
      <c r="D51" s="333" t="str">
        <f t="shared" si="33"/>
        <v>May-23</v>
      </c>
      <c r="E51" s="333" t="s">
        <v>51</v>
      </c>
      <c r="F51" s="333">
        <v>45063</v>
      </c>
      <c r="G51" s="334">
        <f t="shared" si="34"/>
        <v>4</v>
      </c>
      <c r="H51" s="288"/>
      <c r="I51" s="288"/>
      <c r="J51" s="288"/>
      <c r="K51" s="289">
        <f t="shared" si="38"/>
        <v>0</v>
      </c>
      <c r="L51" s="288"/>
      <c r="M51" s="288"/>
      <c r="N51" s="288"/>
      <c r="O51" s="289">
        <f t="shared" si="2"/>
        <v>0</v>
      </c>
      <c r="P51" s="335">
        <f t="shared" si="3"/>
        <v>0</v>
      </c>
      <c r="Q51" s="335">
        <f t="shared" si="4"/>
        <v>0</v>
      </c>
      <c r="R51" s="288" t="s">
        <v>11</v>
      </c>
      <c r="S51" s="288">
        <f t="shared" si="30"/>
        <v>0</v>
      </c>
      <c r="T51" s="335">
        <f t="shared" si="6"/>
        <v>0</v>
      </c>
      <c r="U51" s="288" t="s">
        <v>11</v>
      </c>
      <c r="V51" s="336" t="b">
        <f t="shared" si="35"/>
        <v>1</v>
      </c>
      <c r="W51" s="320"/>
      <c r="X51" s="326">
        <f t="shared" si="36"/>
        <v>0</v>
      </c>
      <c r="Y51" s="326">
        <f t="shared" si="37"/>
        <v>0</v>
      </c>
      <c r="Z51" s="339"/>
      <c r="AB51" s="288">
        <f t="shared" si="8"/>
        <v>0</v>
      </c>
      <c r="AC51" s="288">
        <f t="shared" si="9"/>
        <v>0</v>
      </c>
      <c r="AD51" s="288">
        <f t="shared" si="10"/>
        <v>0</v>
      </c>
      <c r="AE51" s="288">
        <f t="shared" si="11"/>
        <v>0</v>
      </c>
      <c r="AF51" s="288"/>
      <c r="AG51" s="288"/>
      <c r="AH51" s="288"/>
      <c r="AI51" s="288"/>
      <c r="AJ51" s="288">
        <f t="shared" si="20"/>
        <v>0</v>
      </c>
      <c r="AK51" s="288"/>
      <c r="AL51" s="288"/>
      <c r="AM51" s="288"/>
      <c r="AN51" s="288">
        <f t="shared" si="21"/>
        <v>0</v>
      </c>
      <c r="AO51" s="335">
        <f t="shared" si="12"/>
        <v>0</v>
      </c>
      <c r="AP51" s="335">
        <f t="shared" si="13"/>
        <v>0</v>
      </c>
      <c r="AR51" s="288">
        <v>7</v>
      </c>
      <c r="AS51" s="288">
        <v>0</v>
      </c>
      <c r="AT51" s="288">
        <v>0</v>
      </c>
      <c r="AU51" s="289">
        <v>7</v>
      </c>
      <c r="AV51" s="288">
        <f t="shared" si="22"/>
        <v>-7</v>
      </c>
      <c r="AW51" s="288">
        <f t="shared" si="23"/>
        <v>0</v>
      </c>
      <c r="AX51" s="288">
        <f t="shared" si="24"/>
        <v>0</v>
      </c>
      <c r="AY51" s="288">
        <f t="shared" si="25"/>
        <v>-7</v>
      </c>
      <c r="BA51" s="288">
        <v>15</v>
      </c>
      <c r="BB51" s="288">
        <v>0</v>
      </c>
      <c r="BC51" s="288">
        <v>0</v>
      </c>
      <c r="BD51" s="289">
        <v>15</v>
      </c>
      <c r="BE51" s="288">
        <f t="shared" si="26"/>
        <v>-15</v>
      </c>
      <c r="BF51" s="288">
        <f t="shared" si="14"/>
        <v>0</v>
      </c>
      <c r="BG51" s="288">
        <f t="shared" si="15"/>
        <v>0</v>
      </c>
      <c r="BH51" s="288">
        <f t="shared" si="16"/>
        <v>-15</v>
      </c>
      <c r="BI51" s="340"/>
      <c r="BJ51" s="340"/>
      <c r="DJ51" s="341"/>
    </row>
    <row r="52" spans="1:114" ht="12.75" customHeight="1" outlineLevel="1" x14ac:dyDescent="0.25">
      <c r="A52" s="331" t="str">
        <f t="shared" si="31"/>
        <v>Hotel NameMay-23</v>
      </c>
      <c r="B52" s="331" t="str">
        <f t="shared" si="32"/>
        <v>Hotel Name45064</v>
      </c>
      <c r="C52" s="332" t="s">
        <v>183</v>
      </c>
      <c r="D52" s="333" t="str">
        <f t="shared" si="33"/>
        <v>May-23</v>
      </c>
      <c r="E52" s="333" t="s">
        <v>51</v>
      </c>
      <c r="F52" s="333">
        <v>45064</v>
      </c>
      <c r="G52" s="334">
        <f t="shared" si="34"/>
        <v>5</v>
      </c>
      <c r="H52" s="288"/>
      <c r="I52" s="288"/>
      <c r="J52" s="288"/>
      <c r="K52" s="289">
        <f t="shared" si="38"/>
        <v>0</v>
      </c>
      <c r="L52" s="288"/>
      <c r="M52" s="288"/>
      <c r="N52" s="288"/>
      <c r="O52" s="289">
        <f t="shared" si="2"/>
        <v>0</v>
      </c>
      <c r="P52" s="335">
        <f t="shared" si="3"/>
        <v>0</v>
      </c>
      <c r="Q52" s="335">
        <f t="shared" si="4"/>
        <v>0</v>
      </c>
      <c r="R52" s="288" t="s">
        <v>11</v>
      </c>
      <c r="S52" s="288">
        <f t="shared" si="30"/>
        <v>0</v>
      </c>
      <c r="T52" s="335">
        <f t="shared" si="6"/>
        <v>0</v>
      </c>
      <c r="U52" s="288" t="s">
        <v>11</v>
      </c>
      <c r="V52" s="336" t="b">
        <f t="shared" si="35"/>
        <v>1</v>
      </c>
      <c r="W52" s="320"/>
      <c r="X52" s="326">
        <f t="shared" si="36"/>
        <v>0</v>
      </c>
      <c r="Y52" s="326">
        <f t="shared" si="37"/>
        <v>0</v>
      </c>
      <c r="Z52" s="339"/>
      <c r="AB52" s="288">
        <f t="shared" si="8"/>
        <v>0</v>
      </c>
      <c r="AC52" s="288">
        <f t="shared" si="9"/>
        <v>0</v>
      </c>
      <c r="AD52" s="288">
        <f t="shared" si="10"/>
        <v>0</v>
      </c>
      <c r="AE52" s="288">
        <f t="shared" si="11"/>
        <v>0</v>
      </c>
      <c r="AF52" s="288"/>
      <c r="AG52" s="288"/>
      <c r="AH52" s="288"/>
      <c r="AI52" s="288"/>
      <c r="AJ52" s="288">
        <f t="shared" si="20"/>
        <v>0</v>
      </c>
      <c r="AK52" s="288"/>
      <c r="AL52" s="288"/>
      <c r="AM52" s="288"/>
      <c r="AN52" s="288">
        <f t="shared" si="21"/>
        <v>0</v>
      </c>
      <c r="AO52" s="335">
        <f t="shared" si="12"/>
        <v>0</v>
      </c>
      <c r="AP52" s="335">
        <f t="shared" si="13"/>
        <v>0</v>
      </c>
      <c r="AR52" s="288">
        <v>6</v>
      </c>
      <c r="AS52" s="288">
        <v>6</v>
      </c>
      <c r="AT52" s="288">
        <v>0</v>
      </c>
      <c r="AU52" s="289">
        <v>12</v>
      </c>
      <c r="AV52" s="288">
        <f t="shared" si="22"/>
        <v>-6</v>
      </c>
      <c r="AW52" s="288">
        <f t="shared" si="23"/>
        <v>-6</v>
      </c>
      <c r="AX52" s="288">
        <f t="shared" si="24"/>
        <v>0</v>
      </c>
      <c r="AY52" s="288">
        <f t="shared" si="25"/>
        <v>-12</v>
      </c>
      <c r="BA52" s="288">
        <v>16</v>
      </c>
      <c r="BB52" s="288">
        <v>6</v>
      </c>
      <c r="BC52" s="288">
        <v>0</v>
      </c>
      <c r="BD52" s="289">
        <v>22</v>
      </c>
      <c r="BE52" s="288">
        <f t="shared" si="26"/>
        <v>-16</v>
      </c>
      <c r="BF52" s="288">
        <f t="shared" si="14"/>
        <v>-6</v>
      </c>
      <c r="BG52" s="288">
        <f t="shared" si="15"/>
        <v>0</v>
      </c>
      <c r="BH52" s="288">
        <f t="shared" si="16"/>
        <v>-22</v>
      </c>
      <c r="BI52" s="340"/>
      <c r="BJ52" s="340"/>
      <c r="DJ52" s="341"/>
    </row>
    <row r="53" spans="1:114" ht="12.75" customHeight="1" outlineLevel="1" x14ac:dyDescent="0.25">
      <c r="A53" s="331" t="str">
        <f t="shared" si="31"/>
        <v>Hotel NameMay-23</v>
      </c>
      <c r="B53" s="331" t="str">
        <f t="shared" si="32"/>
        <v>Hotel Name45065</v>
      </c>
      <c r="C53" s="332" t="s">
        <v>183</v>
      </c>
      <c r="D53" s="333" t="str">
        <f t="shared" si="33"/>
        <v>May-23</v>
      </c>
      <c r="E53" s="333" t="s">
        <v>51</v>
      </c>
      <c r="F53" s="333">
        <v>45065</v>
      </c>
      <c r="G53" s="334">
        <f t="shared" si="34"/>
        <v>6</v>
      </c>
      <c r="H53" s="288"/>
      <c r="I53" s="288"/>
      <c r="J53" s="288"/>
      <c r="K53" s="289">
        <f t="shared" si="38"/>
        <v>0</v>
      </c>
      <c r="L53" s="288"/>
      <c r="M53" s="288"/>
      <c r="N53" s="288"/>
      <c r="O53" s="289">
        <f t="shared" si="2"/>
        <v>0</v>
      </c>
      <c r="P53" s="335">
        <f t="shared" si="3"/>
        <v>0</v>
      </c>
      <c r="Q53" s="335">
        <f t="shared" si="4"/>
        <v>0</v>
      </c>
      <c r="R53" s="288" t="s">
        <v>11</v>
      </c>
      <c r="S53" s="288">
        <f t="shared" si="30"/>
        <v>0</v>
      </c>
      <c r="T53" s="335">
        <f t="shared" si="6"/>
        <v>0</v>
      </c>
      <c r="U53" s="288" t="s">
        <v>11</v>
      </c>
      <c r="V53" s="336" t="b">
        <f t="shared" si="35"/>
        <v>1</v>
      </c>
      <c r="W53" s="320"/>
      <c r="X53" s="326">
        <f t="shared" si="36"/>
        <v>0</v>
      </c>
      <c r="Y53" s="326">
        <f t="shared" si="37"/>
        <v>0</v>
      </c>
      <c r="Z53" s="339"/>
      <c r="AB53" s="288">
        <f t="shared" si="8"/>
        <v>0</v>
      </c>
      <c r="AC53" s="288">
        <f t="shared" si="9"/>
        <v>0</v>
      </c>
      <c r="AD53" s="288">
        <f t="shared" si="10"/>
        <v>0</v>
      </c>
      <c r="AE53" s="288">
        <f t="shared" si="11"/>
        <v>0</v>
      </c>
      <c r="AF53" s="288"/>
      <c r="AG53" s="288"/>
      <c r="AH53" s="288"/>
      <c r="AI53" s="288"/>
      <c r="AJ53" s="288">
        <f t="shared" si="20"/>
        <v>0</v>
      </c>
      <c r="AK53" s="288"/>
      <c r="AL53" s="288"/>
      <c r="AM53" s="288"/>
      <c r="AN53" s="288">
        <f t="shared" si="21"/>
        <v>0</v>
      </c>
      <c r="AO53" s="335">
        <f t="shared" si="12"/>
        <v>0</v>
      </c>
      <c r="AP53" s="335">
        <f t="shared" si="13"/>
        <v>0</v>
      </c>
      <c r="AR53" s="288">
        <v>7</v>
      </c>
      <c r="AS53" s="288">
        <v>5</v>
      </c>
      <c r="AT53" s="288">
        <v>11</v>
      </c>
      <c r="AU53" s="289">
        <v>12</v>
      </c>
      <c r="AV53" s="288">
        <f t="shared" si="22"/>
        <v>-7</v>
      </c>
      <c r="AW53" s="288">
        <f t="shared" si="23"/>
        <v>-5</v>
      </c>
      <c r="AX53" s="288">
        <f t="shared" si="24"/>
        <v>-11</v>
      </c>
      <c r="AY53" s="288">
        <f t="shared" si="25"/>
        <v>-12</v>
      </c>
      <c r="BA53" s="288">
        <v>16</v>
      </c>
      <c r="BB53" s="288">
        <v>5</v>
      </c>
      <c r="BC53" s="288">
        <v>11</v>
      </c>
      <c r="BD53" s="289">
        <v>21</v>
      </c>
      <c r="BE53" s="288">
        <f t="shared" si="26"/>
        <v>-16</v>
      </c>
      <c r="BF53" s="288">
        <f t="shared" si="14"/>
        <v>-5</v>
      </c>
      <c r="BG53" s="288">
        <f t="shared" si="15"/>
        <v>-11</v>
      </c>
      <c r="BH53" s="288">
        <f t="shared" si="16"/>
        <v>-21</v>
      </c>
      <c r="BI53" s="340"/>
      <c r="BJ53" s="340"/>
      <c r="DJ53" s="341"/>
    </row>
    <row r="54" spans="1:114" ht="12.75" customHeight="1" outlineLevel="1" x14ac:dyDescent="0.25">
      <c r="A54" s="331" t="str">
        <f t="shared" si="31"/>
        <v>Hotel NameMay-23</v>
      </c>
      <c r="B54" s="331" t="str">
        <f t="shared" si="32"/>
        <v>Hotel Name45066</v>
      </c>
      <c r="C54" s="332" t="s">
        <v>183</v>
      </c>
      <c r="D54" s="333" t="str">
        <f t="shared" si="33"/>
        <v>May-23</v>
      </c>
      <c r="E54" s="333" t="s">
        <v>51</v>
      </c>
      <c r="F54" s="333">
        <v>45066</v>
      </c>
      <c r="G54" s="334">
        <f t="shared" si="34"/>
        <v>7</v>
      </c>
      <c r="H54" s="288"/>
      <c r="I54" s="288"/>
      <c r="J54" s="288"/>
      <c r="K54" s="289">
        <f t="shared" si="38"/>
        <v>0</v>
      </c>
      <c r="L54" s="288"/>
      <c r="M54" s="288"/>
      <c r="N54" s="288"/>
      <c r="O54" s="289">
        <f t="shared" si="2"/>
        <v>0</v>
      </c>
      <c r="P54" s="335">
        <f t="shared" si="3"/>
        <v>0</v>
      </c>
      <c r="Q54" s="335">
        <f t="shared" si="4"/>
        <v>0</v>
      </c>
      <c r="R54" s="288" t="s">
        <v>11</v>
      </c>
      <c r="S54" s="288">
        <f t="shared" si="30"/>
        <v>0</v>
      </c>
      <c r="T54" s="335">
        <f t="shared" si="6"/>
        <v>0</v>
      </c>
      <c r="U54" s="288" t="s">
        <v>11</v>
      </c>
      <c r="V54" s="336" t="b">
        <f t="shared" si="35"/>
        <v>1</v>
      </c>
      <c r="W54" s="320"/>
      <c r="X54" s="326">
        <f t="shared" si="36"/>
        <v>0</v>
      </c>
      <c r="Y54" s="326">
        <f t="shared" si="37"/>
        <v>0</v>
      </c>
      <c r="Z54" s="339"/>
      <c r="AB54" s="288">
        <f t="shared" si="8"/>
        <v>0</v>
      </c>
      <c r="AC54" s="288">
        <f t="shared" si="9"/>
        <v>0</v>
      </c>
      <c r="AD54" s="288">
        <f t="shared" si="10"/>
        <v>0</v>
      </c>
      <c r="AE54" s="288">
        <f t="shared" si="11"/>
        <v>0</v>
      </c>
      <c r="AF54" s="288"/>
      <c r="AG54" s="288"/>
      <c r="AH54" s="288"/>
      <c r="AI54" s="288"/>
      <c r="AJ54" s="288">
        <f t="shared" si="20"/>
        <v>0</v>
      </c>
      <c r="AK54" s="288"/>
      <c r="AL54" s="288"/>
      <c r="AM54" s="288"/>
      <c r="AN54" s="288">
        <f t="shared" si="21"/>
        <v>0</v>
      </c>
      <c r="AO54" s="335">
        <f t="shared" si="12"/>
        <v>0</v>
      </c>
      <c r="AP54" s="335">
        <f t="shared" si="13"/>
        <v>0</v>
      </c>
      <c r="AR54" s="288">
        <v>9</v>
      </c>
      <c r="AS54" s="288">
        <v>0</v>
      </c>
      <c r="AT54" s="288">
        <v>1</v>
      </c>
      <c r="AU54" s="289">
        <v>9</v>
      </c>
      <c r="AV54" s="288">
        <f t="shared" si="22"/>
        <v>-9</v>
      </c>
      <c r="AW54" s="288">
        <f t="shared" si="23"/>
        <v>0</v>
      </c>
      <c r="AX54" s="288">
        <f t="shared" si="24"/>
        <v>-1</v>
      </c>
      <c r="AY54" s="288">
        <f t="shared" si="25"/>
        <v>-9</v>
      </c>
      <c r="BA54" s="288">
        <v>22</v>
      </c>
      <c r="BB54" s="288">
        <v>0</v>
      </c>
      <c r="BC54" s="288">
        <v>1</v>
      </c>
      <c r="BD54" s="289">
        <v>22</v>
      </c>
      <c r="BE54" s="288">
        <f t="shared" si="26"/>
        <v>-22</v>
      </c>
      <c r="BF54" s="288">
        <f t="shared" si="14"/>
        <v>0</v>
      </c>
      <c r="BG54" s="288">
        <f t="shared" si="15"/>
        <v>-1</v>
      </c>
      <c r="BH54" s="288">
        <f t="shared" si="16"/>
        <v>-22</v>
      </c>
      <c r="BI54" s="340"/>
      <c r="BJ54" s="340"/>
      <c r="DJ54" s="341"/>
    </row>
    <row r="55" spans="1:114" ht="12.75" customHeight="1" outlineLevel="1" x14ac:dyDescent="0.25">
      <c r="A55" s="331" t="str">
        <f t="shared" si="31"/>
        <v>Hotel NameMay-23</v>
      </c>
      <c r="B55" s="331" t="str">
        <f t="shared" si="32"/>
        <v>Hotel Name45067</v>
      </c>
      <c r="C55" s="332" t="s">
        <v>183</v>
      </c>
      <c r="D55" s="333" t="str">
        <f t="shared" si="33"/>
        <v>May-23</v>
      </c>
      <c r="E55" s="333" t="s">
        <v>51</v>
      </c>
      <c r="F55" s="333">
        <v>45067</v>
      </c>
      <c r="G55" s="334">
        <f t="shared" si="34"/>
        <v>1</v>
      </c>
      <c r="H55" s="288"/>
      <c r="I55" s="288"/>
      <c r="J55" s="288"/>
      <c r="K55" s="289">
        <f t="shared" si="38"/>
        <v>0</v>
      </c>
      <c r="L55" s="288"/>
      <c r="M55" s="288"/>
      <c r="N55" s="288"/>
      <c r="O55" s="289">
        <f t="shared" si="2"/>
        <v>0</v>
      </c>
      <c r="P55" s="335">
        <f t="shared" si="3"/>
        <v>0</v>
      </c>
      <c r="Q55" s="335">
        <f t="shared" si="4"/>
        <v>0</v>
      </c>
      <c r="R55" s="288" t="s">
        <v>11</v>
      </c>
      <c r="S55" s="288">
        <f t="shared" si="30"/>
        <v>0</v>
      </c>
      <c r="T55" s="335">
        <f t="shared" si="6"/>
        <v>0</v>
      </c>
      <c r="U55" s="288" t="s">
        <v>11</v>
      </c>
      <c r="V55" s="336" t="b">
        <f t="shared" si="35"/>
        <v>1</v>
      </c>
      <c r="W55" s="320"/>
      <c r="X55" s="326">
        <f t="shared" si="36"/>
        <v>0</v>
      </c>
      <c r="Y55" s="326">
        <f t="shared" si="37"/>
        <v>0</v>
      </c>
      <c r="Z55" s="339"/>
      <c r="AB55" s="288">
        <f t="shared" si="8"/>
        <v>0</v>
      </c>
      <c r="AC55" s="288">
        <f t="shared" si="9"/>
        <v>0</v>
      </c>
      <c r="AD55" s="288">
        <f t="shared" si="10"/>
        <v>0</v>
      </c>
      <c r="AE55" s="288">
        <f t="shared" si="11"/>
        <v>0</v>
      </c>
      <c r="AF55" s="288"/>
      <c r="AG55" s="288"/>
      <c r="AH55" s="288"/>
      <c r="AI55" s="288"/>
      <c r="AJ55" s="288">
        <f t="shared" si="20"/>
        <v>0</v>
      </c>
      <c r="AK55" s="288"/>
      <c r="AL55" s="288"/>
      <c r="AM55" s="288"/>
      <c r="AN55" s="288">
        <f t="shared" si="21"/>
        <v>0</v>
      </c>
      <c r="AO55" s="335">
        <f t="shared" si="12"/>
        <v>0</v>
      </c>
      <c r="AP55" s="335">
        <f t="shared" si="13"/>
        <v>0</v>
      </c>
      <c r="AR55" s="288">
        <v>7</v>
      </c>
      <c r="AS55" s="288">
        <v>0</v>
      </c>
      <c r="AT55" s="288">
        <v>0</v>
      </c>
      <c r="AU55" s="289">
        <v>7</v>
      </c>
      <c r="AV55" s="288">
        <f t="shared" si="22"/>
        <v>-7</v>
      </c>
      <c r="AW55" s="288">
        <f t="shared" si="23"/>
        <v>0</v>
      </c>
      <c r="AX55" s="288">
        <f t="shared" si="24"/>
        <v>0</v>
      </c>
      <c r="AY55" s="288">
        <f t="shared" si="25"/>
        <v>-7</v>
      </c>
      <c r="BA55" s="288">
        <v>20</v>
      </c>
      <c r="BB55" s="288">
        <v>0</v>
      </c>
      <c r="BC55" s="288">
        <v>0</v>
      </c>
      <c r="BD55" s="289">
        <v>20</v>
      </c>
      <c r="BE55" s="288">
        <f t="shared" si="26"/>
        <v>-20</v>
      </c>
      <c r="BF55" s="288">
        <f t="shared" si="14"/>
        <v>0</v>
      </c>
      <c r="BG55" s="288">
        <f t="shared" si="15"/>
        <v>0</v>
      </c>
      <c r="BH55" s="288">
        <f t="shared" si="16"/>
        <v>-20</v>
      </c>
      <c r="BI55" s="340"/>
      <c r="BJ55" s="340"/>
      <c r="DJ55" s="341"/>
    </row>
    <row r="56" spans="1:114" ht="12.75" customHeight="1" outlineLevel="1" x14ac:dyDescent="0.25">
      <c r="A56" s="331" t="str">
        <f t="shared" si="31"/>
        <v>Hotel NameMay-23</v>
      </c>
      <c r="B56" s="331" t="str">
        <f t="shared" si="32"/>
        <v>Hotel Name45068</v>
      </c>
      <c r="C56" s="332" t="s">
        <v>183</v>
      </c>
      <c r="D56" s="333" t="str">
        <f t="shared" si="33"/>
        <v>May-23</v>
      </c>
      <c r="E56" s="333" t="s">
        <v>51</v>
      </c>
      <c r="F56" s="333">
        <v>45068</v>
      </c>
      <c r="G56" s="334">
        <f t="shared" si="34"/>
        <v>2</v>
      </c>
      <c r="H56" s="288"/>
      <c r="I56" s="288"/>
      <c r="J56" s="288"/>
      <c r="K56" s="289">
        <f t="shared" si="38"/>
        <v>0</v>
      </c>
      <c r="L56" s="288"/>
      <c r="M56" s="288"/>
      <c r="N56" s="288"/>
      <c r="O56" s="289">
        <f t="shared" si="2"/>
        <v>0</v>
      </c>
      <c r="P56" s="335">
        <f t="shared" si="3"/>
        <v>0</v>
      </c>
      <c r="Q56" s="335">
        <f t="shared" si="4"/>
        <v>0</v>
      </c>
      <c r="R56" s="288" t="s">
        <v>11</v>
      </c>
      <c r="S56" s="288">
        <f t="shared" si="30"/>
        <v>0</v>
      </c>
      <c r="T56" s="335">
        <f t="shared" si="6"/>
        <v>0</v>
      </c>
      <c r="U56" s="288" t="s">
        <v>11</v>
      </c>
      <c r="V56" s="336" t="b">
        <f t="shared" si="35"/>
        <v>1</v>
      </c>
      <c r="W56" s="320"/>
      <c r="X56" s="326">
        <f t="shared" si="36"/>
        <v>0</v>
      </c>
      <c r="Y56" s="326">
        <f t="shared" si="37"/>
        <v>0</v>
      </c>
      <c r="Z56" s="339"/>
      <c r="AB56" s="288">
        <f t="shared" si="8"/>
        <v>0</v>
      </c>
      <c r="AC56" s="288">
        <f t="shared" si="9"/>
        <v>0</v>
      </c>
      <c r="AD56" s="288">
        <f t="shared" si="10"/>
        <v>0</v>
      </c>
      <c r="AE56" s="288">
        <f t="shared" si="11"/>
        <v>0</v>
      </c>
      <c r="AF56" s="288"/>
      <c r="AG56" s="288"/>
      <c r="AH56" s="288"/>
      <c r="AI56" s="288"/>
      <c r="AJ56" s="288">
        <f t="shared" si="20"/>
        <v>0</v>
      </c>
      <c r="AK56" s="288"/>
      <c r="AL56" s="288"/>
      <c r="AM56" s="288"/>
      <c r="AN56" s="288">
        <f t="shared" si="21"/>
        <v>0</v>
      </c>
      <c r="AO56" s="335">
        <f t="shared" si="12"/>
        <v>0</v>
      </c>
      <c r="AP56" s="335">
        <f t="shared" si="13"/>
        <v>0</v>
      </c>
      <c r="AR56" s="288">
        <v>8</v>
      </c>
      <c r="AS56" s="288">
        <v>0</v>
      </c>
      <c r="AT56" s="288">
        <v>0</v>
      </c>
      <c r="AU56" s="289">
        <v>8</v>
      </c>
      <c r="AV56" s="288">
        <f t="shared" si="22"/>
        <v>-8</v>
      </c>
      <c r="AW56" s="288">
        <f t="shared" si="23"/>
        <v>0</v>
      </c>
      <c r="AX56" s="288">
        <f t="shared" si="24"/>
        <v>0</v>
      </c>
      <c r="AY56" s="288">
        <f t="shared" si="25"/>
        <v>-8</v>
      </c>
      <c r="BA56" s="288">
        <v>19</v>
      </c>
      <c r="BB56" s="288">
        <v>0</v>
      </c>
      <c r="BC56" s="288">
        <v>0</v>
      </c>
      <c r="BD56" s="289">
        <v>19</v>
      </c>
      <c r="BE56" s="288">
        <f t="shared" si="26"/>
        <v>-19</v>
      </c>
      <c r="BF56" s="288">
        <f t="shared" si="14"/>
        <v>0</v>
      </c>
      <c r="BG56" s="288">
        <f t="shared" si="15"/>
        <v>0</v>
      </c>
      <c r="BH56" s="288">
        <f t="shared" si="16"/>
        <v>-19</v>
      </c>
      <c r="BI56" s="340"/>
      <c r="BJ56" s="340"/>
      <c r="DJ56" s="341"/>
    </row>
    <row r="57" spans="1:114" ht="12.75" customHeight="1" outlineLevel="1" x14ac:dyDescent="0.25">
      <c r="A57" s="331" t="str">
        <f t="shared" si="31"/>
        <v>Hotel NameMay-23</v>
      </c>
      <c r="B57" s="331" t="str">
        <f t="shared" si="32"/>
        <v>Hotel Name45069</v>
      </c>
      <c r="C57" s="332" t="s">
        <v>183</v>
      </c>
      <c r="D57" s="333" t="str">
        <f t="shared" si="33"/>
        <v>May-23</v>
      </c>
      <c r="E57" s="333" t="s">
        <v>51</v>
      </c>
      <c r="F57" s="333">
        <v>45069</v>
      </c>
      <c r="G57" s="334">
        <f t="shared" si="34"/>
        <v>3</v>
      </c>
      <c r="H57" s="288"/>
      <c r="I57" s="288"/>
      <c r="J57" s="288"/>
      <c r="K57" s="289">
        <f t="shared" si="38"/>
        <v>0</v>
      </c>
      <c r="L57" s="288"/>
      <c r="M57" s="288"/>
      <c r="N57" s="288"/>
      <c r="O57" s="289">
        <f t="shared" si="2"/>
        <v>0</v>
      </c>
      <c r="P57" s="335">
        <f t="shared" si="3"/>
        <v>0</v>
      </c>
      <c r="Q57" s="335">
        <f t="shared" si="4"/>
        <v>0</v>
      </c>
      <c r="R57" s="288" t="s">
        <v>11</v>
      </c>
      <c r="S57" s="288">
        <f t="shared" si="30"/>
        <v>0</v>
      </c>
      <c r="T57" s="335">
        <f t="shared" si="6"/>
        <v>0</v>
      </c>
      <c r="U57" s="288" t="s">
        <v>11</v>
      </c>
      <c r="V57" s="336" t="b">
        <f t="shared" si="35"/>
        <v>1</v>
      </c>
      <c r="W57" s="320"/>
      <c r="X57" s="326">
        <f t="shared" si="36"/>
        <v>0</v>
      </c>
      <c r="Y57" s="326">
        <f t="shared" si="37"/>
        <v>0</v>
      </c>
      <c r="Z57" s="339"/>
      <c r="AB57" s="288">
        <f t="shared" si="8"/>
        <v>0</v>
      </c>
      <c r="AC57" s="288">
        <f t="shared" si="9"/>
        <v>0</v>
      </c>
      <c r="AD57" s="288">
        <f t="shared" si="10"/>
        <v>0</v>
      </c>
      <c r="AE57" s="288">
        <f t="shared" si="11"/>
        <v>0</v>
      </c>
      <c r="AF57" s="288"/>
      <c r="AG57" s="288"/>
      <c r="AH57" s="288"/>
      <c r="AI57" s="288"/>
      <c r="AJ57" s="288">
        <f t="shared" si="20"/>
        <v>0</v>
      </c>
      <c r="AK57" s="288"/>
      <c r="AL57" s="288"/>
      <c r="AM57" s="288"/>
      <c r="AN57" s="288">
        <f t="shared" si="21"/>
        <v>0</v>
      </c>
      <c r="AO57" s="335">
        <f t="shared" si="12"/>
        <v>0</v>
      </c>
      <c r="AP57" s="335">
        <f t="shared" si="13"/>
        <v>0</v>
      </c>
      <c r="AR57" s="288">
        <v>11</v>
      </c>
      <c r="AS57" s="288">
        <v>0</v>
      </c>
      <c r="AT57" s="288">
        <v>0</v>
      </c>
      <c r="AU57" s="289">
        <v>11</v>
      </c>
      <c r="AV57" s="288">
        <f t="shared" si="22"/>
        <v>-11</v>
      </c>
      <c r="AW57" s="288">
        <f t="shared" si="23"/>
        <v>0</v>
      </c>
      <c r="AX57" s="288">
        <f t="shared" si="24"/>
        <v>0</v>
      </c>
      <c r="AY57" s="288">
        <f t="shared" si="25"/>
        <v>-11</v>
      </c>
      <c r="BA57" s="288">
        <v>18</v>
      </c>
      <c r="BB57" s="288">
        <v>0</v>
      </c>
      <c r="BC57" s="288">
        <v>0</v>
      </c>
      <c r="BD57" s="289">
        <v>18</v>
      </c>
      <c r="BE57" s="288">
        <f t="shared" si="26"/>
        <v>-18</v>
      </c>
      <c r="BF57" s="288">
        <f t="shared" si="14"/>
        <v>0</v>
      </c>
      <c r="BG57" s="288">
        <f t="shared" si="15"/>
        <v>0</v>
      </c>
      <c r="BH57" s="288">
        <f t="shared" si="16"/>
        <v>-18</v>
      </c>
      <c r="BI57" s="340"/>
      <c r="BJ57" s="340"/>
      <c r="DJ57" s="341"/>
    </row>
    <row r="58" spans="1:114" ht="12.75" customHeight="1" outlineLevel="1" x14ac:dyDescent="0.25">
      <c r="A58" s="331" t="str">
        <f t="shared" si="31"/>
        <v>Hotel NameMay-23</v>
      </c>
      <c r="B58" s="331" t="str">
        <f t="shared" si="32"/>
        <v>Hotel Name45070</v>
      </c>
      <c r="C58" s="332" t="s">
        <v>183</v>
      </c>
      <c r="D58" s="333" t="str">
        <f t="shared" si="33"/>
        <v>May-23</v>
      </c>
      <c r="E58" s="333" t="s">
        <v>51</v>
      </c>
      <c r="F58" s="333">
        <v>45070</v>
      </c>
      <c r="G58" s="334">
        <f t="shared" si="34"/>
        <v>4</v>
      </c>
      <c r="H58" s="288"/>
      <c r="I58" s="288"/>
      <c r="J58" s="288"/>
      <c r="K58" s="289">
        <f t="shared" si="38"/>
        <v>0</v>
      </c>
      <c r="L58" s="288"/>
      <c r="M58" s="288"/>
      <c r="N58" s="288"/>
      <c r="O58" s="289">
        <f t="shared" si="2"/>
        <v>0</v>
      </c>
      <c r="P58" s="335">
        <f t="shared" si="3"/>
        <v>0</v>
      </c>
      <c r="Q58" s="335">
        <f t="shared" si="4"/>
        <v>0</v>
      </c>
      <c r="R58" s="288" t="s">
        <v>11</v>
      </c>
      <c r="S58" s="288">
        <f t="shared" si="30"/>
        <v>0</v>
      </c>
      <c r="T58" s="335">
        <f t="shared" si="6"/>
        <v>0</v>
      </c>
      <c r="U58" s="288" t="s">
        <v>11</v>
      </c>
      <c r="V58" s="336" t="b">
        <f t="shared" si="35"/>
        <v>1</v>
      </c>
      <c r="W58" s="320"/>
      <c r="X58" s="326">
        <f t="shared" si="36"/>
        <v>0</v>
      </c>
      <c r="Y58" s="326">
        <f t="shared" si="37"/>
        <v>0</v>
      </c>
      <c r="Z58" s="339"/>
      <c r="AB58" s="288">
        <f t="shared" si="8"/>
        <v>0</v>
      </c>
      <c r="AC58" s="288">
        <f t="shared" si="9"/>
        <v>0</v>
      </c>
      <c r="AD58" s="288">
        <f t="shared" si="10"/>
        <v>0</v>
      </c>
      <c r="AE58" s="288">
        <f t="shared" si="11"/>
        <v>0</v>
      </c>
      <c r="AF58" s="288"/>
      <c r="AG58" s="288"/>
      <c r="AH58" s="288"/>
      <c r="AI58" s="288"/>
      <c r="AJ58" s="288">
        <f t="shared" si="20"/>
        <v>0</v>
      </c>
      <c r="AK58" s="288"/>
      <c r="AL58" s="288"/>
      <c r="AM58" s="288"/>
      <c r="AN58" s="288">
        <f t="shared" si="21"/>
        <v>0</v>
      </c>
      <c r="AO58" s="335">
        <f t="shared" si="12"/>
        <v>0</v>
      </c>
      <c r="AP58" s="335">
        <f t="shared" si="13"/>
        <v>0</v>
      </c>
      <c r="AR58" s="288">
        <v>9</v>
      </c>
      <c r="AS58" s="288">
        <v>0</v>
      </c>
      <c r="AT58" s="288">
        <v>0</v>
      </c>
      <c r="AU58" s="289">
        <v>9</v>
      </c>
      <c r="AV58" s="288">
        <f t="shared" si="22"/>
        <v>-9</v>
      </c>
      <c r="AW58" s="288">
        <f t="shared" si="23"/>
        <v>0</v>
      </c>
      <c r="AX58" s="288">
        <f t="shared" si="24"/>
        <v>0</v>
      </c>
      <c r="AY58" s="288">
        <f t="shared" si="25"/>
        <v>-9</v>
      </c>
      <c r="BA58" s="288">
        <v>18</v>
      </c>
      <c r="BB58" s="288">
        <v>0</v>
      </c>
      <c r="BC58" s="288">
        <v>0</v>
      </c>
      <c r="BD58" s="289">
        <v>18</v>
      </c>
      <c r="BE58" s="288">
        <f t="shared" si="26"/>
        <v>-18</v>
      </c>
      <c r="BF58" s="288">
        <f t="shared" si="14"/>
        <v>0</v>
      </c>
      <c r="BG58" s="288">
        <f t="shared" si="15"/>
        <v>0</v>
      </c>
      <c r="BH58" s="288">
        <f t="shared" si="16"/>
        <v>-18</v>
      </c>
      <c r="BI58" s="340"/>
      <c r="BJ58" s="340"/>
      <c r="DJ58" s="341"/>
    </row>
    <row r="59" spans="1:114" ht="12.75" customHeight="1" outlineLevel="1" x14ac:dyDescent="0.25">
      <c r="A59" s="331" t="str">
        <f t="shared" si="31"/>
        <v>Hotel NameMay-23</v>
      </c>
      <c r="B59" s="331" t="str">
        <f t="shared" si="32"/>
        <v>Hotel Name45071</v>
      </c>
      <c r="C59" s="332" t="s">
        <v>183</v>
      </c>
      <c r="D59" s="333" t="str">
        <f t="shared" si="33"/>
        <v>May-23</v>
      </c>
      <c r="E59" s="333" t="s">
        <v>51</v>
      </c>
      <c r="F59" s="333">
        <v>45071</v>
      </c>
      <c r="G59" s="334">
        <f t="shared" si="34"/>
        <v>5</v>
      </c>
      <c r="H59" s="288"/>
      <c r="I59" s="288"/>
      <c r="J59" s="288"/>
      <c r="K59" s="289">
        <f t="shared" si="38"/>
        <v>0</v>
      </c>
      <c r="L59" s="288"/>
      <c r="M59" s="288"/>
      <c r="N59" s="288"/>
      <c r="O59" s="289">
        <f t="shared" si="2"/>
        <v>0</v>
      </c>
      <c r="P59" s="335">
        <f t="shared" si="3"/>
        <v>0</v>
      </c>
      <c r="Q59" s="335">
        <f t="shared" si="4"/>
        <v>0</v>
      </c>
      <c r="R59" s="288" t="s">
        <v>11</v>
      </c>
      <c r="S59" s="288">
        <f t="shared" si="30"/>
        <v>0</v>
      </c>
      <c r="T59" s="335">
        <f t="shared" si="6"/>
        <v>0</v>
      </c>
      <c r="U59" s="288" t="s">
        <v>11</v>
      </c>
      <c r="V59" s="336" t="b">
        <f t="shared" si="35"/>
        <v>1</v>
      </c>
      <c r="W59" s="320"/>
      <c r="X59" s="326">
        <f t="shared" si="36"/>
        <v>0</v>
      </c>
      <c r="Y59" s="326">
        <f t="shared" si="37"/>
        <v>0</v>
      </c>
      <c r="Z59" s="339"/>
      <c r="AB59" s="288">
        <f t="shared" si="8"/>
        <v>0</v>
      </c>
      <c r="AC59" s="288">
        <f t="shared" si="9"/>
        <v>0</v>
      </c>
      <c r="AD59" s="288">
        <f t="shared" si="10"/>
        <v>0</v>
      </c>
      <c r="AE59" s="288">
        <f t="shared" si="11"/>
        <v>0</v>
      </c>
      <c r="AF59" s="288"/>
      <c r="AG59" s="288"/>
      <c r="AH59" s="288"/>
      <c r="AI59" s="288"/>
      <c r="AJ59" s="288">
        <f t="shared" si="20"/>
        <v>0</v>
      </c>
      <c r="AK59" s="288"/>
      <c r="AL59" s="288"/>
      <c r="AM59" s="288"/>
      <c r="AN59" s="288">
        <f t="shared" si="21"/>
        <v>0</v>
      </c>
      <c r="AO59" s="335">
        <f t="shared" si="12"/>
        <v>0</v>
      </c>
      <c r="AP59" s="335">
        <f t="shared" si="13"/>
        <v>0</v>
      </c>
      <c r="AR59" s="288">
        <v>11</v>
      </c>
      <c r="AS59" s="288">
        <v>0</v>
      </c>
      <c r="AT59" s="288">
        <v>0</v>
      </c>
      <c r="AU59" s="289">
        <v>11</v>
      </c>
      <c r="AV59" s="288">
        <f t="shared" si="22"/>
        <v>-11</v>
      </c>
      <c r="AW59" s="288">
        <f t="shared" si="23"/>
        <v>0</v>
      </c>
      <c r="AX59" s="288">
        <f t="shared" si="24"/>
        <v>0</v>
      </c>
      <c r="AY59" s="288">
        <f t="shared" si="25"/>
        <v>-11</v>
      </c>
      <c r="BA59" s="288">
        <v>21</v>
      </c>
      <c r="BB59" s="288">
        <v>0</v>
      </c>
      <c r="BC59" s="288">
        <v>0</v>
      </c>
      <c r="BD59" s="289">
        <v>21</v>
      </c>
      <c r="BE59" s="288">
        <f t="shared" si="26"/>
        <v>-21</v>
      </c>
      <c r="BF59" s="288">
        <f t="shared" si="14"/>
        <v>0</v>
      </c>
      <c r="BG59" s="288">
        <f t="shared" si="15"/>
        <v>0</v>
      </c>
      <c r="BH59" s="288">
        <f t="shared" si="16"/>
        <v>-21</v>
      </c>
      <c r="BI59" s="340"/>
      <c r="BJ59" s="340"/>
      <c r="DJ59" s="341"/>
    </row>
    <row r="60" spans="1:114" ht="12.75" customHeight="1" outlineLevel="1" x14ac:dyDescent="0.25">
      <c r="A60" s="331" t="str">
        <f t="shared" si="31"/>
        <v>Hotel NameMay-23</v>
      </c>
      <c r="B60" s="331" t="str">
        <f t="shared" si="32"/>
        <v>Hotel Name45072</v>
      </c>
      <c r="C60" s="332" t="s">
        <v>183</v>
      </c>
      <c r="D60" s="333" t="str">
        <f t="shared" si="33"/>
        <v>May-23</v>
      </c>
      <c r="E60" s="333" t="s">
        <v>51</v>
      </c>
      <c r="F60" s="333">
        <v>45072</v>
      </c>
      <c r="G60" s="334">
        <f t="shared" si="34"/>
        <v>6</v>
      </c>
      <c r="H60" s="288"/>
      <c r="I60" s="288"/>
      <c r="J60" s="288"/>
      <c r="K60" s="289">
        <f t="shared" si="38"/>
        <v>0</v>
      </c>
      <c r="L60" s="288"/>
      <c r="M60" s="288"/>
      <c r="N60" s="288"/>
      <c r="O60" s="289">
        <f t="shared" si="2"/>
        <v>0</v>
      </c>
      <c r="P60" s="335">
        <f t="shared" si="3"/>
        <v>0</v>
      </c>
      <c r="Q60" s="335">
        <f t="shared" si="4"/>
        <v>0</v>
      </c>
      <c r="R60" s="288" t="s">
        <v>11</v>
      </c>
      <c r="S60" s="288">
        <f t="shared" si="30"/>
        <v>0</v>
      </c>
      <c r="T60" s="335">
        <f t="shared" si="6"/>
        <v>0</v>
      </c>
      <c r="U60" s="288" t="s">
        <v>11</v>
      </c>
      <c r="V60" s="336" t="b">
        <f t="shared" si="35"/>
        <v>1</v>
      </c>
      <c r="W60" s="320"/>
      <c r="X60" s="326">
        <f t="shared" si="36"/>
        <v>0</v>
      </c>
      <c r="Y60" s="326">
        <f t="shared" si="37"/>
        <v>0</v>
      </c>
      <c r="Z60" s="339"/>
      <c r="AB60" s="288">
        <f t="shared" si="8"/>
        <v>0</v>
      </c>
      <c r="AC60" s="288">
        <f t="shared" si="9"/>
        <v>0</v>
      </c>
      <c r="AD60" s="288">
        <f t="shared" si="10"/>
        <v>0</v>
      </c>
      <c r="AE60" s="288">
        <f t="shared" si="11"/>
        <v>0</v>
      </c>
      <c r="AF60" s="288"/>
      <c r="AG60" s="288"/>
      <c r="AH60" s="288"/>
      <c r="AI60" s="288"/>
      <c r="AJ60" s="288">
        <f t="shared" si="20"/>
        <v>0</v>
      </c>
      <c r="AK60" s="288"/>
      <c r="AL60" s="288"/>
      <c r="AM60" s="288"/>
      <c r="AN60" s="288">
        <f t="shared" si="21"/>
        <v>0</v>
      </c>
      <c r="AO60" s="335">
        <f t="shared" si="12"/>
        <v>0</v>
      </c>
      <c r="AP60" s="335">
        <f t="shared" si="13"/>
        <v>0</v>
      </c>
      <c r="AR60" s="288">
        <v>9</v>
      </c>
      <c r="AS60" s="288">
        <v>0</v>
      </c>
      <c r="AT60" s="288">
        <v>0</v>
      </c>
      <c r="AU60" s="289">
        <v>9</v>
      </c>
      <c r="AV60" s="288">
        <f t="shared" si="22"/>
        <v>-9</v>
      </c>
      <c r="AW60" s="288">
        <f t="shared" si="23"/>
        <v>0</v>
      </c>
      <c r="AX60" s="288">
        <f t="shared" si="24"/>
        <v>0</v>
      </c>
      <c r="AY60" s="288">
        <f t="shared" si="25"/>
        <v>-9</v>
      </c>
      <c r="BA60" s="288">
        <v>19</v>
      </c>
      <c r="BB60" s="288">
        <v>0</v>
      </c>
      <c r="BC60" s="288">
        <v>0</v>
      </c>
      <c r="BD60" s="289">
        <v>19</v>
      </c>
      <c r="BE60" s="288">
        <f t="shared" si="26"/>
        <v>-19</v>
      </c>
      <c r="BF60" s="288">
        <f t="shared" si="14"/>
        <v>0</v>
      </c>
      <c r="BG60" s="288">
        <f t="shared" si="15"/>
        <v>0</v>
      </c>
      <c r="BH60" s="288">
        <f t="shared" si="16"/>
        <v>-19</v>
      </c>
      <c r="BI60" s="340"/>
      <c r="BJ60" s="340"/>
      <c r="DJ60" s="341"/>
    </row>
    <row r="61" spans="1:114" ht="12.75" customHeight="1" outlineLevel="1" x14ac:dyDescent="0.25">
      <c r="A61" s="331" t="str">
        <f t="shared" si="31"/>
        <v>Hotel NameMay-23</v>
      </c>
      <c r="B61" s="331" t="str">
        <f t="shared" si="32"/>
        <v>Hotel Name45073</v>
      </c>
      <c r="C61" s="332" t="s">
        <v>183</v>
      </c>
      <c r="D61" s="333" t="str">
        <f t="shared" si="33"/>
        <v>May-23</v>
      </c>
      <c r="E61" s="333" t="s">
        <v>51</v>
      </c>
      <c r="F61" s="333">
        <v>45073</v>
      </c>
      <c r="G61" s="334">
        <f t="shared" si="34"/>
        <v>7</v>
      </c>
      <c r="H61" s="288"/>
      <c r="I61" s="288"/>
      <c r="J61" s="288"/>
      <c r="K61" s="289">
        <f t="shared" si="38"/>
        <v>0</v>
      </c>
      <c r="L61" s="288"/>
      <c r="M61" s="288"/>
      <c r="N61" s="288"/>
      <c r="O61" s="289">
        <f t="shared" si="2"/>
        <v>0</v>
      </c>
      <c r="P61" s="335">
        <f t="shared" si="3"/>
        <v>0</v>
      </c>
      <c r="Q61" s="335">
        <f t="shared" si="4"/>
        <v>0</v>
      </c>
      <c r="R61" s="288" t="s">
        <v>11</v>
      </c>
      <c r="S61" s="288">
        <f t="shared" si="30"/>
        <v>0</v>
      </c>
      <c r="T61" s="335">
        <f t="shared" si="6"/>
        <v>0</v>
      </c>
      <c r="U61" s="288" t="s">
        <v>11</v>
      </c>
      <c r="V61" s="336" t="b">
        <f t="shared" si="35"/>
        <v>1</v>
      </c>
      <c r="W61" s="320"/>
      <c r="X61" s="326">
        <f t="shared" si="36"/>
        <v>0</v>
      </c>
      <c r="Y61" s="326">
        <f t="shared" si="37"/>
        <v>0</v>
      </c>
      <c r="Z61" s="339"/>
      <c r="AB61" s="288">
        <f t="shared" si="8"/>
        <v>0</v>
      </c>
      <c r="AC61" s="288">
        <f t="shared" si="9"/>
        <v>0</v>
      </c>
      <c r="AD61" s="288">
        <f t="shared" si="10"/>
        <v>0</v>
      </c>
      <c r="AE61" s="288">
        <f t="shared" si="11"/>
        <v>0</v>
      </c>
      <c r="AF61" s="288"/>
      <c r="AG61" s="288"/>
      <c r="AH61" s="288"/>
      <c r="AI61" s="288"/>
      <c r="AJ61" s="288">
        <f t="shared" si="20"/>
        <v>0</v>
      </c>
      <c r="AK61" s="288"/>
      <c r="AL61" s="288"/>
      <c r="AM61" s="288"/>
      <c r="AN61" s="288">
        <f t="shared" si="21"/>
        <v>0</v>
      </c>
      <c r="AO61" s="335">
        <f t="shared" si="12"/>
        <v>0</v>
      </c>
      <c r="AP61" s="335">
        <f t="shared" si="13"/>
        <v>0</v>
      </c>
      <c r="AR61" s="288">
        <v>8</v>
      </c>
      <c r="AS61" s="288">
        <v>0</v>
      </c>
      <c r="AT61" s="288">
        <v>0</v>
      </c>
      <c r="AU61" s="289">
        <v>8</v>
      </c>
      <c r="AV61" s="288">
        <f t="shared" si="22"/>
        <v>-8</v>
      </c>
      <c r="AW61" s="288">
        <f t="shared" si="23"/>
        <v>0</v>
      </c>
      <c r="AX61" s="288">
        <f t="shared" si="24"/>
        <v>0</v>
      </c>
      <c r="AY61" s="288">
        <f t="shared" si="25"/>
        <v>-8</v>
      </c>
      <c r="BA61" s="288">
        <v>22</v>
      </c>
      <c r="BB61" s="288">
        <v>0</v>
      </c>
      <c r="BC61" s="288">
        <v>0</v>
      </c>
      <c r="BD61" s="289">
        <v>22</v>
      </c>
      <c r="BE61" s="288">
        <f t="shared" si="26"/>
        <v>-22</v>
      </c>
      <c r="BF61" s="288">
        <f t="shared" si="14"/>
        <v>0</v>
      </c>
      <c r="BG61" s="288">
        <f t="shared" si="15"/>
        <v>0</v>
      </c>
      <c r="BH61" s="288">
        <f t="shared" si="16"/>
        <v>-22</v>
      </c>
      <c r="BI61" s="340"/>
      <c r="BJ61" s="340"/>
      <c r="DJ61" s="341"/>
    </row>
    <row r="62" spans="1:114" ht="12.75" customHeight="1" outlineLevel="1" x14ac:dyDescent="0.25">
      <c r="A62" s="331" t="str">
        <f t="shared" si="31"/>
        <v>Hotel NameMay-23</v>
      </c>
      <c r="B62" s="331" t="str">
        <f t="shared" si="32"/>
        <v>Hotel Name45074</v>
      </c>
      <c r="C62" s="332" t="s">
        <v>183</v>
      </c>
      <c r="D62" s="333" t="str">
        <f t="shared" si="33"/>
        <v>May-23</v>
      </c>
      <c r="E62" s="333" t="s">
        <v>51</v>
      </c>
      <c r="F62" s="333">
        <v>45074</v>
      </c>
      <c r="G62" s="334">
        <f t="shared" si="34"/>
        <v>1</v>
      </c>
      <c r="H62" s="288"/>
      <c r="I62" s="288"/>
      <c r="J62" s="288"/>
      <c r="K62" s="289">
        <f t="shared" si="38"/>
        <v>0</v>
      </c>
      <c r="L62" s="288"/>
      <c r="M62" s="288"/>
      <c r="N62" s="288"/>
      <c r="O62" s="289">
        <f t="shared" si="2"/>
        <v>0</v>
      </c>
      <c r="P62" s="335">
        <f t="shared" si="3"/>
        <v>0</v>
      </c>
      <c r="Q62" s="335">
        <f t="shared" si="4"/>
        <v>0</v>
      </c>
      <c r="R62" s="288" t="s">
        <v>11</v>
      </c>
      <c r="S62" s="288">
        <f t="shared" si="30"/>
        <v>0</v>
      </c>
      <c r="T62" s="335">
        <f t="shared" si="6"/>
        <v>0</v>
      </c>
      <c r="U62" s="288" t="s">
        <v>11</v>
      </c>
      <c r="V62" s="336" t="b">
        <f t="shared" si="35"/>
        <v>1</v>
      </c>
      <c r="W62" s="320"/>
      <c r="X62" s="326">
        <f t="shared" si="36"/>
        <v>0</v>
      </c>
      <c r="Y62" s="326">
        <f t="shared" si="37"/>
        <v>0</v>
      </c>
      <c r="Z62" s="339"/>
      <c r="AB62" s="288">
        <f t="shared" si="8"/>
        <v>0</v>
      </c>
      <c r="AC62" s="288">
        <f t="shared" si="9"/>
        <v>0</v>
      </c>
      <c r="AD62" s="288">
        <f t="shared" si="10"/>
        <v>0</v>
      </c>
      <c r="AE62" s="288">
        <f t="shared" si="11"/>
        <v>0</v>
      </c>
      <c r="AF62" s="288"/>
      <c r="AG62" s="288"/>
      <c r="AH62" s="288"/>
      <c r="AI62" s="288"/>
      <c r="AJ62" s="288">
        <f t="shared" si="20"/>
        <v>0</v>
      </c>
      <c r="AK62" s="288"/>
      <c r="AL62" s="288"/>
      <c r="AM62" s="288"/>
      <c r="AN62" s="288">
        <f t="shared" si="21"/>
        <v>0</v>
      </c>
      <c r="AO62" s="335">
        <f t="shared" si="12"/>
        <v>0</v>
      </c>
      <c r="AP62" s="335">
        <f t="shared" si="13"/>
        <v>0</v>
      </c>
      <c r="AR62" s="288">
        <v>7</v>
      </c>
      <c r="AS62" s="288">
        <v>0</v>
      </c>
      <c r="AT62" s="288">
        <v>0</v>
      </c>
      <c r="AU62" s="289">
        <v>7</v>
      </c>
      <c r="AV62" s="288">
        <f t="shared" si="22"/>
        <v>-7</v>
      </c>
      <c r="AW62" s="288">
        <f t="shared" si="23"/>
        <v>0</v>
      </c>
      <c r="AX62" s="288">
        <f t="shared" si="24"/>
        <v>0</v>
      </c>
      <c r="AY62" s="288">
        <f t="shared" si="25"/>
        <v>-7</v>
      </c>
      <c r="BA62" s="288">
        <v>20</v>
      </c>
      <c r="BB62" s="288">
        <v>0</v>
      </c>
      <c r="BC62" s="288">
        <v>0</v>
      </c>
      <c r="BD62" s="289">
        <v>20</v>
      </c>
      <c r="BE62" s="288">
        <f t="shared" si="26"/>
        <v>-20</v>
      </c>
      <c r="BF62" s="288">
        <f t="shared" si="14"/>
        <v>0</v>
      </c>
      <c r="BG62" s="288">
        <f t="shared" si="15"/>
        <v>0</v>
      </c>
      <c r="BH62" s="288">
        <f t="shared" si="16"/>
        <v>-20</v>
      </c>
      <c r="BI62" s="340"/>
      <c r="BJ62" s="340"/>
      <c r="DJ62" s="341"/>
    </row>
    <row r="63" spans="1:114" ht="12.75" customHeight="1" outlineLevel="1" x14ac:dyDescent="0.25">
      <c r="A63" s="331" t="str">
        <f t="shared" si="31"/>
        <v>Hotel NameMay-23</v>
      </c>
      <c r="B63" s="331" t="str">
        <f t="shared" si="32"/>
        <v>Hotel Name45075</v>
      </c>
      <c r="C63" s="332" t="s">
        <v>183</v>
      </c>
      <c r="D63" s="333" t="str">
        <f t="shared" si="33"/>
        <v>May-23</v>
      </c>
      <c r="E63" s="333" t="s">
        <v>51</v>
      </c>
      <c r="F63" s="333">
        <v>45075</v>
      </c>
      <c r="G63" s="334">
        <f t="shared" si="34"/>
        <v>2</v>
      </c>
      <c r="H63" s="288"/>
      <c r="I63" s="288"/>
      <c r="J63" s="288"/>
      <c r="K63" s="289">
        <f t="shared" si="38"/>
        <v>0</v>
      </c>
      <c r="L63" s="288"/>
      <c r="M63" s="288"/>
      <c r="N63" s="288"/>
      <c r="O63" s="289">
        <f t="shared" si="2"/>
        <v>0</v>
      </c>
      <c r="P63" s="335">
        <f t="shared" si="3"/>
        <v>0</v>
      </c>
      <c r="Q63" s="335">
        <f t="shared" si="4"/>
        <v>0</v>
      </c>
      <c r="R63" s="288" t="s">
        <v>11</v>
      </c>
      <c r="S63" s="288">
        <f t="shared" si="30"/>
        <v>0</v>
      </c>
      <c r="T63" s="335">
        <f t="shared" si="6"/>
        <v>0</v>
      </c>
      <c r="U63" s="288" t="s">
        <v>11</v>
      </c>
      <c r="V63" s="336" t="b">
        <f t="shared" si="35"/>
        <v>1</v>
      </c>
      <c r="W63" s="320"/>
      <c r="X63" s="326">
        <f t="shared" si="36"/>
        <v>0</v>
      </c>
      <c r="Y63" s="326">
        <f t="shared" si="37"/>
        <v>0</v>
      </c>
      <c r="Z63" s="339"/>
      <c r="AB63" s="288">
        <f t="shared" si="8"/>
        <v>0</v>
      </c>
      <c r="AC63" s="288">
        <f t="shared" si="9"/>
        <v>0</v>
      </c>
      <c r="AD63" s="288">
        <f t="shared" si="10"/>
        <v>0</v>
      </c>
      <c r="AE63" s="288">
        <f t="shared" si="11"/>
        <v>0</v>
      </c>
      <c r="AF63" s="288"/>
      <c r="AG63" s="288"/>
      <c r="AH63" s="288"/>
      <c r="AI63" s="288"/>
      <c r="AJ63" s="288">
        <f t="shared" si="20"/>
        <v>0</v>
      </c>
      <c r="AK63" s="288"/>
      <c r="AL63" s="288"/>
      <c r="AM63" s="288"/>
      <c r="AN63" s="288">
        <f t="shared" si="21"/>
        <v>0</v>
      </c>
      <c r="AO63" s="335">
        <f t="shared" si="12"/>
        <v>0</v>
      </c>
      <c r="AP63" s="335">
        <f t="shared" si="13"/>
        <v>0</v>
      </c>
      <c r="AR63" s="288">
        <v>8</v>
      </c>
      <c r="AS63" s="288">
        <v>0</v>
      </c>
      <c r="AT63" s="288">
        <v>0</v>
      </c>
      <c r="AU63" s="289">
        <v>8</v>
      </c>
      <c r="AV63" s="288">
        <f t="shared" si="22"/>
        <v>-8</v>
      </c>
      <c r="AW63" s="288">
        <f t="shared" si="23"/>
        <v>0</v>
      </c>
      <c r="AX63" s="288">
        <f t="shared" si="24"/>
        <v>0</v>
      </c>
      <c r="AY63" s="288">
        <f t="shared" si="25"/>
        <v>-8</v>
      </c>
      <c r="BA63" s="288">
        <v>19</v>
      </c>
      <c r="BB63" s="288">
        <v>0</v>
      </c>
      <c r="BC63" s="288">
        <v>0</v>
      </c>
      <c r="BD63" s="289">
        <v>19</v>
      </c>
      <c r="BE63" s="288">
        <f t="shared" si="26"/>
        <v>-19</v>
      </c>
      <c r="BF63" s="288">
        <f t="shared" si="14"/>
        <v>0</v>
      </c>
      <c r="BG63" s="288">
        <f t="shared" si="15"/>
        <v>0</v>
      </c>
      <c r="BH63" s="288">
        <f t="shared" si="16"/>
        <v>-19</v>
      </c>
      <c r="BI63" s="340"/>
      <c r="BJ63" s="340"/>
      <c r="DJ63" s="341"/>
    </row>
    <row r="64" spans="1:114" ht="12.75" customHeight="1" outlineLevel="1" x14ac:dyDescent="0.25">
      <c r="A64" s="331" t="str">
        <f t="shared" si="31"/>
        <v>Hotel NameMay-23</v>
      </c>
      <c r="B64" s="331" t="str">
        <f t="shared" si="32"/>
        <v>Hotel Name45076</v>
      </c>
      <c r="C64" s="332" t="s">
        <v>183</v>
      </c>
      <c r="D64" s="333" t="str">
        <f t="shared" si="33"/>
        <v>May-23</v>
      </c>
      <c r="E64" s="333" t="s">
        <v>51</v>
      </c>
      <c r="F64" s="333">
        <v>45076</v>
      </c>
      <c r="G64" s="334">
        <f t="shared" si="34"/>
        <v>3</v>
      </c>
      <c r="H64" s="288"/>
      <c r="I64" s="288"/>
      <c r="J64" s="288"/>
      <c r="K64" s="289">
        <f t="shared" si="38"/>
        <v>0</v>
      </c>
      <c r="L64" s="288"/>
      <c r="M64" s="288"/>
      <c r="N64" s="288"/>
      <c r="O64" s="289">
        <f t="shared" si="2"/>
        <v>0</v>
      </c>
      <c r="P64" s="335">
        <f t="shared" si="3"/>
        <v>0</v>
      </c>
      <c r="Q64" s="335">
        <f t="shared" si="4"/>
        <v>0</v>
      </c>
      <c r="R64" s="288" t="s">
        <v>11</v>
      </c>
      <c r="S64" s="288">
        <f t="shared" si="30"/>
        <v>0</v>
      </c>
      <c r="T64" s="335">
        <f t="shared" si="6"/>
        <v>0</v>
      </c>
      <c r="U64" s="288" t="s">
        <v>11</v>
      </c>
      <c r="V64" s="336" t="b">
        <f t="shared" si="35"/>
        <v>1</v>
      </c>
      <c r="W64" s="320"/>
      <c r="X64" s="326">
        <f t="shared" si="36"/>
        <v>0</v>
      </c>
      <c r="Y64" s="326">
        <f t="shared" si="37"/>
        <v>0</v>
      </c>
      <c r="Z64" s="339"/>
      <c r="AB64" s="288">
        <f t="shared" si="8"/>
        <v>0</v>
      </c>
      <c r="AC64" s="288">
        <f t="shared" si="9"/>
        <v>0</v>
      </c>
      <c r="AD64" s="288">
        <f t="shared" si="10"/>
        <v>0</v>
      </c>
      <c r="AE64" s="288">
        <f t="shared" si="11"/>
        <v>0</v>
      </c>
      <c r="AF64" s="288"/>
      <c r="AG64" s="288"/>
      <c r="AH64" s="288"/>
      <c r="AI64" s="288"/>
      <c r="AJ64" s="288">
        <f t="shared" si="20"/>
        <v>0</v>
      </c>
      <c r="AK64" s="288"/>
      <c r="AL64" s="288"/>
      <c r="AM64" s="288"/>
      <c r="AN64" s="288">
        <f t="shared" si="21"/>
        <v>0</v>
      </c>
      <c r="AO64" s="335">
        <f t="shared" si="12"/>
        <v>0</v>
      </c>
      <c r="AP64" s="335">
        <f t="shared" si="13"/>
        <v>0</v>
      </c>
      <c r="AR64" s="288">
        <v>10</v>
      </c>
      <c r="AS64" s="288">
        <v>0</v>
      </c>
      <c r="AT64" s="288">
        <v>0</v>
      </c>
      <c r="AU64" s="289">
        <v>10</v>
      </c>
      <c r="AV64" s="288">
        <f t="shared" si="22"/>
        <v>-10</v>
      </c>
      <c r="AW64" s="288">
        <f t="shared" si="23"/>
        <v>0</v>
      </c>
      <c r="AX64" s="288">
        <f t="shared" si="24"/>
        <v>0</v>
      </c>
      <c r="AY64" s="288">
        <f t="shared" si="25"/>
        <v>-10</v>
      </c>
      <c r="BA64" s="288">
        <v>18</v>
      </c>
      <c r="BB64" s="288">
        <v>0</v>
      </c>
      <c r="BC64" s="288">
        <v>0</v>
      </c>
      <c r="BD64" s="289">
        <v>18</v>
      </c>
      <c r="BE64" s="288">
        <f t="shared" si="26"/>
        <v>-18</v>
      </c>
      <c r="BF64" s="288">
        <f t="shared" si="14"/>
        <v>0</v>
      </c>
      <c r="BG64" s="288">
        <f t="shared" si="15"/>
        <v>0</v>
      </c>
      <c r="BH64" s="288">
        <f t="shared" si="16"/>
        <v>-18</v>
      </c>
      <c r="BI64" s="340"/>
      <c r="BJ64" s="340"/>
      <c r="DJ64" s="341"/>
    </row>
    <row r="65" spans="1:114" ht="12.75" customHeight="1" outlineLevel="1" x14ac:dyDescent="0.25">
      <c r="A65" s="331" t="str">
        <f t="shared" si="31"/>
        <v>Hotel NameMay-23</v>
      </c>
      <c r="B65" s="331" t="str">
        <f t="shared" si="32"/>
        <v>Hotel Name45077</v>
      </c>
      <c r="C65" s="332" t="s">
        <v>183</v>
      </c>
      <c r="D65" s="333" t="str">
        <f t="shared" si="33"/>
        <v>May-23</v>
      </c>
      <c r="E65" s="333" t="s">
        <v>51</v>
      </c>
      <c r="F65" s="333">
        <v>45077</v>
      </c>
      <c r="G65" s="334">
        <f t="shared" si="34"/>
        <v>4</v>
      </c>
      <c r="H65" s="288"/>
      <c r="I65" s="288"/>
      <c r="J65" s="288"/>
      <c r="K65" s="289">
        <f t="shared" si="38"/>
        <v>0</v>
      </c>
      <c r="L65" s="288"/>
      <c r="M65" s="288"/>
      <c r="N65" s="288"/>
      <c r="O65" s="289">
        <f t="shared" si="2"/>
        <v>0</v>
      </c>
      <c r="P65" s="335">
        <f t="shared" si="3"/>
        <v>0</v>
      </c>
      <c r="Q65" s="335">
        <f t="shared" si="4"/>
        <v>0</v>
      </c>
      <c r="R65" s="288" t="s">
        <v>11</v>
      </c>
      <c r="S65" s="288">
        <f t="shared" si="30"/>
        <v>0</v>
      </c>
      <c r="T65" s="335">
        <f t="shared" si="6"/>
        <v>0</v>
      </c>
      <c r="U65" s="288" t="s">
        <v>11</v>
      </c>
      <c r="V65" s="336" t="b">
        <f t="shared" si="35"/>
        <v>1</v>
      </c>
      <c r="W65" s="320"/>
      <c r="X65" s="326">
        <f t="shared" si="36"/>
        <v>0</v>
      </c>
      <c r="Y65" s="326">
        <f t="shared" si="37"/>
        <v>0</v>
      </c>
      <c r="Z65" s="339"/>
      <c r="AB65" s="288">
        <f t="shared" si="8"/>
        <v>0</v>
      </c>
      <c r="AC65" s="288">
        <f t="shared" si="9"/>
        <v>0</v>
      </c>
      <c r="AD65" s="288">
        <f t="shared" si="10"/>
        <v>0</v>
      </c>
      <c r="AE65" s="288">
        <f t="shared" si="11"/>
        <v>0</v>
      </c>
      <c r="AF65" s="288"/>
      <c r="AG65" s="288"/>
      <c r="AH65" s="288"/>
      <c r="AI65" s="288"/>
      <c r="AJ65" s="288">
        <f t="shared" si="20"/>
        <v>0</v>
      </c>
      <c r="AK65" s="288"/>
      <c r="AL65" s="288"/>
      <c r="AM65" s="288"/>
      <c r="AN65" s="288">
        <f t="shared" si="21"/>
        <v>0</v>
      </c>
      <c r="AO65" s="335">
        <f t="shared" si="12"/>
        <v>0</v>
      </c>
      <c r="AP65" s="335">
        <f t="shared" si="13"/>
        <v>0</v>
      </c>
      <c r="AR65" s="288">
        <v>6</v>
      </c>
      <c r="AS65" s="288">
        <v>0</v>
      </c>
      <c r="AT65" s="288">
        <v>0</v>
      </c>
      <c r="AU65" s="289">
        <v>6</v>
      </c>
      <c r="AV65" s="288">
        <f t="shared" si="22"/>
        <v>-6</v>
      </c>
      <c r="AW65" s="288">
        <f t="shared" si="23"/>
        <v>0</v>
      </c>
      <c r="AX65" s="288">
        <f t="shared" si="24"/>
        <v>0</v>
      </c>
      <c r="AY65" s="288">
        <f t="shared" si="25"/>
        <v>-6</v>
      </c>
      <c r="BA65" s="288">
        <v>16</v>
      </c>
      <c r="BB65" s="288">
        <v>0</v>
      </c>
      <c r="BC65" s="288">
        <v>0</v>
      </c>
      <c r="BD65" s="289">
        <v>16</v>
      </c>
      <c r="BE65" s="288">
        <f t="shared" si="26"/>
        <v>-16</v>
      </c>
      <c r="BF65" s="288">
        <f t="shared" si="14"/>
        <v>0</v>
      </c>
      <c r="BG65" s="288">
        <f t="shared" si="15"/>
        <v>0</v>
      </c>
      <c r="BH65" s="288">
        <f t="shared" si="16"/>
        <v>-16</v>
      </c>
      <c r="BI65" s="340"/>
      <c r="BJ65" s="340"/>
      <c r="DJ65" s="341"/>
    </row>
    <row r="66" spans="1:114" ht="12.75" customHeight="1" x14ac:dyDescent="0.25">
      <c r="A66" s="331" t="str">
        <f t="shared" si="31"/>
        <v>Hotel NameJun-23</v>
      </c>
      <c r="B66" s="331" t="str">
        <f t="shared" si="32"/>
        <v>Hotel Name45078</v>
      </c>
      <c r="C66" s="332" t="s">
        <v>183</v>
      </c>
      <c r="D66" s="333" t="str">
        <f t="shared" si="33"/>
        <v>Jun-23</v>
      </c>
      <c r="E66" s="333" t="s">
        <v>51</v>
      </c>
      <c r="F66" s="333">
        <v>45078</v>
      </c>
      <c r="G66" s="334">
        <f t="shared" si="34"/>
        <v>5</v>
      </c>
      <c r="H66" s="288"/>
      <c r="I66" s="288"/>
      <c r="J66" s="288"/>
      <c r="K66" s="289">
        <f t="shared" si="38"/>
        <v>0</v>
      </c>
      <c r="L66" s="288"/>
      <c r="M66" s="288"/>
      <c r="N66" s="288"/>
      <c r="O66" s="289">
        <f t="shared" si="2"/>
        <v>0</v>
      </c>
      <c r="P66" s="335">
        <f t="shared" si="3"/>
        <v>0</v>
      </c>
      <c r="Q66" s="335">
        <f t="shared" si="4"/>
        <v>0</v>
      </c>
      <c r="R66" s="288" t="s">
        <v>11</v>
      </c>
      <c r="S66" s="288">
        <f t="shared" si="30"/>
        <v>0</v>
      </c>
      <c r="T66" s="335">
        <f t="shared" si="6"/>
        <v>0</v>
      </c>
      <c r="U66" s="288" t="s">
        <v>11</v>
      </c>
      <c r="V66" s="336" t="b">
        <f t="shared" si="35"/>
        <v>1</v>
      </c>
      <c r="W66" s="320"/>
      <c r="X66" s="326">
        <f t="shared" si="36"/>
        <v>0</v>
      </c>
      <c r="Y66" s="326">
        <f t="shared" si="37"/>
        <v>0</v>
      </c>
      <c r="Z66" s="339"/>
      <c r="AB66" s="288">
        <f t="shared" si="8"/>
        <v>0</v>
      </c>
      <c r="AC66" s="288">
        <f t="shared" si="9"/>
        <v>0</v>
      </c>
      <c r="AD66" s="288">
        <f t="shared" si="10"/>
        <v>0</v>
      </c>
      <c r="AE66" s="288">
        <f t="shared" si="11"/>
        <v>0</v>
      </c>
      <c r="AF66" s="288"/>
      <c r="AG66" s="288"/>
      <c r="AH66" s="288"/>
      <c r="AI66" s="288"/>
      <c r="AJ66" s="288">
        <f t="shared" si="20"/>
        <v>0</v>
      </c>
      <c r="AK66" s="288"/>
      <c r="AL66" s="288"/>
      <c r="AM66" s="288"/>
      <c r="AN66" s="288">
        <f t="shared" si="21"/>
        <v>0</v>
      </c>
      <c r="AO66" s="335">
        <f t="shared" si="12"/>
        <v>0</v>
      </c>
      <c r="AP66" s="335">
        <f t="shared" si="13"/>
        <v>0</v>
      </c>
      <c r="AR66" s="288">
        <v>7</v>
      </c>
      <c r="AS66" s="288">
        <v>0</v>
      </c>
      <c r="AT66" s="288">
        <v>0</v>
      </c>
      <c r="AU66" s="289">
        <v>7</v>
      </c>
      <c r="AV66" s="288">
        <f t="shared" si="22"/>
        <v>-7</v>
      </c>
      <c r="AW66" s="288">
        <f t="shared" si="23"/>
        <v>0</v>
      </c>
      <c r="AX66" s="288">
        <f t="shared" si="24"/>
        <v>0</v>
      </c>
      <c r="AY66" s="288">
        <f t="shared" si="25"/>
        <v>-7</v>
      </c>
      <c r="BA66" s="288">
        <v>18</v>
      </c>
      <c r="BB66" s="288">
        <v>0</v>
      </c>
      <c r="BC66" s="288">
        <v>0</v>
      </c>
      <c r="BD66" s="289">
        <v>18</v>
      </c>
      <c r="BE66" s="288">
        <f t="shared" si="26"/>
        <v>-18</v>
      </c>
      <c r="BF66" s="288">
        <f t="shared" si="14"/>
        <v>0</v>
      </c>
      <c r="BG66" s="288">
        <f t="shared" si="15"/>
        <v>0</v>
      </c>
      <c r="BH66" s="288">
        <f t="shared" si="16"/>
        <v>-18</v>
      </c>
      <c r="BI66" s="340"/>
      <c r="BJ66" s="340"/>
      <c r="DJ66" s="341"/>
    </row>
    <row r="67" spans="1:114" ht="12.75" customHeight="1" x14ac:dyDescent="0.25">
      <c r="A67" s="331" t="str">
        <f t="shared" si="31"/>
        <v>Hotel NameJun-23</v>
      </c>
      <c r="B67" s="331" t="str">
        <f t="shared" si="32"/>
        <v>Hotel Name45079</v>
      </c>
      <c r="C67" s="332" t="s">
        <v>183</v>
      </c>
      <c r="D67" s="333" t="str">
        <f t="shared" si="33"/>
        <v>Jun-23</v>
      </c>
      <c r="E67" s="333" t="s">
        <v>51</v>
      </c>
      <c r="F67" s="333">
        <v>45079</v>
      </c>
      <c r="G67" s="334">
        <f t="shared" si="34"/>
        <v>6</v>
      </c>
      <c r="H67" s="288"/>
      <c r="I67" s="288"/>
      <c r="J67" s="288"/>
      <c r="K67" s="289">
        <f t="shared" si="38"/>
        <v>0</v>
      </c>
      <c r="L67" s="288"/>
      <c r="M67" s="288"/>
      <c r="N67" s="288"/>
      <c r="O67" s="289">
        <f t="shared" si="2"/>
        <v>0</v>
      </c>
      <c r="P67" s="335">
        <f t="shared" si="3"/>
        <v>0</v>
      </c>
      <c r="Q67" s="335">
        <f t="shared" si="4"/>
        <v>0</v>
      </c>
      <c r="R67" s="288" t="s">
        <v>11</v>
      </c>
      <c r="S67" s="288">
        <f t="shared" si="30"/>
        <v>0</v>
      </c>
      <c r="T67" s="335">
        <f t="shared" si="6"/>
        <v>0</v>
      </c>
      <c r="U67" s="288" t="s">
        <v>11</v>
      </c>
      <c r="V67" s="336" t="b">
        <f t="shared" si="35"/>
        <v>1</v>
      </c>
      <c r="W67" s="320"/>
      <c r="X67" s="326">
        <f t="shared" si="36"/>
        <v>0</v>
      </c>
      <c r="Y67" s="326">
        <f t="shared" si="37"/>
        <v>0</v>
      </c>
      <c r="Z67" s="339"/>
      <c r="AB67" s="288">
        <f t="shared" si="8"/>
        <v>0</v>
      </c>
      <c r="AC67" s="288">
        <f t="shared" si="9"/>
        <v>0</v>
      </c>
      <c r="AD67" s="288">
        <f t="shared" si="10"/>
        <v>0</v>
      </c>
      <c r="AE67" s="288">
        <f t="shared" si="11"/>
        <v>0</v>
      </c>
      <c r="AF67" s="288"/>
      <c r="AG67" s="288"/>
      <c r="AH67" s="288"/>
      <c r="AI67" s="288"/>
      <c r="AJ67" s="288">
        <f t="shared" si="20"/>
        <v>0</v>
      </c>
      <c r="AK67" s="288"/>
      <c r="AL67" s="288"/>
      <c r="AM67" s="288"/>
      <c r="AN67" s="288">
        <f t="shared" si="21"/>
        <v>0</v>
      </c>
      <c r="AO67" s="335">
        <f t="shared" si="12"/>
        <v>0</v>
      </c>
      <c r="AP67" s="335">
        <f t="shared" si="13"/>
        <v>0</v>
      </c>
      <c r="AR67" s="288">
        <v>7</v>
      </c>
      <c r="AS67" s="288">
        <v>0</v>
      </c>
      <c r="AT67" s="288">
        <v>1</v>
      </c>
      <c r="AU67" s="289">
        <v>7</v>
      </c>
      <c r="AV67" s="288">
        <f t="shared" si="22"/>
        <v>-7</v>
      </c>
      <c r="AW67" s="288">
        <f t="shared" si="23"/>
        <v>0</v>
      </c>
      <c r="AX67" s="288">
        <f t="shared" si="24"/>
        <v>-1</v>
      </c>
      <c r="AY67" s="288">
        <f t="shared" si="25"/>
        <v>-7</v>
      </c>
      <c r="BA67" s="288">
        <v>17</v>
      </c>
      <c r="BB67" s="288">
        <v>0</v>
      </c>
      <c r="BC67" s="288">
        <v>1</v>
      </c>
      <c r="BD67" s="289">
        <v>17</v>
      </c>
      <c r="BE67" s="288">
        <f t="shared" si="26"/>
        <v>-17</v>
      </c>
      <c r="BF67" s="288">
        <f t="shared" si="14"/>
        <v>0</v>
      </c>
      <c r="BG67" s="288">
        <f t="shared" si="15"/>
        <v>-1</v>
      </c>
      <c r="BH67" s="288">
        <f t="shared" si="16"/>
        <v>-17</v>
      </c>
      <c r="BI67" s="340"/>
      <c r="BJ67" s="340"/>
      <c r="DJ67" s="341"/>
    </row>
    <row r="68" spans="1:114" ht="12.75" customHeight="1" x14ac:dyDescent="0.25">
      <c r="A68" s="331" t="str">
        <f t="shared" si="31"/>
        <v>Hotel NameJun-23</v>
      </c>
      <c r="B68" s="331" t="str">
        <f t="shared" si="32"/>
        <v>Hotel Name45080</v>
      </c>
      <c r="C68" s="332" t="s">
        <v>183</v>
      </c>
      <c r="D68" s="333" t="str">
        <f t="shared" si="33"/>
        <v>Jun-23</v>
      </c>
      <c r="E68" s="333" t="s">
        <v>51</v>
      </c>
      <c r="F68" s="333">
        <v>45080</v>
      </c>
      <c r="G68" s="334">
        <f t="shared" si="34"/>
        <v>7</v>
      </c>
      <c r="H68" s="288"/>
      <c r="I68" s="288"/>
      <c r="J68" s="288"/>
      <c r="K68" s="289">
        <f t="shared" si="38"/>
        <v>0</v>
      </c>
      <c r="L68" s="288"/>
      <c r="M68" s="288"/>
      <c r="N68" s="288"/>
      <c r="O68" s="289">
        <f t="shared" si="2"/>
        <v>0</v>
      </c>
      <c r="P68" s="335">
        <f t="shared" si="3"/>
        <v>0</v>
      </c>
      <c r="Q68" s="335">
        <f t="shared" si="4"/>
        <v>0</v>
      </c>
      <c r="R68" s="288" t="s">
        <v>11</v>
      </c>
      <c r="S68" s="288">
        <f t="shared" si="30"/>
        <v>0</v>
      </c>
      <c r="T68" s="335">
        <f t="shared" si="6"/>
        <v>0</v>
      </c>
      <c r="U68" s="288" t="s">
        <v>11</v>
      </c>
      <c r="V68" s="336" t="b">
        <f t="shared" si="35"/>
        <v>1</v>
      </c>
      <c r="W68" s="320"/>
      <c r="X68" s="326">
        <f t="shared" si="36"/>
        <v>0</v>
      </c>
      <c r="Y68" s="326">
        <f t="shared" si="37"/>
        <v>0</v>
      </c>
      <c r="Z68" s="339"/>
      <c r="AB68" s="288">
        <f t="shared" si="8"/>
        <v>0</v>
      </c>
      <c r="AC68" s="288">
        <f t="shared" si="9"/>
        <v>0</v>
      </c>
      <c r="AD68" s="288">
        <f t="shared" si="10"/>
        <v>0</v>
      </c>
      <c r="AE68" s="288">
        <f t="shared" si="11"/>
        <v>0</v>
      </c>
      <c r="AF68" s="288"/>
      <c r="AG68" s="288"/>
      <c r="AH68" s="288"/>
      <c r="AI68" s="288"/>
      <c r="AJ68" s="288">
        <f t="shared" si="20"/>
        <v>0</v>
      </c>
      <c r="AK68" s="288"/>
      <c r="AL68" s="288"/>
      <c r="AM68" s="288"/>
      <c r="AN68" s="288">
        <f t="shared" si="21"/>
        <v>0</v>
      </c>
      <c r="AO68" s="335">
        <f t="shared" si="12"/>
        <v>0</v>
      </c>
      <c r="AP68" s="335">
        <f t="shared" si="13"/>
        <v>0</v>
      </c>
      <c r="AR68" s="288">
        <v>6</v>
      </c>
      <c r="AS68" s="288">
        <v>0</v>
      </c>
      <c r="AT68" s="288">
        <v>1</v>
      </c>
      <c r="AU68" s="289">
        <v>6</v>
      </c>
      <c r="AV68" s="288">
        <f t="shared" si="22"/>
        <v>-6</v>
      </c>
      <c r="AW68" s="288">
        <f t="shared" si="23"/>
        <v>0</v>
      </c>
      <c r="AX68" s="288">
        <f t="shared" si="24"/>
        <v>-1</v>
      </c>
      <c r="AY68" s="288">
        <f t="shared" si="25"/>
        <v>-6</v>
      </c>
      <c r="BA68" s="288">
        <v>20</v>
      </c>
      <c r="BB68" s="288">
        <v>0</v>
      </c>
      <c r="BC68" s="288">
        <v>1</v>
      </c>
      <c r="BD68" s="289">
        <v>20</v>
      </c>
      <c r="BE68" s="288">
        <f t="shared" si="26"/>
        <v>-20</v>
      </c>
      <c r="BF68" s="288">
        <f t="shared" si="14"/>
        <v>0</v>
      </c>
      <c r="BG68" s="288">
        <f t="shared" si="15"/>
        <v>-1</v>
      </c>
      <c r="BH68" s="288">
        <f t="shared" si="16"/>
        <v>-20</v>
      </c>
      <c r="BI68" s="340"/>
      <c r="BJ68" s="340"/>
      <c r="DJ68" s="341"/>
    </row>
    <row r="69" spans="1:114" ht="12.75" customHeight="1" x14ac:dyDescent="0.25">
      <c r="A69" s="331" t="str">
        <f t="shared" si="31"/>
        <v>Hotel NameJun-23</v>
      </c>
      <c r="B69" s="331" t="str">
        <f t="shared" si="32"/>
        <v>Hotel Name45081</v>
      </c>
      <c r="C69" s="332" t="s">
        <v>183</v>
      </c>
      <c r="D69" s="333" t="str">
        <f t="shared" si="33"/>
        <v>Jun-23</v>
      </c>
      <c r="E69" s="333" t="s">
        <v>51</v>
      </c>
      <c r="F69" s="333">
        <v>45081</v>
      </c>
      <c r="G69" s="334">
        <f t="shared" si="34"/>
        <v>1</v>
      </c>
      <c r="H69" s="288"/>
      <c r="I69" s="288"/>
      <c r="J69" s="288"/>
      <c r="K69" s="289">
        <f t="shared" si="19"/>
        <v>0</v>
      </c>
      <c r="L69" s="288"/>
      <c r="M69" s="288"/>
      <c r="N69" s="288"/>
      <c r="O69" s="289">
        <f t="shared" ref="O69:O132" si="39">SUM(L69:N69)-N69</f>
        <v>0</v>
      </c>
      <c r="P69" s="335">
        <f t="shared" ref="P69:P132" si="40">IF(ISERROR(K69/VLOOKUP(C69,$W$1:$X$4,2,0)),"",K69/VLOOKUP(C69,$W$1:$X$4,2,0))</f>
        <v>0</v>
      </c>
      <c r="Q69" s="335">
        <f t="shared" ref="Q69:Q132" si="41">IF(ISERROR(O69/VLOOKUP(C69,$W$1:$X$4,2,0)),"",O69/VLOOKUP(C69,$W$1:$X$4,2,0))</f>
        <v>0</v>
      </c>
      <c r="R69" s="288" t="s">
        <v>11</v>
      </c>
      <c r="S69" s="288">
        <f t="shared" si="30"/>
        <v>0</v>
      </c>
      <c r="T69" s="335">
        <f t="shared" ref="T69:T132" si="42">(O69+S69)/VLOOKUP(C69,$W$1:$X$4,2,0)</f>
        <v>0</v>
      </c>
      <c r="U69" s="288" t="s">
        <v>11</v>
      </c>
      <c r="V69" s="336" t="b">
        <f t="shared" si="35"/>
        <v>1</v>
      </c>
      <c r="W69" s="320"/>
      <c r="X69" s="326">
        <f t="shared" si="36"/>
        <v>0</v>
      </c>
      <c r="Y69" s="326">
        <f t="shared" si="37"/>
        <v>0</v>
      </c>
      <c r="Z69" s="339"/>
      <c r="AB69" s="288">
        <f t="shared" ref="AB69:AB132" si="43">L69-H69</f>
        <v>0</v>
      </c>
      <c r="AC69" s="288">
        <f t="shared" ref="AC69:AC132" si="44">M69-I69</f>
        <v>0</v>
      </c>
      <c r="AD69" s="288">
        <f t="shared" ref="AD69:AD132" si="45">N69-J69</f>
        <v>0</v>
      </c>
      <c r="AE69" s="288">
        <f t="shared" ref="AE69:AE132" si="46">O69-K69</f>
        <v>0</v>
      </c>
      <c r="AF69" s="288"/>
      <c r="AG69" s="288"/>
      <c r="AH69" s="288"/>
      <c r="AI69" s="288"/>
      <c r="AJ69" s="288">
        <f t="shared" si="20"/>
        <v>0</v>
      </c>
      <c r="AK69" s="288"/>
      <c r="AL69" s="288"/>
      <c r="AM69" s="288"/>
      <c r="AN69" s="288">
        <f t="shared" si="21"/>
        <v>0</v>
      </c>
      <c r="AO69" s="335">
        <f t="shared" ref="AO69:AO132" si="47">IF(ISERROR(AJ69/VLOOKUP(C69,$W$1:$X$4,2,0)),"",AJ69/VLOOKUP(C69,$W$1:$X$4,2,0))</f>
        <v>0</v>
      </c>
      <c r="AP69" s="335">
        <f t="shared" ref="AP69:AP132" si="48">IF(ISERROR(AN69/VLOOKUP(C69,$W$1:$X$4,2,0)),"",AN69/VLOOKUP(C69,$W$1:$X$4,2,0))</f>
        <v>0</v>
      </c>
      <c r="AR69" s="288">
        <v>6</v>
      </c>
      <c r="AS69" s="288">
        <v>0</v>
      </c>
      <c r="AT69" s="288">
        <v>1</v>
      </c>
      <c r="AU69" s="289">
        <v>6</v>
      </c>
      <c r="AV69" s="288">
        <f t="shared" si="22"/>
        <v>-6</v>
      </c>
      <c r="AW69" s="288">
        <f t="shared" si="23"/>
        <v>0</v>
      </c>
      <c r="AX69" s="288">
        <f t="shared" si="24"/>
        <v>-1</v>
      </c>
      <c r="AY69" s="288">
        <f t="shared" si="25"/>
        <v>-6</v>
      </c>
      <c r="BA69" s="288">
        <v>20</v>
      </c>
      <c r="BB69" s="288">
        <v>0</v>
      </c>
      <c r="BC69" s="288">
        <v>1</v>
      </c>
      <c r="BD69" s="289">
        <v>20</v>
      </c>
      <c r="BE69" s="288">
        <f t="shared" si="26"/>
        <v>-20</v>
      </c>
      <c r="BF69" s="288">
        <f t="shared" ref="BF69:BF132" si="49">M69-BB69</f>
        <v>0</v>
      </c>
      <c r="BG69" s="288">
        <f t="shared" ref="BG69:BG132" si="50">N69-BC69</f>
        <v>-1</v>
      </c>
      <c r="BH69" s="288">
        <f t="shared" ref="BH69:BH132" si="51">O69-BD69</f>
        <v>-20</v>
      </c>
      <c r="BI69" s="340"/>
      <c r="BJ69" s="340"/>
      <c r="DJ69" s="341"/>
    </row>
    <row r="70" spans="1:114" ht="12.75" customHeight="1" x14ac:dyDescent="0.25">
      <c r="A70" s="331" t="str">
        <f t="shared" ref="A70:A133" si="52">C70&amp;D70</f>
        <v>Hotel NameJun-23</v>
      </c>
      <c r="B70" s="331" t="str">
        <f t="shared" ref="B70:B133" si="53">C70&amp;F70</f>
        <v>Hotel Name45082</v>
      </c>
      <c r="C70" s="332" t="s">
        <v>183</v>
      </c>
      <c r="D70" s="333" t="str">
        <f t="shared" ref="D70:D133" si="54">TEXT(F70,"mmm")&amp;"-"&amp;RIGHT(YEAR(F70),2)</f>
        <v>Jun-23</v>
      </c>
      <c r="E70" s="333" t="s">
        <v>51</v>
      </c>
      <c r="F70" s="333">
        <v>45082</v>
      </c>
      <c r="G70" s="334">
        <f t="shared" ref="G70:G133" si="55">WEEKDAY(F70)</f>
        <v>2</v>
      </c>
      <c r="H70" s="288"/>
      <c r="I70" s="288"/>
      <c r="J70" s="288"/>
      <c r="K70" s="289">
        <f>SUM(H70:J70)-J70</f>
        <v>0</v>
      </c>
      <c r="L70" s="288"/>
      <c r="M70" s="288"/>
      <c r="N70" s="288"/>
      <c r="O70" s="289">
        <f t="shared" si="39"/>
        <v>0</v>
      </c>
      <c r="P70" s="335">
        <f t="shared" si="40"/>
        <v>0</v>
      </c>
      <c r="Q70" s="335">
        <f t="shared" si="41"/>
        <v>0</v>
      </c>
      <c r="R70" s="288" t="s">
        <v>11</v>
      </c>
      <c r="S70" s="288">
        <f t="shared" si="30"/>
        <v>0</v>
      </c>
      <c r="T70" s="335">
        <f t="shared" si="42"/>
        <v>0</v>
      </c>
      <c r="U70" s="288" t="s">
        <v>11</v>
      </c>
      <c r="V70" s="336" t="b">
        <f t="shared" ref="V70:V133" si="56">U70=R70</f>
        <v>1</v>
      </c>
      <c r="W70" s="320"/>
      <c r="X70" s="326">
        <f t="shared" si="36"/>
        <v>0</v>
      </c>
      <c r="Y70" s="326">
        <f t="shared" si="37"/>
        <v>0</v>
      </c>
      <c r="Z70" s="339"/>
      <c r="AB70" s="288">
        <f t="shared" si="43"/>
        <v>0</v>
      </c>
      <c r="AC70" s="288">
        <f t="shared" si="44"/>
        <v>0</v>
      </c>
      <c r="AD70" s="288">
        <f t="shared" si="45"/>
        <v>0</v>
      </c>
      <c r="AE70" s="288">
        <f t="shared" si="46"/>
        <v>0</v>
      </c>
      <c r="AF70" s="288"/>
      <c r="AG70" s="288"/>
      <c r="AH70" s="288"/>
      <c r="AI70" s="288"/>
      <c r="AJ70" s="288">
        <f t="shared" ref="AJ70:AJ133" si="57">SUM(AG70:AI70)-AI70</f>
        <v>0</v>
      </c>
      <c r="AK70" s="288"/>
      <c r="AL70" s="288"/>
      <c r="AM70" s="288"/>
      <c r="AN70" s="288">
        <f t="shared" ref="AN70:AN133" si="58">SUM(AK70:AM70)-AM70</f>
        <v>0</v>
      </c>
      <c r="AO70" s="335">
        <f t="shared" si="47"/>
        <v>0</v>
      </c>
      <c r="AP70" s="335">
        <f t="shared" si="48"/>
        <v>0</v>
      </c>
      <c r="AR70" s="288">
        <v>6</v>
      </c>
      <c r="AS70" s="288">
        <v>0</v>
      </c>
      <c r="AT70" s="288">
        <v>0</v>
      </c>
      <c r="AU70" s="289">
        <v>6</v>
      </c>
      <c r="AV70" s="288">
        <f t="shared" ref="AV70:AV133" si="59">H70-AR70</f>
        <v>-6</v>
      </c>
      <c r="AW70" s="288">
        <f t="shared" ref="AW70:AW133" si="60">I70-AS70</f>
        <v>0</v>
      </c>
      <c r="AX70" s="288">
        <f t="shared" ref="AX70:AX133" si="61">J70-AT70</f>
        <v>0</v>
      </c>
      <c r="AY70" s="288">
        <f t="shared" ref="AY70:AY133" si="62">K70-AU70</f>
        <v>-6</v>
      </c>
      <c r="BA70" s="288">
        <v>18</v>
      </c>
      <c r="BB70" s="288">
        <v>0</v>
      </c>
      <c r="BC70" s="288">
        <v>0</v>
      </c>
      <c r="BD70" s="289">
        <v>18</v>
      </c>
      <c r="BE70" s="288">
        <f t="shared" ref="BE70:BE133" si="63">L70-BA70</f>
        <v>-18</v>
      </c>
      <c r="BF70" s="288">
        <f t="shared" si="49"/>
        <v>0</v>
      </c>
      <c r="BG70" s="288">
        <f t="shared" si="50"/>
        <v>0</v>
      </c>
      <c r="BH70" s="288">
        <f t="shared" si="51"/>
        <v>-18</v>
      </c>
      <c r="BI70" s="340"/>
      <c r="BJ70" s="340"/>
      <c r="DJ70" s="341"/>
    </row>
    <row r="71" spans="1:114" ht="12.75" customHeight="1" x14ac:dyDescent="0.25">
      <c r="A71" s="331" t="str">
        <f t="shared" si="52"/>
        <v>Hotel NameJun-23</v>
      </c>
      <c r="B71" s="331" t="str">
        <f t="shared" si="53"/>
        <v>Hotel Name45083</v>
      </c>
      <c r="C71" s="332" t="s">
        <v>183</v>
      </c>
      <c r="D71" s="333" t="str">
        <f t="shared" si="54"/>
        <v>Jun-23</v>
      </c>
      <c r="E71" s="333" t="s">
        <v>51</v>
      </c>
      <c r="F71" s="333">
        <v>45083</v>
      </c>
      <c r="G71" s="334">
        <f t="shared" si="55"/>
        <v>3</v>
      </c>
      <c r="H71" s="288"/>
      <c r="I71" s="288"/>
      <c r="J71" s="288"/>
      <c r="K71" s="289">
        <f t="shared" ref="K71:K98" si="64">SUM(H71:J71)-J71</f>
        <v>0</v>
      </c>
      <c r="L71" s="288"/>
      <c r="M71" s="288"/>
      <c r="N71" s="288"/>
      <c r="O71" s="289">
        <f t="shared" si="39"/>
        <v>0</v>
      </c>
      <c r="P71" s="335">
        <f t="shared" si="40"/>
        <v>0</v>
      </c>
      <c r="Q71" s="335">
        <f t="shared" si="41"/>
        <v>0</v>
      </c>
      <c r="R71" s="288" t="s">
        <v>11</v>
      </c>
      <c r="S71" s="288">
        <f t="shared" si="30"/>
        <v>0</v>
      </c>
      <c r="T71" s="335">
        <f t="shared" si="42"/>
        <v>0</v>
      </c>
      <c r="U71" s="288" t="s">
        <v>11</v>
      </c>
      <c r="V71" s="336" t="b">
        <f t="shared" si="56"/>
        <v>1</v>
      </c>
      <c r="W71" s="320"/>
      <c r="X71" s="326">
        <f t="shared" si="36"/>
        <v>0</v>
      </c>
      <c r="Y71" s="326">
        <f t="shared" si="37"/>
        <v>0</v>
      </c>
      <c r="Z71" s="339"/>
      <c r="AB71" s="288">
        <f t="shared" si="43"/>
        <v>0</v>
      </c>
      <c r="AC71" s="288">
        <f t="shared" si="44"/>
        <v>0</v>
      </c>
      <c r="AD71" s="288">
        <f t="shared" si="45"/>
        <v>0</v>
      </c>
      <c r="AE71" s="288">
        <f t="shared" si="46"/>
        <v>0</v>
      </c>
      <c r="AF71" s="288"/>
      <c r="AG71" s="288"/>
      <c r="AH71" s="288"/>
      <c r="AI71" s="288"/>
      <c r="AJ71" s="288">
        <f t="shared" si="57"/>
        <v>0</v>
      </c>
      <c r="AK71" s="288"/>
      <c r="AL71" s="288"/>
      <c r="AM71" s="288"/>
      <c r="AN71" s="288">
        <f t="shared" si="58"/>
        <v>0</v>
      </c>
      <c r="AO71" s="335">
        <f t="shared" si="47"/>
        <v>0</v>
      </c>
      <c r="AP71" s="335">
        <f t="shared" si="48"/>
        <v>0</v>
      </c>
      <c r="AR71" s="288">
        <v>7</v>
      </c>
      <c r="AS71" s="288">
        <v>0</v>
      </c>
      <c r="AT71" s="288">
        <v>0</v>
      </c>
      <c r="AU71" s="289">
        <v>7</v>
      </c>
      <c r="AV71" s="288">
        <f t="shared" si="59"/>
        <v>-7</v>
      </c>
      <c r="AW71" s="288">
        <f t="shared" si="60"/>
        <v>0</v>
      </c>
      <c r="AX71" s="288">
        <f t="shared" si="61"/>
        <v>0</v>
      </c>
      <c r="AY71" s="288">
        <f t="shared" si="62"/>
        <v>-7</v>
      </c>
      <c r="BA71" s="288">
        <v>15</v>
      </c>
      <c r="BB71" s="288">
        <v>0</v>
      </c>
      <c r="BC71" s="288">
        <v>0</v>
      </c>
      <c r="BD71" s="289">
        <v>15</v>
      </c>
      <c r="BE71" s="288">
        <f t="shared" si="63"/>
        <v>-15</v>
      </c>
      <c r="BF71" s="288">
        <f t="shared" si="49"/>
        <v>0</v>
      </c>
      <c r="BG71" s="288">
        <f t="shared" si="50"/>
        <v>0</v>
      </c>
      <c r="BH71" s="288">
        <f t="shared" si="51"/>
        <v>-15</v>
      </c>
      <c r="BI71" s="340"/>
      <c r="BJ71" s="340"/>
      <c r="DJ71" s="341"/>
    </row>
    <row r="72" spans="1:114" ht="12.75" customHeight="1" x14ac:dyDescent="0.25">
      <c r="A72" s="331" t="str">
        <f t="shared" si="52"/>
        <v>Hotel NameJun-23</v>
      </c>
      <c r="B72" s="331" t="str">
        <f t="shared" si="53"/>
        <v>Hotel Name45084</v>
      </c>
      <c r="C72" s="332" t="s">
        <v>183</v>
      </c>
      <c r="D72" s="333" t="str">
        <f t="shared" si="54"/>
        <v>Jun-23</v>
      </c>
      <c r="E72" s="333" t="s">
        <v>51</v>
      </c>
      <c r="F72" s="333">
        <v>45084</v>
      </c>
      <c r="G72" s="334">
        <f t="shared" si="55"/>
        <v>4</v>
      </c>
      <c r="H72" s="288"/>
      <c r="I72" s="288"/>
      <c r="J72" s="288"/>
      <c r="K72" s="289">
        <f t="shared" si="64"/>
        <v>0</v>
      </c>
      <c r="L72" s="288"/>
      <c r="M72" s="288"/>
      <c r="N72" s="288"/>
      <c r="O72" s="289">
        <f t="shared" si="39"/>
        <v>0</v>
      </c>
      <c r="P72" s="335">
        <f t="shared" si="40"/>
        <v>0</v>
      </c>
      <c r="Q72" s="335">
        <f t="shared" si="41"/>
        <v>0</v>
      </c>
      <c r="R72" s="288" t="s">
        <v>11</v>
      </c>
      <c r="S72" s="288">
        <f t="shared" si="30"/>
        <v>0</v>
      </c>
      <c r="T72" s="335">
        <f t="shared" si="42"/>
        <v>0</v>
      </c>
      <c r="U72" s="288" t="s">
        <v>11</v>
      </c>
      <c r="V72" s="336" t="b">
        <f t="shared" si="56"/>
        <v>1</v>
      </c>
      <c r="W72" s="320"/>
      <c r="X72" s="326">
        <f t="shared" si="36"/>
        <v>0</v>
      </c>
      <c r="Y72" s="326">
        <f t="shared" si="37"/>
        <v>0</v>
      </c>
      <c r="Z72" s="339"/>
      <c r="AB72" s="288">
        <f t="shared" si="43"/>
        <v>0</v>
      </c>
      <c r="AC72" s="288">
        <f t="shared" si="44"/>
        <v>0</v>
      </c>
      <c r="AD72" s="288">
        <f t="shared" si="45"/>
        <v>0</v>
      </c>
      <c r="AE72" s="288">
        <f t="shared" si="46"/>
        <v>0</v>
      </c>
      <c r="AF72" s="288"/>
      <c r="AG72" s="288"/>
      <c r="AH72" s="288"/>
      <c r="AI72" s="288"/>
      <c r="AJ72" s="288">
        <f t="shared" si="57"/>
        <v>0</v>
      </c>
      <c r="AK72" s="288"/>
      <c r="AL72" s="288"/>
      <c r="AM72" s="288"/>
      <c r="AN72" s="288">
        <f t="shared" si="58"/>
        <v>0</v>
      </c>
      <c r="AO72" s="335">
        <f t="shared" si="47"/>
        <v>0</v>
      </c>
      <c r="AP72" s="335">
        <f t="shared" si="48"/>
        <v>0</v>
      </c>
      <c r="AR72" s="288">
        <v>7</v>
      </c>
      <c r="AS72" s="288">
        <v>0</v>
      </c>
      <c r="AT72" s="288">
        <v>0</v>
      </c>
      <c r="AU72" s="289">
        <v>7</v>
      </c>
      <c r="AV72" s="288">
        <f t="shared" si="59"/>
        <v>-7</v>
      </c>
      <c r="AW72" s="288">
        <f t="shared" si="60"/>
        <v>0</v>
      </c>
      <c r="AX72" s="288">
        <f t="shared" si="61"/>
        <v>0</v>
      </c>
      <c r="AY72" s="288">
        <f t="shared" si="62"/>
        <v>-7</v>
      </c>
      <c r="BA72" s="288">
        <v>17</v>
      </c>
      <c r="BB72" s="288">
        <v>0</v>
      </c>
      <c r="BC72" s="288">
        <v>0</v>
      </c>
      <c r="BD72" s="289">
        <v>17</v>
      </c>
      <c r="BE72" s="288">
        <f t="shared" si="63"/>
        <v>-17</v>
      </c>
      <c r="BF72" s="288">
        <f t="shared" si="49"/>
        <v>0</v>
      </c>
      <c r="BG72" s="288">
        <f t="shared" si="50"/>
        <v>0</v>
      </c>
      <c r="BH72" s="288">
        <f t="shared" si="51"/>
        <v>-17</v>
      </c>
      <c r="BI72" s="340"/>
      <c r="BJ72" s="340"/>
      <c r="DJ72" s="341"/>
    </row>
    <row r="73" spans="1:114" ht="12.75" customHeight="1" x14ac:dyDescent="0.25">
      <c r="A73" s="331" t="str">
        <f t="shared" si="52"/>
        <v>Hotel NameJun-23</v>
      </c>
      <c r="B73" s="331" t="str">
        <f t="shared" si="53"/>
        <v>Hotel Name45085</v>
      </c>
      <c r="C73" s="332" t="s">
        <v>183</v>
      </c>
      <c r="D73" s="333" t="str">
        <f t="shared" si="54"/>
        <v>Jun-23</v>
      </c>
      <c r="E73" s="333" t="s">
        <v>51</v>
      </c>
      <c r="F73" s="333">
        <v>45085</v>
      </c>
      <c r="G73" s="334">
        <f t="shared" si="55"/>
        <v>5</v>
      </c>
      <c r="H73" s="288"/>
      <c r="I73" s="288"/>
      <c r="J73" s="288"/>
      <c r="K73" s="289">
        <f t="shared" si="64"/>
        <v>0</v>
      </c>
      <c r="L73" s="288"/>
      <c r="M73" s="288"/>
      <c r="N73" s="288"/>
      <c r="O73" s="289">
        <f t="shared" si="39"/>
        <v>0</v>
      </c>
      <c r="P73" s="335">
        <f t="shared" si="40"/>
        <v>0</v>
      </c>
      <c r="Q73" s="335">
        <f t="shared" si="41"/>
        <v>0</v>
      </c>
      <c r="R73" s="288" t="s">
        <v>11</v>
      </c>
      <c r="S73" s="288">
        <f t="shared" si="30"/>
        <v>0</v>
      </c>
      <c r="T73" s="335">
        <f t="shared" si="42"/>
        <v>0</v>
      </c>
      <c r="U73" s="288" t="s">
        <v>11</v>
      </c>
      <c r="V73" s="336" t="b">
        <f t="shared" si="56"/>
        <v>1</v>
      </c>
      <c r="W73" s="320"/>
      <c r="X73" s="326">
        <f t="shared" si="36"/>
        <v>0</v>
      </c>
      <c r="Y73" s="326">
        <f t="shared" si="37"/>
        <v>0</v>
      </c>
      <c r="Z73" s="339"/>
      <c r="AB73" s="288">
        <f t="shared" si="43"/>
        <v>0</v>
      </c>
      <c r="AC73" s="288">
        <f t="shared" si="44"/>
        <v>0</v>
      </c>
      <c r="AD73" s="288">
        <f t="shared" si="45"/>
        <v>0</v>
      </c>
      <c r="AE73" s="288">
        <f t="shared" si="46"/>
        <v>0</v>
      </c>
      <c r="AF73" s="288"/>
      <c r="AG73" s="288"/>
      <c r="AH73" s="288"/>
      <c r="AI73" s="288"/>
      <c r="AJ73" s="288">
        <f t="shared" si="57"/>
        <v>0</v>
      </c>
      <c r="AK73" s="288"/>
      <c r="AL73" s="288"/>
      <c r="AM73" s="288"/>
      <c r="AN73" s="288">
        <f t="shared" si="58"/>
        <v>0</v>
      </c>
      <c r="AO73" s="335">
        <f t="shared" si="47"/>
        <v>0</v>
      </c>
      <c r="AP73" s="335">
        <f t="shared" si="48"/>
        <v>0</v>
      </c>
      <c r="AR73" s="288">
        <v>7</v>
      </c>
      <c r="AS73" s="288">
        <v>0</v>
      </c>
      <c r="AT73" s="288">
        <v>0</v>
      </c>
      <c r="AU73" s="289">
        <v>7</v>
      </c>
      <c r="AV73" s="288">
        <f t="shared" si="59"/>
        <v>-7</v>
      </c>
      <c r="AW73" s="288">
        <f t="shared" si="60"/>
        <v>0</v>
      </c>
      <c r="AX73" s="288">
        <f t="shared" si="61"/>
        <v>0</v>
      </c>
      <c r="AY73" s="288">
        <f t="shared" si="62"/>
        <v>-7</v>
      </c>
      <c r="BA73" s="288">
        <v>18</v>
      </c>
      <c r="BB73" s="288">
        <v>0</v>
      </c>
      <c r="BC73" s="288">
        <v>0</v>
      </c>
      <c r="BD73" s="289">
        <v>18</v>
      </c>
      <c r="BE73" s="288">
        <f t="shared" si="63"/>
        <v>-18</v>
      </c>
      <c r="BF73" s="288">
        <f t="shared" si="49"/>
        <v>0</v>
      </c>
      <c r="BG73" s="288">
        <f t="shared" si="50"/>
        <v>0</v>
      </c>
      <c r="BH73" s="288">
        <f t="shared" si="51"/>
        <v>-18</v>
      </c>
      <c r="BI73" s="340"/>
      <c r="BJ73" s="340"/>
      <c r="DJ73" s="341"/>
    </row>
    <row r="74" spans="1:114" ht="12.75" customHeight="1" x14ac:dyDescent="0.25">
      <c r="A74" s="331" t="str">
        <f t="shared" si="52"/>
        <v>Hotel NameJun-23</v>
      </c>
      <c r="B74" s="331" t="str">
        <f t="shared" si="53"/>
        <v>Hotel Name45086</v>
      </c>
      <c r="C74" s="332" t="s">
        <v>183</v>
      </c>
      <c r="D74" s="333" t="str">
        <f t="shared" si="54"/>
        <v>Jun-23</v>
      </c>
      <c r="E74" s="333" t="s">
        <v>51</v>
      </c>
      <c r="F74" s="333">
        <v>45086</v>
      </c>
      <c r="G74" s="334">
        <f t="shared" si="55"/>
        <v>6</v>
      </c>
      <c r="H74" s="288"/>
      <c r="I74" s="288"/>
      <c r="J74" s="288"/>
      <c r="K74" s="289">
        <f t="shared" si="64"/>
        <v>0</v>
      </c>
      <c r="L74" s="288"/>
      <c r="M74" s="288"/>
      <c r="N74" s="288"/>
      <c r="O74" s="289">
        <f t="shared" si="39"/>
        <v>0</v>
      </c>
      <c r="P74" s="335">
        <f t="shared" si="40"/>
        <v>0</v>
      </c>
      <c r="Q74" s="335">
        <f t="shared" si="41"/>
        <v>0</v>
      </c>
      <c r="R74" s="288" t="s">
        <v>11</v>
      </c>
      <c r="S74" s="288">
        <f t="shared" si="30"/>
        <v>0</v>
      </c>
      <c r="T74" s="335">
        <f t="shared" si="42"/>
        <v>0</v>
      </c>
      <c r="U74" s="288" t="s">
        <v>11</v>
      </c>
      <c r="V74" s="336" t="b">
        <f t="shared" si="56"/>
        <v>1</v>
      </c>
      <c r="W74" s="320"/>
      <c r="X74" s="326">
        <f t="shared" si="36"/>
        <v>0</v>
      </c>
      <c r="Y74" s="326">
        <f t="shared" si="37"/>
        <v>0</v>
      </c>
      <c r="Z74" s="339"/>
      <c r="AB74" s="288">
        <f t="shared" si="43"/>
        <v>0</v>
      </c>
      <c r="AC74" s="288">
        <f t="shared" si="44"/>
        <v>0</v>
      </c>
      <c r="AD74" s="288">
        <f t="shared" si="45"/>
        <v>0</v>
      </c>
      <c r="AE74" s="288">
        <f t="shared" si="46"/>
        <v>0</v>
      </c>
      <c r="AF74" s="288"/>
      <c r="AG74" s="288"/>
      <c r="AH74" s="288"/>
      <c r="AI74" s="288"/>
      <c r="AJ74" s="288">
        <f t="shared" si="57"/>
        <v>0</v>
      </c>
      <c r="AK74" s="288"/>
      <c r="AL74" s="288"/>
      <c r="AM74" s="288"/>
      <c r="AN74" s="288">
        <f t="shared" si="58"/>
        <v>0</v>
      </c>
      <c r="AO74" s="335">
        <f t="shared" si="47"/>
        <v>0</v>
      </c>
      <c r="AP74" s="335">
        <f t="shared" si="48"/>
        <v>0</v>
      </c>
      <c r="AR74" s="288">
        <v>7</v>
      </c>
      <c r="AS74" s="288">
        <v>0</v>
      </c>
      <c r="AT74" s="288">
        <v>0</v>
      </c>
      <c r="AU74" s="289">
        <v>7</v>
      </c>
      <c r="AV74" s="288">
        <f t="shared" si="59"/>
        <v>-7</v>
      </c>
      <c r="AW74" s="288">
        <f t="shared" si="60"/>
        <v>0</v>
      </c>
      <c r="AX74" s="288">
        <f t="shared" si="61"/>
        <v>0</v>
      </c>
      <c r="AY74" s="288">
        <f t="shared" si="62"/>
        <v>-7</v>
      </c>
      <c r="BA74" s="288">
        <v>18</v>
      </c>
      <c r="BB74" s="288">
        <v>0</v>
      </c>
      <c r="BC74" s="288">
        <v>0</v>
      </c>
      <c r="BD74" s="289">
        <v>18</v>
      </c>
      <c r="BE74" s="288">
        <f t="shared" si="63"/>
        <v>-18</v>
      </c>
      <c r="BF74" s="288">
        <f t="shared" si="49"/>
        <v>0</v>
      </c>
      <c r="BG74" s="288">
        <f t="shared" si="50"/>
        <v>0</v>
      </c>
      <c r="BH74" s="288">
        <f t="shared" si="51"/>
        <v>-18</v>
      </c>
      <c r="BI74" s="340"/>
      <c r="BJ74" s="340"/>
      <c r="DJ74" s="341"/>
    </row>
    <row r="75" spans="1:114" ht="12.75" customHeight="1" x14ac:dyDescent="0.25">
      <c r="A75" s="331" t="str">
        <f t="shared" si="52"/>
        <v>Hotel NameJun-23</v>
      </c>
      <c r="B75" s="331" t="str">
        <f t="shared" si="53"/>
        <v>Hotel Name45087</v>
      </c>
      <c r="C75" s="332" t="s">
        <v>183</v>
      </c>
      <c r="D75" s="333" t="str">
        <f t="shared" si="54"/>
        <v>Jun-23</v>
      </c>
      <c r="E75" s="333" t="s">
        <v>51</v>
      </c>
      <c r="F75" s="333">
        <v>45087</v>
      </c>
      <c r="G75" s="334">
        <f t="shared" si="55"/>
        <v>7</v>
      </c>
      <c r="H75" s="288"/>
      <c r="I75" s="288"/>
      <c r="J75" s="288"/>
      <c r="K75" s="289">
        <f t="shared" si="64"/>
        <v>0</v>
      </c>
      <c r="L75" s="288"/>
      <c r="M75" s="288"/>
      <c r="N75" s="288"/>
      <c r="O75" s="289">
        <f t="shared" si="39"/>
        <v>0</v>
      </c>
      <c r="P75" s="335">
        <f t="shared" si="40"/>
        <v>0</v>
      </c>
      <c r="Q75" s="335">
        <f t="shared" si="41"/>
        <v>0</v>
      </c>
      <c r="R75" s="288" t="s">
        <v>11</v>
      </c>
      <c r="S75" s="288">
        <f t="shared" si="30"/>
        <v>0</v>
      </c>
      <c r="T75" s="335">
        <f t="shared" si="42"/>
        <v>0</v>
      </c>
      <c r="U75" s="288" t="s">
        <v>11</v>
      </c>
      <c r="V75" s="336" t="b">
        <f t="shared" si="56"/>
        <v>1</v>
      </c>
      <c r="W75" s="320"/>
      <c r="X75" s="326">
        <f t="shared" si="36"/>
        <v>0</v>
      </c>
      <c r="Y75" s="326">
        <f t="shared" si="37"/>
        <v>0</v>
      </c>
      <c r="Z75" s="339"/>
      <c r="AB75" s="288">
        <f t="shared" si="43"/>
        <v>0</v>
      </c>
      <c r="AC75" s="288">
        <f t="shared" si="44"/>
        <v>0</v>
      </c>
      <c r="AD75" s="288">
        <f t="shared" si="45"/>
        <v>0</v>
      </c>
      <c r="AE75" s="288">
        <f t="shared" si="46"/>
        <v>0</v>
      </c>
      <c r="AF75" s="288"/>
      <c r="AG75" s="288"/>
      <c r="AH75" s="288"/>
      <c r="AI75" s="288"/>
      <c r="AJ75" s="288">
        <f t="shared" si="57"/>
        <v>0</v>
      </c>
      <c r="AK75" s="288"/>
      <c r="AL75" s="288"/>
      <c r="AM75" s="288"/>
      <c r="AN75" s="288">
        <f t="shared" si="58"/>
        <v>0</v>
      </c>
      <c r="AO75" s="335">
        <f t="shared" si="47"/>
        <v>0</v>
      </c>
      <c r="AP75" s="335">
        <f t="shared" si="48"/>
        <v>0</v>
      </c>
      <c r="AR75" s="288">
        <v>7</v>
      </c>
      <c r="AS75" s="288">
        <v>0</v>
      </c>
      <c r="AT75" s="288">
        <v>0</v>
      </c>
      <c r="AU75" s="289">
        <v>7</v>
      </c>
      <c r="AV75" s="288">
        <f t="shared" si="59"/>
        <v>-7</v>
      </c>
      <c r="AW75" s="288">
        <f t="shared" si="60"/>
        <v>0</v>
      </c>
      <c r="AX75" s="288">
        <f t="shared" si="61"/>
        <v>0</v>
      </c>
      <c r="AY75" s="288">
        <f t="shared" si="62"/>
        <v>-7</v>
      </c>
      <c r="BA75" s="288">
        <v>22</v>
      </c>
      <c r="BB75" s="288">
        <v>0</v>
      </c>
      <c r="BC75" s="288">
        <v>0</v>
      </c>
      <c r="BD75" s="289">
        <v>22</v>
      </c>
      <c r="BE75" s="288">
        <f t="shared" si="63"/>
        <v>-22</v>
      </c>
      <c r="BF75" s="288">
        <f t="shared" si="49"/>
        <v>0</v>
      </c>
      <c r="BG75" s="288">
        <f t="shared" si="50"/>
        <v>0</v>
      </c>
      <c r="BH75" s="288">
        <f t="shared" si="51"/>
        <v>-22</v>
      </c>
      <c r="BI75" s="340"/>
      <c r="BJ75" s="340"/>
      <c r="DJ75" s="341"/>
    </row>
    <row r="76" spans="1:114" ht="12.75" customHeight="1" x14ac:dyDescent="0.25">
      <c r="A76" s="331" t="str">
        <f t="shared" si="52"/>
        <v>Hotel NameJun-23</v>
      </c>
      <c r="B76" s="331" t="str">
        <f t="shared" si="53"/>
        <v>Hotel Name45088</v>
      </c>
      <c r="C76" s="332" t="s">
        <v>183</v>
      </c>
      <c r="D76" s="333" t="str">
        <f t="shared" si="54"/>
        <v>Jun-23</v>
      </c>
      <c r="E76" s="333" t="s">
        <v>51</v>
      </c>
      <c r="F76" s="333">
        <v>45088</v>
      </c>
      <c r="G76" s="334">
        <f t="shared" si="55"/>
        <v>1</v>
      </c>
      <c r="H76" s="288"/>
      <c r="I76" s="288"/>
      <c r="J76" s="288"/>
      <c r="K76" s="289">
        <f t="shared" si="64"/>
        <v>0</v>
      </c>
      <c r="L76" s="288"/>
      <c r="M76" s="288"/>
      <c r="N76" s="288"/>
      <c r="O76" s="289">
        <f t="shared" si="39"/>
        <v>0</v>
      </c>
      <c r="P76" s="335">
        <f t="shared" si="40"/>
        <v>0</v>
      </c>
      <c r="Q76" s="335">
        <f t="shared" si="41"/>
        <v>0</v>
      </c>
      <c r="R76" s="288" t="s">
        <v>11</v>
      </c>
      <c r="S76" s="288">
        <f t="shared" si="30"/>
        <v>0</v>
      </c>
      <c r="T76" s="335">
        <f t="shared" si="42"/>
        <v>0</v>
      </c>
      <c r="U76" s="288" t="s">
        <v>11</v>
      </c>
      <c r="V76" s="336" t="b">
        <f t="shared" si="56"/>
        <v>1</v>
      </c>
      <c r="W76" s="320"/>
      <c r="X76" s="326">
        <f t="shared" si="36"/>
        <v>0</v>
      </c>
      <c r="Y76" s="326">
        <f t="shared" si="37"/>
        <v>0</v>
      </c>
      <c r="Z76" s="339"/>
      <c r="AB76" s="288">
        <f t="shared" si="43"/>
        <v>0</v>
      </c>
      <c r="AC76" s="288">
        <f t="shared" si="44"/>
        <v>0</v>
      </c>
      <c r="AD76" s="288">
        <f t="shared" si="45"/>
        <v>0</v>
      </c>
      <c r="AE76" s="288">
        <f t="shared" si="46"/>
        <v>0</v>
      </c>
      <c r="AF76" s="288"/>
      <c r="AG76" s="288"/>
      <c r="AH76" s="288"/>
      <c r="AI76" s="288"/>
      <c r="AJ76" s="288">
        <f t="shared" si="57"/>
        <v>0</v>
      </c>
      <c r="AK76" s="288"/>
      <c r="AL76" s="288"/>
      <c r="AM76" s="288"/>
      <c r="AN76" s="288">
        <f t="shared" si="58"/>
        <v>0</v>
      </c>
      <c r="AO76" s="335">
        <f t="shared" si="47"/>
        <v>0</v>
      </c>
      <c r="AP76" s="335">
        <f t="shared" si="48"/>
        <v>0</v>
      </c>
      <c r="AR76" s="288">
        <v>9</v>
      </c>
      <c r="AS76" s="288">
        <v>0</v>
      </c>
      <c r="AT76" s="288">
        <v>1</v>
      </c>
      <c r="AU76" s="289">
        <v>9</v>
      </c>
      <c r="AV76" s="288">
        <f t="shared" si="59"/>
        <v>-9</v>
      </c>
      <c r="AW76" s="288">
        <f t="shared" si="60"/>
        <v>0</v>
      </c>
      <c r="AX76" s="288">
        <f t="shared" si="61"/>
        <v>-1</v>
      </c>
      <c r="AY76" s="288">
        <f t="shared" si="62"/>
        <v>-9</v>
      </c>
      <c r="BA76" s="288">
        <v>24</v>
      </c>
      <c r="BB76" s="288">
        <v>0</v>
      </c>
      <c r="BC76" s="288">
        <v>1</v>
      </c>
      <c r="BD76" s="289">
        <v>24</v>
      </c>
      <c r="BE76" s="288">
        <f t="shared" si="63"/>
        <v>-24</v>
      </c>
      <c r="BF76" s="288">
        <f t="shared" si="49"/>
        <v>0</v>
      </c>
      <c r="BG76" s="288">
        <f t="shared" si="50"/>
        <v>-1</v>
      </c>
      <c r="BH76" s="288">
        <f t="shared" si="51"/>
        <v>-24</v>
      </c>
      <c r="BI76" s="340"/>
      <c r="BJ76" s="340"/>
      <c r="DJ76" s="341"/>
    </row>
    <row r="77" spans="1:114" ht="12.75" customHeight="1" x14ac:dyDescent="0.25">
      <c r="A77" s="331" t="str">
        <f t="shared" si="52"/>
        <v>Hotel NameJun-23</v>
      </c>
      <c r="B77" s="331" t="str">
        <f t="shared" si="53"/>
        <v>Hotel Name45089</v>
      </c>
      <c r="C77" s="332" t="s">
        <v>183</v>
      </c>
      <c r="D77" s="333" t="str">
        <f t="shared" si="54"/>
        <v>Jun-23</v>
      </c>
      <c r="E77" s="333" t="s">
        <v>51</v>
      </c>
      <c r="F77" s="333">
        <v>45089</v>
      </c>
      <c r="G77" s="334">
        <f t="shared" si="55"/>
        <v>2</v>
      </c>
      <c r="H77" s="288"/>
      <c r="I77" s="288"/>
      <c r="J77" s="288"/>
      <c r="K77" s="289">
        <f t="shared" si="64"/>
        <v>0</v>
      </c>
      <c r="L77" s="288"/>
      <c r="M77" s="288"/>
      <c r="N77" s="288"/>
      <c r="O77" s="289">
        <f t="shared" si="39"/>
        <v>0</v>
      </c>
      <c r="P77" s="335">
        <f t="shared" si="40"/>
        <v>0</v>
      </c>
      <c r="Q77" s="335">
        <f t="shared" si="41"/>
        <v>0</v>
      </c>
      <c r="R77" s="288" t="s">
        <v>11</v>
      </c>
      <c r="S77" s="288">
        <f t="shared" si="30"/>
        <v>0</v>
      </c>
      <c r="T77" s="335">
        <f t="shared" si="42"/>
        <v>0</v>
      </c>
      <c r="U77" s="288" t="s">
        <v>11</v>
      </c>
      <c r="V77" s="336" t="b">
        <f t="shared" si="56"/>
        <v>1</v>
      </c>
      <c r="W77" s="320"/>
      <c r="X77" s="326">
        <f t="shared" si="36"/>
        <v>0</v>
      </c>
      <c r="Y77" s="326">
        <f t="shared" si="37"/>
        <v>0</v>
      </c>
      <c r="Z77" s="339"/>
      <c r="AB77" s="288">
        <f t="shared" si="43"/>
        <v>0</v>
      </c>
      <c r="AC77" s="288">
        <f t="shared" si="44"/>
        <v>0</v>
      </c>
      <c r="AD77" s="288">
        <f t="shared" si="45"/>
        <v>0</v>
      </c>
      <c r="AE77" s="288">
        <f t="shared" si="46"/>
        <v>0</v>
      </c>
      <c r="AF77" s="288"/>
      <c r="AG77" s="288"/>
      <c r="AH77" s="288"/>
      <c r="AI77" s="288"/>
      <c r="AJ77" s="288">
        <f t="shared" si="57"/>
        <v>0</v>
      </c>
      <c r="AK77" s="288"/>
      <c r="AL77" s="288"/>
      <c r="AM77" s="288"/>
      <c r="AN77" s="288">
        <f t="shared" si="58"/>
        <v>0</v>
      </c>
      <c r="AO77" s="335">
        <f t="shared" si="47"/>
        <v>0</v>
      </c>
      <c r="AP77" s="335">
        <f t="shared" si="48"/>
        <v>0</v>
      </c>
      <c r="AR77" s="288">
        <v>7</v>
      </c>
      <c r="AS77" s="288">
        <v>0</v>
      </c>
      <c r="AT77" s="288">
        <v>0</v>
      </c>
      <c r="AU77" s="289">
        <v>7</v>
      </c>
      <c r="AV77" s="288">
        <f t="shared" si="59"/>
        <v>-7</v>
      </c>
      <c r="AW77" s="288">
        <f t="shared" si="60"/>
        <v>0</v>
      </c>
      <c r="AX77" s="288">
        <f t="shared" si="61"/>
        <v>0</v>
      </c>
      <c r="AY77" s="288">
        <f t="shared" si="62"/>
        <v>-7</v>
      </c>
      <c r="BA77" s="288">
        <v>19</v>
      </c>
      <c r="BB77" s="288">
        <v>0</v>
      </c>
      <c r="BC77" s="288">
        <v>0</v>
      </c>
      <c r="BD77" s="289">
        <v>19</v>
      </c>
      <c r="BE77" s="288">
        <f t="shared" si="63"/>
        <v>-19</v>
      </c>
      <c r="BF77" s="288">
        <f t="shared" si="49"/>
        <v>0</v>
      </c>
      <c r="BG77" s="288">
        <f t="shared" si="50"/>
        <v>0</v>
      </c>
      <c r="BH77" s="288">
        <f t="shared" si="51"/>
        <v>-19</v>
      </c>
      <c r="BI77" s="340"/>
      <c r="BJ77" s="340"/>
      <c r="DJ77" s="341"/>
    </row>
    <row r="78" spans="1:114" ht="12.75" customHeight="1" x14ac:dyDescent="0.25">
      <c r="A78" s="331" t="str">
        <f t="shared" si="52"/>
        <v>Hotel NameJun-23</v>
      </c>
      <c r="B78" s="331" t="str">
        <f t="shared" si="53"/>
        <v>Hotel Name45090</v>
      </c>
      <c r="C78" s="332" t="s">
        <v>183</v>
      </c>
      <c r="D78" s="333" t="str">
        <f t="shared" si="54"/>
        <v>Jun-23</v>
      </c>
      <c r="E78" s="333" t="s">
        <v>51</v>
      </c>
      <c r="F78" s="333">
        <v>45090</v>
      </c>
      <c r="G78" s="334">
        <f t="shared" si="55"/>
        <v>3</v>
      </c>
      <c r="H78" s="288"/>
      <c r="I78" s="288"/>
      <c r="J78" s="288"/>
      <c r="K78" s="289">
        <f t="shared" si="64"/>
        <v>0</v>
      </c>
      <c r="L78" s="288"/>
      <c r="M78" s="288"/>
      <c r="N78" s="288"/>
      <c r="O78" s="289">
        <f t="shared" si="39"/>
        <v>0</v>
      </c>
      <c r="P78" s="335">
        <f t="shared" si="40"/>
        <v>0</v>
      </c>
      <c r="Q78" s="335">
        <f t="shared" si="41"/>
        <v>0</v>
      </c>
      <c r="R78" s="288" t="s">
        <v>11</v>
      </c>
      <c r="S78" s="288">
        <f t="shared" si="30"/>
        <v>0</v>
      </c>
      <c r="T78" s="335">
        <f t="shared" si="42"/>
        <v>0</v>
      </c>
      <c r="U78" s="288" t="s">
        <v>11</v>
      </c>
      <c r="V78" s="336" t="b">
        <f t="shared" si="56"/>
        <v>1</v>
      </c>
      <c r="W78" s="320"/>
      <c r="X78" s="326">
        <f t="shared" si="36"/>
        <v>0</v>
      </c>
      <c r="Y78" s="326">
        <f t="shared" si="37"/>
        <v>0</v>
      </c>
      <c r="Z78" s="339"/>
      <c r="AB78" s="288">
        <f t="shared" si="43"/>
        <v>0</v>
      </c>
      <c r="AC78" s="288">
        <f t="shared" si="44"/>
        <v>0</v>
      </c>
      <c r="AD78" s="288">
        <f t="shared" si="45"/>
        <v>0</v>
      </c>
      <c r="AE78" s="288">
        <f t="shared" si="46"/>
        <v>0</v>
      </c>
      <c r="AF78" s="288"/>
      <c r="AG78" s="288"/>
      <c r="AH78" s="288"/>
      <c r="AI78" s="288"/>
      <c r="AJ78" s="288">
        <f t="shared" si="57"/>
        <v>0</v>
      </c>
      <c r="AK78" s="288"/>
      <c r="AL78" s="288"/>
      <c r="AM78" s="288"/>
      <c r="AN78" s="288">
        <f t="shared" si="58"/>
        <v>0</v>
      </c>
      <c r="AO78" s="335">
        <f t="shared" si="47"/>
        <v>0</v>
      </c>
      <c r="AP78" s="335">
        <f t="shared" si="48"/>
        <v>0</v>
      </c>
      <c r="AR78" s="288">
        <v>7</v>
      </c>
      <c r="AS78" s="288">
        <v>0</v>
      </c>
      <c r="AT78" s="288">
        <v>0</v>
      </c>
      <c r="AU78" s="289">
        <v>7</v>
      </c>
      <c r="AV78" s="288">
        <f t="shared" si="59"/>
        <v>-7</v>
      </c>
      <c r="AW78" s="288">
        <f t="shared" si="60"/>
        <v>0</v>
      </c>
      <c r="AX78" s="288">
        <f t="shared" si="61"/>
        <v>0</v>
      </c>
      <c r="AY78" s="288">
        <f t="shared" si="62"/>
        <v>-7</v>
      </c>
      <c r="BA78" s="288">
        <v>16</v>
      </c>
      <c r="BB78" s="288">
        <v>0</v>
      </c>
      <c r="BC78" s="288">
        <v>0</v>
      </c>
      <c r="BD78" s="289">
        <v>16</v>
      </c>
      <c r="BE78" s="288">
        <f t="shared" si="63"/>
        <v>-16</v>
      </c>
      <c r="BF78" s="288">
        <f t="shared" si="49"/>
        <v>0</v>
      </c>
      <c r="BG78" s="288">
        <f t="shared" si="50"/>
        <v>0</v>
      </c>
      <c r="BH78" s="288">
        <f t="shared" si="51"/>
        <v>-16</v>
      </c>
      <c r="BI78" s="340"/>
      <c r="BJ78" s="340"/>
      <c r="DJ78" s="341"/>
    </row>
    <row r="79" spans="1:114" ht="12.75" customHeight="1" x14ac:dyDescent="0.25">
      <c r="A79" s="331" t="str">
        <f t="shared" si="52"/>
        <v>Hotel NameJun-23</v>
      </c>
      <c r="B79" s="331" t="str">
        <f t="shared" si="53"/>
        <v>Hotel Name45091</v>
      </c>
      <c r="C79" s="332" t="s">
        <v>183</v>
      </c>
      <c r="D79" s="333" t="str">
        <f t="shared" si="54"/>
        <v>Jun-23</v>
      </c>
      <c r="E79" s="333" t="s">
        <v>51</v>
      </c>
      <c r="F79" s="333">
        <v>45091</v>
      </c>
      <c r="G79" s="334">
        <f t="shared" si="55"/>
        <v>4</v>
      </c>
      <c r="H79" s="288"/>
      <c r="I79" s="288"/>
      <c r="J79" s="288"/>
      <c r="K79" s="289">
        <f t="shared" si="64"/>
        <v>0</v>
      </c>
      <c r="L79" s="288"/>
      <c r="M79" s="288"/>
      <c r="N79" s="288"/>
      <c r="O79" s="289">
        <f t="shared" si="39"/>
        <v>0</v>
      </c>
      <c r="P79" s="335">
        <f t="shared" si="40"/>
        <v>0</v>
      </c>
      <c r="Q79" s="335">
        <f t="shared" si="41"/>
        <v>0</v>
      </c>
      <c r="R79" s="288" t="s">
        <v>11</v>
      </c>
      <c r="S79" s="288">
        <f t="shared" si="30"/>
        <v>0</v>
      </c>
      <c r="T79" s="335">
        <f t="shared" si="42"/>
        <v>0</v>
      </c>
      <c r="U79" s="288" t="s">
        <v>11</v>
      </c>
      <c r="V79" s="336" t="b">
        <f t="shared" si="56"/>
        <v>1</v>
      </c>
      <c r="W79" s="320"/>
      <c r="X79" s="326">
        <f t="shared" si="36"/>
        <v>0</v>
      </c>
      <c r="Y79" s="326">
        <f t="shared" si="37"/>
        <v>0</v>
      </c>
      <c r="Z79" s="339"/>
      <c r="AB79" s="288">
        <f t="shared" si="43"/>
        <v>0</v>
      </c>
      <c r="AC79" s="288">
        <f t="shared" si="44"/>
        <v>0</v>
      </c>
      <c r="AD79" s="288">
        <f t="shared" si="45"/>
        <v>0</v>
      </c>
      <c r="AE79" s="288">
        <f t="shared" si="46"/>
        <v>0</v>
      </c>
      <c r="AF79" s="288"/>
      <c r="AG79" s="288"/>
      <c r="AH79" s="288"/>
      <c r="AI79" s="288"/>
      <c r="AJ79" s="288">
        <f t="shared" si="57"/>
        <v>0</v>
      </c>
      <c r="AK79" s="288"/>
      <c r="AL79" s="288"/>
      <c r="AM79" s="288"/>
      <c r="AN79" s="288">
        <f t="shared" si="58"/>
        <v>0</v>
      </c>
      <c r="AO79" s="335">
        <f t="shared" si="47"/>
        <v>0</v>
      </c>
      <c r="AP79" s="335">
        <f t="shared" si="48"/>
        <v>0</v>
      </c>
      <c r="AR79" s="288">
        <v>6</v>
      </c>
      <c r="AS79" s="288">
        <v>0</v>
      </c>
      <c r="AT79" s="288">
        <v>0</v>
      </c>
      <c r="AU79" s="289">
        <v>6</v>
      </c>
      <c r="AV79" s="288">
        <f t="shared" si="59"/>
        <v>-6</v>
      </c>
      <c r="AW79" s="288">
        <f t="shared" si="60"/>
        <v>0</v>
      </c>
      <c r="AX79" s="288">
        <f t="shared" si="61"/>
        <v>0</v>
      </c>
      <c r="AY79" s="288">
        <f t="shared" si="62"/>
        <v>-6</v>
      </c>
      <c r="BA79" s="288">
        <v>16</v>
      </c>
      <c r="BB79" s="288">
        <v>0</v>
      </c>
      <c r="BC79" s="288">
        <v>0</v>
      </c>
      <c r="BD79" s="289">
        <v>16</v>
      </c>
      <c r="BE79" s="288">
        <f t="shared" si="63"/>
        <v>-16</v>
      </c>
      <c r="BF79" s="288">
        <f t="shared" si="49"/>
        <v>0</v>
      </c>
      <c r="BG79" s="288">
        <f t="shared" si="50"/>
        <v>0</v>
      </c>
      <c r="BH79" s="288">
        <f t="shared" si="51"/>
        <v>-16</v>
      </c>
      <c r="BI79" s="340"/>
      <c r="BJ79" s="340"/>
      <c r="DJ79" s="341"/>
    </row>
    <row r="80" spans="1:114" ht="12.75" customHeight="1" x14ac:dyDescent="0.25">
      <c r="A80" s="331" t="str">
        <f t="shared" si="52"/>
        <v>Hotel NameJun-23</v>
      </c>
      <c r="B80" s="331" t="str">
        <f t="shared" si="53"/>
        <v>Hotel Name45092</v>
      </c>
      <c r="C80" s="332" t="s">
        <v>183</v>
      </c>
      <c r="D80" s="333" t="str">
        <f t="shared" si="54"/>
        <v>Jun-23</v>
      </c>
      <c r="E80" s="333" t="s">
        <v>51</v>
      </c>
      <c r="F80" s="333">
        <v>45092</v>
      </c>
      <c r="G80" s="334">
        <f t="shared" si="55"/>
        <v>5</v>
      </c>
      <c r="H80" s="288"/>
      <c r="I80" s="288"/>
      <c r="J80" s="288"/>
      <c r="K80" s="289">
        <f t="shared" si="64"/>
        <v>0</v>
      </c>
      <c r="L80" s="288"/>
      <c r="M80" s="288"/>
      <c r="N80" s="288"/>
      <c r="O80" s="289">
        <f t="shared" si="39"/>
        <v>0</v>
      </c>
      <c r="P80" s="335">
        <f t="shared" si="40"/>
        <v>0</v>
      </c>
      <c r="Q80" s="335">
        <f t="shared" si="41"/>
        <v>0</v>
      </c>
      <c r="R80" s="288" t="s">
        <v>11</v>
      </c>
      <c r="S80" s="288">
        <f t="shared" si="30"/>
        <v>0</v>
      </c>
      <c r="T80" s="335">
        <f t="shared" si="42"/>
        <v>0</v>
      </c>
      <c r="U80" s="288" t="s">
        <v>11</v>
      </c>
      <c r="V80" s="336" t="b">
        <f t="shared" si="56"/>
        <v>1</v>
      </c>
      <c r="W80" s="320"/>
      <c r="X80" s="326">
        <f t="shared" si="36"/>
        <v>0</v>
      </c>
      <c r="Y80" s="326">
        <f t="shared" si="37"/>
        <v>0</v>
      </c>
      <c r="Z80" s="339"/>
      <c r="AB80" s="288">
        <f t="shared" si="43"/>
        <v>0</v>
      </c>
      <c r="AC80" s="288">
        <f t="shared" si="44"/>
        <v>0</v>
      </c>
      <c r="AD80" s="288">
        <f t="shared" si="45"/>
        <v>0</v>
      </c>
      <c r="AE80" s="288">
        <f t="shared" si="46"/>
        <v>0</v>
      </c>
      <c r="AF80" s="288"/>
      <c r="AG80" s="288"/>
      <c r="AH80" s="288"/>
      <c r="AI80" s="288"/>
      <c r="AJ80" s="288">
        <f t="shared" si="57"/>
        <v>0</v>
      </c>
      <c r="AK80" s="288"/>
      <c r="AL80" s="288"/>
      <c r="AM80" s="288"/>
      <c r="AN80" s="288">
        <f t="shared" si="58"/>
        <v>0</v>
      </c>
      <c r="AO80" s="335">
        <f t="shared" si="47"/>
        <v>0</v>
      </c>
      <c r="AP80" s="335">
        <f t="shared" si="48"/>
        <v>0</v>
      </c>
      <c r="AR80" s="288">
        <v>6</v>
      </c>
      <c r="AS80" s="288">
        <v>0</v>
      </c>
      <c r="AT80" s="288">
        <v>0</v>
      </c>
      <c r="AU80" s="289">
        <v>6</v>
      </c>
      <c r="AV80" s="288">
        <f t="shared" si="59"/>
        <v>-6</v>
      </c>
      <c r="AW80" s="288">
        <f t="shared" si="60"/>
        <v>0</v>
      </c>
      <c r="AX80" s="288">
        <f t="shared" si="61"/>
        <v>0</v>
      </c>
      <c r="AY80" s="288">
        <f t="shared" si="62"/>
        <v>-6</v>
      </c>
      <c r="BA80" s="288">
        <v>18</v>
      </c>
      <c r="BB80" s="288">
        <v>0</v>
      </c>
      <c r="BC80" s="288">
        <v>0</v>
      </c>
      <c r="BD80" s="289">
        <v>18</v>
      </c>
      <c r="BE80" s="288">
        <f t="shared" si="63"/>
        <v>-18</v>
      </c>
      <c r="BF80" s="288">
        <f t="shared" si="49"/>
        <v>0</v>
      </c>
      <c r="BG80" s="288">
        <f t="shared" si="50"/>
        <v>0</v>
      </c>
      <c r="BH80" s="288">
        <f t="shared" si="51"/>
        <v>-18</v>
      </c>
      <c r="BI80" s="340"/>
      <c r="BJ80" s="340"/>
      <c r="DJ80" s="341"/>
    </row>
    <row r="81" spans="1:114" ht="12.75" customHeight="1" x14ac:dyDescent="0.25">
      <c r="A81" s="331" t="str">
        <f t="shared" si="52"/>
        <v>Hotel NameJun-23</v>
      </c>
      <c r="B81" s="331" t="str">
        <f t="shared" si="53"/>
        <v>Hotel Name45093</v>
      </c>
      <c r="C81" s="332" t="s">
        <v>183</v>
      </c>
      <c r="D81" s="333" t="str">
        <f t="shared" si="54"/>
        <v>Jun-23</v>
      </c>
      <c r="E81" s="333" t="s">
        <v>51</v>
      </c>
      <c r="F81" s="333">
        <v>45093</v>
      </c>
      <c r="G81" s="334">
        <f t="shared" si="55"/>
        <v>6</v>
      </c>
      <c r="H81" s="288"/>
      <c r="I81" s="288"/>
      <c r="J81" s="288"/>
      <c r="K81" s="289">
        <f t="shared" si="64"/>
        <v>0</v>
      </c>
      <c r="L81" s="288"/>
      <c r="M81" s="288"/>
      <c r="N81" s="288"/>
      <c r="O81" s="289">
        <f t="shared" si="39"/>
        <v>0</v>
      </c>
      <c r="P81" s="335">
        <f t="shared" si="40"/>
        <v>0</v>
      </c>
      <c r="Q81" s="335">
        <f t="shared" si="41"/>
        <v>0</v>
      </c>
      <c r="R81" s="288" t="s">
        <v>11</v>
      </c>
      <c r="S81" s="288">
        <f t="shared" si="30"/>
        <v>0</v>
      </c>
      <c r="T81" s="335">
        <f t="shared" si="42"/>
        <v>0</v>
      </c>
      <c r="U81" s="288" t="s">
        <v>11</v>
      </c>
      <c r="V81" s="336" t="b">
        <f t="shared" si="56"/>
        <v>1</v>
      </c>
      <c r="W81" s="320"/>
      <c r="X81" s="326">
        <f t="shared" si="36"/>
        <v>0</v>
      </c>
      <c r="Y81" s="326">
        <f t="shared" si="37"/>
        <v>0</v>
      </c>
      <c r="Z81" s="339"/>
      <c r="AB81" s="288">
        <f t="shared" si="43"/>
        <v>0</v>
      </c>
      <c r="AC81" s="288">
        <f t="shared" si="44"/>
        <v>0</v>
      </c>
      <c r="AD81" s="288">
        <f t="shared" si="45"/>
        <v>0</v>
      </c>
      <c r="AE81" s="288">
        <f t="shared" si="46"/>
        <v>0</v>
      </c>
      <c r="AF81" s="288"/>
      <c r="AG81" s="288"/>
      <c r="AH81" s="288"/>
      <c r="AI81" s="288"/>
      <c r="AJ81" s="288">
        <f t="shared" si="57"/>
        <v>0</v>
      </c>
      <c r="AK81" s="288"/>
      <c r="AL81" s="288"/>
      <c r="AM81" s="288"/>
      <c r="AN81" s="288">
        <f t="shared" si="58"/>
        <v>0</v>
      </c>
      <c r="AO81" s="335">
        <f t="shared" si="47"/>
        <v>0</v>
      </c>
      <c r="AP81" s="335">
        <f t="shared" si="48"/>
        <v>0</v>
      </c>
      <c r="AR81" s="288">
        <v>6</v>
      </c>
      <c r="AS81" s="288">
        <v>0</v>
      </c>
      <c r="AT81" s="288">
        <v>0</v>
      </c>
      <c r="AU81" s="289">
        <v>6</v>
      </c>
      <c r="AV81" s="288">
        <f t="shared" si="59"/>
        <v>-6</v>
      </c>
      <c r="AW81" s="288">
        <f t="shared" si="60"/>
        <v>0</v>
      </c>
      <c r="AX81" s="288">
        <f t="shared" si="61"/>
        <v>0</v>
      </c>
      <c r="AY81" s="288">
        <f t="shared" si="62"/>
        <v>-6</v>
      </c>
      <c r="BA81" s="288">
        <v>18</v>
      </c>
      <c r="BB81" s="288">
        <v>0</v>
      </c>
      <c r="BC81" s="288">
        <v>0</v>
      </c>
      <c r="BD81" s="289">
        <v>18</v>
      </c>
      <c r="BE81" s="288">
        <f t="shared" si="63"/>
        <v>-18</v>
      </c>
      <c r="BF81" s="288">
        <f t="shared" si="49"/>
        <v>0</v>
      </c>
      <c r="BG81" s="288">
        <f t="shared" si="50"/>
        <v>0</v>
      </c>
      <c r="BH81" s="288">
        <f t="shared" si="51"/>
        <v>-18</v>
      </c>
      <c r="BI81" s="340"/>
      <c r="BJ81" s="340"/>
      <c r="DJ81" s="341"/>
    </row>
    <row r="82" spans="1:114" ht="12.75" customHeight="1" x14ac:dyDescent="0.25">
      <c r="A82" s="331" t="str">
        <f t="shared" si="52"/>
        <v>Hotel NameJun-23</v>
      </c>
      <c r="B82" s="331" t="str">
        <f t="shared" si="53"/>
        <v>Hotel Name45094</v>
      </c>
      <c r="C82" s="332" t="s">
        <v>183</v>
      </c>
      <c r="D82" s="333" t="str">
        <f t="shared" si="54"/>
        <v>Jun-23</v>
      </c>
      <c r="E82" s="333" t="s">
        <v>51</v>
      </c>
      <c r="F82" s="333">
        <v>45094</v>
      </c>
      <c r="G82" s="334">
        <f t="shared" si="55"/>
        <v>7</v>
      </c>
      <c r="H82" s="288"/>
      <c r="I82" s="288"/>
      <c r="J82" s="288"/>
      <c r="K82" s="289">
        <f t="shared" si="64"/>
        <v>0</v>
      </c>
      <c r="L82" s="288"/>
      <c r="M82" s="288"/>
      <c r="N82" s="288"/>
      <c r="O82" s="289">
        <f t="shared" si="39"/>
        <v>0</v>
      </c>
      <c r="P82" s="335">
        <f t="shared" si="40"/>
        <v>0</v>
      </c>
      <c r="Q82" s="335">
        <f t="shared" si="41"/>
        <v>0</v>
      </c>
      <c r="R82" s="288" t="s">
        <v>11</v>
      </c>
      <c r="S82" s="288">
        <f t="shared" si="30"/>
        <v>0</v>
      </c>
      <c r="T82" s="335">
        <f t="shared" si="42"/>
        <v>0</v>
      </c>
      <c r="U82" s="288" t="s">
        <v>11</v>
      </c>
      <c r="V82" s="336" t="b">
        <f t="shared" si="56"/>
        <v>1</v>
      </c>
      <c r="W82" s="320"/>
      <c r="X82" s="326">
        <f t="shared" si="36"/>
        <v>0</v>
      </c>
      <c r="Y82" s="326">
        <f t="shared" si="37"/>
        <v>0</v>
      </c>
      <c r="Z82" s="339"/>
      <c r="AB82" s="288">
        <f t="shared" si="43"/>
        <v>0</v>
      </c>
      <c r="AC82" s="288">
        <f t="shared" si="44"/>
        <v>0</v>
      </c>
      <c r="AD82" s="288">
        <f t="shared" si="45"/>
        <v>0</v>
      </c>
      <c r="AE82" s="288">
        <f t="shared" si="46"/>
        <v>0</v>
      </c>
      <c r="AF82" s="288"/>
      <c r="AG82" s="288"/>
      <c r="AH82" s="288"/>
      <c r="AI82" s="288"/>
      <c r="AJ82" s="288">
        <f t="shared" si="57"/>
        <v>0</v>
      </c>
      <c r="AK82" s="288"/>
      <c r="AL82" s="288"/>
      <c r="AM82" s="288"/>
      <c r="AN82" s="288">
        <f t="shared" si="58"/>
        <v>0</v>
      </c>
      <c r="AO82" s="335">
        <f t="shared" si="47"/>
        <v>0</v>
      </c>
      <c r="AP82" s="335">
        <f t="shared" si="48"/>
        <v>0</v>
      </c>
      <c r="AR82" s="288">
        <v>8</v>
      </c>
      <c r="AS82" s="288">
        <v>7</v>
      </c>
      <c r="AT82" s="288">
        <v>0</v>
      </c>
      <c r="AU82" s="289">
        <v>15</v>
      </c>
      <c r="AV82" s="288">
        <f t="shared" si="59"/>
        <v>-8</v>
      </c>
      <c r="AW82" s="288">
        <f t="shared" si="60"/>
        <v>-7</v>
      </c>
      <c r="AX82" s="288">
        <f t="shared" si="61"/>
        <v>0</v>
      </c>
      <c r="AY82" s="288">
        <f t="shared" si="62"/>
        <v>-15</v>
      </c>
      <c r="BA82" s="288">
        <v>24</v>
      </c>
      <c r="BB82" s="288">
        <v>7</v>
      </c>
      <c r="BC82" s="288">
        <v>0</v>
      </c>
      <c r="BD82" s="289">
        <v>31</v>
      </c>
      <c r="BE82" s="288">
        <f t="shared" si="63"/>
        <v>-24</v>
      </c>
      <c r="BF82" s="288">
        <f t="shared" si="49"/>
        <v>-7</v>
      </c>
      <c r="BG82" s="288">
        <f t="shared" si="50"/>
        <v>0</v>
      </c>
      <c r="BH82" s="288">
        <f t="shared" si="51"/>
        <v>-31</v>
      </c>
      <c r="BI82" s="340"/>
      <c r="BJ82" s="340"/>
      <c r="DJ82" s="341"/>
    </row>
    <row r="83" spans="1:114" ht="12.75" customHeight="1" x14ac:dyDescent="0.25">
      <c r="A83" s="331" t="str">
        <f t="shared" si="52"/>
        <v>Hotel NameJun-23</v>
      </c>
      <c r="B83" s="331" t="str">
        <f t="shared" si="53"/>
        <v>Hotel Name45095</v>
      </c>
      <c r="C83" s="332" t="s">
        <v>183</v>
      </c>
      <c r="D83" s="333" t="str">
        <f t="shared" si="54"/>
        <v>Jun-23</v>
      </c>
      <c r="E83" s="333" t="s">
        <v>51</v>
      </c>
      <c r="F83" s="333">
        <v>45095</v>
      </c>
      <c r="G83" s="334">
        <f t="shared" si="55"/>
        <v>1</v>
      </c>
      <c r="H83" s="288"/>
      <c r="I83" s="288"/>
      <c r="J83" s="288"/>
      <c r="K83" s="289">
        <f t="shared" si="64"/>
        <v>0</v>
      </c>
      <c r="L83" s="288"/>
      <c r="M83" s="288"/>
      <c r="N83" s="288"/>
      <c r="O83" s="289">
        <f t="shared" si="39"/>
        <v>0</v>
      </c>
      <c r="P83" s="335">
        <f t="shared" si="40"/>
        <v>0</v>
      </c>
      <c r="Q83" s="335">
        <f t="shared" si="41"/>
        <v>0</v>
      </c>
      <c r="R83" s="288" t="s">
        <v>11</v>
      </c>
      <c r="S83" s="288">
        <f t="shared" si="30"/>
        <v>0</v>
      </c>
      <c r="T83" s="335">
        <f t="shared" si="42"/>
        <v>0</v>
      </c>
      <c r="U83" s="288" t="s">
        <v>11</v>
      </c>
      <c r="V83" s="336" t="b">
        <f t="shared" si="56"/>
        <v>1</v>
      </c>
      <c r="W83" s="320"/>
      <c r="X83" s="326">
        <f t="shared" si="36"/>
        <v>0</v>
      </c>
      <c r="Y83" s="326">
        <f t="shared" si="37"/>
        <v>0</v>
      </c>
      <c r="Z83" s="339"/>
      <c r="AB83" s="288">
        <f t="shared" si="43"/>
        <v>0</v>
      </c>
      <c r="AC83" s="288">
        <f t="shared" si="44"/>
        <v>0</v>
      </c>
      <c r="AD83" s="288">
        <f t="shared" si="45"/>
        <v>0</v>
      </c>
      <c r="AE83" s="288">
        <f t="shared" si="46"/>
        <v>0</v>
      </c>
      <c r="AF83" s="288"/>
      <c r="AG83" s="288"/>
      <c r="AH83" s="288"/>
      <c r="AI83" s="288"/>
      <c r="AJ83" s="288">
        <f t="shared" si="57"/>
        <v>0</v>
      </c>
      <c r="AK83" s="288"/>
      <c r="AL83" s="288"/>
      <c r="AM83" s="288"/>
      <c r="AN83" s="288">
        <f t="shared" si="58"/>
        <v>0</v>
      </c>
      <c r="AO83" s="335">
        <f t="shared" si="47"/>
        <v>0</v>
      </c>
      <c r="AP83" s="335">
        <f t="shared" si="48"/>
        <v>0</v>
      </c>
      <c r="AR83" s="288">
        <v>7</v>
      </c>
      <c r="AS83" s="288">
        <v>7</v>
      </c>
      <c r="AT83" s="288">
        <v>0</v>
      </c>
      <c r="AU83" s="289">
        <v>14</v>
      </c>
      <c r="AV83" s="288">
        <f t="shared" si="59"/>
        <v>-7</v>
      </c>
      <c r="AW83" s="288">
        <f t="shared" si="60"/>
        <v>-7</v>
      </c>
      <c r="AX83" s="288">
        <f t="shared" si="61"/>
        <v>0</v>
      </c>
      <c r="AY83" s="288">
        <f t="shared" si="62"/>
        <v>-14</v>
      </c>
      <c r="BA83" s="288">
        <v>22</v>
      </c>
      <c r="BB83" s="288">
        <v>7</v>
      </c>
      <c r="BC83" s="288">
        <v>0</v>
      </c>
      <c r="BD83" s="289">
        <v>29</v>
      </c>
      <c r="BE83" s="288">
        <f t="shared" si="63"/>
        <v>-22</v>
      </c>
      <c r="BF83" s="288">
        <f t="shared" si="49"/>
        <v>-7</v>
      </c>
      <c r="BG83" s="288">
        <f t="shared" si="50"/>
        <v>0</v>
      </c>
      <c r="BH83" s="288">
        <f t="shared" si="51"/>
        <v>-29</v>
      </c>
      <c r="BI83" s="340"/>
      <c r="BJ83" s="340"/>
      <c r="DJ83" s="341"/>
    </row>
    <row r="84" spans="1:114" ht="12.75" customHeight="1" x14ac:dyDescent="0.25">
      <c r="A84" s="331" t="str">
        <f t="shared" si="52"/>
        <v>Hotel NameJun-23</v>
      </c>
      <c r="B84" s="331" t="str">
        <f t="shared" si="53"/>
        <v>Hotel Name45096</v>
      </c>
      <c r="C84" s="332" t="s">
        <v>183</v>
      </c>
      <c r="D84" s="333" t="str">
        <f t="shared" si="54"/>
        <v>Jun-23</v>
      </c>
      <c r="E84" s="333" t="s">
        <v>51</v>
      </c>
      <c r="F84" s="333">
        <v>45096</v>
      </c>
      <c r="G84" s="334">
        <f t="shared" si="55"/>
        <v>2</v>
      </c>
      <c r="H84" s="288"/>
      <c r="I84" s="288"/>
      <c r="J84" s="288"/>
      <c r="K84" s="289">
        <f t="shared" si="64"/>
        <v>0</v>
      </c>
      <c r="L84" s="288"/>
      <c r="M84" s="288"/>
      <c r="N84" s="288"/>
      <c r="O84" s="289">
        <f t="shared" si="39"/>
        <v>0</v>
      </c>
      <c r="P84" s="335">
        <f t="shared" si="40"/>
        <v>0</v>
      </c>
      <c r="Q84" s="335">
        <f t="shared" si="41"/>
        <v>0</v>
      </c>
      <c r="R84" s="288" t="s">
        <v>11</v>
      </c>
      <c r="S84" s="288">
        <f t="shared" si="30"/>
        <v>0</v>
      </c>
      <c r="T84" s="335">
        <f t="shared" si="42"/>
        <v>0</v>
      </c>
      <c r="U84" s="288" t="s">
        <v>11</v>
      </c>
      <c r="V84" s="336" t="b">
        <f t="shared" si="56"/>
        <v>1</v>
      </c>
      <c r="W84" s="320"/>
      <c r="X84" s="326">
        <f t="shared" si="36"/>
        <v>0</v>
      </c>
      <c r="Y84" s="326">
        <f t="shared" si="37"/>
        <v>0</v>
      </c>
      <c r="Z84" s="339"/>
      <c r="AB84" s="288">
        <f t="shared" si="43"/>
        <v>0</v>
      </c>
      <c r="AC84" s="288">
        <f t="shared" si="44"/>
        <v>0</v>
      </c>
      <c r="AD84" s="288">
        <f t="shared" si="45"/>
        <v>0</v>
      </c>
      <c r="AE84" s="288">
        <f t="shared" si="46"/>
        <v>0</v>
      </c>
      <c r="AF84" s="288"/>
      <c r="AG84" s="288"/>
      <c r="AH84" s="288"/>
      <c r="AI84" s="288"/>
      <c r="AJ84" s="288">
        <f t="shared" si="57"/>
        <v>0</v>
      </c>
      <c r="AK84" s="288"/>
      <c r="AL84" s="288"/>
      <c r="AM84" s="288"/>
      <c r="AN84" s="288">
        <f t="shared" si="58"/>
        <v>0</v>
      </c>
      <c r="AO84" s="335">
        <f t="shared" si="47"/>
        <v>0</v>
      </c>
      <c r="AP84" s="335">
        <f t="shared" si="48"/>
        <v>0</v>
      </c>
      <c r="AR84" s="288">
        <v>7</v>
      </c>
      <c r="AS84" s="288">
        <v>0</v>
      </c>
      <c r="AT84" s="288">
        <v>0</v>
      </c>
      <c r="AU84" s="289">
        <v>7</v>
      </c>
      <c r="AV84" s="288">
        <f t="shared" si="59"/>
        <v>-7</v>
      </c>
      <c r="AW84" s="288">
        <f t="shared" si="60"/>
        <v>0</v>
      </c>
      <c r="AX84" s="288">
        <f t="shared" si="61"/>
        <v>0</v>
      </c>
      <c r="AY84" s="288">
        <f t="shared" si="62"/>
        <v>-7</v>
      </c>
      <c r="BA84" s="288">
        <v>20</v>
      </c>
      <c r="BB84" s="288">
        <v>0</v>
      </c>
      <c r="BC84" s="288">
        <v>0</v>
      </c>
      <c r="BD84" s="289">
        <v>20</v>
      </c>
      <c r="BE84" s="288">
        <f t="shared" si="63"/>
        <v>-20</v>
      </c>
      <c r="BF84" s="288">
        <f t="shared" si="49"/>
        <v>0</v>
      </c>
      <c r="BG84" s="288">
        <f t="shared" si="50"/>
        <v>0</v>
      </c>
      <c r="BH84" s="288">
        <f t="shared" si="51"/>
        <v>-20</v>
      </c>
      <c r="BI84" s="340"/>
      <c r="BJ84" s="340"/>
      <c r="DJ84" s="341"/>
    </row>
    <row r="85" spans="1:114" ht="12.75" customHeight="1" x14ac:dyDescent="0.25">
      <c r="A85" s="331" t="str">
        <f t="shared" si="52"/>
        <v>Hotel NameJun-23</v>
      </c>
      <c r="B85" s="331" t="str">
        <f t="shared" si="53"/>
        <v>Hotel Name45097</v>
      </c>
      <c r="C85" s="332" t="s">
        <v>183</v>
      </c>
      <c r="D85" s="333" t="str">
        <f t="shared" si="54"/>
        <v>Jun-23</v>
      </c>
      <c r="E85" s="333" t="s">
        <v>51</v>
      </c>
      <c r="F85" s="333">
        <v>45097</v>
      </c>
      <c r="G85" s="334">
        <f t="shared" si="55"/>
        <v>3</v>
      </c>
      <c r="H85" s="288"/>
      <c r="I85" s="288"/>
      <c r="J85" s="288"/>
      <c r="K85" s="289">
        <f t="shared" si="64"/>
        <v>0</v>
      </c>
      <c r="L85" s="288"/>
      <c r="M85" s="288"/>
      <c r="N85" s="288"/>
      <c r="O85" s="289">
        <f t="shared" si="39"/>
        <v>0</v>
      </c>
      <c r="P85" s="335">
        <f t="shared" si="40"/>
        <v>0</v>
      </c>
      <c r="Q85" s="335">
        <f t="shared" si="41"/>
        <v>0</v>
      </c>
      <c r="R85" s="288" t="s">
        <v>11</v>
      </c>
      <c r="S85" s="288">
        <f t="shared" ref="S85:S148" si="65">N85</f>
        <v>0</v>
      </c>
      <c r="T85" s="335">
        <f t="shared" si="42"/>
        <v>0</v>
      </c>
      <c r="U85" s="288" t="s">
        <v>11</v>
      </c>
      <c r="V85" s="336" t="b">
        <f t="shared" si="56"/>
        <v>1</v>
      </c>
      <c r="W85" s="320"/>
      <c r="X85" s="326">
        <f t="shared" si="36"/>
        <v>0</v>
      </c>
      <c r="Y85" s="326">
        <f t="shared" si="37"/>
        <v>0</v>
      </c>
      <c r="Z85" s="339"/>
      <c r="AB85" s="288">
        <f t="shared" si="43"/>
        <v>0</v>
      </c>
      <c r="AC85" s="288">
        <f t="shared" si="44"/>
        <v>0</v>
      </c>
      <c r="AD85" s="288">
        <f t="shared" si="45"/>
        <v>0</v>
      </c>
      <c r="AE85" s="288">
        <f t="shared" si="46"/>
        <v>0</v>
      </c>
      <c r="AF85" s="288"/>
      <c r="AG85" s="288"/>
      <c r="AH85" s="288"/>
      <c r="AI85" s="288"/>
      <c r="AJ85" s="288">
        <f t="shared" si="57"/>
        <v>0</v>
      </c>
      <c r="AK85" s="288"/>
      <c r="AL85" s="288"/>
      <c r="AM85" s="288"/>
      <c r="AN85" s="288">
        <f t="shared" si="58"/>
        <v>0</v>
      </c>
      <c r="AO85" s="335">
        <f t="shared" si="47"/>
        <v>0</v>
      </c>
      <c r="AP85" s="335">
        <f t="shared" si="48"/>
        <v>0</v>
      </c>
      <c r="AR85" s="288">
        <v>8</v>
      </c>
      <c r="AS85" s="288">
        <v>0</v>
      </c>
      <c r="AT85" s="288">
        <v>0</v>
      </c>
      <c r="AU85" s="289">
        <v>8</v>
      </c>
      <c r="AV85" s="288">
        <f t="shared" si="59"/>
        <v>-8</v>
      </c>
      <c r="AW85" s="288">
        <f t="shared" si="60"/>
        <v>0</v>
      </c>
      <c r="AX85" s="288">
        <f t="shared" si="61"/>
        <v>0</v>
      </c>
      <c r="AY85" s="288">
        <f t="shared" si="62"/>
        <v>-8</v>
      </c>
      <c r="BA85" s="288">
        <v>17</v>
      </c>
      <c r="BB85" s="288">
        <v>0</v>
      </c>
      <c r="BC85" s="288">
        <v>0</v>
      </c>
      <c r="BD85" s="289">
        <v>17</v>
      </c>
      <c r="BE85" s="288">
        <f t="shared" si="63"/>
        <v>-17</v>
      </c>
      <c r="BF85" s="288">
        <f t="shared" si="49"/>
        <v>0</v>
      </c>
      <c r="BG85" s="288">
        <f t="shared" si="50"/>
        <v>0</v>
      </c>
      <c r="BH85" s="288">
        <f t="shared" si="51"/>
        <v>-17</v>
      </c>
      <c r="BI85" s="340"/>
      <c r="BJ85" s="340"/>
      <c r="DJ85" s="341"/>
    </row>
    <row r="86" spans="1:114" ht="12.75" customHeight="1" x14ac:dyDescent="0.25">
      <c r="A86" s="331" t="str">
        <f t="shared" si="52"/>
        <v>Hotel NameJun-23</v>
      </c>
      <c r="B86" s="331" t="str">
        <f t="shared" si="53"/>
        <v>Hotel Name45098</v>
      </c>
      <c r="C86" s="332" t="s">
        <v>183</v>
      </c>
      <c r="D86" s="333" t="str">
        <f t="shared" si="54"/>
        <v>Jun-23</v>
      </c>
      <c r="E86" s="333" t="s">
        <v>51</v>
      </c>
      <c r="F86" s="333">
        <v>45098</v>
      </c>
      <c r="G86" s="334">
        <f t="shared" si="55"/>
        <v>4</v>
      </c>
      <c r="H86" s="288"/>
      <c r="I86" s="288"/>
      <c r="J86" s="288"/>
      <c r="K86" s="289">
        <f t="shared" si="64"/>
        <v>0</v>
      </c>
      <c r="L86" s="288"/>
      <c r="M86" s="288"/>
      <c r="N86" s="288"/>
      <c r="O86" s="289">
        <f t="shared" si="39"/>
        <v>0</v>
      </c>
      <c r="P86" s="335">
        <f t="shared" si="40"/>
        <v>0</v>
      </c>
      <c r="Q86" s="335">
        <f t="shared" si="41"/>
        <v>0</v>
      </c>
      <c r="R86" s="288" t="s">
        <v>11</v>
      </c>
      <c r="S86" s="288">
        <f t="shared" si="65"/>
        <v>0</v>
      </c>
      <c r="T86" s="335">
        <f t="shared" si="42"/>
        <v>0</v>
      </c>
      <c r="U86" s="288" t="s">
        <v>11</v>
      </c>
      <c r="V86" s="336" t="b">
        <f t="shared" si="56"/>
        <v>1</v>
      </c>
      <c r="W86" s="320"/>
      <c r="X86" s="326">
        <f t="shared" si="36"/>
        <v>0</v>
      </c>
      <c r="Y86" s="326">
        <f t="shared" si="37"/>
        <v>0</v>
      </c>
      <c r="Z86" s="339"/>
      <c r="AB86" s="288">
        <f t="shared" si="43"/>
        <v>0</v>
      </c>
      <c r="AC86" s="288">
        <f t="shared" si="44"/>
        <v>0</v>
      </c>
      <c r="AD86" s="288">
        <f t="shared" si="45"/>
        <v>0</v>
      </c>
      <c r="AE86" s="288">
        <f t="shared" si="46"/>
        <v>0</v>
      </c>
      <c r="AF86" s="288"/>
      <c r="AG86" s="288"/>
      <c r="AH86" s="288"/>
      <c r="AI86" s="288"/>
      <c r="AJ86" s="288">
        <f t="shared" si="57"/>
        <v>0</v>
      </c>
      <c r="AK86" s="288"/>
      <c r="AL86" s="288"/>
      <c r="AM86" s="288"/>
      <c r="AN86" s="288">
        <f t="shared" si="58"/>
        <v>0</v>
      </c>
      <c r="AO86" s="335">
        <f t="shared" si="47"/>
        <v>0</v>
      </c>
      <c r="AP86" s="335">
        <f t="shared" si="48"/>
        <v>0</v>
      </c>
      <c r="AR86" s="288">
        <v>9</v>
      </c>
      <c r="AS86" s="288">
        <v>0</v>
      </c>
      <c r="AT86" s="288">
        <v>0</v>
      </c>
      <c r="AU86" s="289">
        <v>9</v>
      </c>
      <c r="AV86" s="288">
        <f t="shared" si="59"/>
        <v>-9</v>
      </c>
      <c r="AW86" s="288">
        <f t="shared" si="60"/>
        <v>0</v>
      </c>
      <c r="AX86" s="288">
        <f t="shared" si="61"/>
        <v>0</v>
      </c>
      <c r="AY86" s="288">
        <f t="shared" si="62"/>
        <v>-9</v>
      </c>
      <c r="BA86" s="288">
        <v>20</v>
      </c>
      <c r="BB86" s="288">
        <v>0</v>
      </c>
      <c r="BC86" s="288">
        <v>0</v>
      </c>
      <c r="BD86" s="289">
        <v>20</v>
      </c>
      <c r="BE86" s="288">
        <f t="shared" si="63"/>
        <v>-20</v>
      </c>
      <c r="BF86" s="288">
        <f t="shared" si="49"/>
        <v>0</v>
      </c>
      <c r="BG86" s="288">
        <f t="shared" si="50"/>
        <v>0</v>
      </c>
      <c r="BH86" s="288">
        <f t="shared" si="51"/>
        <v>-20</v>
      </c>
      <c r="BI86" s="340"/>
      <c r="BJ86" s="340"/>
      <c r="DJ86" s="341"/>
    </row>
    <row r="87" spans="1:114" ht="12.75" customHeight="1" x14ac:dyDescent="0.25">
      <c r="A87" s="331" t="str">
        <f t="shared" si="52"/>
        <v>Hotel NameJun-23</v>
      </c>
      <c r="B87" s="331" t="str">
        <f t="shared" si="53"/>
        <v>Hotel Name45099</v>
      </c>
      <c r="C87" s="332" t="s">
        <v>183</v>
      </c>
      <c r="D87" s="333" t="str">
        <f t="shared" si="54"/>
        <v>Jun-23</v>
      </c>
      <c r="E87" s="333" t="s">
        <v>51</v>
      </c>
      <c r="F87" s="333">
        <v>45099</v>
      </c>
      <c r="G87" s="334">
        <f t="shared" si="55"/>
        <v>5</v>
      </c>
      <c r="H87" s="288"/>
      <c r="I87" s="288"/>
      <c r="J87" s="288"/>
      <c r="K87" s="289">
        <f t="shared" si="64"/>
        <v>0</v>
      </c>
      <c r="L87" s="288"/>
      <c r="M87" s="288"/>
      <c r="N87" s="288"/>
      <c r="O87" s="289">
        <f t="shared" si="39"/>
        <v>0</v>
      </c>
      <c r="P87" s="335">
        <f t="shared" si="40"/>
        <v>0</v>
      </c>
      <c r="Q87" s="335">
        <f t="shared" si="41"/>
        <v>0</v>
      </c>
      <c r="R87" s="288" t="s">
        <v>11</v>
      </c>
      <c r="S87" s="288">
        <f t="shared" si="65"/>
        <v>0</v>
      </c>
      <c r="T87" s="335">
        <f t="shared" si="42"/>
        <v>0</v>
      </c>
      <c r="U87" s="288" t="s">
        <v>11</v>
      </c>
      <c r="V87" s="336" t="b">
        <f t="shared" si="56"/>
        <v>1</v>
      </c>
      <c r="W87" s="320"/>
      <c r="X87" s="326">
        <f t="shared" si="36"/>
        <v>0</v>
      </c>
      <c r="Y87" s="326">
        <f t="shared" si="37"/>
        <v>0</v>
      </c>
      <c r="Z87" s="339"/>
      <c r="AB87" s="288">
        <f t="shared" si="43"/>
        <v>0</v>
      </c>
      <c r="AC87" s="288">
        <f t="shared" si="44"/>
        <v>0</v>
      </c>
      <c r="AD87" s="288">
        <f t="shared" si="45"/>
        <v>0</v>
      </c>
      <c r="AE87" s="288">
        <f t="shared" si="46"/>
        <v>0</v>
      </c>
      <c r="AF87" s="288"/>
      <c r="AG87" s="288"/>
      <c r="AH87" s="288"/>
      <c r="AI87" s="288"/>
      <c r="AJ87" s="288">
        <f t="shared" si="57"/>
        <v>0</v>
      </c>
      <c r="AK87" s="288"/>
      <c r="AL87" s="288"/>
      <c r="AM87" s="288"/>
      <c r="AN87" s="288">
        <f t="shared" si="58"/>
        <v>0</v>
      </c>
      <c r="AO87" s="335">
        <f t="shared" si="47"/>
        <v>0</v>
      </c>
      <c r="AP87" s="335">
        <f t="shared" si="48"/>
        <v>0</v>
      </c>
      <c r="AR87" s="288">
        <v>7</v>
      </c>
      <c r="AS87" s="288">
        <v>0</v>
      </c>
      <c r="AT87" s="288">
        <v>0</v>
      </c>
      <c r="AU87" s="289">
        <v>7</v>
      </c>
      <c r="AV87" s="288">
        <f t="shared" si="59"/>
        <v>-7</v>
      </c>
      <c r="AW87" s="288">
        <f t="shared" si="60"/>
        <v>0</v>
      </c>
      <c r="AX87" s="288">
        <f t="shared" si="61"/>
        <v>0</v>
      </c>
      <c r="AY87" s="288">
        <f t="shared" si="62"/>
        <v>-7</v>
      </c>
      <c r="BA87" s="288">
        <v>19</v>
      </c>
      <c r="BB87" s="288">
        <v>0</v>
      </c>
      <c r="BC87" s="288">
        <v>0</v>
      </c>
      <c r="BD87" s="289">
        <v>19</v>
      </c>
      <c r="BE87" s="288">
        <f t="shared" si="63"/>
        <v>-19</v>
      </c>
      <c r="BF87" s="288">
        <f t="shared" si="49"/>
        <v>0</v>
      </c>
      <c r="BG87" s="288">
        <f t="shared" si="50"/>
        <v>0</v>
      </c>
      <c r="BH87" s="288">
        <f t="shared" si="51"/>
        <v>-19</v>
      </c>
      <c r="BI87" s="340"/>
      <c r="BJ87" s="340"/>
      <c r="DJ87" s="341"/>
    </row>
    <row r="88" spans="1:114" ht="12.75" customHeight="1" x14ac:dyDescent="0.25">
      <c r="A88" s="331" t="str">
        <f t="shared" si="52"/>
        <v>Hotel NameJun-23</v>
      </c>
      <c r="B88" s="331" t="str">
        <f t="shared" si="53"/>
        <v>Hotel Name45100</v>
      </c>
      <c r="C88" s="332" t="s">
        <v>183</v>
      </c>
      <c r="D88" s="333" t="str">
        <f t="shared" si="54"/>
        <v>Jun-23</v>
      </c>
      <c r="E88" s="333" t="s">
        <v>51</v>
      </c>
      <c r="F88" s="333">
        <v>45100</v>
      </c>
      <c r="G88" s="334">
        <f t="shared" si="55"/>
        <v>6</v>
      </c>
      <c r="H88" s="288"/>
      <c r="I88" s="288"/>
      <c r="J88" s="288"/>
      <c r="K88" s="289">
        <f t="shared" si="64"/>
        <v>0</v>
      </c>
      <c r="L88" s="288"/>
      <c r="M88" s="288"/>
      <c r="N88" s="288"/>
      <c r="O88" s="289">
        <f t="shared" si="39"/>
        <v>0</v>
      </c>
      <c r="P88" s="335">
        <f t="shared" si="40"/>
        <v>0</v>
      </c>
      <c r="Q88" s="335">
        <f t="shared" si="41"/>
        <v>0</v>
      </c>
      <c r="R88" s="288" t="s">
        <v>11</v>
      </c>
      <c r="S88" s="288">
        <f t="shared" si="65"/>
        <v>0</v>
      </c>
      <c r="T88" s="335">
        <f t="shared" si="42"/>
        <v>0</v>
      </c>
      <c r="U88" s="288" t="s">
        <v>11</v>
      </c>
      <c r="V88" s="336" t="b">
        <f t="shared" si="56"/>
        <v>1</v>
      </c>
      <c r="W88" s="320"/>
      <c r="X88" s="326">
        <f t="shared" si="36"/>
        <v>0</v>
      </c>
      <c r="Y88" s="326">
        <f t="shared" si="37"/>
        <v>0</v>
      </c>
      <c r="Z88" s="339"/>
      <c r="AB88" s="288">
        <f t="shared" si="43"/>
        <v>0</v>
      </c>
      <c r="AC88" s="288">
        <f t="shared" si="44"/>
        <v>0</v>
      </c>
      <c r="AD88" s="288">
        <f t="shared" si="45"/>
        <v>0</v>
      </c>
      <c r="AE88" s="288">
        <f t="shared" si="46"/>
        <v>0</v>
      </c>
      <c r="AF88" s="288"/>
      <c r="AG88" s="288"/>
      <c r="AH88" s="288"/>
      <c r="AI88" s="288"/>
      <c r="AJ88" s="288">
        <f t="shared" si="57"/>
        <v>0</v>
      </c>
      <c r="AK88" s="288"/>
      <c r="AL88" s="288"/>
      <c r="AM88" s="288"/>
      <c r="AN88" s="288">
        <f t="shared" si="58"/>
        <v>0</v>
      </c>
      <c r="AO88" s="335">
        <f t="shared" si="47"/>
        <v>0</v>
      </c>
      <c r="AP88" s="335">
        <f t="shared" si="48"/>
        <v>0</v>
      </c>
      <c r="AR88" s="288">
        <v>7</v>
      </c>
      <c r="AS88" s="288">
        <v>0</v>
      </c>
      <c r="AT88" s="288">
        <v>0</v>
      </c>
      <c r="AU88" s="289">
        <v>7</v>
      </c>
      <c r="AV88" s="288">
        <f t="shared" si="59"/>
        <v>-7</v>
      </c>
      <c r="AW88" s="288">
        <f t="shared" si="60"/>
        <v>0</v>
      </c>
      <c r="AX88" s="288">
        <f t="shared" si="61"/>
        <v>0</v>
      </c>
      <c r="AY88" s="288">
        <f t="shared" si="62"/>
        <v>-7</v>
      </c>
      <c r="BA88" s="288">
        <v>19</v>
      </c>
      <c r="BB88" s="288">
        <v>0</v>
      </c>
      <c r="BC88" s="288">
        <v>0</v>
      </c>
      <c r="BD88" s="289">
        <v>19</v>
      </c>
      <c r="BE88" s="288">
        <f t="shared" si="63"/>
        <v>-19</v>
      </c>
      <c r="BF88" s="288">
        <f t="shared" si="49"/>
        <v>0</v>
      </c>
      <c r="BG88" s="288">
        <f t="shared" si="50"/>
        <v>0</v>
      </c>
      <c r="BH88" s="288">
        <f t="shared" si="51"/>
        <v>-19</v>
      </c>
      <c r="BI88" s="340"/>
      <c r="BJ88" s="340"/>
      <c r="DJ88" s="341"/>
    </row>
    <row r="89" spans="1:114" ht="12.75" customHeight="1" x14ac:dyDescent="0.25">
      <c r="A89" s="331" t="str">
        <f t="shared" si="52"/>
        <v>Hotel NameJun-23</v>
      </c>
      <c r="B89" s="331" t="str">
        <f t="shared" si="53"/>
        <v>Hotel Name45101</v>
      </c>
      <c r="C89" s="332" t="s">
        <v>183</v>
      </c>
      <c r="D89" s="333" t="str">
        <f t="shared" si="54"/>
        <v>Jun-23</v>
      </c>
      <c r="E89" s="333" t="s">
        <v>51</v>
      </c>
      <c r="F89" s="333">
        <v>45101</v>
      </c>
      <c r="G89" s="334">
        <f t="shared" si="55"/>
        <v>7</v>
      </c>
      <c r="H89" s="288"/>
      <c r="I89" s="288"/>
      <c r="J89" s="288"/>
      <c r="K89" s="289">
        <f t="shared" si="64"/>
        <v>0</v>
      </c>
      <c r="L89" s="288"/>
      <c r="M89" s="288"/>
      <c r="N89" s="288"/>
      <c r="O89" s="289">
        <f t="shared" si="39"/>
        <v>0</v>
      </c>
      <c r="P89" s="335">
        <f t="shared" si="40"/>
        <v>0</v>
      </c>
      <c r="Q89" s="335">
        <f t="shared" si="41"/>
        <v>0</v>
      </c>
      <c r="R89" s="288" t="s">
        <v>11</v>
      </c>
      <c r="S89" s="288">
        <f t="shared" si="65"/>
        <v>0</v>
      </c>
      <c r="T89" s="335">
        <f t="shared" si="42"/>
        <v>0</v>
      </c>
      <c r="U89" s="288" t="s">
        <v>11</v>
      </c>
      <c r="V89" s="336" t="b">
        <f t="shared" si="56"/>
        <v>1</v>
      </c>
      <c r="W89" s="320"/>
      <c r="X89" s="326">
        <f t="shared" si="36"/>
        <v>0</v>
      </c>
      <c r="Y89" s="326">
        <f t="shared" si="37"/>
        <v>0</v>
      </c>
      <c r="Z89" s="339"/>
      <c r="AB89" s="288">
        <f t="shared" si="43"/>
        <v>0</v>
      </c>
      <c r="AC89" s="288">
        <f t="shared" si="44"/>
        <v>0</v>
      </c>
      <c r="AD89" s="288">
        <f t="shared" si="45"/>
        <v>0</v>
      </c>
      <c r="AE89" s="288">
        <f t="shared" si="46"/>
        <v>0</v>
      </c>
      <c r="AF89" s="288"/>
      <c r="AG89" s="288"/>
      <c r="AH89" s="288"/>
      <c r="AI89" s="288"/>
      <c r="AJ89" s="288">
        <f t="shared" si="57"/>
        <v>0</v>
      </c>
      <c r="AK89" s="288"/>
      <c r="AL89" s="288"/>
      <c r="AM89" s="288"/>
      <c r="AN89" s="288">
        <f t="shared" si="58"/>
        <v>0</v>
      </c>
      <c r="AO89" s="335">
        <f t="shared" si="47"/>
        <v>0</v>
      </c>
      <c r="AP89" s="335">
        <f t="shared" si="48"/>
        <v>0</v>
      </c>
      <c r="AR89" s="288">
        <v>6</v>
      </c>
      <c r="AS89" s="288">
        <v>0</v>
      </c>
      <c r="AT89" s="288">
        <v>0</v>
      </c>
      <c r="AU89" s="289">
        <v>6</v>
      </c>
      <c r="AV89" s="288">
        <f t="shared" si="59"/>
        <v>-6</v>
      </c>
      <c r="AW89" s="288">
        <f t="shared" si="60"/>
        <v>0</v>
      </c>
      <c r="AX89" s="288">
        <f t="shared" si="61"/>
        <v>0</v>
      </c>
      <c r="AY89" s="288">
        <f t="shared" si="62"/>
        <v>-6</v>
      </c>
      <c r="BA89" s="288">
        <v>22</v>
      </c>
      <c r="BB89" s="288">
        <v>0</v>
      </c>
      <c r="BC89" s="288">
        <v>0</v>
      </c>
      <c r="BD89" s="289">
        <v>22</v>
      </c>
      <c r="BE89" s="288">
        <f t="shared" si="63"/>
        <v>-22</v>
      </c>
      <c r="BF89" s="288">
        <f t="shared" si="49"/>
        <v>0</v>
      </c>
      <c r="BG89" s="288">
        <f t="shared" si="50"/>
        <v>0</v>
      </c>
      <c r="BH89" s="288">
        <f t="shared" si="51"/>
        <v>-22</v>
      </c>
      <c r="BI89" s="340"/>
      <c r="BJ89" s="340"/>
      <c r="DJ89" s="341"/>
    </row>
    <row r="90" spans="1:114" ht="12.75" customHeight="1" x14ac:dyDescent="0.25">
      <c r="A90" s="331" t="str">
        <f t="shared" si="52"/>
        <v>Hotel NameJun-23</v>
      </c>
      <c r="B90" s="331" t="str">
        <f t="shared" si="53"/>
        <v>Hotel Name45102</v>
      </c>
      <c r="C90" s="332" t="s">
        <v>183</v>
      </c>
      <c r="D90" s="333" t="str">
        <f t="shared" si="54"/>
        <v>Jun-23</v>
      </c>
      <c r="E90" s="333" t="s">
        <v>51</v>
      </c>
      <c r="F90" s="333">
        <v>45102</v>
      </c>
      <c r="G90" s="334">
        <f t="shared" si="55"/>
        <v>1</v>
      </c>
      <c r="H90" s="288"/>
      <c r="I90" s="288"/>
      <c r="J90" s="288"/>
      <c r="K90" s="289">
        <f t="shared" si="64"/>
        <v>0</v>
      </c>
      <c r="L90" s="288"/>
      <c r="M90" s="288"/>
      <c r="N90" s="288"/>
      <c r="O90" s="289">
        <f t="shared" si="39"/>
        <v>0</v>
      </c>
      <c r="P90" s="335">
        <f t="shared" si="40"/>
        <v>0</v>
      </c>
      <c r="Q90" s="335">
        <f t="shared" si="41"/>
        <v>0</v>
      </c>
      <c r="R90" s="288" t="s">
        <v>11</v>
      </c>
      <c r="S90" s="288">
        <f t="shared" si="65"/>
        <v>0</v>
      </c>
      <c r="T90" s="335">
        <f t="shared" si="42"/>
        <v>0</v>
      </c>
      <c r="U90" s="288" t="s">
        <v>11</v>
      </c>
      <c r="V90" s="336" t="b">
        <f t="shared" si="56"/>
        <v>1</v>
      </c>
      <c r="W90" s="320"/>
      <c r="X90" s="326">
        <f t="shared" si="36"/>
        <v>0</v>
      </c>
      <c r="Y90" s="326">
        <f t="shared" si="37"/>
        <v>0</v>
      </c>
      <c r="Z90" s="339"/>
      <c r="AB90" s="288">
        <f t="shared" si="43"/>
        <v>0</v>
      </c>
      <c r="AC90" s="288">
        <f t="shared" si="44"/>
        <v>0</v>
      </c>
      <c r="AD90" s="288">
        <f t="shared" si="45"/>
        <v>0</v>
      </c>
      <c r="AE90" s="288">
        <f t="shared" si="46"/>
        <v>0</v>
      </c>
      <c r="AF90" s="288"/>
      <c r="AG90" s="288"/>
      <c r="AH90" s="288"/>
      <c r="AI90" s="288"/>
      <c r="AJ90" s="288">
        <f t="shared" si="57"/>
        <v>0</v>
      </c>
      <c r="AK90" s="288"/>
      <c r="AL90" s="288"/>
      <c r="AM90" s="288"/>
      <c r="AN90" s="288">
        <f t="shared" si="58"/>
        <v>0</v>
      </c>
      <c r="AO90" s="335">
        <f t="shared" si="47"/>
        <v>0</v>
      </c>
      <c r="AP90" s="335">
        <f t="shared" si="48"/>
        <v>0</v>
      </c>
      <c r="AR90" s="288">
        <v>7</v>
      </c>
      <c r="AS90" s="288">
        <v>0</v>
      </c>
      <c r="AT90" s="288">
        <v>0</v>
      </c>
      <c r="AU90" s="289">
        <v>7</v>
      </c>
      <c r="AV90" s="288">
        <f t="shared" si="59"/>
        <v>-7</v>
      </c>
      <c r="AW90" s="288">
        <f t="shared" si="60"/>
        <v>0</v>
      </c>
      <c r="AX90" s="288">
        <f t="shared" si="61"/>
        <v>0</v>
      </c>
      <c r="AY90" s="288">
        <f t="shared" si="62"/>
        <v>-7</v>
      </c>
      <c r="BA90" s="288">
        <v>23</v>
      </c>
      <c r="BB90" s="288">
        <v>0</v>
      </c>
      <c r="BC90" s="288">
        <v>0</v>
      </c>
      <c r="BD90" s="289">
        <v>23</v>
      </c>
      <c r="BE90" s="288">
        <f t="shared" si="63"/>
        <v>-23</v>
      </c>
      <c r="BF90" s="288">
        <f t="shared" si="49"/>
        <v>0</v>
      </c>
      <c r="BG90" s="288">
        <f t="shared" si="50"/>
        <v>0</v>
      </c>
      <c r="BH90" s="288">
        <f t="shared" si="51"/>
        <v>-23</v>
      </c>
      <c r="BI90" s="340"/>
      <c r="BJ90" s="340"/>
      <c r="DJ90" s="341"/>
    </row>
    <row r="91" spans="1:114" ht="12.75" customHeight="1" x14ac:dyDescent="0.25">
      <c r="A91" s="331" t="str">
        <f t="shared" si="52"/>
        <v>Hotel NameJun-23</v>
      </c>
      <c r="B91" s="331" t="str">
        <f t="shared" si="53"/>
        <v>Hotel Name45103</v>
      </c>
      <c r="C91" s="332" t="s">
        <v>183</v>
      </c>
      <c r="D91" s="333" t="str">
        <f t="shared" si="54"/>
        <v>Jun-23</v>
      </c>
      <c r="E91" s="333" t="s">
        <v>51</v>
      </c>
      <c r="F91" s="333">
        <v>45103</v>
      </c>
      <c r="G91" s="334">
        <f t="shared" si="55"/>
        <v>2</v>
      </c>
      <c r="H91" s="288"/>
      <c r="I91" s="288"/>
      <c r="J91" s="288"/>
      <c r="K91" s="289">
        <f t="shared" si="64"/>
        <v>0</v>
      </c>
      <c r="L91" s="288"/>
      <c r="M91" s="288"/>
      <c r="N91" s="288"/>
      <c r="O91" s="289">
        <f t="shared" si="39"/>
        <v>0</v>
      </c>
      <c r="P91" s="335">
        <f t="shared" si="40"/>
        <v>0</v>
      </c>
      <c r="Q91" s="335">
        <f t="shared" si="41"/>
        <v>0</v>
      </c>
      <c r="R91" s="288" t="s">
        <v>11</v>
      </c>
      <c r="S91" s="288">
        <f t="shared" si="65"/>
        <v>0</v>
      </c>
      <c r="T91" s="335">
        <f t="shared" si="42"/>
        <v>0</v>
      </c>
      <c r="U91" s="288" t="s">
        <v>11</v>
      </c>
      <c r="V91" s="336" t="b">
        <f t="shared" si="56"/>
        <v>1</v>
      </c>
      <c r="W91" s="320"/>
      <c r="X91" s="326">
        <f t="shared" si="36"/>
        <v>0</v>
      </c>
      <c r="Y91" s="326">
        <f t="shared" si="37"/>
        <v>0</v>
      </c>
      <c r="Z91" s="339"/>
      <c r="AB91" s="288">
        <f t="shared" si="43"/>
        <v>0</v>
      </c>
      <c r="AC91" s="288">
        <f t="shared" si="44"/>
        <v>0</v>
      </c>
      <c r="AD91" s="288">
        <f t="shared" si="45"/>
        <v>0</v>
      </c>
      <c r="AE91" s="288">
        <f t="shared" si="46"/>
        <v>0</v>
      </c>
      <c r="AF91" s="288"/>
      <c r="AG91" s="288"/>
      <c r="AH91" s="288"/>
      <c r="AI91" s="288"/>
      <c r="AJ91" s="288">
        <f t="shared" si="57"/>
        <v>0</v>
      </c>
      <c r="AK91" s="288"/>
      <c r="AL91" s="288"/>
      <c r="AM91" s="288"/>
      <c r="AN91" s="288">
        <f t="shared" si="58"/>
        <v>0</v>
      </c>
      <c r="AO91" s="335">
        <f t="shared" si="47"/>
        <v>0</v>
      </c>
      <c r="AP91" s="335">
        <f t="shared" si="48"/>
        <v>0</v>
      </c>
      <c r="AR91" s="288">
        <v>8</v>
      </c>
      <c r="AS91" s="288">
        <v>0</v>
      </c>
      <c r="AT91" s="288">
        <v>0</v>
      </c>
      <c r="AU91" s="289">
        <v>8</v>
      </c>
      <c r="AV91" s="288">
        <f t="shared" si="59"/>
        <v>-8</v>
      </c>
      <c r="AW91" s="288">
        <f t="shared" si="60"/>
        <v>0</v>
      </c>
      <c r="AX91" s="288">
        <f t="shared" si="61"/>
        <v>0</v>
      </c>
      <c r="AY91" s="288">
        <f t="shared" si="62"/>
        <v>-8</v>
      </c>
      <c r="BA91" s="288">
        <v>22</v>
      </c>
      <c r="BB91" s="288">
        <v>0</v>
      </c>
      <c r="BC91" s="288">
        <v>0</v>
      </c>
      <c r="BD91" s="289">
        <v>22</v>
      </c>
      <c r="BE91" s="288">
        <f t="shared" si="63"/>
        <v>-22</v>
      </c>
      <c r="BF91" s="288">
        <f t="shared" si="49"/>
        <v>0</v>
      </c>
      <c r="BG91" s="288">
        <f t="shared" si="50"/>
        <v>0</v>
      </c>
      <c r="BH91" s="288">
        <f t="shared" si="51"/>
        <v>-22</v>
      </c>
      <c r="BI91" s="340"/>
      <c r="BJ91" s="340"/>
      <c r="DJ91" s="341"/>
    </row>
    <row r="92" spans="1:114" ht="12.75" customHeight="1" x14ac:dyDescent="0.25">
      <c r="A92" s="331" t="str">
        <f t="shared" si="52"/>
        <v>Hotel NameJun-23</v>
      </c>
      <c r="B92" s="331" t="str">
        <f t="shared" si="53"/>
        <v>Hotel Name45104</v>
      </c>
      <c r="C92" s="332" t="s">
        <v>183</v>
      </c>
      <c r="D92" s="333" t="str">
        <f t="shared" si="54"/>
        <v>Jun-23</v>
      </c>
      <c r="E92" s="333" t="s">
        <v>51</v>
      </c>
      <c r="F92" s="333">
        <v>45104</v>
      </c>
      <c r="G92" s="334">
        <f t="shared" si="55"/>
        <v>3</v>
      </c>
      <c r="H92" s="288"/>
      <c r="I92" s="288"/>
      <c r="J92" s="288"/>
      <c r="K92" s="289">
        <f t="shared" si="64"/>
        <v>0</v>
      </c>
      <c r="L92" s="288"/>
      <c r="M92" s="288"/>
      <c r="N92" s="288"/>
      <c r="O92" s="289">
        <f t="shared" si="39"/>
        <v>0</v>
      </c>
      <c r="P92" s="335">
        <f t="shared" si="40"/>
        <v>0</v>
      </c>
      <c r="Q92" s="335">
        <f t="shared" si="41"/>
        <v>0</v>
      </c>
      <c r="R92" s="288" t="s">
        <v>11</v>
      </c>
      <c r="S92" s="288">
        <f t="shared" si="65"/>
        <v>0</v>
      </c>
      <c r="T92" s="335">
        <f t="shared" si="42"/>
        <v>0</v>
      </c>
      <c r="U92" s="288" t="s">
        <v>11</v>
      </c>
      <c r="V92" s="336" t="b">
        <f t="shared" si="56"/>
        <v>1</v>
      </c>
      <c r="W92" s="320"/>
      <c r="X92" s="326">
        <f t="shared" si="36"/>
        <v>0</v>
      </c>
      <c r="Y92" s="326">
        <f t="shared" si="37"/>
        <v>0</v>
      </c>
      <c r="Z92" s="339"/>
      <c r="AB92" s="288">
        <f t="shared" si="43"/>
        <v>0</v>
      </c>
      <c r="AC92" s="288">
        <f t="shared" si="44"/>
        <v>0</v>
      </c>
      <c r="AD92" s="288">
        <f t="shared" si="45"/>
        <v>0</v>
      </c>
      <c r="AE92" s="288">
        <f t="shared" si="46"/>
        <v>0</v>
      </c>
      <c r="AF92" s="288"/>
      <c r="AG92" s="288"/>
      <c r="AH92" s="288"/>
      <c r="AI92" s="288"/>
      <c r="AJ92" s="288">
        <f t="shared" si="57"/>
        <v>0</v>
      </c>
      <c r="AK92" s="288"/>
      <c r="AL92" s="288"/>
      <c r="AM92" s="288"/>
      <c r="AN92" s="288">
        <f t="shared" si="58"/>
        <v>0</v>
      </c>
      <c r="AO92" s="335">
        <f t="shared" si="47"/>
        <v>0</v>
      </c>
      <c r="AP92" s="335">
        <f t="shared" si="48"/>
        <v>0</v>
      </c>
      <c r="AR92" s="288">
        <v>8</v>
      </c>
      <c r="AS92" s="288">
        <v>0</v>
      </c>
      <c r="AT92" s="288">
        <v>0</v>
      </c>
      <c r="AU92" s="289">
        <v>8</v>
      </c>
      <c r="AV92" s="288">
        <f t="shared" si="59"/>
        <v>-8</v>
      </c>
      <c r="AW92" s="288">
        <f t="shared" si="60"/>
        <v>0</v>
      </c>
      <c r="AX92" s="288">
        <f t="shared" si="61"/>
        <v>0</v>
      </c>
      <c r="AY92" s="288">
        <f t="shared" si="62"/>
        <v>-8</v>
      </c>
      <c r="BA92" s="288">
        <v>18</v>
      </c>
      <c r="BB92" s="288">
        <v>0</v>
      </c>
      <c r="BC92" s="288">
        <v>0</v>
      </c>
      <c r="BD92" s="289">
        <v>18</v>
      </c>
      <c r="BE92" s="288">
        <f t="shared" si="63"/>
        <v>-18</v>
      </c>
      <c r="BF92" s="288">
        <f t="shared" si="49"/>
        <v>0</v>
      </c>
      <c r="BG92" s="288">
        <f t="shared" si="50"/>
        <v>0</v>
      </c>
      <c r="BH92" s="288">
        <f t="shared" si="51"/>
        <v>-18</v>
      </c>
      <c r="BI92" s="340"/>
      <c r="BJ92" s="340"/>
      <c r="DJ92" s="341"/>
    </row>
    <row r="93" spans="1:114" ht="12.75" customHeight="1" x14ac:dyDescent="0.25">
      <c r="A93" s="331" t="str">
        <f t="shared" si="52"/>
        <v>Hotel NameJun-23</v>
      </c>
      <c r="B93" s="331" t="str">
        <f t="shared" si="53"/>
        <v>Hotel Name45105</v>
      </c>
      <c r="C93" s="332" t="s">
        <v>183</v>
      </c>
      <c r="D93" s="333" t="str">
        <f t="shared" si="54"/>
        <v>Jun-23</v>
      </c>
      <c r="E93" s="333" t="s">
        <v>51</v>
      </c>
      <c r="F93" s="333">
        <v>45105</v>
      </c>
      <c r="G93" s="334">
        <f t="shared" si="55"/>
        <v>4</v>
      </c>
      <c r="H93" s="288"/>
      <c r="I93" s="288"/>
      <c r="J93" s="288"/>
      <c r="K93" s="289">
        <f t="shared" si="64"/>
        <v>0</v>
      </c>
      <c r="L93" s="288"/>
      <c r="M93" s="288"/>
      <c r="N93" s="288"/>
      <c r="O93" s="289">
        <f t="shared" si="39"/>
        <v>0</v>
      </c>
      <c r="P93" s="335">
        <f t="shared" si="40"/>
        <v>0</v>
      </c>
      <c r="Q93" s="335">
        <f t="shared" si="41"/>
        <v>0</v>
      </c>
      <c r="R93" s="288" t="s">
        <v>11</v>
      </c>
      <c r="S93" s="288">
        <f t="shared" si="65"/>
        <v>0</v>
      </c>
      <c r="T93" s="335">
        <f t="shared" si="42"/>
        <v>0</v>
      </c>
      <c r="U93" s="288" t="s">
        <v>11</v>
      </c>
      <c r="V93" s="336" t="b">
        <f t="shared" si="56"/>
        <v>1</v>
      </c>
      <c r="W93" s="320"/>
      <c r="X93" s="326">
        <f t="shared" si="36"/>
        <v>0</v>
      </c>
      <c r="Y93" s="326">
        <f t="shared" si="37"/>
        <v>0</v>
      </c>
      <c r="Z93" s="339"/>
      <c r="AB93" s="288">
        <f t="shared" si="43"/>
        <v>0</v>
      </c>
      <c r="AC93" s="288">
        <f t="shared" si="44"/>
        <v>0</v>
      </c>
      <c r="AD93" s="288">
        <f t="shared" si="45"/>
        <v>0</v>
      </c>
      <c r="AE93" s="288">
        <f t="shared" si="46"/>
        <v>0</v>
      </c>
      <c r="AF93" s="288"/>
      <c r="AG93" s="288"/>
      <c r="AH93" s="288"/>
      <c r="AI93" s="288"/>
      <c r="AJ93" s="288">
        <f t="shared" si="57"/>
        <v>0</v>
      </c>
      <c r="AK93" s="288"/>
      <c r="AL93" s="288"/>
      <c r="AM93" s="288"/>
      <c r="AN93" s="288">
        <f t="shared" si="58"/>
        <v>0</v>
      </c>
      <c r="AO93" s="335">
        <f t="shared" si="47"/>
        <v>0</v>
      </c>
      <c r="AP93" s="335">
        <f t="shared" si="48"/>
        <v>0</v>
      </c>
      <c r="AR93" s="288">
        <v>10</v>
      </c>
      <c r="AS93" s="288">
        <v>0</v>
      </c>
      <c r="AT93" s="288">
        <v>0</v>
      </c>
      <c r="AU93" s="289">
        <v>10</v>
      </c>
      <c r="AV93" s="288">
        <f t="shared" si="59"/>
        <v>-10</v>
      </c>
      <c r="AW93" s="288">
        <f t="shared" si="60"/>
        <v>0</v>
      </c>
      <c r="AX93" s="288">
        <f t="shared" si="61"/>
        <v>0</v>
      </c>
      <c r="AY93" s="288">
        <f t="shared" si="62"/>
        <v>-10</v>
      </c>
      <c r="BA93" s="288">
        <v>21</v>
      </c>
      <c r="BB93" s="288">
        <v>0</v>
      </c>
      <c r="BC93" s="288">
        <v>0</v>
      </c>
      <c r="BD93" s="289">
        <v>21</v>
      </c>
      <c r="BE93" s="288">
        <f t="shared" si="63"/>
        <v>-21</v>
      </c>
      <c r="BF93" s="288">
        <f t="shared" si="49"/>
        <v>0</v>
      </c>
      <c r="BG93" s="288">
        <f t="shared" si="50"/>
        <v>0</v>
      </c>
      <c r="BH93" s="288">
        <f t="shared" si="51"/>
        <v>-21</v>
      </c>
      <c r="BI93" s="340"/>
      <c r="BJ93" s="340"/>
      <c r="DJ93" s="341"/>
    </row>
    <row r="94" spans="1:114" ht="12.75" customHeight="1" x14ac:dyDescent="0.25">
      <c r="A94" s="331" t="str">
        <f t="shared" si="52"/>
        <v>Hotel NameJun-23</v>
      </c>
      <c r="B94" s="331" t="str">
        <f t="shared" si="53"/>
        <v>Hotel Name45106</v>
      </c>
      <c r="C94" s="332" t="s">
        <v>183</v>
      </c>
      <c r="D94" s="333" t="str">
        <f t="shared" si="54"/>
        <v>Jun-23</v>
      </c>
      <c r="E94" s="333" t="s">
        <v>51</v>
      </c>
      <c r="F94" s="333">
        <v>45106</v>
      </c>
      <c r="G94" s="334">
        <f t="shared" si="55"/>
        <v>5</v>
      </c>
      <c r="H94" s="288"/>
      <c r="I94" s="288"/>
      <c r="J94" s="288"/>
      <c r="K94" s="289">
        <f t="shared" si="64"/>
        <v>0</v>
      </c>
      <c r="L94" s="288"/>
      <c r="M94" s="288"/>
      <c r="N94" s="288"/>
      <c r="O94" s="289">
        <f t="shared" si="39"/>
        <v>0</v>
      </c>
      <c r="P94" s="335">
        <f t="shared" si="40"/>
        <v>0</v>
      </c>
      <c r="Q94" s="335">
        <f t="shared" si="41"/>
        <v>0</v>
      </c>
      <c r="R94" s="288" t="s">
        <v>11</v>
      </c>
      <c r="S94" s="288">
        <f t="shared" si="65"/>
        <v>0</v>
      </c>
      <c r="T94" s="335">
        <f t="shared" si="42"/>
        <v>0</v>
      </c>
      <c r="U94" s="288" t="s">
        <v>11</v>
      </c>
      <c r="V94" s="336" t="b">
        <f t="shared" si="56"/>
        <v>1</v>
      </c>
      <c r="W94" s="320"/>
      <c r="X94" s="326">
        <f t="shared" si="36"/>
        <v>0</v>
      </c>
      <c r="Y94" s="326">
        <f t="shared" si="37"/>
        <v>0</v>
      </c>
      <c r="Z94" s="339"/>
      <c r="AB94" s="288">
        <f t="shared" si="43"/>
        <v>0</v>
      </c>
      <c r="AC94" s="288">
        <f t="shared" si="44"/>
        <v>0</v>
      </c>
      <c r="AD94" s="288">
        <f t="shared" si="45"/>
        <v>0</v>
      </c>
      <c r="AE94" s="288">
        <f t="shared" si="46"/>
        <v>0</v>
      </c>
      <c r="AF94" s="288"/>
      <c r="AG94" s="288"/>
      <c r="AH94" s="288"/>
      <c r="AI94" s="288"/>
      <c r="AJ94" s="288">
        <f t="shared" si="57"/>
        <v>0</v>
      </c>
      <c r="AK94" s="288"/>
      <c r="AL94" s="288"/>
      <c r="AM94" s="288"/>
      <c r="AN94" s="288">
        <f t="shared" si="58"/>
        <v>0</v>
      </c>
      <c r="AO94" s="335">
        <f t="shared" si="47"/>
        <v>0</v>
      </c>
      <c r="AP94" s="335">
        <f t="shared" si="48"/>
        <v>0</v>
      </c>
      <c r="AR94" s="288">
        <v>8</v>
      </c>
      <c r="AS94" s="288">
        <v>0</v>
      </c>
      <c r="AT94" s="288">
        <v>0</v>
      </c>
      <c r="AU94" s="289">
        <v>8</v>
      </c>
      <c r="AV94" s="288">
        <f t="shared" si="59"/>
        <v>-8</v>
      </c>
      <c r="AW94" s="288">
        <f t="shared" si="60"/>
        <v>0</v>
      </c>
      <c r="AX94" s="288">
        <f t="shared" si="61"/>
        <v>0</v>
      </c>
      <c r="AY94" s="288">
        <f t="shared" si="62"/>
        <v>-8</v>
      </c>
      <c r="BA94" s="288">
        <v>21</v>
      </c>
      <c r="BB94" s="288">
        <v>0</v>
      </c>
      <c r="BC94" s="288">
        <v>0</v>
      </c>
      <c r="BD94" s="289">
        <v>21</v>
      </c>
      <c r="BE94" s="288">
        <f t="shared" si="63"/>
        <v>-21</v>
      </c>
      <c r="BF94" s="288">
        <f t="shared" si="49"/>
        <v>0</v>
      </c>
      <c r="BG94" s="288">
        <f t="shared" si="50"/>
        <v>0</v>
      </c>
      <c r="BH94" s="288">
        <f t="shared" si="51"/>
        <v>-21</v>
      </c>
      <c r="BI94" s="340"/>
      <c r="BJ94" s="340"/>
      <c r="DJ94" s="341"/>
    </row>
    <row r="95" spans="1:114" ht="12.75" customHeight="1" x14ac:dyDescent="0.25">
      <c r="A95" s="331" t="str">
        <f t="shared" si="52"/>
        <v>Hotel NameJun-23</v>
      </c>
      <c r="B95" s="331" t="str">
        <f t="shared" si="53"/>
        <v>Hotel Name45107</v>
      </c>
      <c r="C95" s="332" t="s">
        <v>183</v>
      </c>
      <c r="D95" s="333" t="str">
        <f t="shared" si="54"/>
        <v>Jun-23</v>
      </c>
      <c r="E95" s="333" t="s">
        <v>51</v>
      </c>
      <c r="F95" s="333">
        <v>45107</v>
      </c>
      <c r="G95" s="334">
        <f t="shared" si="55"/>
        <v>6</v>
      </c>
      <c r="H95" s="288"/>
      <c r="I95" s="288"/>
      <c r="J95" s="288"/>
      <c r="K95" s="289">
        <f t="shared" si="64"/>
        <v>0</v>
      </c>
      <c r="L95" s="288"/>
      <c r="M95" s="288"/>
      <c r="N95" s="288"/>
      <c r="O95" s="289">
        <f t="shared" si="39"/>
        <v>0</v>
      </c>
      <c r="P95" s="335">
        <f t="shared" si="40"/>
        <v>0</v>
      </c>
      <c r="Q95" s="335">
        <f t="shared" si="41"/>
        <v>0</v>
      </c>
      <c r="R95" s="288" t="s">
        <v>11</v>
      </c>
      <c r="S95" s="288">
        <f t="shared" si="65"/>
        <v>0</v>
      </c>
      <c r="T95" s="335">
        <f t="shared" si="42"/>
        <v>0</v>
      </c>
      <c r="U95" s="288" t="s">
        <v>11</v>
      </c>
      <c r="V95" s="336" t="b">
        <f t="shared" si="56"/>
        <v>1</v>
      </c>
      <c r="W95" s="320"/>
      <c r="X95" s="326">
        <f t="shared" si="36"/>
        <v>0</v>
      </c>
      <c r="Y95" s="326">
        <f t="shared" si="37"/>
        <v>0</v>
      </c>
      <c r="Z95" s="339"/>
      <c r="AB95" s="288">
        <f t="shared" si="43"/>
        <v>0</v>
      </c>
      <c r="AC95" s="288">
        <f t="shared" si="44"/>
        <v>0</v>
      </c>
      <c r="AD95" s="288">
        <f t="shared" si="45"/>
        <v>0</v>
      </c>
      <c r="AE95" s="288">
        <f t="shared" si="46"/>
        <v>0</v>
      </c>
      <c r="AF95" s="288"/>
      <c r="AG95" s="288"/>
      <c r="AH95" s="288"/>
      <c r="AI95" s="288"/>
      <c r="AJ95" s="288">
        <f t="shared" si="57"/>
        <v>0</v>
      </c>
      <c r="AK95" s="288"/>
      <c r="AL95" s="288"/>
      <c r="AM95" s="288"/>
      <c r="AN95" s="288">
        <f t="shared" si="58"/>
        <v>0</v>
      </c>
      <c r="AO95" s="335">
        <f t="shared" si="47"/>
        <v>0</v>
      </c>
      <c r="AP95" s="335">
        <f t="shared" si="48"/>
        <v>0</v>
      </c>
      <c r="AR95" s="288">
        <v>7</v>
      </c>
      <c r="AS95" s="288">
        <v>0</v>
      </c>
      <c r="AT95" s="288">
        <v>0</v>
      </c>
      <c r="AU95" s="289">
        <v>7</v>
      </c>
      <c r="AV95" s="288">
        <f t="shared" si="59"/>
        <v>-7</v>
      </c>
      <c r="AW95" s="288">
        <f t="shared" si="60"/>
        <v>0</v>
      </c>
      <c r="AX95" s="288">
        <f t="shared" si="61"/>
        <v>0</v>
      </c>
      <c r="AY95" s="288">
        <f t="shared" si="62"/>
        <v>-7</v>
      </c>
      <c r="BA95" s="288">
        <v>19</v>
      </c>
      <c r="BB95" s="288">
        <v>0</v>
      </c>
      <c r="BC95" s="288">
        <v>0</v>
      </c>
      <c r="BD95" s="289">
        <v>19</v>
      </c>
      <c r="BE95" s="288">
        <f t="shared" si="63"/>
        <v>-19</v>
      </c>
      <c r="BF95" s="288">
        <f t="shared" si="49"/>
        <v>0</v>
      </c>
      <c r="BG95" s="288">
        <f t="shared" si="50"/>
        <v>0</v>
      </c>
      <c r="BH95" s="288">
        <f t="shared" si="51"/>
        <v>-19</v>
      </c>
      <c r="BI95" s="340"/>
      <c r="BJ95" s="340"/>
      <c r="DJ95" s="341"/>
    </row>
    <row r="96" spans="1:114" ht="12.75" customHeight="1" outlineLevel="1" collapsed="1" x14ac:dyDescent="0.25">
      <c r="A96" s="331" t="str">
        <f t="shared" si="52"/>
        <v>Hotel NameJul-23</v>
      </c>
      <c r="B96" s="331" t="str">
        <f t="shared" si="53"/>
        <v>Hotel Name45108</v>
      </c>
      <c r="C96" s="332" t="s">
        <v>183</v>
      </c>
      <c r="D96" s="333" t="str">
        <f t="shared" si="54"/>
        <v>Jul-23</v>
      </c>
      <c r="E96" s="333" t="s">
        <v>52</v>
      </c>
      <c r="F96" s="333">
        <v>45108</v>
      </c>
      <c r="G96" s="334">
        <f t="shared" si="55"/>
        <v>7</v>
      </c>
      <c r="H96" s="288"/>
      <c r="I96" s="288"/>
      <c r="J96" s="288"/>
      <c r="K96" s="289">
        <f t="shared" si="64"/>
        <v>0</v>
      </c>
      <c r="L96" s="288"/>
      <c r="M96" s="288"/>
      <c r="N96" s="288"/>
      <c r="O96" s="289">
        <f t="shared" si="39"/>
        <v>0</v>
      </c>
      <c r="P96" s="335">
        <f t="shared" si="40"/>
        <v>0</v>
      </c>
      <c r="Q96" s="335">
        <f t="shared" si="41"/>
        <v>0</v>
      </c>
      <c r="R96" s="288" t="s">
        <v>11</v>
      </c>
      <c r="S96" s="288">
        <f t="shared" si="65"/>
        <v>0</v>
      </c>
      <c r="T96" s="335">
        <f t="shared" si="42"/>
        <v>0</v>
      </c>
      <c r="U96" s="288" t="s">
        <v>11</v>
      </c>
      <c r="V96" s="336" t="b">
        <f t="shared" si="56"/>
        <v>1</v>
      </c>
      <c r="W96" s="320"/>
      <c r="X96" s="326"/>
      <c r="Y96" s="329"/>
      <c r="Z96" s="339"/>
      <c r="AB96" s="288">
        <f t="shared" si="43"/>
        <v>0</v>
      </c>
      <c r="AC96" s="288">
        <f t="shared" si="44"/>
        <v>0</v>
      </c>
      <c r="AD96" s="288">
        <f t="shared" si="45"/>
        <v>0</v>
      </c>
      <c r="AE96" s="288">
        <f t="shared" si="46"/>
        <v>0</v>
      </c>
      <c r="AF96" s="288"/>
      <c r="AG96" s="288"/>
      <c r="AH96" s="288"/>
      <c r="AI96" s="288"/>
      <c r="AJ96" s="288">
        <f t="shared" si="57"/>
        <v>0</v>
      </c>
      <c r="AK96" s="288"/>
      <c r="AL96" s="288"/>
      <c r="AM96" s="288"/>
      <c r="AN96" s="288">
        <f t="shared" si="58"/>
        <v>0</v>
      </c>
      <c r="AO96" s="335">
        <f t="shared" si="47"/>
        <v>0</v>
      </c>
      <c r="AP96" s="335">
        <f t="shared" si="48"/>
        <v>0</v>
      </c>
      <c r="AR96" s="288"/>
      <c r="AS96" s="288"/>
      <c r="AT96" s="288"/>
      <c r="AU96" s="289"/>
      <c r="AV96" s="288">
        <f t="shared" si="59"/>
        <v>0</v>
      </c>
      <c r="AW96" s="288">
        <f t="shared" si="60"/>
        <v>0</v>
      </c>
      <c r="AX96" s="288">
        <f t="shared" si="61"/>
        <v>0</v>
      </c>
      <c r="AY96" s="288">
        <f t="shared" si="62"/>
        <v>0</v>
      </c>
      <c r="BA96" s="288"/>
      <c r="BB96" s="288"/>
      <c r="BC96" s="288"/>
      <c r="BD96" s="289"/>
      <c r="BE96" s="288">
        <f t="shared" si="63"/>
        <v>0</v>
      </c>
      <c r="BF96" s="288">
        <f t="shared" si="49"/>
        <v>0</v>
      </c>
      <c r="BG96" s="288">
        <f t="shared" si="50"/>
        <v>0</v>
      </c>
      <c r="BH96" s="288">
        <f t="shared" si="51"/>
        <v>0</v>
      </c>
      <c r="BI96" s="340"/>
      <c r="BJ96" s="340"/>
      <c r="DJ96" s="341"/>
    </row>
    <row r="97" spans="1:114" ht="12.75" customHeight="1" outlineLevel="1" x14ac:dyDescent="0.25">
      <c r="A97" s="331" t="str">
        <f t="shared" si="52"/>
        <v>Hotel NameJul-23</v>
      </c>
      <c r="B97" s="331" t="str">
        <f t="shared" si="53"/>
        <v>Hotel Name45109</v>
      </c>
      <c r="C97" s="332" t="s">
        <v>183</v>
      </c>
      <c r="D97" s="333" t="str">
        <f t="shared" si="54"/>
        <v>Jul-23</v>
      </c>
      <c r="E97" s="333" t="s">
        <v>52</v>
      </c>
      <c r="F97" s="333">
        <v>45109</v>
      </c>
      <c r="G97" s="334">
        <f t="shared" si="55"/>
        <v>1</v>
      </c>
      <c r="H97" s="288"/>
      <c r="I97" s="288"/>
      <c r="J97" s="288"/>
      <c r="K97" s="289">
        <f t="shared" si="64"/>
        <v>0</v>
      </c>
      <c r="L97" s="288"/>
      <c r="M97" s="288"/>
      <c r="N97" s="288"/>
      <c r="O97" s="289">
        <f t="shared" si="39"/>
        <v>0</v>
      </c>
      <c r="P97" s="335">
        <f t="shared" si="40"/>
        <v>0</v>
      </c>
      <c r="Q97" s="335">
        <f t="shared" si="41"/>
        <v>0</v>
      </c>
      <c r="R97" s="288" t="s">
        <v>11</v>
      </c>
      <c r="S97" s="288">
        <f t="shared" si="65"/>
        <v>0</v>
      </c>
      <c r="T97" s="335">
        <f t="shared" si="42"/>
        <v>0</v>
      </c>
      <c r="U97" s="288" t="s">
        <v>11</v>
      </c>
      <c r="V97" s="336" t="b">
        <f t="shared" si="56"/>
        <v>1</v>
      </c>
      <c r="W97" s="320"/>
      <c r="X97" s="326"/>
      <c r="Y97" s="329"/>
      <c r="Z97" s="339"/>
      <c r="AB97" s="288">
        <f t="shared" si="43"/>
        <v>0</v>
      </c>
      <c r="AC97" s="288">
        <f t="shared" si="44"/>
        <v>0</v>
      </c>
      <c r="AD97" s="288">
        <f t="shared" si="45"/>
        <v>0</v>
      </c>
      <c r="AE97" s="288">
        <f t="shared" si="46"/>
        <v>0</v>
      </c>
      <c r="AF97" s="288"/>
      <c r="AG97" s="288"/>
      <c r="AH97" s="288"/>
      <c r="AI97" s="288"/>
      <c r="AJ97" s="288">
        <f t="shared" si="57"/>
        <v>0</v>
      </c>
      <c r="AK97" s="288"/>
      <c r="AL97" s="288"/>
      <c r="AM97" s="288"/>
      <c r="AN97" s="288">
        <f t="shared" si="58"/>
        <v>0</v>
      </c>
      <c r="AO97" s="335">
        <f t="shared" si="47"/>
        <v>0</v>
      </c>
      <c r="AP97" s="335">
        <f t="shared" si="48"/>
        <v>0</v>
      </c>
      <c r="AR97" s="288"/>
      <c r="AS97" s="288"/>
      <c r="AT97" s="288"/>
      <c r="AU97" s="289"/>
      <c r="AV97" s="288">
        <f t="shared" si="59"/>
        <v>0</v>
      </c>
      <c r="AW97" s="288">
        <f t="shared" si="60"/>
        <v>0</v>
      </c>
      <c r="AX97" s="288">
        <f t="shared" si="61"/>
        <v>0</v>
      </c>
      <c r="AY97" s="288">
        <f t="shared" si="62"/>
        <v>0</v>
      </c>
      <c r="BA97" s="288"/>
      <c r="BB97" s="288"/>
      <c r="BC97" s="288"/>
      <c r="BD97" s="289"/>
      <c r="BE97" s="288">
        <f t="shared" si="63"/>
        <v>0</v>
      </c>
      <c r="BF97" s="288">
        <f t="shared" si="49"/>
        <v>0</v>
      </c>
      <c r="BG97" s="288">
        <f t="shared" si="50"/>
        <v>0</v>
      </c>
      <c r="BH97" s="288">
        <f t="shared" si="51"/>
        <v>0</v>
      </c>
      <c r="BI97" s="340"/>
      <c r="BJ97" s="340"/>
      <c r="DJ97" s="341"/>
    </row>
    <row r="98" spans="1:114" ht="12.75" customHeight="1" outlineLevel="1" x14ac:dyDescent="0.25">
      <c r="A98" s="331" t="str">
        <f t="shared" si="52"/>
        <v>Hotel NameJul-23</v>
      </c>
      <c r="B98" s="331" t="str">
        <f t="shared" si="53"/>
        <v>Hotel Name45110</v>
      </c>
      <c r="C98" s="332" t="s">
        <v>183</v>
      </c>
      <c r="D98" s="333" t="str">
        <f t="shared" si="54"/>
        <v>Jul-23</v>
      </c>
      <c r="E98" s="333" t="s">
        <v>52</v>
      </c>
      <c r="F98" s="333">
        <v>45110</v>
      </c>
      <c r="G98" s="334">
        <f t="shared" si="55"/>
        <v>2</v>
      </c>
      <c r="H98" s="288"/>
      <c r="I98" s="288"/>
      <c r="J98" s="288"/>
      <c r="K98" s="289">
        <f t="shared" si="64"/>
        <v>0</v>
      </c>
      <c r="L98" s="288"/>
      <c r="M98" s="288"/>
      <c r="N98" s="288"/>
      <c r="O98" s="289">
        <f t="shared" si="39"/>
        <v>0</v>
      </c>
      <c r="P98" s="335">
        <f t="shared" si="40"/>
        <v>0</v>
      </c>
      <c r="Q98" s="335">
        <f t="shared" si="41"/>
        <v>0</v>
      </c>
      <c r="R98" s="288" t="s">
        <v>11</v>
      </c>
      <c r="S98" s="288">
        <f t="shared" si="65"/>
        <v>0</v>
      </c>
      <c r="T98" s="335">
        <f t="shared" si="42"/>
        <v>0</v>
      </c>
      <c r="U98" s="288" t="s">
        <v>11</v>
      </c>
      <c r="V98" s="336" t="b">
        <f t="shared" si="56"/>
        <v>1</v>
      </c>
      <c r="W98" s="320"/>
      <c r="X98" s="326"/>
      <c r="Y98" s="329"/>
      <c r="Z98" s="339"/>
      <c r="AB98" s="288">
        <f t="shared" si="43"/>
        <v>0</v>
      </c>
      <c r="AC98" s="288">
        <f t="shared" si="44"/>
        <v>0</v>
      </c>
      <c r="AD98" s="288">
        <f t="shared" si="45"/>
        <v>0</v>
      </c>
      <c r="AE98" s="288">
        <f t="shared" si="46"/>
        <v>0</v>
      </c>
      <c r="AF98" s="288"/>
      <c r="AG98" s="288"/>
      <c r="AH98" s="288"/>
      <c r="AI98" s="288"/>
      <c r="AJ98" s="288">
        <f t="shared" si="57"/>
        <v>0</v>
      </c>
      <c r="AK98" s="288"/>
      <c r="AL98" s="288"/>
      <c r="AM98" s="288"/>
      <c r="AN98" s="288">
        <f t="shared" si="58"/>
        <v>0</v>
      </c>
      <c r="AO98" s="335">
        <f t="shared" si="47"/>
        <v>0</v>
      </c>
      <c r="AP98" s="335">
        <f t="shared" si="48"/>
        <v>0</v>
      </c>
      <c r="AR98" s="288"/>
      <c r="AS98" s="288"/>
      <c r="AT98" s="288"/>
      <c r="AU98" s="289"/>
      <c r="AV98" s="288">
        <f t="shared" si="59"/>
        <v>0</v>
      </c>
      <c r="AW98" s="288">
        <f t="shared" si="60"/>
        <v>0</v>
      </c>
      <c r="AX98" s="288">
        <f t="shared" si="61"/>
        <v>0</v>
      </c>
      <c r="AY98" s="288">
        <f t="shared" si="62"/>
        <v>0</v>
      </c>
      <c r="BA98" s="288"/>
      <c r="BB98" s="288"/>
      <c r="BC98" s="288"/>
      <c r="BD98" s="289"/>
      <c r="BE98" s="288">
        <f t="shared" si="63"/>
        <v>0</v>
      </c>
      <c r="BF98" s="288">
        <f t="shared" si="49"/>
        <v>0</v>
      </c>
      <c r="BG98" s="288">
        <f t="shared" si="50"/>
        <v>0</v>
      </c>
      <c r="BH98" s="288">
        <f t="shared" si="51"/>
        <v>0</v>
      </c>
      <c r="BI98" s="340"/>
      <c r="BJ98" s="340"/>
      <c r="DJ98" s="341"/>
    </row>
    <row r="99" spans="1:114" ht="12.75" customHeight="1" outlineLevel="1" x14ac:dyDescent="0.25">
      <c r="A99" s="331" t="str">
        <f t="shared" si="52"/>
        <v>Hotel NameJul-23</v>
      </c>
      <c r="B99" s="331" t="str">
        <f t="shared" si="53"/>
        <v>Hotel Name45111</v>
      </c>
      <c r="C99" s="332" t="s">
        <v>183</v>
      </c>
      <c r="D99" s="333" t="str">
        <f t="shared" si="54"/>
        <v>Jul-23</v>
      </c>
      <c r="E99" s="333" t="s">
        <v>52</v>
      </c>
      <c r="F99" s="333">
        <v>45111</v>
      </c>
      <c r="G99" s="334">
        <f t="shared" si="55"/>
        <v>3</v>
      </c>
      <c r="H99" s="288"/>
      <c r="I99" s="288"/>
      <c r="J99" s="288"/>
      <c r="K99" s="289">
        <f t="shared" ref="K99:K126" si="66">SUM(H99:J99)-J99</f>
        <v>0</v>
      </c>
      <c r="L99" s="288"/>
      <c r="M99" s="288"/>
      <c r="N99" s="288"/>
      <c r="O99" s="289">
        <f t="shared" si="39"/>
        <v>0</v>
      </c>
      <c r="P99" s="335">
        <f t="shared" si="40"/>
        <v>0</v>
      </c>
      <c r="Q99" s="335">
        <f t="shared" si="41"/>
        <v>0</v>
      </c>
      <c r="R99" s="288" t="s">
        <v>11</v>
      </c>
      <c r="S99" s="288">
        <f t="shared" si="65"/>
        <v>0</v>
      </c>
      <c r="T99" s="335">
        <f t="shared" si="42"/>
        <v>0</v>
      </c>
      <c r="U99" s="288" t="s">
        <v>11</v>
      </c>
      <c r="V99" s="336" t="b">
        <f t="shared" si="56"/>
        <v>1</v>
      </c>
      <c r="W99" s="320"/>
      <c r="X99" s="326"/>
      <c r="Y99" s="329"/>
      <c r="Z99" s="339"/>
      <c r="AB99" s="288">
        <f t="shared" si="43"/>
        <v>0</v>
      </c>
      <c r="AC99" s="288">
        <f t="shared" si="44"/>
        <v>0</v>
      </c>
      <c r="AD99" s="288">
        <f t="shared" si="45"/>
        <v>0</v>
      </c>
      <c r="AE99" s="288">
        <f t="shared" si="46"/>
        <v>0</v>
      </c>
      <c r="AF99" s="288"/>
      <c r="AG99" s="288"/>
      <c r="AH99" s="288"/>
      <c r="AI99" s="288"/>
      <c r="AJ99" s="288">
        <f t="shared" si="57"/>
        <v>0</v>
      </c>
      <c r="AK99" s="288"/>
      <c r="AL99" s="288"/>
      <c r="AM99" s="288"/>
      <c r="AN99" s="288">
        <f t="shared" si="58"/>
        <v>0</v>
      </c>
      <c r="AO99" s="335">
        <f t="shared" si="47"/>
        <v>0</v>
      </c>
      <c r="AP99" s="335">
        <f t="shared" si="48"/>
        <v>0</v>
      </c>
      <c r="AR99" s="288"/>
      <c r="AS99" s="288"/>
      <c r="AT99" s="288"/>
      <c r="AU99" s="289"/>
      <c r="AV99" s="288">
        <f t="shared" si="59"/>
        <v>0</v>
      </c>
      <c r="AW99" s="288">
        <f t="shared" si="60"/>
        <v>0</v>
      </c>
      <c r="AX99" s="288">
        <f t="shared" si="61"/>
        <v>0</v>
      </c>
      <c r="AY99" s="288">
        <f t="shared" si="62"/>
        <v>0</v>
      </c>
      <c r="BA99" s="288"/>
      <c r="BB99" s="288"/>
      <c r="BC99" s="288"/>
      <c r="BD99" s="289"/>
      <c r="BE99" s="288">
        <f t="shared" si="63"/>
        <v>0</v>
      </c>
      <c r="BF99" s="288">
        <f t="shared" si="49"/>
        <v>0</v>
      </c>
      <c r="BG99" s="288">
        <f t="shared" si="50"/>
        <v>0</v>
      </c>
      <c r="BH99" s="288">
        <f t="shared" si="51"/>
        <v>0</v>
      </c>
      <c r="BI99" s="340"/>
      <c r="BJ99" s="340"/>
      <c r="DJ99" s="341"/>
    </row>
    <row r="100" spans="1:114" ht="12.75" customHeight="1" outlineLevel="1" x14ac:dyDescent="0.25">
      <c r="A100" s="331" t="str">
        <f t="shared" si="52"/>
        <v>Hotel NameJul-23</v>
      </c>
      <c r="B100" s="331" t="str">
        <f t="shared" si="53"/>
        <v>Hotel Name45112</v>
      </c>
      <c r="C100" s="332" t="s">
        <v>183</v>
      </c>
      <c r="D100" s="333" t="str">
        <f t="shared" si="54"/>
        <v>Jul-23</v>
      </c>
      <c r="E100" s="333" t="s">
        <v>52</v>
      </c>
      <c r="F100" s="333">
        <v>45112</v>
      </c>
      <c r="G100" s="334">
        <f t="shared" si="55"/>
        <v>4</v>
      </c>
      <c r="H100" s="288"/>
      <c r="I100" s="288"/>
      <c r="J100" s="288"/>
      <c r="K100" s="289">
        <f t="shared" si="66"/>
        <v>0</v>
      </c>
      <c r="L100" s="288"/>
      <c r="M100" s="288"/>
      <c r="N100" s="288"/>
      <c r="O100" s="289">
        <f t="shared" si="39"/>
        <v>0</v>
      </c>
      <c r="P100" s="335">
        <f t="shared" si="40"/>
        <v>0</v>
      </c>
      <c r="Q100" s="335">
        <f t="shared" si="41"/>
        <v>0</v>
      </c>
      <c r="R100" s="288" t="s">
        <v>11</v>
      </c>
      <c r="S100" s="288">
        <f t="shared" si="65"/>
        <v>0</v>
      </c>
      <c r="T100" s="335">
        <f t="shared" si="42"/>
        <v>0</v>
      </c>
      <c r="U100" s="288" t="s">
        <v>11</v>
      </c>
      <c r="V100" s="336" t="b">
        <f t="shared" si="56"/>
        <v>1</v>
      </c>
      <c r="W100" s="320"/>
      <c r="X100" s="326"/>
      <c r="Y100" s="329"/>
      <c r="Z100" s="339"/>
      <c r="AB100" s="288">
        <f t="shared" si="43"/>
        <v>0</v>
      </c>
      <c r="AC100" s="288">
        <f t="shared" si="44"/>
        <v>0</v>
      </c>
      <c r="AD100" s="288">
        <f t="shared" si="45"/>
        <v>0</v>
      </c>
      <c r="AE100" s="288">
        <f t="shared" si="46"/>
        <v>0</v>
      </c>
      <c r="AF100" s="288"/>
      <c r="AG100" s="288"/>
      <c r="AH100" s="288"/>
      <c r="AI100" s="288"/>
      <c r="AJ100" s="288">
        <f t="shared" si="57"/>
        <v>0</v>
      </c>
      <c r="AK100" s="288"/>
      <c r="AL100" s="288"/>
      <c r="AM100" s="288"/>
      <c r="AN100" s="288">
        <f t="shared" si="58"/>
        <v>0</v>
      </c>
      <c r="AO100" s="335">
        <f t="shared" si="47"/>
        <v>0</v>
      </c>
      <c r="AP100" s="335">
        <f t="shared" si="48"/>
        <v>0</v>
      </c>
      <c r="AR100" s="288"/>
      <c r="AS100" s="288"/>
      <c r="AT100" s="288"/>
      <c r="AU100" s="289"/>
      <c r="AV100" s="288">
        <f t="shared" si="59"/>
        <v>0</v>
      </c>
      <c r="AW100" s="288">
        <f t="shared" si="60"/>
        <v>0</v>
      </c>
      <c r="AX100" s="288">
        <f t="shared" si="61"/>
        <v>0</v>
      </c>
      <c r="AY100" s="288">
        <f t="shared" si="62"/>
        <v>0</v>
      </c>
      <c r="BA100" s="288"/>
      <c r="BB100" s="288"/>
      <c r="BC100" s="288"/>
      <c r="BD100" s="289"/>
      <c r="BE100" s="288">
        <f t="shared" si="63"/>
        <v>0</v>
      </c>
      <c r="BF100" s="288">
        <f t="shared" si="49"/>
        <v>0</v>
      </c>
      <c r="BG100" s="288">
        <f t="shared" si="50"/>
        <v>0</v>
      </c>
      <c r="BH100" s="288">
        <f t="shared" si="51"/>
        <v>0</v>
      </c>
      <c r="BI100" s="340"/>
      <c r="BJ100" s="340"/>
      <c r="DJ100" s="341"/>
    </row>
    <row r="101" spans="1:114" ht="12.75" customHeight="1" outlineLevel="1" x14ac:dyDescent="0.25">
      <c r="A101" s="331" t="str">
        <f t="shared" si="52"/>
        <v>Hotel NameJul-23</v>
      </c>
      <c r="B101" s="331" t="str">
        <f t="shared" si="53"/>
        <v>Hotel Name45113</v>
      </c>
      <c r="C101" s="332" t="s">
        <v>183</v>
      </c>
      <c r="D101" s="333" t="str">
        <f t="shared" si="54"/>
        <v>Jul-23</v>
      </c>
      <c r="E101" s="333" t="s">
        <v>52</v>
      </c>
      <c r="F101" s="333">
        <v>45113</v>
      </c>
      <c r="G101" s="334">
        <f t="shared" si="55"/>
        <v>5</v>
      </c>
      <c r="H101" s="288"/>
      <c r="I101" s="288"/>
      <c r="J101" s="288"/>
      <c r="K101" s="289">
        <f t="shared" si="66"/>
        <v>0</v>
      </c>
      <c r="L101" s="288"/>
      <c r="M101" s="288"/>
      <c r="N101" s="288"/>
      <c r="O101" s="289">
        <f t="shared" si="39"/>
        <v>0</v>
      </c>
      <c r="P101" s="335">
        <f t="shared" si="40"/>
        <v>0</v>
      </c>
      <c r="Q101" s="335">
        <f t="shared" si="41"/>
        <v>0</v>
      </c>
      <c r="R101" s="288" t="s">
        <v>11</v>
      </c>
      <c r="S101" s="288">
        <f t="shared" si="65"/>
        <v>0</v>
      </c>
      <c r="T101" s="335">
        <f t="shared" si="42"/>
        <v>0</v>
      </c>
      <c r="U101" s="288" t="s">
        <v>11</v>
      </c>
      <c r="V101" s="336" t="b">
        <f t="shared" si="56"/>
        <v>1</v>
      </c>
      <c r="W101" s="320"/>
      <c r="X101" s="326"/>
      <c r="Y101" s="329"/>
      <c r="Z101" s="339"/>
      <c r="AB101" s="288">
        <f t="shared" si="43"/>
        <v>0</v>
      </c>
      <c r="AC101" s="288">
        <f t="shared" si="44"/>
        <v>0</v>
      </c>
      <c r="AD101" s="288">
        <f t="shared" si="45"/>
        <v>0</v>
      </c>
      <c r="AE101" s="288">
        <f t="shared" si="46"/>
        <v>0</v>
      </c>
      <c r="AF101" s="288"/>
      <c r="AG101" s="288"/>
      <c r="AH101" s="288"/>
      <c r="AI101" s="288"/>
      <c r="AJ101" s="288">
        <f t="shared" si="57"/>
        <v>0</v>
      </c>
      <c r="AK101" s="288"/>
      <c r="AL101" s="288"/>
      <c r="AM101" s="288"/>
      <c r="AN101" s="288">
        <f t="shared" si="58"/>
        <v>0</v>
      </c>
      <c r="AO101" s="335">
        <f t="shared" si="47"/>
        <v>0</v>
      </c>
      <c r="AP101" s="335">
        <f t="shared" si="48"/>
        <v>0</v>
      </c>
      <c r="AR101" s="288"/>
      <c r="AS101" s="288"/>
      <c r="AT101" s="288"/>
      <c r="AU101" s="289"/>
      <c r="AV101" s="288">
        <f t="shared" si="59"/>
        <v>0</v>
      </c>
      <c r="AW101" s="288">
        <f t="shared" si="60"/>
        <v>0</v>
      </c>
      <c r="AX101" s="288">
        <f t="shared" si="61"/>
        <v>0</v>
      </c>
      <c r="AY101" s="288">
        <f t="shared" si="62"/>
        <v>0</v>
      </c>
      <c r="BA101" s="288"/>
      <c r="BB101" s="288"/>
      <c r="BC101" s="288"/>
      <c r="BD101" s="289"/>
      <c r="BE101" s="288">
        <f t="shared" si="63"/>
        <v>0</v>
      </c>
      <c r="BF101" s="288">
        <f t="shared" si="49"/>
        <v>0</v>
      </c>
      <c r="BG101" s="288">
        <f t="shared" si="50"/>
        <v>0</v>
      </c>
      <c r="BH101" s="288">
        <f t="shared" si="51"/>
        <v>0</v>
      </c>
      <c r="BI101" s="340"/>
      <c r="BJ101" s="340"/>
      <c r="DJ101" s="341"/>
    </row>
    <row r="102" spans="1:114" ht="12.75" customHeight="1" outlineLevel="1" x14ac:dyDescent="0.25">
      <c r="A102" s="331" t="str">
        <f t="shared" si="52"/>
        <v>Hotel NameJul-23</v>
      </c>
      <c r="B102" s="331" t="str">
        <f t="shared" si="53"/>
        <v>Hotel Name45114</v>
      </c>
      <c r="C102" s="332" t="s">
        <v>183</v>
      </c>
      <c r="D102" s="333" t="str">
        <f t="shared" si="54"/>
        <v>Jul-23</v>
      </c>
      <c r="E102" s="333" t="s">
        <v>52</v>
      </c>
      <c r="F102" s="333">
        <v>45114</v>
      </c>
      <c r="G102" s="334">
        <f t="shared" si="55"/>
        <v>6</v>
      </c>
      <c r="H102" s="288"/>
      <c r="I102" s="288"/>
      <c r="J102" s="288"/>
      <c r="K102" s="289">
        <f t="shared" si="66"/>
        <v>0</v>
      </c>
      <c r="L102" s="288"/>
      <c r="M102" s="288"/>
      <c r="N102" s="288"/>
      <c r="O102" s="289">
        <f t="shared" si="39"/>
        <v>0</v>
      </c>
      <c r="P102" s="335">
        <f t="shared" si="40"/>
        <v>0</v>
      </c>
      <c r="Q102" s="335">
        <f t="shared" si="41"/>
        <v>0</v>
      </c>
      <c r="R102" s="288" t="s">
        <v>11</v>
      </c>
      <c r="S102" s="288">
        <f t="shared" si="65"/>
        <v>0</v>
      </c>
      <c r="T102" s="335">
        <f t="shared" si="42"/>
        <v>0</v>
      </c>
      <c r="U102" s="288" t="s">
        <v>11</v>
      </c>
      <c r="V102" s="336" t="b">
        <f t="shared" si="56"/>
        <v>1</v>
      </c>
      <c r="W102" s="320"/>
      <c r="X102" s="326"/>
      <c r="Y102" s="329"/>
      <c r="Z102" s="339"/>
      <c r="AB102" s="288">
        <f t="shared" si="43"/>
        <v>0</v>
      </c>
      <c r="AC102" s="288">
        <f t="shared" si="44"/>
        <v>0</v>
      </c>
      <c r="AD102" s="288">
        <f t="shared" si="45"/>
        <v>0</v>
      </c>
      <c r="AE102" s="288">
        <f t="shared" si="46"/>
        <v>0</v>
      </c>
      <c r="AF102" s="288"/>
      <c r="AG102" s="288"/>
      <c r="AH102" s="288"/>
      <c r="AI102" s="288"/>
      <c r="AJ102" s="288">
        <f t="shared" si="57"/>
        <v>0</v>
      </c>
      <c r="AK102" s="288"/>
      <c r="AL102" s="288"/>
      <c r="AM102" s="288"/>
      <c r="AN102" s="288">
        <f t="shared" si="58"/>
        <v>0</v>
      </c>
      <c r="AO102" s="335">
        <f t="shared" si="47"/>
        <v>0</v>
      </c>
      <c r="AP102" s="335">
        <f t="shared" si="48"/>
        <v>0</v>
      </c>
      <c r="AR102" s="288"/>
      <c r="AS102" s="288"/>
      <c r="AT102" s="288"/>
      <c r="AU102" s="289"/>
      <c r="AV102" s="288">
        <f t="shared" si="59"/>
        <v>0</v>
      </c>
      <c r="AW102" s="288">
        <f t="shared" si="60"/>
        <v>0</v>
      </c>
      <c r="AX102" s="288">
        <f t="shared" si="61"/>
        <v>0</v>
      </c>
      <c r="AY102" s="288">
        <f t="shared" si="62"/>
        <v>0</v>
      </c>
      <c r="BA102" s="288"/>
      <c r="BB102" s="288"/>
      <c r="BC102" s="288"/>
      <c r="BD102" s="289"/>
      <c r="BE102" s="288">
        <f t="shared" si="63"/>
        <v>0</v>
      </c>
      <c r="BF102" s="288">
        <f t="shared" si="49"/>
        <v>0</v>
      </c>
      <c r="BG102" s="288">
        <f t="shared" si="50"/>
        <v>0</v>
      </c>
      <c r="BH102" s="288">
        <f t="shared" si="51"/>
        <v>0</v>
      </c>
      <c r="BI102" s="340"/>
      <c r="BJ102" s="340"/>
      <c r="DJ102" s="341"/>
    </row>
    <row r="103" spans="1:114" ht="12.75" customHeight="1" outlineLevel="1" x14ac:dyDescent="0.25">
      <c r="A103" s="331" t="str">
        <f t="shared" si="52"/>
        <v>Hotel NameJul-23</v>
      </c>
      <c r="B103" s="331" t="str">
        <f t="shared" si="53"/>
        <v>Hotel Name45115</v>
      </c>
      <c r="C103" s="332" t="s">
        <v>183</v>
      </c>
      <c r="D103" s="333" t="str">
        <f t="shared" si="54"/>
        <v>Jul-23</v>
      </c>
      <c r="E103" s="333" t="s">
        <v>52</v>
      </c>
      <c r="F103" s="333">
        <v>45115</v>
      </c>
      <c r="G103" s="334">
        <f t="shared" si="55"/>
        <v>7</v>
      </c>
      <c r="H103" s="288"/>
      <c r="I103" s="288"/>
      <c r="J103" s="288"/>
      <c r="K103" s="289">
        <f t="shared" si="66"/>
        <v>0</v>
      </c>
      <c r="L103" s="288"/>
      <c r="M103" s="288"/>
      <c r="N103" s="288"/>
      <c r="O103" s="289">
        <f t="shared" si="39"/>
        <v>0</v>
      </c>
      <c r="P103" s="335">
        <f t="shared" si="40"/>
        <v>0</v>
      </c>
      <c r="Q103" s="335">
        <f t="shared" si="41"/>
        <v>0</v>
      </c>
      <c r="R103" s="288" t="s">
        <v>11</v>
      </c>
      <c r="S103" s="288">
        <f t="shared" si="65"/>
        <v>0</v>
      </c>
      <c r="T103" s="335">
        <f t="shared" si="42"/>
        <v>0</v>
      </c>
      <c r="U103" s="288" t="s">
        <v>11</v>
      </c>
      <c r="V103" s="336" t="b">
        <f t="shared" si="56"/>
        <v>1</v>
      </c>
      <c r="W103" s="320"/>
      <c r="X103" s="326"/>
      <c r="Y103" s="329"/>
      <c r="Z103" s="339"/>
      <c r="AB103" s="288">
        <f t="shared" si="43"/>
        <v>0</v>
      </c>
      <c r="AC103" s="288">
        <f t="shared" si="44"/>
        <v>0</v>
      </c>
      <c r="AD103" s="288">
        <f t="shared" si="45"/>
        <v>0</v>
      </c>
      <c r="AE103" s="288">
        <f t="shared" si="46"/>
        <v>0</v>
      </c>
      <c r="AF103" s="288"/>
      <c r="AG103" s="288"/>
      <c r="AH103" s="288"/>
      <c r="AI103" s="288"/>
      <c r="AJ103" s="288">
        <f t="shared" si="57"/>
        <v>0</v>
      </c>
      <c r="AK103" s="288"/>
      <c r="AL103" s="288"/>
      <c r="AM103" s="288"/>
      <c r="AN103" s="288">
        <f t="shared" si="58"/>
        <v>0</v>
      </c>
      <c r="AO103" s="335">
        <f t="shared" si="47"/>
        <v>0</v>
      </c>
      <c r="AP103" s="335">
        <f t="shared" si="48"/>
        <v>0</v>
      </c>
      <c r="AR103" s="288"/>
      <c r="AS103" s="288"/>
      <c r="AT103" s="288"/>
      <c r="AU103" s="289"/>
      <c r="AV103" s="288">
        <f t="shared" si="59"/>
        <v>0</v>
      </c>
      <c r="AW103" s="288">
        <f t="shared" si="60"/>
        <v>0</v>
      </c>
      <c r="AX103" s="288">
        <f t="shared" si="61"/>
        <v>0</v>
      </c>
      <c r="AY103" s="288">
        <f t="shared" si="62"/>
        <v>0</v>
      </c>
      <c r="BA103" s="288"/>
      <c r="BB103" s="288"/>
      <c r="BC103" s="288"/>
      <c r="BD103" s="289"/>
      <c r="BE103" s="288">
        <f t="shared" si="63"/>
        <v>0</v>
      </c>
      <c r="BF103" s="288">
        <f t="shared" si="49"/>
        <v>0</v>
      </c>
      <c r="BG103" s="288">
        <f t="shared" si="50"/>
        <v>0</v>
      </c>
      <c r="BH103" s="288">
        <f t="shared" si="51"/>
        <v>0</v>
      </c>
      <c r="BI103" s="340"/>
      <c r="BJ103" s="340"/>
      <c r="DJ103" s="341"/>
    </row>
    <row r="104" spans="1:114" ht="12.75" customHeight="1" outlineLevel="1" x14ac:dyDescent="0.25">
      <c r="A104" s="331" t="str">
        <f t="shared" si="52"/>
        <v>Hotel NameJul-23</v>
      </c>
      <c r="B104" s="331" t="str">
        <f t="shared" si="53"/>
        <v>Hotel Name45116</v>
      </c>
      <c r="C104" s="332" t="s">
        <v>183</v>
      </c>
      <c r="D104" s="333" t="str">
        <f t="shared" si="54"/>
        <v>Jul-23</v>
      </c>
      <c r="E104" s="333" t="s">
        <v>52</v>
      </c>
      <c r="F104" s="333">
        <v>45116</v>
      </c>
      <c r="G104" s="334">
        <f t="shared" si="55"/>
        <v>1</v>
      </c>
      <c r="H104" s="288"/>
      <c r="I104" s="288"/>
      <c r="J104" s="288"/>
      <c r="K104" s="289">
        <f t="shared" si="66"/>
        <v>0</v>
      </c>
      <c r="L104" s="288"/>
      <c r="M104" s="288"/>
      <c r="N104" s="288"/>
      <c r="O104" s="289">
        <f t="shared" si="39"/>
        <v>0</v>
      </c>
      <c r="P104" s="335">
        <f t="shared" si="40"/>
        <v>0</v>
      </c>
      <c r="Q104" s="335">
        <f t="shared" si="41"/>
        <v>0</v>
      </c>
      <c r="R104" s="288" t="s">
        <v>11</v>
      </c>
      <c r="S104" s="288">
        <f t="shared" si="65"/>
        <v>0</v>
      </c>
      <c r="T104" s="335">
        <f t="shared" si="42"/>
        <v>0</v>
      </c>
      <c r="U104" s="288" t="s">
        <v>11</v>
      </c>
      <c r="V104" s="336" t="b">
        <f t="shared" si="56"/>
        <v>1</v>
      </c>
      <c r="W104" s="320"/>
      <c r="X104" s="326"/>
      <c r="Y104" s="329"/>
      <c r="Z104" s="339"/>
      <c r="AB104" s="288">
        <f t="shared" si="43"/>
        <v>0</v>
      </c>
      <c r="AC104" s="288">
        <f t="shared" si="44"/>
        <v>0</v>
      </c>
      <c r="AD104" s="288">
        <f t="shared" si="45"/>
        <v>0</v>
      </c>
      <c r="AE104" s="288">
        <f t="shared" si="46"/>
        <v>0</v>
      </c>
      <c r="AF104" s="288"/>
      <c r="AG104" s="288"/>
      <c r="AH104" s="288"/>
      <c r="AI104" s="288"/>
      <c r="AJ104" s="288">
        <f t="shared" si="57"/>
        <v>0</v>
      </c>
      <c r="AK104" s="288"/>
      <c r="AL104" s="288"/>
      <c r="AM104" s="288"/>
      <c r="AN104" s="288">
        <f t="shared" si="58"/>
        <v>0</v>
      </c>
      <c r="AO104" s="335">
        <f t="shared" si="47"/>
        <v>0</v>
      </c>
      <c r="AP104" s="335">
        <f t="shared" si="48"/>
        <v>0</v>
      </c>
      <c r="AR104" s="288"/>
      <c r="AS104" s="288"/>
      <c r="AT104" s="288"/>
      <c r="AU104" s="289"/>
      <c r="AV104" s="288">
        <f t="shared" si="59"/>
        <v>0</v>
      </c>
      <c r="AW104" s="288">
        <f t="shared" si="60"/>
        <v>0</v>
      </c>
      <c r="AX104" s="288">
        <f t="shared" si="61"/>
        <v>0</v>
      </c>
      <c r="AY104" s="288">
        <f t="shared" si="62"/>
        <v>0</v>
      </c>
      <c r="BA104" s="288"/>
      <c r="BB104" s="288"/>
      <c r="BC104" s="288"/>
      <c r="BD104" s="289"/>
      <c r="BE104" s="288">
        <f t="shared" si="63"/>
        <v>0</v>
      </c>
      <c r="BF104" s="288">
        <f t="shared" si="49"/>
        <v>0</v>
      </c>
      <c r="BG104" s="288">
        <f t="shared" si="50"/>
        <v>0</v>
      </c>
      <c r="BH104" s="288">
        <f t="shared" si="51"/>
        <v>0</v>
      </c>
      <c r="BI104" s="340"/>
      <c r="BJ104" s="340"/>
      <c r="DJ104" s="341"/>
    </row>
    <row r="105" spans="1:114" ht="12.75" customHeight="1" outlineLevel="1" x14ac:dyDescent="0.25">
      <c r="A105" s="331" t="str">
        <f t="shared" si="52"/>
        <v>Hotel NameJul-23</v>
      </c>
      <c r="B105" s="331" t="str">
        <f t="shared" si="53"/>
        <v>Hotel Name45117</v>
      </c>
      <c r="C105" s="332" t="s">
        <v>183</v>
      </c>
      <c r="D105" s="333" t="str">
        <f t="shared" si="54"/>
        <v>Jul-23</v>
      </c>
      <c r="E105" s="333" t="s">
        <v>52</v>
      </c>
      <c r="F105" s="333">
        <v>45117</v>
      </c>
      <c r="G105" s="334">
        <f t="shared" si="55"/>
        <v>2</v>
      </c>
      <c r="H105" s="288"/>
      <c r="I105" s="288"/>
      <c r="J105" s="288"/>
      <c r="K105" s="289">
        <f t="shared" si="66"/>
        <v>0</v>
      </c>
      <c r="L105" s="288"/>
      <c r="M105" s="288"/>
      <c r="N105" s="288"/>
      <c r="O105" s="289">
        <f t="shared" si="39"/>
        <v>0</v>
      </c>
      <c r="P105" s="335">
        <f t="shared" si="40"/>
        <v>0</v>
      </c>
      <c r="Q105" s="335">
        <f t="shared" si="41"/>
        <v>0</v>
      </c>
      <c r="R105" s="288" t="s">
        <v>11</v>
      </c>
      <c r="S105" s="288">
        <f t="shared" si="65"/>
        <v>0</v>
      </c>
      <c r="T105" s="335">
        <f t="shared" si="42"/>
        <v>0</v>
      </c>
      <c r="U105" s="288" t="s">
        <v>11</v>
      </c>
      <c r="V105" s="336" t="b">
        <f t="shared" si="56"/>
        <v>1</v>
      </c>
      <c r="W105" s="320"/>
      <c r="X105" s="326"/>
      <c r="Y105" s="329"/>
      <c r="Z105" s="339"/>
      <c r="AB105" s="288">
        <f t="shared" si="43"/>
        <v>0</v>
      </c>
      <c r="AC105" s="288">
        <f t="shared" si="44"/>
        <v>0</v>
      </c>
      <c r="AD105" s="288">
        <f t="shared" si="45"/>
        <v>0</v>
      </c>
      <c r="AE105" s="288">
        <f t="shared" si="46"/>
        <v>0</v>
      </c>
      <c r="AF105" s="288"/>
      <c r="AG105" s="288"/>
      <c r="AH105" s="288"/>
      <c r="AI105" s="288"/>
      <c r="AJ105" s="288">
        <f t="shared" si="57"/>
        <v>0</v>
      </c>
      <c r="AK105" s="288"/>
      <c r="AL105" s="288"/>
      <c r="AM105" s="288"/>
      <c r="AN105" s="288">
        <f t="shared" si="58"/>
        <v>0</v>
      </c>
      <c r="AO105" s="335">
        <f t="shared" si="47"/>
        <v>0</v>
      </c>
      <c r="AP105" s="335">
        <f t="shared" si="48"/>
        <v>0</v>
      </c>
      <c r="AR105" s="288"/>
      <c r="AS105" s="288"/>
      <c r="AT105" s="288"/>
      <c r="AU105" s="289"/>
      <c r="AV105" s="288">
        <f t="shared" si="59"/>
        <v>0</v>
      </c>
      <c r="AW105" s="288">
        <f t="shared" si="60"/>
        <v>0</v>
      </c>
      <c r="AX105" s="288">
        <f t="shared" si="61"/>
        <v>0</v>
      </c>
      <c r="AY105" s="288">
        <f t="shared" si="62"/>
        <v>0</v>
      </c>
      <c r="BA105" s="288"/>
      <c r="BB105" s="288"/>
      <c r="BC105" s="288"/>
      <c r="BD105" s="289"/>
      <c r="BE105" s="288">
        <f t="shared" si="63"/>
        <v>0</v>
      </c>
      <c r="BF105" s="288">
        <f t="shared" si="49"/>
        <v>0</v>
      </c>
      <c r="BG105" s="288">
        <f t="shared" si="50"/>
        <v>0</v>
      </c>
      <c r="BH105" s="288">
        <f t="shared" si="51"/>
        <v>0</v>
      </c>
      <c r="BI105" s="340"/>
      <c r="BJ105" s="340"/>
      <c r="DJ105" s="341"/>
    </row>
    <row r="106" spans="1:114" ht="12.75" customHeight="1" outlineLevel="1" x14ac:dyDescent="0.25">
      <c r="A106" s="331" t="str">
        <f t="shared" si="52"/>
        <v>Hotel NameJul-23</v>
      </c>
      <c r="B106" s="331" t="str">
        <f t="shared" si="53"/>
        <v>Hotel Name45118</v>
      </c>
      <c r="C106" s="332" t="s">
        <v>183</v>
      </c>
      <c r="D106" s="333" t="str">
        <f t="shared" si="54"/>
        <v>Jul-23</v>
      </c>
      <c r="E106" s="333" t="s">
        <v>52</v>
      </c>
      <c r="F106" s="333">
        <v>45118</v>
      </c>
      <c r="G106" s="334">
        <f t="shared" si="55"/>
        <v>3</v>
      </c>
      <c r="H106" s="288"/>
      <c r="I106" s="288"/>
      <c r="J106" s="288"/>
      <c r="K106" s="289">
        <f t="shared" si="66"/>
        <v>0</v>
      </c>
      <c r="L106" s="288"/>
      <c r="M106" s="288"/>
      <c r="N106" s="288"/>
      <c r="O106" s="289">
        <f t="shared" si="39"/>
        <v>0</v>
      </c>
      <c r="P106" s="335">
        <f t="shared" si="40"/>
        <v>0</v>
      </c>
      <c r="Q106" s="335">
        <f t="shared" si="41"/>
        <v>0</v>
      </c>
      <c r="R106" s="288" t="s">
        <v>11</v>
      </c>
      <c r="S106" s="288">
        <f t="shared" si="65"/>
        <v>0</v>
      </c>
      <c r="T106" s="335">
        <f t="shared" si="42"/>
        <v>0</v>
      </c>
      <c r="U106" s="288" t="s">
        <v>11</v>
      </c>
      <c r="V106" s="336" t="b">
        <f t="shared" si="56"/>
        <v>1</v>
      </c>
      <c r="W106" s="320"/>
      <c r="X106" s="326"/>
      <c r="Y106" s="329"/>
      <c r="Z106" s="339"/>
      <c r="AB106" s="288">
        <f t="shared" si="43"/>
        <v>0</v>
      </c>
      <c r="AC106" s="288">
        <f t="shared" si="44"/>
        <v>0</v>
      </c>
      <c r="AD106" s="288">
        <f t="shared" si="45"/>
        <v>0</v>
      </c>
      <c r="AE106" s="288">
        <f t="shared" si="46"/>
        <v>0</v>
      </c>
      <c r="AF106" s="288"/>
      <c r="AG106" s="288"/>
      <c r="AH106" s="288"/>
      <c r="AI106" s="288"/>
      <c r="AJ106" s="288">
        <f t="shared" si="57"/>
        <v>0</v>
      </c>
      <c r="AK106" s="288"/>
      <c r="AL106" s="288"/>
      <c r="AM106" s="288"/>
      <c r="AN106" s="288">
        <f t="shared" si="58"/>
        <v>0</v>
      </c>
      <c r="AO106" s="335">
        <f t="shared" si="47"/>
        <v>0</v>
      </c>
      <c r="AP106" s="335">
        <f t="shared" si="48"/>
        <v>0</v>
      </c>
      <c r="AR106" s="288"/>
      <c r="AS106" s="288"/>
      <c r="AT106" s="288"/>
      <c r="AU106" s="289"/>
      <c r="AV106" s="288">
        <f t="shared" si="59"/>
        <v>0</v>
      </c>
      <c r="AW106" s="288">
        <f t="shared" si="60"/>
        <v>0</v>
      </c>
      <c r="AX106" s="288">
        <f t="shared" si="61"/>
        <v>0</v>
      </c>
      <c r="AY106" s="288">
        <f t="shared" si="62"/>
        <v>0</v>
      </c>
      <c r="BA106" s="288"/>
      <c r="BB106" s="288"/>
      <c r="BC106" s="288"/>
      <c r="BD106" s="289"/>
      <c r="BE106" s="288">
        <f t="shared" si="63"/>
        <v>0</v>
      </c>
      <c r="BF106" s="288">
        <f t="shared" si="49"/>
        <v>0</v>
      </c>
      <c r="BG106" s="288">
        <f t="shared" si="50"/>
        <v>0</v>
      </c>
      <c r="BH106" s="288">
        <f t="shared" si="51"/>
        <v>0</v>
      </c>
      <c r="BI106" s="340"/>
      <c r="BJ106" s="340"/>
      <c r="DJ106" s="341"/>
    </row>
    <row r="107" spans="1:114" ht="12.75" customHeight="1" outlineLevel="1" x14ac:dyDescent="0.25">
      <c r="A107" s="331" t="str">
        <f t="shared" si="52"/>
        <v>Hotel NameJul-23</v>
      </c>
      <c r="B107" s="331" t="str">
        <f t="shared" si="53"/>
        <v>Hotel Name45119</v>
      </c>
      <c r="C107" s="332" t="s">
        <v>183</v>
      </c>
      <c r="D107" s="333" t="str">
        <f t="shared" si="54"/>
        <v>Jul-23</v>
      </c>
      <c r="E107" s="333" t="s">
        <v>52</v>
      </c>
      <c r="F107" s="333">
        <v>45119</v>
      </c>
      <c r="G107" s="334">
        <f t="shared" si="55"/>
        <v>4</v>
      </c>
      <c r="H107" s="288"/>
      <c r="I107" s="288"/>
      <c r="J107" s="288"/>
      <c r="K107" s="289">
        <f t="shared" si="66"/>
        <v>0</v>
      </c>
      <c r="L107" s="288"/>
      <c r="M107" s="288"/>
      <c r="N107" s="288"/>
      <c r="O107" s="289">
        <f t="shared" si="39"/>
        <v>0</v>
      </c>
      <c r="P107" s="335">
        <f t="shared" si="40"/>
        <v>0</v>
      </c>
      <c r="Q107" s="335">
        <f t="shared" si="41"/>
        <v>0</v>
      </c>
      <c r="R107" s="288" t="s">
        <v>11</v>
      </c>
      <c r="S107" s="288">
        <f t="shared" si="65"/>
        <v>0</v>
      </c>
      <c r="T107" s="335">
        <f t="shared" si="42"/>
        <v>0</v>
      </c>
      <c r="U107" s="288" t="s">
        <v>11</v>
      </c>
      <c r="V107" s="336" t="b">
        <f t="shared" si="56"/>
        <v>1</v>
      </c>
      <c r="W107" s="320"/>
      <c r="X107" s="326"/>
      <c r="Y107" s="329"/>
      <c r="Z107" s="339"/>
      <c r="AB107" s="288">
        <f t="shared" si="43"/>
        <v>0</v>
      </c>
      <c r="AC107" s="288">
        <f t="shared" si="44"/>
        <v>0</v>
      </c>
      <c r="AD107" s="288">
        <f t="shared" si="45"/>
        <v>0</v>
      </c>
      <c r="AE107" s="288">
        <f t="shared" si="46"/>
        <v>0</v>
      </c>
      <c r="AF107" s="288"/>
      <c r="AG107" s="288"/>
      <c r="AH107" s="288"/>
      <c r="AI107" s="288"/>
      <c r="AJ107" s="288">
        <f t="shared" si="57"/>
        <v>0</v>
      </c>
      <c r="AK107" s="288"/>
      <c r="AL107" s="288"/>
      <c r="AM107" s="288"/>
      <c r="AN107" s="288">
        <f t="shared" si="58"/>
        <v>0</v>
      </c>
      <c r="AO107" s="335">
        <f t="shared" si="47"/>
        <v>0</v>
      </c>
      <c r="AP107" s="335">
        <f t="shared" si="48"/>
        <v>0</v>
      </c>
      <c r="AR107" s="288"/>
      <c r="AS107" s="288"/>
      <c r="AT107" s="288"/>
      <c r="AU107" s="289"/>
      <c r="AV107" s="288">
        <f t="shared" si="59"/>
        <v>0</v>
      </c>
      <c r="AW107" s="288">
        <f t="shared" si="60"/>
        <v>0</v>
      </c>
      <c r="AX107" s="288">
        <f t="shared" si="61"/>
        <v>0</v>
      </c>
      <c r="AY107" s="288">
        <f t="shared" si="62"/>
        <v>0</v>
      </c>
      <c r="BA107" s="288"/>
      <c r="BB107" s="288"/>
      <c r="BC107" s="288"/>
      <c r="BD107" s="289"/>
      <c r="BE107" s="288">
        <f t="shared" si="63"/>
        <v>0</v>
      </c>
      <c r="BF107" s="288">
        <f t="shared" si="49"/>
        <v>0</v>
      </c>
      <c r="BG107" s="288">
        <f t="shared" si="50"/>
        <v>0</v>
      </c>
      <c r="BH107" s="288">
        <f t="shared" si="51"/>
        <v>0</v>
      </c>
      <c r="BI107" s="340"/>
      <c r="BJ107" s="340"/>
      <c r="DJ107" s="341"/>
    </row>
    <row r="108" spans="1:114" ht="12.75" customHeight="1" outlineLevel="1" x14ac:dyDescent="0.25">
      <c r="A108" s="331" t="str">
        <f t="shared" si="52"/>
        <v>Hotel NameJul-23</v>
      </c>
      <c r="B108" s="331" t="str">
        <f t="shared" si="53"/>
        <v>Hotel Name45120</v>
      </c>
      <c r="C108" s="332" t="s">
        <v>183</v>
      </c>
      <c r="D108" s="333" t="str">
        <f t="shared" si="54"/>
        <v>Jul-23</v>
      </c>
      <c r="E108" s="333" t="s">
        <v>52</v>
      </c>
      <c r="F108" s="333">
        <v>45120</v>
      </c>
      <c r="G108" s="334">
        <f t="shared" si="55"/>
        <v>5</v>
      </c>
      <c r="H108" s="288"/>
      <c r="I108" s="288"/>
      <c r="J108" s="288"/>
      <c r="K108" s="289">
        <f t="shared" si="66"/>
        <v>0</v>
      </c>
      <c r="L108" s="288"/>
      <c r="M108" s="288"/>
      <c r="N108" s="288"/>
      <c r="O108" s="289">
        <f t="shared" si="39"/>
        <v>0</v>
      </c>
      <c r="P108" s="335">
        <f t="shared" si="40"/>
        <v>0</v>
      </c>
      <c r="Q108" s="335">
        <f t="shared" si="41"/>
        <v>0</v>
      </c>
      <c r="R108" s="288" t="s">
        <v>11</v>
      </c>
      <c r="S108" s="288">
        <f t="shared" si="65"/>
        <v>0</v>
      </c>
      <c r="T108" s="335">
        <f t="shared" si="42"/>
        <v>0</v>
      </c>
      <c r="U108" s="288" t="s">
        <v>11</v>
      </c>
      <c r="V108" s="336" t="b">
        <f t="shared" si="56"/>
        <v>1</v>
      </c>
      <c r="W108" s="320"/>
      <c r="X108" s="326"/>
      <c r="Y108" s="329"/>
      <c r="Z108" s="339"/>
      <c r="AB108" s="288">
        <f t="shared" si="43"/>
        <v>0</v>
      </c>
      <c r="AC108" s="288">
        <f t="shared" si="44"/>
        <v>0</v>
      </c>
      <c r="AD108" s="288">
        <f t="shared" si="45"/>
        <v>0</v>
      </c>
      <c r="AE108" s="288">
        <f t="shared" si="46"/>
        <v>0</v>
      </c>
      <c r="AF108" s="288"/>
      <c r="AG108" s="288"/>
      <c r="AH108" s="288"/>
      <c r="AI108" s="288"/>
      <c r="AJ108" s="288">
        <f t="shared" si="57"/>
        <v>0</v>
      </c>
      <c r="AK108" s="288"/>
      <c r="AL108" s="288"/>
      <c r="AM108" s="288"/>
      <c r="AN108" s="288">
        <f t="shared" si="58"/>
        <v>0</v>
      </c>
      <c r="AO108" s="335">
        <f t="shared" si="47"/>
        <v>0</v>
      </c>
      <c r="AP108" s="335">
        <f t="shared" si="48"/>
        <v>0</v>
      </c>
      <c r="AR108" s="288"/>
      <c r="AS108" s="288"/>
      <c r="AT108" s="288"/>
      <c r="AU108" s="289"/>
      <c r="AV108" s="288">
        <f t="shared" si="59"/>
        <v>0</v>
      </c>
      <c r="AW108" s="288">
        <f t="shared" si="60"/>
        <v>0</v>
      </c>
      <c r="AX108" s="288">
        <f t="shared" si="61"/>
        <v>0</v>
      </c>
      <c r="AY108" s="288">
        <f t="shared" si="62"/>
        <v>0</v>
      </c>
      <c r="BA108" s="288"/>
      <c r="BB108" s="288"/>
      <c r="BC108" s="288"/>
      <c r="BD108" s="289"/>
      <c r="BE108" s="288">
        <f t="shared" si="63"/>
        <v>0</v>
      </c>
      <c r="BF108" s="288">
        <f t="shared" si="49"/>
        <v>0</v>
      </c>
      <c r="BG108" s="288">
        <f t="shared" si="50"/>
        <v>0</v>
      </c>
      <c r="BH108" s="288">
        <f t="shared" si="51"/>
        <v>0</v>
      </c>
      <c r="BI108" s="340"/>
      <c r="BJ108" s="340"/>
      <c r="DJ108" s="341"/>
    </row>
    <row r="109" spans="1:114" ht="12.75" customHeight="1" outlineLevel="1" x14ac:dyDescent="0.25">
      <c r="A109" s="331" t="str">
        <f t="shared" si="52"/>
        <v>Hotel NameJul-23</v>
      </c>
      <c r="B109" s="331" t="str">
        <f t="shared" si="53"/>
        <v>Hotel Name45121</v>
      </c>
      <c r="C109" s="332" t="s">
        <v>183</v>
      </c>
      <c r="D109" s="333" t="str">
        <f t="shared" si="54"/>
        <v>Jul-23</v>
      </c>
      <c r="E109" s="333" t="s">
        <v>52</v>
      </c>
      <c r="F109" s="333">
        <v>45121</v>
      </c>
      <c r="G109" s="334">
        <f t="shared" si="55"/>
        <v>6</v>
      </c>
      <c r="H109" s="288"/>
      <c r="I109" s="288"/>
      <c r="J109" s="288"/>
      <c r="K109" s="289">
        <f t="shared" si="66"/>
        <v>0</v>
      </c>
      <c r="L109" s="288"/>
      <c r="M109" s="288"/>
      <c r="N109" s="288"/>
      <c r="O109" s="289">
        <f t="shared" si="39"/>
        <v>0</v>
      </c>
      <c r="P109" s="335">
        <f t="shared" si="40"/>
        <v>0</v>
      </c>
      <c r="Q109" s="335">
        <f t="shared" si="41"/>
        <v>0</v>
      </c>
      <c r="R109" s="288" t="s">
        <v>11</v>
      </c>
      <c r="S109" s="288">
        <f t="shared" si="65"/>
        <v>0</v>
      </c>
      <c r="T109" s="335">
        <f t="shared" si="42"/>
        <v>0</v>
      </c>
      <c r="U109" s="288" t="s">
        <v>11</v>
      </c>
      <c r="V109" s="336" t="b">
        <f t="shared" si="56"/>
        <v>1</v>
      </c>
      <c r="W109" s="320"/>
      <c r="X109" s="326"/>
      <c r="Y109" s="329"/>
      <c r="Z109" s="339"/>
      <c r="AB109" s="288">
        <f t="shared" si="43"/>
        <v>0</v>
      </c>
      <c r="AC109" s="288">
        <f t="shared" si="44"/>
        <v>0</v>
      </c>
      <c r="AD109" s="288">
        <f t="shared" si="45"/>
        <v>0</v>
      </c>
      <c r="AE109" s="288">
        <f t="shared" si="46"/>
        <v>0</v>
      </c>
      <c r="AF109" s="288"/>
      <c r="AG109" s="288"/>
      <c r="AH109" s="288"/>
      <c r="AI109" s="288"/>
      <c r="AJ109" s="288">
        <f t="shared" si="57"/>
        <v>0</v>
      </c>
      <c r="AK109" s="288"/>
      <c r="AL109" s="288"/>
      <c r="AM109" s="288"/>
      <c r="AN109" s="288">
        <f t="shared" si="58"/>
        <v>0</v>
      </c>
      <c r="AO109" s="335">
        <f t="shared" si="47"/>
        <v>0</v>
      </c>
      <c r="AP109" s="335">
        <f t="shared" si="48"/>
        <v>0</v>
      </c>
      <c r="AR109" s="288"/>
      <c r="AS109" s="288"/>
      <c r="AT109" s="288"/>
      <c r="AU109" s="289"/>
      <c r="AV109" s="288">
        <f t="shared" si="59"/>
        <v>0</v>
      </c>
      <c r="AW109" s="288">
        <f t="shared" si="60"/>
        <v>0</v>
      </c>
      <c r="AX109" s="288">
        <f t="shared" si="61"/>
        <v>0</v>
      </c>
      <c r="AY109" s="288">
        <f t="shared" si="62"/>
        <v>0</v>
      </c>
      <c r="BA109" s="288"/>
      <c r="BB109" s="288"/>
      <c r="BC109" s="288"/>
      <c r="BD109" s="289"/>
      <c r="BE109" s="288">
        <f t="shared" si="63"/>
        <v>0</v>
      </c>
      <c r="BF109" s="288">
        <f t="shared" si="49"/>
        <v>0</v>
      </c>
      <c r="BG109" s="288">
        <f t="shared" si="50"/>
        <v>0</v>
      </c>
      <c r="BH109" s="288">
        <f t="shared" si="51"/>
        <v>0</v>
      </c>
      <c r="BI109" s="340"/>
      <c r="BJ109" s="340"/>
      <c r="DJ109" s="341"/>
    </row>
    <row r="110" spans="1:114" ht="12.75" customHeight="1" outlineLevel="1" x14ac:dyDescent="0.25">
      <c r="A110" s="331" t="str">
        <f t="shared" si="52"/>
        <v>Hotel NameJul-23</v>
      </c>
      <c r="B110" s="331" t="str">
        <f t="shared" si="53"/>
        <v>Hotel Name45122</v>
      </c>
      <c r="C110" s="332" t="s">
        <v>183</v>
      </c>
      <c r="D110" s="333" t="str">
        <f t="shared" si="54"/>
        <v>Jul-23</v>
      </c>
      <c r="E110" s="333" t="s">
        <v>52</v>
      </c>
      <c r="F110" s="333">
        <v>45122</v>
      </c>
      <c r="G110" s="334">
        <f t="shared" si="55"/>
        <v>7</v>
      </c>
      <c r="H110" s="288"/>
      <c r="I110" s="288"/>
      <c r="J110" s="288"/>
      <c r="K110" s="289">
        <f t="shared" si="66"/>
        <v>0</v>
      </c>
      <c r="L110" s="288"/>
      <c r="M110" s="288"/>
      <c r="N110" s="288"/>
      <c r="O110" s="289">
        <f t="shared" si="39"/>
        <v>0</v>
      </c>
      <c r="P110" s="335">
        <f t="shared" si="40"/>
        <v>0</v>
      </c>
      <c r="Q110" s="335">
        <f t="shared" si="41"/>
        <v>0</v>
      </c>
      <c r="R110" s="288" t="s">
        <v>11</v>
      </c>
      <c r="S110" s="288">
        <f t="shared" si="65"/>
        <v>0</v>
      </c>
      <c r="T110" s="335">
        <f t="shared" si="42"/>
        <v>0</v>
      </c>
      <c r="U110" s="288" t="s">
        <v>11</v>
      </c>
      <c r="V110" s="336" t="b">
        <f t="shared" si="56"/>
        <v>1</v>
      </c>
      <c r="W110" s="320"/>
      <c r="X110" s="326"/>
      <c r="Y110" s="329"/>
      <c r="Z110" s="339"/>
      <c r="AB110" s="288">
        <f t="shared" si="43"/>
        <v>0</v>
      </c>
      <c r="AC110" s="288">
        <f t="shared" si="44"/>
        <v>0</v>
      </c>
      <c r="AD110" s="288">
        <f t="shared" si="45"/>
        <v>0</v>
      </c>
      <c r="AE110" s="288">
        <f t="shared" si="46"/>
        <v>0</v>
      </c>
      <c r="AF110" s="288"/>
      <c r="AG110" s="288"/>
      <c r="AH110" s="288"/>
      <c r="AI110" s="288"/>
      <c r="AJ110" s="288">
        <f t="shared" si="57"/>
        <v>0</v>
      </c>
      <c r="AK110" s="288"/>
      <c r="AL110" s="288"/>
      <c r="AM110" s="288"/>
      <c r="AN110" s="288">
        <f t="shared" si="58"/>
        <v>0</v>
      </c>
      <c r="AO110" s="335">
        <f t="shared" si="47"/>
        <v>0</v>
      </c>
      <c r="AP110" s="335">
        <f t="shared" si="48"/>
        <v>0</v>
      </c>
      <c r="AR110" s="288"/>
      <c r="AS110" s="288"/>
      <c r="AT110" s="288"/>
      <c r="AU110" s="289"/>
      <c r="AV110" s="288">
        <f t="shared" si="59"/>
        <v>0</v>
      </c>
      <c r="AW110" s="288">
        <f t="shared" si="60"/>
        <v>0</v>
      </c>
      <c r="AX110" s="288">
        <f t="shared" si="61"/>
        <v>0</v>
      </c>
      <c r="AY110" s="288">
        <f t="shared" si="62"/>
        <v>0</v>
      </c>
      <c r="BA110" s="288"/>
      <c r="BB110" s="288"/>
      <c r="BC110" s="288"/>
      <c r="BD110" s="289"/>
      <c r="BE110" s="288">
        <f t="shared" si="63"/>
        <v>0</v>
      </c>
      <c r="BF110" s="288">
        <f t="shared" si="49"/>
        <v>0</v>
      </c>
      <c r="BG110" s="288">
        <f t="shared" si="50"/>
        <v>0</v>
      </c>
      <c r="BH110" s="288">
        <f t="shared" si="51"/>
        <v>0</v>
      </c>
      <c r="BI110" s="340"/>
      <c r="BJ110" s="340"/>
      <c r="DJ110" s="341"/>
    </row>
    <row r="111" spans="1:114" ht="12.75" customHeight="1" outlineLevel="1" x14ac:dyDescent="0.25">
      <c r="A111" s="331" t="str">
        <f t="shared" si="52"/>
        <v>Hotel NameJul-23</v>
      </c>
      <c r="B111" s="331" t="str">
        <f t="shared" si="53"/>
        <v>Hotel Name45123</v>
      </c>
      <c r="C111" s="332" t="s">
        <v>183</v>
      </c>
      <c r="D111" s="333" t="str">
        <f t="shared" si="54"/>
        <v>Jul-23</v>
      </c>
      <c r="E111" s="333" t="s">
        <v>52</v>
      </c>
      <c r="F111" s="333">
        <v>45123</v>
      </c>
      <c r="G111" s="334">
        <f t="shared" si="55"/>
        <v>1</v>
      </c>
      <c r="H111" s="288"/>
      <c r="I111" s="288"/>
      <c r="J111" s="288"/>
      <c r="K111" s="289">
        <f t="shared" si="66"/>
        <v>0</v>
      </c>
      <c r="L111" s="288"/>
      <c r="M111" s="288"/>
      <c r="N111" s="288"/>
      <c r="O111" s="289">
        <f t="shared" si="39"/>
        <v>0</v>
      </c>
      <c r="P111" s="335">
        <f t="shared" si="40"/>
        <v>0</v>
      </c>
      <c r="Q111" s="335">
        <f t="shared" si="41"/>
        <v>0</v>
      </c>
      <c r="R111" s="288" t="s">
        <v>11</v>
      </c>
      <c r="S111" s="288">
        <f t="shared" si="65"/>
        <v>0</v>
      </c>
      <c r="T111" s="335">
        <f t="shared" si="42"/>
        <v>0</v>
      </c>
      <c r="U111" s="288" t="s">
        <v>11</v>
      </c>
      <c r="V111" s="336" t="b">
        <f t="shared" si="56"/>
        <v>1</v>
      </c>
      <c r="W111" s="320"/>
      <c r="X111" s="326"/>
      <c r="Y111" s="329"/>
      <c r="Z111" s="339"/>
      <c r="AB111" s="288">
        <f t="shared" si="43"/>
        <v>0</v>
      </c>
      <c r="AC111" s="288">
        <f t="shared" si="44"/>
        <v>0</v>
      </c>
      <c r="AD111" s="288">
        <f t="shared" si="45"/>
        <v>0</v>
      </c>
      <c r="AE111" s="288">
        <f t="shared" si="46"/>
        <v>0</v>
      </c>
      <c r="AF111" s="288"/>
      <c r="AG111" s="288"/>
      <c r="AH111" s="288"/>
      <c r="AI111" s="288"/>
      <c r="AJ111" s="288">
        <f t="shared" si="57"/>
        <v>0</v>
      </c>
      <c r="AK111" s="288"/>
      <c r="AL111" s="288"/>
      <c r="AM111" s="288"/>
      <c r="AN111" s="288">
        <f t="shared" si="58"/>
        <v>0</v>
      </c>
      <c r="AO111" s="335">
        <f t="shared" si="47"/>
        <v>0</v>
      </c>
      <c r="AP111" s="335">
        <f t="shared" si="48"/>
        <v>0</v>
      </c>
      <c r="AR111" s="288"/>
      <c r="AS111" s="288"/>
      <c r="AT111" s="288"/>
      <c r="AU111" s="289"/>
      <c r="AV111" s="288">
        <f t="shared" si="59"/>
        <v>0</v>
      </c>
      <c r="AW111" s="288">
        <f t="shared" si="60"/>
        <v>0</v>
      </c>
      <c r="AX111" s="288">
        <f t="shared" si="61"/>
        <v>0</v>
      </c>
      <c r="AY111" s="288">
        <f t="shared" si="62"/>
        <v>0</v>
      </c>
      <c r="BA111" s="288"/>
      <c r="BB111" s="288"/>
      <c r="BC111" s="288"/>
      <c r="BD111" s="289"/>
      <c r="BE111" s="288">
        <f t="shared" si="63"/>
        <v>0</v>
      </c>
      <c r="BF111" s="288">
        <f t="shared" si="49"/>
        <v>0</v>
      </c>
      <c r="BG111" s="288">
        <f t="shared" si="50"/>
        <v>0</v>
      </c>
      <c r="BH111" s="288">
        <f t="shared" si="51"/>
        <v>0</v>
      </c>
      <c r="BI111" s="340"/>
      <c r="BJ111" s="340"/>
      <c r="DJ111" s="341"/>
    </row>
    <row r="112" spans="1:114" ht="12.75" customHeight="1" outlineLevel="1" x14ac:dyDescent="0.25">
      <c r="A112" s="331" t="str">
        <f t="shared" si="52"/>
        <v>Hotel NameJul-23</v>
      </c>
      <c r="B112" s="331" t="str">
        <f t="shared" si="53"/>
        <v>Hotel Name45124</v>
      </c>
      <c r="C112" s="332" t="s">
        <v>183</v>
      </c>
      <c r="D112" s="333" t="str">
        <f t="shared" si="54"/>
        <v>Jul-23</v>
      </c>
      <c r="E112" s="333" t="s">
        <v>52</v>
      </c>
      <c r="F112" s="333">
        <v>45124</v>
      </c>
      <c r="G112" s="334">
        <f t="shared" si="55"/>
        <v>2</v>
      </c>
      <c r="H112" s="288"/>
      <c r="I112" s="288"/>
      <c r="J112" s="288"/>
      <c r="K112" s="289">
        <f t="shared" si="66"/>
        <v>0</v>
      </c>
      <c r="L112" s="288"/>
      <c r="M112" s="288"/>
      <c r="N112" s="288"/>
      <c r="O112" s="289">
        <f t="shared" si="39"/>
        <v>0</v>
      </c>
      <c r="P112" s="335">
        <f t="shared" si="40"/>
        <v>0</v>
      </c>
      <c r="Q112" s="335">
        <f t="shared" si="41"/>
        <v>0</v>
      </c>
      <c r="R112" s="288" t="s">
        <v>11</v>
      </c>
      <c r="S112" s="288">
        <f t="shared" si="65"/>
        <v>0</v>
      </c>
      <c r="T112" s="335">
        <f t="shared" si="42"/>
        <v>0</v>
      </c>
      <c r="U112" s="288" t="s">
        <v>11</v>
      </c>
      <c r="V112" s="336" t="b">
        <f t="shared" si="56"/>
        <v>1</v>
      </c>
      <c r="W112" s="320"/>
      <c r="X112" s="326"/>
      <c r="Y112" s="329"/>
      <c r="Z112" s="339"/>
      <c r="AB112" s="288">
        <f t="shared" si="43"/>
        <v>0</v>
      </c>
      <c r="AC112" s="288">
        <f t="shared" si="44"/>
        <v>0</v>
      </c>
      <c r="AD112" s="288">
        <f t="shared" si="45"/>
        <v>0</v>
      </c>
      <c r="AE112" s="288">
        <f t="shared" si="46"/>
        <v>0</v>
      </c>
      <c r="AF112" s="288"/>
      <c r="AG112" s="288"/>
      <c r="AH112" s="288"/>
      <c r="AI112" s="288"/>
      <c r="AJ112" s="288">
        <f t="shared" si="57"/>
        <v>0</v>
      </c>
      <c r="AK112" s="288"/>
      <c r="AL112" s="288"/>
      <c r="AM112" s="288"/>
      <c r="AN112" s="288">
        <f t="shared" si="58"/>
        <v>0</v>
      </c>
      <c r="AO112" s="335">
        <f t="shared" si="47"/>
        <v>0</v>
      </c>
      <c r="AP112" s="335">
        <f t="shared" si="48"/>
        <v>0</v>
      </c>
      <c r="AR112" s="288"/>
      <c r="AS112" s="288"/>
      <c r="AT112" s="288"/>
      <c r="AU112" s="289"/>
      <c r="AV112" s="288">
        <f t="shared" si="59"/>
        <v>0</v>
      </c>
      <c r="AW112" s="288">
        <f t="shared" si="60"/>
        <v>0</v>
      </c>
      <c r="AX112" s="288">
        <f t="shared" si="61"/>
        <v>0</v>
      </c>
      <c r="AY112" s="288">
        <f t="shared" si="62"/>
        <v>0</v>
      </c>
      <c r="BA112" s="288"/>
      <c r="BB112" s="288"/>
      <c r="BC112" s="288"/>
      <c r="BD112" s="289"/>
      <c r="BE112" s="288">
        <f t="shared" si="63"/>
        <v>0</v>
      </c>
      <c r="BF112" s="288">
        <f t="shared" si="49"/>
        <v>0</v>
      </c>
      <c r="BG112" s="288">
        <f t="shared" si="50"/>
        <v>0</v>
      </c>
      <c r="BH112" s="288">
        <f t="shared" si="51"/>
        <v>0</v>
      </c>
      <c r="BI112" s="340"/>
      <c r="BJ112" s="340"/>
      <c r="DJ112" s="341"/>
    </row>
    <row r="113" spans="1:114" ht="12.75" customHeight="1" outlineLevel="1" x14ac:dyDescent="0.25">
      <c r="A113" s="331" t="str">
        <f t="shared" si="52"/>
        <v>Hotel NameJul-23</v>
      </c>
      <c r="B113" s="331" t="str">
        <f t="shared" si="53"/>
        <v>Hotel Name45125</v>
      </c>
      <c r="C113" s="332" t="s">
        <v>183</v>
      </c>
      <c r="D113" s="333" t="str">
        <f t="shared" si="54"/>
        <v>Jul-23</v>
      </c>
      <c r="E113" s="333" t="s">
        <v>52</v>
      </c>
      <c r="F113" s="333">
        <v>45125</v>
      </c>
      <c r="G113" s="334">
        <f t="shared" si="55"/>
        <v>3</v>
      </c>
      <c r="H113" s="288"/>
      <c r="I113" s="288"/>
      <c r="J113" s="288"/>
      <c r="K113" s="289">
        <f t="shared" si="66"/>
        <v>0</v>
      </c>
      <c r="L113" s="288"/>
      <c r="M113" s="288"/>
      <c r="N113" s="288"/>
      <c r="O113" s="289">
        <f t="shared" si="39"/>
        <v>0</v>
      </c>
      <c r="P113" s="335">
        <f t="shared" si="40"/>
        <v>0</v>
      </c>
      <c r="Q113" s="335">
        <f t="shared" si="41"/>
        <v>0</v>
      </c>
      <c r="R113" s="288" t="s">
        <v>11</v>
      </c>
      <c r="S113" s="288">
        <f t="shared" si="65"/>
        <v>0</v>
      </c>
      <c r="T113" s="335">
        <f t="shared" si="42"/>
        <v>0</v>
      </c>
      <c r="U113" s="288" t="s">
        <v>11</v>
      </c>
      <c r="V113" s="336" t="b">
        <f t="shared" si="56"/>
        <v>1</v>
      </c>
      <c r="W113" s="320"/>
      <c r="X113" s="326"/>
      <c r="Y113" s="329"/>
      <c r="Z113" s="339"/>
      <c r="AB113" s="288">
        <f t="shared" si="43"/>
        <v>0</v>
      </c>
      <c r="AC113" s="288">
        <f t="shared" si="44"/>
        <v>0</v>
      </c>
      <c r="AD113" s="288">
        <f t="shared" si="45"/>
        <v>0</v>
      </c>
      <c r="AE113" s="288">
        <f t="shared" si="46"/>
        <v>0</v>
      </c>
      <c r="AF113" s="288"/>
      <c r="AG113" s="288"/>
      <c r="AH113" s="288"/>
      <c r="AI113" s="288"/>
      <c r="AJ113" s="288">
        <f t="shared" si="57"/>
        <v>0</v>
      </c>
      <c r="AK113" s="288"/>
      <c r="AL113" s="288"/>
      <c r="AM113" s="288"/>
      <c r="AN113" s="288">
        <f t="shared" si="58"/>
        <v>0</v>
      </c>
      <c r="AO113" s="335">
        <f t="shared" si="47"/>
        <v>0</v>
      </c>
      <c r="AP113" s="335">
        <f t="shared" si="48"/>
        <v>0</v>
      </c>
      <c r="AR113" s="288"/>
      <c r="AS113" s="288"/>
      <c r="AT113" s="288"/>
      <c r="AU113" s="289"/>
      <c r="AV113" s="288">
        <f t="shared" si="59"/>
        <v>0</v>
      </c>
      <c r="AW113" s="288">
        <f t="shared" si="60"/>
        <v>0</v>
      </c>
      <c r="AX113" s="288">
        <f t="shared" si="61"/>
        <v>0</v>
      </c>
      <c r="AY113" s="288">
        <f t="shared" si="62"/>
        <v>0</v>
      </c>
      <c r="BA113" s="288"/>
      <c r="BB113" s="288"/>
      <c r="BC113" s="288"/>
      <c r="BD113" s="289"/>
      <c r="BE113" s="288">
        <f t="shared" si="63"/>
        <v>0</v>
      </c>
      <c r="BF113" s="288">
        <f t="shared" si="49"/>
        <v>0</v>
      </c>
      <c r="BG113" s="288">
        <f t="shared" si="50"/>
        <v>0</v>
      </c>
      <c r="BH113" s="288">
        <f t="shared" si="51"/>
        <v>0</v>
      </c>
      <c r="BI113" s="340"/>
      <c r="BJ113" s="340"/>
      <c r="DJ113" s="341"/>
    </row>
    <row r="114" spans="1:114" ht="12.75" customHeight="1" outlineLevel="1" x14ac:dyDescent="0.25">
      <c r="A114" s="331" t="str">
        <f t="shared" si="52"/>
        <v>Hotel NameJul-23</v>
      </c>
      <c r="B114" s="331" t="str">
        <f t="shared" si="53"/>
        <v>Hotel Name45126</v>
      </c>
      <c r="C114" s="332" t="s">
        <v>183</v>
      </c>
      <c r="D114" s="333" t="str">
        <f t="shared" si="54"/>
        <v>Jul-23</v>
      </c>
      <c r="E114" s="333" t="s">
        <v>52</v>
      </c>
      <c r="F114" s="333">
        <v>45126</v>
      </c>
      <c r="G114" s="334">
        <f t="shared" si="55"/>
        <v>4</v>
      </c>
      <c r="H114" s="288"/>
      <c r="I114" s="288"/>
      <c r="J114" s="288"/>
      <c r="K114" s="289">
        <f t="shared" si="66"/>
        <v>0</v>
      </c>
      <c r="L114" s="288"/>
      <c r="M114" s="288"/>
      <c r="N114" s="288"/>
      <c r="O114" s="289">
        <f t="shared" si="39"/>
        <v>0</v>
      </c>
      <c r="P114" s="335">
        <f t="shared" si="40"/>
        <v>0</v>
      </c>
      <c r="Q114" s="335">
        <f t="shared" si="41"/>
        <v>0</v>
      </c>
      <c r="R114" s="288" t="s">
        <v>11</v>
      </c>
      <c r="S114" s="288">
        <f t="shared" si="65"/>
        <v>0</v>
      </c>
      <c r="T114" s="335">
        <f t="shared" si="42"/>
        <v>0</v>
      </c>
      <c r="U114" s="288" t="s">
        <v>11</v>
      </c>
      <c r="V114" s="336" t="b">
        <f t="shared" si="56"/>
        <v>1</v>
      </c>
      <c r="W114" s="320"/>
      <c r="X114" s="326"/>
      <c r="Y114" s="329"/>
      <c r="Z114" s="339"/>
      <c r="AB114" s="288">
        <f t="shared" si="43"/>
        <v>0</v>
      </c>
      <c r="AC114" s="288">
        <f t="shared" si="44"/>
        <v>0</v>
      </c>
      <c r="AD114" s="288">
        <f t="shared" si="45"/>
        <v>0</v>
      </c>
      <c r="AE114" s="288">
        <f t="shared" si="46"/>
        <v>0</v>
      </c>
      <c r="AF114" s="288"/>
      <c r="AG114" s="288"/>
      <c r="AH114" s="288"/>
      <c r="AI114" s="288"/>
      <c r="AJ114" s="288">
        <f t="shared" si="57"/>
        <v>0</v>
      </c>
      <c r="AK114" s="288"/>
      <c r="AL114" s="288"/>
      <c r="AM114" s="288"/>
      <c r="AN114" s="288">
        <f t="shared" si="58"/>
        <v>0</v>
      </c>
      <c r="AO114" s="335">
        <f t="shared" si="47"/>
        <v>0</v>
      </c>
      <c r="AP114" s="335">
        <f t="shared" si="48"/>
        <v>0</v>
      </c>
      <c r="AR114" s="288"/>
      <c r="AS114" s="288"/>
      <c r="AT114" s="288"/>
      <c r="AU114" s="289"/>
      <c r="AV114" s="288">
        <f t="shared" si="59"/>
        <v>0</v>
      </c>
      <c r="AW114" s="288">
        <f t="shared" si="60"/>
        <v>0</v>
      </c>
      <c r="AX114" s="288">
        <f t="shared" si="61"/>
        <v>0</v>
      </c>
      <c r="AY114" s="288">
        <f t="shared" si="62"/>
        <v>0</v>
      </c>
      <c r="BA114" s="288"/>
      <c r="BB114" s="288"/>
      <c r="BC114" s="288"/>
      <c r="BD114" s="289"/>
      <c r="BE114" s="288">
        <f t="shared" si="63"/>
        <v>0</v>
      </c>
      <c r="BF114" s="288">
        <f t="shared" si="49"/>
        <v>0</v>
      </c>
      <c r="BG114" s="288">
        <f t="shared" si="50"/>
        <v>0</v>
      </c>
      <c r="BH114" s="288">
        <f t="shared" si="51"/>
        <v>0</v>
      </c>
      <c r="BI114" s="340"/>
      <c r="BJ114" s="340"/>
      <c r="DJ114" s="341"/>
    </row>
    <row r="115" spans="1:114" ht="12.75" customHeight="1" outlineLevel="1" x14ac:dyDescent="0.25">
      <c r="A115" s="331" t="str">
        <f t="shared" si="52"/>
        <v>Hotel NameJul-23</v>
      </c>
      <c r="B115" s="331" t="str">
        <f t="shared" si="53"/>
        <v>Hotel Name45127</v>
      </c>
      <c r="C115" s="332" t="s">
        <v>183</v>
      </c>
      <c r="D115" s="333" t="str">
        <f t="shared" si="54"/>
        <v>Jul-23</v>
      </c>
      <c r="E115" s="333" t="s">
        <v>52</v>
      </c>
      <c r="F115" s="333">
        <v>45127</v>
      </c>
      <c r="G115" s="334">
        <f t="shared" si="55"/>
        <v>5</v>
      </c>
      <c r="H115" s="288"/>
      <c r="I115" s="288"/>
      <c r="J115" s="288"/>
      <c r="K115" s="289">
        <f t="shared" si="66"/>
        <v>0</v>
      </c>
      <c r="L115" s="288"/>
      <c r="M115" s="288"/>
      <c r="N115" s="288"/>
      <c r="O115" s="289">
        <f t="shared" si="39"/>
        <v>0</v>
      </c>
      <c r="P115" s="335">
        <f t="shared" si="40"/>
        <v>0</v>
      </c>
      <c r="Q115" s="335">
        <f t="shared" si="41"/>
        <v>0</v>
      </c>
      <c r="R115" s="288" t="s">
        <v>11</v>
      </c>
      <c r="S115" s="288">
        <f t="shared" si="65"/>
        <v>0</v>
      </c>
      <c r="T115" s="335">
        <f t="shared" si="42"/>
        <v>0</v>
      </c>
      <c r="U115" s="288" t="s">
        <v>11</v>
      </c>
      <c r="V115" s="336" t="b">
        <f t="shared" si="56"/>
        <v>1</v>
      </c>
      <c r="W115" s="320"/>
      <c r="X115" s="326"/>
      <c r="Y115" s="329"/>
      <c r="Z115" s="339"/>
      <c r="AB115" s="288">
        <f t="shared" si="43"/>
        <v>0</v>
      </c>
      <c r="AC115" s="288">
        <f t="shared" si="44"/>
        <v>0</v>
      </c>
      <c r="AD115" s="288">
        <f t="shared" si="45"/>
        <v>0</v>
      </c>
      <c r="AE115" s="288">
        <f t="shared" si="46"/>
        <v>0</v>
      </c>
      <c r="AF115" s="288"/>
      <c r="AG115" s="288"/>
      <c r="AH115" s="288"/>
      <c r="AI115" s="288"/>
      <c r="AJ115" s="288">
        <f t="shared" si="57"/>
        <v>0</v>
      </c>
      <c r="AK115" s="288"/>
      <c r="AL115" s="288"/>
      <c r="AM115" s="288"/>
      <c r="AN115" s="288">
        <f t="shared" si="58"/>
        <v>0</v>
      </c>
      <c r="AO115" s="335">
        <f t="shared" si="47"/>
        <v>0</v>
      </c>
      <c r="AP115" s="335">
        <f t="shared" si="48"/>
        <v>0</v>
      </c>
      <c r="AR115" s="288"/>
      <c r="AS115" s="288"/>
      <c r="AT115" s="288"/>
      <c r="AU115" s="289"/>
      <c r="AV115" s="288">
        <f t="shared" si="59"/>
        <v>0</v>
      </c>
      <c r="AW115" s="288">
        <f t="shared" si="60"/>
        <v>0</v>
      </c>
      <c r="AX115" s="288">
        <f t="shared" si="61"/>
        <v>0</v>
      </c>
      <c r="AY115" s="288">
        <f t="shared" si="62"/>
        <v>0</v>
      </c>
      <c r="BA115" s="288"/>
      <c r="BB115" s="288"/>
      <c r="BC115" s="288"/>
      <c r="BD115" s="289"/>
      <c r="BE115" s="288">
        <f t="shared" si="63"/>
        <v>0</v>
      </c>
      <c r="BF115" s="288">
        <f t="shared" si="49"/>
        <v>0</v>
      </c>
      <c r="BG115" s="288">
        <f t="shared" si="50"/>
        <v>0</v>
      </c>
      <c r="BH115" s="288">
        <f t="shared" si="51"/>
        <v>0</v>
      </c>
      <c r="BI115" s="340"/>
      <c r="BJ115" s="340"/>
      <c r="DJ115" s="341"/>
    </row>
    <row r="116" spans="1:114" ht="12.75" customHeight="1" outlineLevel="1" x14ac:dyDescent="0.25">
      <c r="A116" s="331" t="str">
        <f t="shared" si="52"/>
        <v>Hotel NameJul-23</v>
      </c>
      <c r="B116" s="331" t="str">
        <f t="shared" si="53"/>
        <v>Hotel Name45128</v>
      </c>
      <c r="C116" s="332" t="s">
        <v>183</v>
      </c>
      <c r="D116" s="333" t="str">
        <f t="shared" si="54"/>
        <v>Jul-23</v>
      </c>
      <c r="E116" s="333" t="s">
        <v>52</v>
      </c>
      <c r="F116" s="333">
        <v>45128</v>
      </c>
      <c r="G116" s="334">
        <f t="shared" si="55"/>
        <v>6</v>
      </c>
      <c r="H116" s="288"/>
      <c r="I116" s="288"/>
      <c r="J116" s="288"/>
      <c r="K116" s="289">
        <f t="shared" si="66"/>
        <v>0</v>
      </c>
      <c r="L116" s="288"/>
      <c r="M116" s="288"/>
      <c r="N116" s="288"/>
      <c r="O116" s="289">
        <f t="shared" si="39"/>
        <v>0</v>
      </c>
      <c r="P116" s="335">
        <f t="shared" si="40"/>
        <v>0</v>
      </c>
      <c r="Q116" s="335">
        <f t="shared" si="41"/>
        <v>0</v>
      </c>
      <c r="R116" s="288" t="s">
        <v>11</v>
      </c>
      <c r="S116" s="288">
        <f t="shared" si="65"/>
        <v>0</v>
      </c>
      <c r="T116" s="335">
        <f t="shared" si="42"/>
        <v>0</v>
      </c>
      <c r="U116" s="288" t="s">
        <v>11</v>
      </c>
      <c r="V116" s="336" t="b">
        <f t="shared" si="56"/>
        <v>1</v>
      </c>
      <c r="W116" s="320"/>
      <c r="X116" s="326"/>
      <c r="Y116" s="329"/>
      <c r="Z116" s="339"/>
      <c r="AB116" s="288">
        <f t="shared" si="43"/>
        <v>0</v>
      </c>
      <c r="AC116" s="288">
        <f t="shared" si="44"/>
        <v>0</v>
      </c>
      <c r="AD116" s="288">
        <f t="shared" si="45"/>
        <v>0</v>
      </c>
      <c r="AE116" s="288">
        <f t="shared" si="46"/>
        <v>0</v>
      </c>
      <c r="AF116" s="288"/>
      <c r="AG116" s="288"/>
      <c r="AH116" s="288"/>
      <c r="AI116" s="288"/>
      <c r="AJ116" s="288">
        <f t="shared" si="57"/>
        <v>0</v>
      </c>
      <c r="AK116" s="288"/>
      <c r="AL116" s="288"/>
      <c r="AM116" s="288"/>
      <c r="AN116" s="288">
        <f t="shared" si="58"/>
        <v>0</v>
      </c>
      <c r="AO116" s="335">
        <f t="shared" si="47"/>
        <v>0</v>
      </c>
      <c r="AP116" s="335">
        <f t="shared" si="48"/>
        <v>0</v>
      </c>
      <c r="AR116" s="288"/>
      <c r="AS116" s="288"/>
      <c r="AT116" s="288"/>
      <c r="AU116" s="289"/>
      <c r="AV116" s="288">
        <f t="shared" si="59"/>
        <v>0</v>
      </c>
      <c r="AW116" s="288">
        <f t="shared" si="60"/>
        <v>0</v>
      </c>
      <c r="AX116" s="288">
        <f t="shared" si="61"/>
        <v>0</v>
      </c>
      <c r="AY116" s="288">
        <f t="shared" si="62"/>
        <v>0</v>
      </c>
      <c r="BA116" s="288"/>
      <c r="BB116" s="288"/>
      <c r="BC116" s="288"/>
      <c r="BD116" s="289"/>
      <c r="BE116" s="288">
        <f t="shared" si="63"/>
        <v>0</v>
      </c>
      <c r="BF116" s="288">
        <f t="shared" si="49"/>
        <v>0</v>
      </c>
      <c r="BG116" s="288">
        <f t="shared" si="50"/>
        <v>0</v>
      </c>
      <c r="BH116" s="288">
        <f t="shared" si="51"/>
        <v>0</v>
      </c>
      <c r="BI116" s="340"/>
      <c r="BJ116" s="340"/>
      <c r="DJ116" s="341"/>
    </row>
    <row r="117" spans="1:114" ht="12.75" customHeight="1" outlineLevel="1" x14ac:dyDescent="0.25">
      <c r="A117" s="331" t="str">
        <f t="shared" si="52"/>
        <v>Hotel NameJul-23</v>
      </c>
      <c r="B117" s="331" t="str">
        <f t="shared" si="53"/>
        <v>Hotel Name45129</v>
      </c>
      <c r="C117" s="332" t="s">
        <v>183</v>
      </c>
      <c r="D117" s="333" t="str">
        <f t="shared" si="54"/>
        <v>Jul-23</v>
      </c>
      <c r="E117" s="333" t="s">
        <v>52</v>
      </c>
      <c r="F117" s="333">
        <v>45129</v>
      </c>
      <c r="G117" s="334">
        <f t="shared" si="55"/>
        <v>7</v>
      </c>
      <c r="H117" s="288"/>
      <c r="I117" s="288"/>
      <c r="J117" s="288"/>
      <c r="K117" s="289">
        <f t="shared" si="66"/>
        <v>0</v>
      </c>
      <c r="L117" s="288"/>
      <c r="M117" s="288"/>
      <c r="N117" s="288"/>
      <c r="O117" s="289">
        <f t="shared" si="39"/>
        <v>0</v>
      </c>
      <c r="P117" s="335">
        <f t="shared" si="40"/>
        <v>0</v>
      </c>
      <c r="Q117" s="335">
        <f t="shared" si="41"/>
        <v>0</v>
      </c>
      <c r="R117" s="288" t="s">
        <v>11</v>
      </c>
      <c r="S117" s="288">
        <f t="shared" si="65"/>
        <v>0</v>
      </c>
      <c r="T117" s="335">
        <f t="shared" si="42"/>
        <v>0</v>
      </c>
      <c r="U117" s="288" t="s">
        <v>11</v>
      </c>
      <c r="V117" s="336" t="b">
        <f t="shared" si="56"/>
        <v>1</v>
      </c>
      <c r="W117" s="320"/>
      <c r="X117" s="326"/>
      <c r="Y117" s="329"/>
      <c r="Z117" s="339"/>
      <c r="AB117" s="288">
        <f t="shared" si="43"/>
        <v>0</v>
      </c>
      <c r="AC117" s="288">
        <f t="shared" si="44"/>
        <v>0</v>
      </c>
      <c r="AD117" s="288">
        <f t="shared" si="45"/>
        <v>0</v>
      </c>
      <c r="AE117" s="288">
        <f t="shared" si="46"/>
        <v>0</v>
      </c>
      <c r="AF117" s="288"/>
      <c r="AG117" s="288"/>
      <c r="AH117" s="288"/>
      <c r="AI117" s="288"/>
      <c r="AJ117" s="288">
        <f t="shared" si="57"/>
        <v>0</v>
      </c>
      <c r="AK117" s="288"/>
      <c r="AL117" s="288"/>
      <c r="AM117" s="288"/>
      <c r="AN117" s="288">
        <f t="shared" si="58"/>
        <v>0</v>
      </c>
      <c r="AO117" s="335">
        <f t="shared" si="47"/>
        <v>0</v>
      </c>
      <c r="AP117" s="335">
        <f t="shared" si="48"/>
        <v>0</v>
      </c>
      <c r="AR117" s="288"/>
      <c r="AS117" s="288"/>
      <c r="AT117" s="288"/>
      <c r="AU117" s="289"/>
      <c r="AV117" s="288">
        <f t="shared" si="59"/>
        <v>0</v>
      </c>
      <c r="AW117" s="288">
        <f t="shared" si="60"/>
        <v>0</v>
      </c>
      <c r="AX117" s="288">
        <f t="shared" si="61"/>
        <v>0</v>
      </c>
      <c r="AY117" s="288">
        <f t="shared" si="62"/>
        <v>0</v>
      </c>
      <c r="BA117" s="288"/>
      <c r="BB117" s="288"/>
      <c r="BC117" s="288"/>
      <c r="BD117" s="289"/>
      <c r="BE117" s="288">
        <f t="shared" si="63"/>
        <v>0</v>
      </c>
      <c r="BF117" s="288">
        <f t="shared" si="49"/>
        <v>0</v>
      </c>
      <c r="BG117" s="288">
        <f t="shared" si="50"/>
        <v>0</v>
      </c>
      <c r="BH117" s="288">
        <f t="shared" si="51"/>
        <v>0</v>
      </c>
      <c r="BI117" s="340"/>
      <c r="BJ117" s="340"/>
      <c r="DJ117" s="341"/>
    </row>
    <row r="118" spans="1:114" ht="12.75" customHeight="1" outlineLevel="1" x14ac:dyDescent="0.25">
      <c r="A118" s="331" t="str">
        <f t="shared" si="52"/>
        <v>Hotel NameJul-23</v>
      </c>
      <c r="B118" s="331" t="str">
        <f t="shared" si="53"/>
        <v>Hotel Name45130</v>
      </c>
      <c r="C118" s="332" t="s">
        <v>183</v>
      </c>
      <c r="D118" s="333" t="str">
        <f t="shared" si="54"/>
        <v>Jul-23</v>
      </c>
      <c r="E118" s="333" t="s">
        <v>52</v>
      </c>
      <c r="F118" s="333">
        <v>45130</v>
      </c>
      <c r="G118" s="334">
        <f t="shared" si="55"/>
        <v>1</v>
      </c>
      <c r="H118" s="288"/>
      <c r="I118" s="288"/>
      <c r="J118" s="288"/>
      <c r="K118" s="289">
        <f t="shared" si="66"/>
        <v>0</v>
      </c>
      <c r="L118" s="288"/>
      <c r="M118" s="288"/>
      <c r="N118" s="288"/>
      <c r="O118" s="289">
        <f t="shared" si="39"/>
        <v>0</v>
      </c>
      <c r="P118" s="335">
        <f t="shared" si="40"/>
        <v>0</v>
      </c>
      <c r="Q118" s="335">
        <f t="shared" si="41"/>
        <v>0</v>
      </c>
      <c r="R118" s="288" t="s">
        <v>11</v>
      </c>
      <c r="S118" s="288">
        <f t="shared" si="65"/>
        <v>0</v>
      </c>
      <c r="T118" s="335">
        <f t="shared" si="42"/>
        <v>0</v>
      </c>
      <c r="U118" s="288" t="s">
        <v>11</v>
      </c>
      <c r="V118" s="336" t="b">
        <f t="shared" si="56"/>
        <v>1</v>
      </c>
      <c r="W118" s="320"/>
      <c r="X118" s="326"/>
      <c r="Y118" s="329"/>
      <c r="Z118" s="339"/>
      <c r="AB118" s="288">
        <f t="shared" si="43"/>
        <v>0</v>
      </c>
      <c r="AC118" s="288">
        <f t="shared" si="44"/>
        <v>0</v>
      </c>
      <c r="AD118" s="288">
        <f t="shared" si="45"/>
        <v>0</v>
      </c>
      <c r="AE118" s="288">
        <f t="shared" si="46"/>
        <v>0</v>
      </c>
      <c r="AF118" s="288"/>
      <c r="AG118" s="288"/>
      <c r="AH118" s="288"/>
      <c r="AI118" s="288"/>
      <c r="AJ118" s="288">
        <f t="shared" si="57"/>
        <v>0</v>
      </c>
      <c r="AK118" s="288"/>
      <c r="AL118" s="288"/>
      <c r="AM118" s="288"/>
      <c r="AN118" s="288">
        <f t="shared" si="58"/>
        <v>0</v>
      </c>
      <c r="AO118" s="335">
        <f t="shared" si="47"/>
        <v>0</v>
      </c>
      <c r="AP118" s="335">
        <f t="shared" si="48"/>
        <v>0</v>
      </c>
      <c r="AR118" s="288"/>
      <c r="AS118" s="288"/>
      <c r="AT118" s="288"/>
      <c r="AU118" s="289"/>
      <c r="AV118" s="288">
        <f t="shared" si="59"/>
        <v>0</v>
      </c>
      <c r="AW118" s="288">
        <f t="shared" si="60"/>
        <v>0</v>
      </c>
      <c r="AX118" s="288">
        <f t="shared" si="61"/>
        <v>0</v>
      </c>
      <c r="AY118" s="288">
        <f t="shared" si="62"/>
        <v>0</v>
      </c>
      <c r="BA118" s="288"/>
      <c r="BB118" s="288"/>
      <c r="BC118" s="288"/>
      <c r="BD118" s="289"/>
      <c r="BE118" s="288">
        <f t="shared" si="63"/>
        <v>0</v>
      </c>
      <c r="BF118" s="288">
        <f t="shared" si="49"/>
        <v>0</v>
      </c>
      <c r="BG118" s="288">
        <f t="shared" si="50"/>
        <v>0</v>
      </c>
      <c r="BH118" s="288">
        <f t="shared" si="51"/>
        <v>0</v>
      </c>
      <c r="BI118" s="340"/>
      <c r="BJ118" s="340"/>
      <c r="DJ118" s="341"/>
    </row>
    <row r="119" spans="1:114" ht="12.75" customHeight="1" outlineLevel="1" x14ac:dyDescent="0.25">
      <c r="A119" s="331" t="str">
        <f t="shared" si="52"/>
        <v>Hotel NameJul-23</v>
      </c>
      <c r="B119" s="331" t="str">
        <f t="shared" si="53"/>
        <v>Hotel Name45131</v>
      </c>
      <c r="C119" s="332" t="s">
        <v>183</v>
      </c>
      <c r="D119" s="333" t="str">
        <f t="shared" si="54"/>
        <v>Jul-23</v>
      </c>
      <c r="E119" s="333" t="s">
        <v>52</v>
      </c>
      <c r="F119" s="333">
        <v>45131</v>
      </c>
      <c r="G119" s="334">
        <f t="shared" si="55"/>
        <v>2</v>
      </c>
      <c r="H119" s="288"/>
      <c r="I119" s="288"/>
      <c r="J119" s="288"/>
      <c r="K119" s="289">
        <f t="shared" si="66"/>
        <v>0</v>
      </c>
      <c r="L119" s="288"/>
      <c r="M119" s="288"/>
      <c r="N119" s="288"/>
      <c r="O119" s="289">
        <f t="shared" si="39"/>
        <v>0</v>
      </c>
      <c r="P119" s="335">
        <f t="shared" si="40"/>
        <v>0</v>
      </c>
      <c r="Q119" s="335">
        <f t="shared" si="41"/>
        <v>0</v>
      </c>
      <c r="R119" s="288" t="s">
        <v>11</v>
      </c>
      <c r="S119" s="288">
        <f t="shared" si="65"/>
        <v>0</v>
      </c>
      <c r="T119" s="335">
        <f t="shared" si="42"/>
        <v>0</v>
      </c>
      <c r="U119" s="288" t="s">
        <v>11</v>
      </c>
      <c r="V119" s="336" t="b">
        <f t="shared" si="56"/>
        <v>1</v>
      </c>
      <c r="W119" s="320"/>
      <c r="X119" s="326"/>
      <c r="Y119" s="329"/>
      <c r="Z119" s="339"/>
      <c r="AB119" s="288">
        <f t="shared" si="43"/>
        <v>0</v>
      </c>
      <c r="AC119" s="288">
        <f t="shared" si="44"/>
        <v>0</v>
      </c>
      <c r="AD119" s="288">
        <f t="shared" si="45"/>
        <v>0</v>
      </c>
      <c r="AE119" s="288">
        <f t="shared" si="46"/>
        <v>0</v>
      </c>
      <c r="AF119" s="288"/>
      <c r="AG119" s="288"/>
      <c r="AH119" s="288"/>
      <c r="AI119" s="288"/>
      <c r="AJ119" s="288">
        <f t="shared" si="57"/>
        <v>0</v>
      </c>
      <c r="AK119" s="288"/>
      <c r="AL119" s="288"/>
      <c r="AM119" s="288"/>
      <c r="AN119" s="288">
        <f t="shared" si="58"/>
        <v>0</v>
      </c>
      <c r="AO119" s="335">
        <f t="shared" si="47"/>
        <v>0</v>
      </c>
      <c r="AP119" s="335">
        <f t="shared" si="48"/>
        <v>0</v>
      </c>
      <c r="AR119" s="288"/>
      <c r="AS119" s="288"/>
      <c r="AT119" s="288"/>
      <c r="AU119" s="289"/>
      <c r="AV119" s="288">
        <f t="shared" si="59"/>
        <v>0</v>
      </c>
      <c r="AW119" s="288">
        <f t="shared" si="60"/>
        <v>0</v>
      </c>
      <c r="AX119" s="288">
        <f t="shared" si="61"/>
        <v>0</v>
      </c>
      <c r="AY119" s="288">
        <f t="shared" si="62"/>
        <v>0</v>
      </c>
      <c r="BA119" s="288"/>
      <c r="BB119" s="288"/>
      <c r="BC119" s="288"/>
      <c r="BD119" s="289"/>
      <c r="BE119" s="288">
        <f t="shared" si="63"/>
        <v>0</v>
      </c>
      <c r="BF119" s="288">
        <f t="shared" si="49"/>
        <v>0</v>
      </c>
      <c r="BG119" s="288">
        <f t="shared" si="50"/>
        <v>0</v>
      </c>
      <c r="BH119" s="288">
        <f t="shared" si="51"/>
        <v>0</v>
      </c>
      <c r="BI119" s="340"/>
      <c r="BJ119" s="340"/>
      <c r="DJ119" s="341"/>
    </row>
    <row r="120" spans="1:114" ht="12.75" customHeight="1" outlineLevel="1" x14ac:dyDescent="0.25">
      <c r="A120" s="331" t="str">
        <f t="shared" si="52"/>
        <v>Hotel NameJul-23</v>
      </c>
      <c r="B120" s="331" t="str">
        <f t="shared" si="53"/>
        <v>Hotel Name45132</v>
      </c>
      <c r="C120" s="332" t="s">
        <v>183</v>
      </c>
      <c r="D120" s="333" t="str">
        <f t="shared" si="54"/>
        <v>Jul-23</v>
      </c>
      <c r="E120" s="333" t="s">
        <v>52</v>
      </c>
      <c r="F120" s="333">
        <v>45132</v>
      </c>
      <c r="G120" s="334">
        <f t="shared" si="55"/>
        <v>3</v>
      </c>
      <c r="H120" s="288"/>
      <c r="I120" s="288"/>
      <c r="J120" s="288"/>
      <c r="K120" s="289">
        <f t="shared" si="66"/>
        <v>0</v>
      </c>
      <c r="L120" s="288"/>
      <c r="M120" s="288"/>
      <c r="N120" s="288"/>
      <c r="O120" s="289">
        <f t="shared" si="39"/>
        <v>0</v>
      </c>
      <c r="P120" s="335">
        <f t="shared" si="40"/>
        <v>0</v>
      </c>
      <c r="Q120" s="335">
        <f t="shared" si="41"/>
        <v>0</v>
      </c>
      <c r="R120" s="288" t="s">
        <v>11</v>
      </c>
      <c r="S120" s="288">
        <f t="shared" si="65"/>
        <v>0</v>
      </c>
      <c r="T120" s="335">
        <f t="shared" si="42"/>
        <v>0</v>
      </c>
      <c r="U120" s="288" t="s">
        <v>11</v>
      </c>
      <c r="V120" s="336" t="b">
        <f t="shared" si="56"/>
        <v>1</v>
      </c>
      <c r="W120" s="320"/>
      <c r="X120" s="326"/>
      <c r="Y120" s="329"/>
      <c r="Z120" s="339"/>
      <c r="AB120" s="288">
        <f t="shared" si="43"/>
        <v>0</v>
      </c>
      <c r="AC120" s="288">
        <f t="shared" si="44"/>
        <v>0</v>
      </c>
      <c r="AD120" s="288">
        <f t="shared" si="45"/>
        <v>0</v>
      </c>
      <c r="AE120" s="288">
        <f t="shared" si="46"/>
        <v>0</v>
      </c>
      <c r="AF120" s="288"/>
      <c r="AG120" s="288"/>
      <c r="AH120" s="288"/>
      <c r="AI120" s="288"/>
      <c r="AJ120" s="288">
        <f t="shared" si="57"/>
        <v>0</v>
      </c>
      <c r="AK120" s="288"/>
      <c r="AL120" s="288"/>
      <c r="AM120" s="288"/>
      <c r="AN120" s="288">
        <f t="shared" si="58"/>
        <v>0</v>
      </c>
      <c r="AO120" s="335">
        <f t="shared" si="47"/>
        <v>0</v>
      </c>
      <c r="AP120" s="335">
        <f t="shared" si="48"/>
        <v>0</v>
      </c>
      <c r="AR120" s="288"/>
      <c r="AS120" s="288"/>
      <c r="AT120" s="288"/>
      <c r="AU120" s="289"/>
      <c r="AV120" s="288">
        <f t="shared" si="59"/>
        <v>0</v>
      </c>
      <c r="AW120" s="288">
        <f t="shared" si="60"/>
        <v>0</v>
      </c>
      <c r="AX120" s="288">
        <f t="shared" si="61"/>
        <v>0</v>
      </c>
      <c r="AY120" s="288">
        <f t="shared" si="62"/>
        <v>0</v>
      </c>
      <c r="BA120" s="288"/>
      <c r="BB120" s="288"/>
      <c r="BC120" s="288"/>
      <c r="BD120" s="289"/>
      <c r="BE120" s="288">
        <f t="shared" si="63"/>
        <v>0</v>
      </c>
      <c r="BF120" s="288">
        <f t="shared" si="49"/>
        <v>0</v>
      </c>
      <c r="BG120" s="288">
        <f t="shared" si="50"/>
        <v>0</v>
      </c>
      <c r="BH120" s="288">
        <f t="shared" si="51"/>
        <v>0</v>
      </c>
      <c r="BI120" s="340"/>
      <c r="BJ120" s="340"/>
      <c r="DJ120" s="341"/>
    </row>
    <row r="121" spans="1:114" ht="12.75" customHeight="1" outlineLevel="1" x14ac:dyDescent="0.25">
      <c r="A121" s="331" t="str">
        <f t="shared" si="52"/>
        <v>Hotel NameJul-23</v>
      </c>
      <c r="B121" s="331" t="str">
        <f t="shared" si="53"/>
        <v>Hotel Name45133</v>
      </c>
      <c r="C121" s="332" t="s">
        <v>183</v>
      </c>
      <c r="D121" s="333" t="str">
        <f t="shared" si="54"/>
        <v>Jul-23</v>
      </c>
      <c r="E121" s="333" t="s">
        <v>52</v>
      </c>
      <c r="F121" s="333">
        <v>45133</v>
      </c>
      <c r="G121" s="334">
        <f t="shared" si="55"/>
        <v>4</v>
      </c>
      <c r="H121" s="288"/>
      <c r="I121" s="288"/>
      <c r="J121" s="288"/>
      <c r="K121" s="289">
        <f t="shared" si="66"/>
        <v>0</v>
      </c>
      <c r="L121" s="288"/>
      <c r="M121" s="288"/>
      <c r="N121" s="288"/>
      <c r="O121" s="289">
        <f t="shared" si="39"/>
        <v>0</v>
      </c>
      <c r="P121" s="335">
        <f t="shared" si="40"/>
        <v>0</v>
      </c>
      <c r="Q121" s="335">
        <f t="shared" si="41"/>
        <v>0</v>
      </c>
      <c r="R121" s="288" t="s">
        <v>11</v>
      </c>
      <c r="S121" s="288">
        <f t="shared" si="65"/>
        <v>0</v>
      </c>
      <c r="T121" s="335">
        <f t="shared" si="42"/>
        <v>0</v>
      </c>
      <c r="U121" s="288" t="s">
        <v>11</v>
      </c>
      <c r="V121" s="336" t="b">
        <f t="shared" si="56"/>
        <v>1</v>
      </c>
      <c r="W121" s="320"/>
      <c r="X121" s="326"/>
      <c r="Y121" s="329"/>
      <c r="Z121" s="339"/>
      <c r="AB121" s="288">
        <f t="shared" si="43"/>
        <v>0</v>
      </c>
      <c r="AC121" s="288">
        <f t="shared" si="44"/>
        <v>0</v>
      </c>
      <c r="AD121" s="288">
        <f t="shared" si="45"/>
        <v>0</v>
      </c>
      <c r="AE121" s="288">
        <f t="shared" si="46"/>
        <v>0</v>
      </c>
      <c r="AF121" s="288"/>
      <c r="AG121" s="288"/>
      <c r="AH121" s="288"/>
      <c r="AI121" s="288"/>
      <c r="AJ121" s="288">
        <f t="shared" si="57"/>
        <v>0</v>
      </c>
      <c r="AK121" s="288"/>
      <c r="AL121" s="288"/>
      <c r="AM121" s="288"/>
      <c r="AN121" s="288">
        <f t="shared" si="58"/>
        <v>0</v>
      </c>
      <c r="AO121" s="335">
        <f t="shared" si="47"/>
        <v>0</v>
      </c>
      <c r="AP121" s="335">
        <f t="shared" si="48"/>
        <v>0</v>
      </c>
      <c r="AR121" s="288"/>
      <c r="AS121" s="288"/>
      <c r="AT121" s="288"/>
      <c r="AU121" s="289"/>
      <c r="AV121" s="288">
        <f t="shared" si="59"/>
        <v>0</v>
      </c>
      <c r="AW121" s="288">
        <f t="shared" si="60"/>
        <v>0</v>
      </c>
      <c r="AX121" s="288">
        <f t="shared" si="61"/>
        <v>0</v>
      </c>
      <c r="AY121" s="288">
        <f t="shared" si="62"/>
        <v>0</v>
      </c>
      <c r="BA121" s="288"/>
      <c r="BB121" s="288"/>
      <c r="BC121" s="288"/>
      <c r="BD121" s="289"/>
      <c r="BE121" s="288">
        <f t="shared" si="63"/>
        <v>0</v>
      </c>
      <c r="BF121" s="288">
        <f t="shared" si="49"/>
        <v>0</v>
      </c>
      <c r="BG121" s="288">
        <f t="shared" si="50"/>
        <v>0</v>
      </c>
      <c r="BH121" s="288">
        <f t="shared" si="51"/>
        <v>0</v>
      </c>
      <c r="BI121" s="340"/>
      <c r="BJ121" s="340"/>
      <c r="DJ121" s="341"/>
    </row>
    <row r="122" spans="1:114" ht="12.75" customHeight="1" outlineLevel="1" x14ac:dyDescent="0.25">
      <c r="A122" s="331" t="str">
        <f t="shared" si="52"/>
        <v>Hotel NameJul-23</v>
      </c>
      <c r="B122" s="331" t="str">
        <f t="shared" si="53"/>
        <v>Hotel Name45134</v>
      </c>
      <c r="C122" s="332" t="s">
        <v>183</v>
      </c>
      <c r="D122" s="333" t="str">
        <f t="shared" si="54"/>
        <v>Jul-23</v>
      </c>
      <c r="E122" s="333" t="s">
        <v>52</v>
      </c>
      <c r="F122" s="333">
        <v>45134</v>
      </c>
      <c r="G122" s="334">
        <f t="shared" si="55"/>
        <v>5</v>
      </c>
      <c r="H122" s="288"/>
      <c r="I122" s="288"/>
      <c r="J122" s="288"/>
      <c r="K122" s="289">
        <f t="shared" si="66"/>
        <v>0</v>
      </c>
      <c r="L122" s="288"/>
      <c r="M122" s="288"/>
      <c r="N122" s="288"/>
      <c r="O122" s="289">
        <f t="shared" si="39"/>
        <v>0</v>
      </c>
      <c r="P122" s="335">
        <f t="shared" si="40"/>
        <v>0</v>
      </c>
      <c r="Q122" s="335">
        <f t="shared" si="41"/>
        <v>0</v>
      </c>
      <c r="R122" s="288" t="s">
        <v>11</v>
      </c>
      <c r="S122" s="288">
        <f t="shared" si="65"/>
        <v>0</v>
      </c>
      <c r="T122" s="335">
        <f t="shared" si="42"/>
        <v>0</v>
      </c>
      <c r="U122" s="288" t="s">
        <v>11</v>
      </c>
      <c r="V122" s="336" t="b">
        <f t="shared" si="56"/>
        <v>1</v>
      </c>
      <c r="W122" s="320"/>
      <c r="X122" s="326"/>
      <c r="Y122" s="329"/>
      <c r="Z122" s="339"/>
      <c r="AB122" s="288">
        <f t="shared" si="43"/>
        <v>0</v>
      </c>
      <c r="AC122" s="288">
        <f t="shared" si="44"/>
        <v>0</v>
      </c>
      <c r="AD122" s="288">
        <f t="shared" si="45"/>
        <v>0</v>
      </c>
      <c r="AE122" s="288">
        <f t="shared" si="46"/>
        <v>0</v>
      </c>
      <c r="AF122" s="288"/>
      <c r="AG122" s="288"/>
      <c r="AH122" s="288"/>
      <c r="AI122" s="288"/>
      <c r="AJ122" s="288">
        <f t="shared" si="57"/>
        <v>0</v>
      </c>
      <c r="AK122" s="288"/>
      <c r="AL122" s="288"/>
      <c r="AM122" s="288"/>
      <c r="AN122" s="288">
        <f t="shared" si="58"/>
        <v>0</v>
      </c>
      <c r="AO122" s="335">
        <f t="shared" si="47"/>
        <v>0</v>
      </c>
      <c r="AP122" s="335">
        <f t="shared" si="48"/>
        <v>0</v>
      </c>
      <c r="AR122" s="288"/>
      <c r="AS122" s="288"/>
      <c r="AT122" s="288"/>
      <c r="AU122" s="289"/>
      <c r="AV122" s="288">
        <f t="shared" si="59"/>
        <v>0</v>
      </c>
      <c r="AW122" s="288">
        <f t="shared" si="60"/>
        <v>0</v>
      </c>
      <c r="AX122" s="288">
        <f t="shared" si="61"/>
        <v>0</v>
      </c>
      <c r="AY122" s="288">
        <f t="shared" si="62"/>
        <v>0</v>
      </c>
      <c r="BA122" s="288"/>
      <c r="BB122" s="288"/>
      <c r="BC122" s="288"/>
      <c r="BD122" s="289"/>
      <c r="BE122" s="288">
        <f t="shared" si="63"/>
        <v>0</v>
      </c>
      <c r="BF122" s="288">
        <f t="shared" si="49"/>
        <v>0</v>
      </c>
      <c r="BG122" s="288">
        <f t="shared" si="50"/>
        <v>0</v>
      </c>
      <c r="BH122" s="288">
        <f t="shared" si="51"/>
        <v>0</v>
      </c>
      <c r="BI122" s="340"/>
      <c r="BJ122" s="340"/>
      <c r="DJ122" s="341"/>
    </row>
    <row r="123" spans="1:114" ht="12.75" customHeight="1" outlineLevel="1" x14ac:dyDescent="0.25">
      <c r="A123" s="331" t="str">
        <f t="shared" si="52"/>
        <v>Hotel NameJul-23</v>
      </c>
      <c r="B123" s="331" t="str">
        <f t="shared" si="53"/>
        <v>Hotel Name45135</v>
      </c>
      <c r="C123" s="332" t="s">
        <v>183</v>
      </c>
      <c r="D123" s="333" t="str">
        <f t="shared" si="54"/>
        <v>Jul-23</v>
      </c>
      <c r="E123" s="333" t="s">
        <v>52</v>
      </c>
      <c r="F123" s="333">
        <v>45135</v>
      </c>
      <c r="G123" s="334">
        <f t="shared" si="55"/>
        <v>6</v>
      </c>
      <c r="H123" s="288"/>
      <c r="I123" s="288"/>
      <c r="J123" s="288"/>
      <c r="K123" s="289">
        <f t="shared" si="66"/>
        <v>0</v>
      </c>
      <c r="L123" s="288"/>
      <c r="M123" s="288"/>
      <c r="N123" s="288"/>
      <c r="O123" s="289">
        <f t="shared" si="39"/>
        <v>0</v>
      </c>
      <c r="P123" s="335">
        <f t="shared" si="40"/>
        <v>0</v>
      </c>
      <c r="Q123" s="335">
        <f t="shared" si="41"/>
        <v>0</v>
      </c>
      <c r="R123" s="288" t="s">
        <v>11</v>
      </c>
      <c r="S123" s="288">
        <f t="shared" si="65"/>
        <v>0</v>
      </c>
      <c r="T123" s="335">
        <f t="shared" si="42"/>
        <v>0</v>
      </c>
      <c r="U123" s="288" t="s">
        <v>11</v>
      </c>
      <c r="V123" s="336" t="b">
        <f t="shared" si="56"/>
        <v>1</v>
      </c>
      <c r="W123" s="320"/>
      <c r="X123" s="326"/>
      <c r="Y123" s="329"/>
      <c r="Z123" s="339"/>
      <c r="AB123" s="288">
        <f t="shared" si="43"/>
        <v>0</v>
      </c>
      <c r="AC123" s="288">
        <f t="shared" si="44"/>
        <v>0</v>
      </c>
      <c r="AD123" s="288">
        <f t="shared" si="45"/>
        <v>0</v>
      </c>
      <c r="AE123" s="288">
        <f t="shared" si="46"/>
        <v>0</v>
      </c>
      <c r="AF123" s="288"/>
      <c r="AG123" s="288"/>
      <c r="AH123" s="288"/>
      <c r="AI123" s="288"/>
      <c r="AJ123" s="288">
        <f t="shared" si="57"/>
        <v>0</v>
      </c>
      <c r="AK123" s="288"/>
      <c r="AL123" s="288"/>
      <c r="AM123" s="288"/>
      <c r="AN123" s="288">
        <f t="shared" si="58"/>
        <v>0</v>
      </c>
      <c r="AO123" s="335">
        <f t="shared" si="47"/>
        <v>0</v>
      </c>
      <c r="AP123" s="335">
        <f t="shared" si="48"/>
        <v>0</v>
      </c>
      <c r="AR123" s="288"/>
      <c r="AS123" s="288"/>
      <c r="AT123" s="288"/>
      <c r="AU123" s="289"/>
      <c r="AV123" s="288">
        <f t="shared" si="59"/>
        <v>0</v>
      </c>
      <c r="AW123" s="288">
        <f t="shared" si="60"/>
        <v>0</v>
      </c>
      <c r="AX123" s="288">
        <f t="shared" si="61"/>
        <v>0</v>
      </c>
      <c r="AY123" s="288">
        <f t="shared" si="62"/>
        <v>0</v>
      </c>
      <c r="BA123" s="288"/>
      <c r="BB123" s="288"/>
      <c r="BC123" s="288"/>
      <c r="BD123" s="289"/>
      <c r="BE123" s="288">
        <f t="shared" si="63"/>
        <v>0</v>
      </c>
      <c r="BF123" s="288">
        <f t="shared" si="49"/>
        <v>0</v>
      </c>
      <c r="BG123" s="288">
        <f t="shared" si="50"/>
        <v>0</v>
      </c>
      <c r="BH123" s="288">
        <f t="shared" si="51"/>
        <v>0</v>
      </c>
      <c r="BI123" s="340"/>
      <c r="BJ123" s="340"/>
      <c r="DJ123" s="341"/>
    </row>
    <row r="124" spans="1:114" ht="12.75" customHeight="1" outlineLevel="1" x14ac:dyDescent="0.25">
      <c r="A124" s="331" t="str">
        <f t="shared" si="52"/>
        <v>Hotel NameJul-23</v>
      </c>
      <c r="B124" s="331" t="str">
        <f t="shared" si="53"/>
        <v>Hotel Name45136</v>
      </c>
      <c r="C124" s="332" t="s">
        <v>183</v>
      </c>
      <c r="D124" s="333" t="str">
        <f t="shared" si="54"/>
        <v>Jul-23</v>
      </c>
      <c r="E124" s="333" t="s">
        <v>52</v>
      </c>
      <c r="F124" s="333">
        <v>45136</v>
      </c>
      <c r="G124" s="334">
        <f t="shared" si="55"/>
        <v>7</v>
      </c>
      <c r="H124" s="288"/>
      <c r="I124" s="288"/>
      <c r="J124" s="288"/>
      <c r="K124" s="289">
        <f t="shared" si="66"/>
        <v>0</v>
      </c>
      <c r="L124" s="288"/>
      <c r="M124" s="288"/>
      <c r="N124" s="288"/>
      <c r="O124" s="289">
        <f t="shared" si="39"/>
        <v>0</v>
      </c>
      <c r="P124" s="335">
        <f t="shared" si="40"/>
        <v>0</v>
      </c>
      <c r="Q124" s="335">
        <f t="shared" si="41"/>
        <v>0</v>
      </c>
      <c r="R124" s="288" t="s">
        <v>11</v>
      </c>
      <c r="S124" s="288">
        <f t="shared" si="65"/>
        <v>0</v>
      </c>
      <c r="T124" s="335">
        <f t="shared" si="42"/>
        <v>0</v>
      </c>
      <c r="U124" s="288" t="s">
        <v>11</v>
      </c>
      <c r="V124" s="336" t="b">
        <f t="shared" si="56"/>
        <v>1</v>
      </c>
      <c r="W124" s="320"/>
      <c r="X124" s="326"/>
      <c r="Y124" s="329"/>
      <c r="Z124" s="339"/>
      <c r="AB124" s="288">
        <f t="shared" si="43"/>
        <v>0</v>
      </c>
      <c r="AC124" s="288">
        <f t="shared" si="44"/>
        <v>0</v>
      </c>
      <c r="AD124" s="288">
        <f t="shared" si="45"/>
        <v>0</v>
      </c>
      <c r="AE124" s="288">
        <f t="shared" si="46"/>
        <v>0</v>
      </c>
      <c r="AF124" s="288"/>
      <c r="AG124" s="288"/>
      <c r="AH124" s="288"/>
      <c r="AI124" s="288"/>
      <c r="AJ124" s="288">
        <f t="shared" si="57"/>
        <v>0</v>
      </c>
      <c r="AK124" s="288"/>
      <c r="AL124" s="288"/>
      <c r="AM124" s="288"/>
      <c r="AN124" s="288">
        <f t="shared" si="58"/>
        <v>0</v>
      </c>
      <c r="AO124" s="335">
        <f t="shared" si="47"/>
        <v>0</v>
      </c>
      <c r="AP124" s="335">
        <f t="shared" si="48"/>
        <v>0</v>
      </c>
      <c r="AR124" s="288"/>
      <c r="AS124" s="288"/>
      <c r="AT124" s="288"/>
      <c r="AU124" s="289"/>
      <c r="AV124" s="288">
        <f t="shared" si="59"/>
        <v>0</v>
      </c>
      <c r="AW124" s="288">
        <f t="shared" si="60"/>
        <v>0</v>
      </c>
      <c r="AX124" s="288">
        <f t="shared" si="61"/>
        <v>0</v>
      </c>
      <c r="AY124" s="288">
        <f t="shared" si="62"/>
        <v>0</v>
      </c>
      <c r="BA124" s="288"/>
      <c r="BB124" s="288"/>
      <c r="BC124" s="288"/>
      <c r="BD124" s="289"/>
      <c r="BE124" s="288">
        <f t="shared" si="63"/>
        <v>0</v>
      </c>
      <c r="BF124" s="288">
        <f t="shared" si="49"/>
        <v>0</v>
      </c>
      <c r="BG124" s="288">
        <f t="shared" si="50"/>
        <v>0</v>
      </c>
      <c r="BH124" s="288">
        <f t="shared" si="51"/>
        <v>0</v>
      </c>
      <c r="BI124" s="340"/>
      <c r="BJ124" s="340"/>
      <c r="DJ124" s="341"/>
    </row>
    <row r="125" spans="1:114" ht="12.75" customHeight="1" outlineLevel="1" x14ac:dyDescent="0.25">
      <c r="A125" s="331" t="str">
        <f t="shared" si="52"/>
        <v>Hotel NameJul-23</v>
      </c>
      <c r="B125" s="331" t="str">
        <f t="shared" si="53"/>
        <v>Hotel Name45137</v>
      </c>
      <c r="C125" s="332" t="s">
        <v>183</v>
      </c>
      <c r="D125" s="333" t="str">
        <f t="shared" si="54"/>
        <v>Jul-23</v>
      </c>
      <c r="E125" s="333" t="s">
        <v>52</v>
      </c>
      <c r="F125" s="333">
        <v>45137</v>
      </c>
      <c r="G125" s="334">
        <f t="shared" si="55"/>
        <v>1</v>
      </c>
      <c r="H125" s="288"/>
      <c r="I125" s="288"/>
      <c r="J125" s="288"/>
      <c r="K125" s="289">
        <f t="shared" si="66"/>
        <v>0</v>
      </c>
      <c r="L125" s="288"/>
      <c r="M125" s="288"/>
      <c r="N125" s="288"/>
      <c r="O125" s="289">
        <f t="shared" si="39"/>
        <v>0</v>
      </c>
      <c r="P125" s="335">
        <f t="shared" si="40"/>
        <v>0</v>
      </c>
      <c r="Q125" s="335">
        <f t="shared" si="41"/>
        <v>0</v>
      </c>
      <c r="R125" s="288" t="s">
        <v>11</v>
      </c>
      <c r="S125" s="288">
        <f t="shared" si="65"/>
        <v>0</v>
      </c>
      <c r="T125" s="335">
        <f t="shared" si="42"/>
        <v>0</v>
      </c>
      <c r="U125" s="288" t="s">
        <v>11</v>
      </c>
      <c r="V125" s="336" t="b">
        <f t="shared" si="56"/>
        <v>1</v>
      </c>
      <c r="W125" s="320"/>
      <c r="X125" s="326"/>
      <c r="Y125" s="329"/>
      <c r="Z125" s="339"/>
      <c r="AB125" s="288">
        <f t="shared" si="43"/>
        <v>0</v>
      </c>
      <c r="AC125" s="288">
        <f t="shared" si="44"/>
        <v>0</v>
      </c>
      <c r="AD125" s="288">
        <f t="shared" si="45"/>
        <v>0</v>
      </c>
      <c r="AE125" s="288">
        <f t="shared" si="46"/>
        <v>0</v>
      </c>
      <c r="AF125" s="288"/>
      <c r="AG125" s="288"/>
      <c r="AH125" s="288"/>
      <c r="AI125" s="288"/>
      <c r="AJ125" s="288">
        <f t="shared" si="57"/>
        <v>0</v>
      </c>
      <c r="AK125" s="288"/>
      <c r="AL125" s="288"/>
      <c r="AM125" s="288"/>
      <c r="AN125" s="288">
        <f t="shared" si="58"/>
        <v>0</v>
      </c>
      <c r="AO125" s="335">
        <f t="shared" si="47"/>
        <v>0</v>
      </c>
      <c r="AP125" s="335">
        <f t="shared" si="48"/>
        <v>0</v>
      </c>
      <c r="AR125" s="288"/>
      <c r="AS125" s="288"/>
      <c r="AT125" s="288"/>
      <c r="AU125" s="289"/>
      <c r="AV125" s="288">
        <f t="shared" si="59"/>
        <v>0</v>
      </c>
      <c r="AW125" s="288">
        <f t="shared" si="60"/>
        <v>0</v>
      </c>
      <c r="AX125" s="288">
        <f t="shared" si="61"/>
        <v>0</v>
      </c>
      <c r="AY125" s="288">
        <f t="shared" si="62"/>
        <v>0</v>
      </c>
      <c r="BA125" s="288"/>
      <c r="BB125" s="288"/>
      <c r="BC125" s="288"/>
      <c r="BD125" s="289"/>
      <c r="BE125" s="288">
        <f t="shared" si="63"/>
        <v>0</v>
      </c>
      <c r="BF125" s="288">
        <f t="shared" si="49"/>
        <v>0</v>
      </c>
      <c r="BG125" s="288">
        <f t="shared" si="50"/>
        <v>0</v>
      </c>
      <c r="BH125" s="288">
        <f t="shared" si="51"/>
        <v>0</v>
      </c>
      <c r="BI125" s="340"/>
      <c r="BJ125" s="340"/>
      <c r="DJ125" s="341"/>
    </row>
    <row r="126" spans="1:114" ht="12.75" customHeight="1" outlineLevel="1" x14ac:dyDescent="0.25">
      <c r="A126" s="331" t="str">
        <f t="shared" si="52"/>
        <v>Hotel NameJul-23</v>
      </c>
      <c r="B126" s="331" t="str">
        <f t="shared" si="53"/>
        <v>Hotel Name45138</v>
      </c>
      <c r="C126" s="332" t="s">
        <v>183</v>
      </c>
      <c r="D126" s="333" t="str">
        <f t="shared" si="54"/>
        <v>Jul-23</v>
      </c>
      <c r="E126" s="333" t="s">
        <v>52</v>
      </c>
      <c r="F126" s="333">
        <v>45138</v>
      </c>
      <c r="G126" s="334">
        <f t="shared" si="55"/>
        <v>2</v>
      </c>
      <c r="H126" s="288"/>
      <c r="I126" s="288"/>
      <c r="J126" s="288"/>
      <c r="K126" s="289">
        <f t="shared" si="66"/>
        <v>0</v>
      </c>
      <c r="L126" s="288"/>
      <c r="M126" s="288"/>
      <c r="N126" s="288"/>
      <c r="O126" s="289">
        <f t="shared" si="39"/>
        <v>0</v>
      </c>
      <c r="P126" s="335">
        <f t="shared" si="40"/>
        <v>0</v>
      </c>
      <c r="Q126" s="335">
        <f t="shared" si="41"/>
        <v>0</v>
      </c>
      <c r="R126" s="288" t="s">
        <v>11</v>
      </c>
      <c r="S126" s="288">
        <f t="shared" si="65"/>
        <v>0</v>
      </c>
      <c r="T126" s="335">
        <f t="shared" si="42"/>
        <v>0</v>
      </c>
      <c r="U126" s="288" t="s">
        <v>11</v>
      </c>
      <c r="V126" s="336" t="b">
        <f t="shared" si="56"/>
        <v>1</v>
      </c>
      <c r="W126" s="320"/>
      <c r="X126" s="326"/>
      <c r="Y126" s="329"/>
      <c r="Z126" s="339"/>
      <c r="AB126" s="288">
        <f t="shared" si="43"/>
        <v>0</v>
      </c>
      <c r="AC126" s="288">
        <f t="shared" si="44"/>
        <v>0</v>
      </c>
      <c r="AD126" s="288">
        <f t="shared" si="45"/>
        <v>0</v>
      </c>
      <c r="AE126" s="288">
        <f t="shared" si="46"/>
        <v>0</v>
      </c>
      <c r="AF126" s="288"/>
      <c r="AG126" s="288"/>
      <c r="AH126" s="288"/>
      <c r="AI126" s="288"/>
      <c r="AJ126" s="288">
        <f t="shared" si="57"/>
        <v>0</v>
      </c>
      <c r="AK126" s="288"/>
      <c r="AL126" s="288"/>
      <c r="AM126" s="288"/>
      <c r="AN126" s="288">
        <f t="shared" si="58"/>
        <v>0</v>
      </c>
      <c r="AO126" s="335">
        <f t="shared" si="47"/>
        <v>0</v>
      </c>
      <c r="AP126" s="335">
        <f t="shared" si="48"/>
        <v>0</v>
      </c>
      <c r="AR126" s="288"/>
      <c r="AS126" s="288"/>
      <c r="AT126" s="288"/>
      <c r="AU126" s="289"/>
      <c r="AV126" s="288">
        <f t="shared" si="59"/>
        <v>0</v>
      </c>
      <c r="AW126" s="288">
        <f t="shared" si="60"/>
        <v>0</v>
      </c>
      <c r="AX126" s="288">
        <f t="shared" si="61"/>
        <v>0</v>
      </c>
      <c r="AY126" s="288">
        <f t="shared" si="62"/>
        <v>0</v>
      </c>
      <c r="BA126" s="288"/>
      <c r="BB126" s="288"/>
      <c r="BC126" s="288"/>
      <c r="BD126" s="289"/>
      <c r="BE126" s="288">
        <f t="shared" si="63"/>
        <v>0</v>
      </c>
      <c r="BF126" s="288">
        <f t="shared" si="49"/>
        <v>0</v>
      </c>
      <c r="BG126" s="288">
        <f t="shared" si="50"/>
        <v>0</v>
      </c>
      <c r="BH126" s="288">
        <f t="shared" si="51"/>
        <v>0</v>
      </c>
      <c r="BI126" s="340"/>
      <c r="BJ126" s="340"/>
      <c r="DJ126" s="341"/>
    </row>
    <row r="127" spans="1:114" ht="12.75" customHeight="1" outlineLevel="1" collapsed="1" x14ac:dyDescent="0.25">
      <c r="A127" s="331" t="str">
        <f t="shared" si="52"/>
        <v>Hotel NameAug-23</v>
      </c>
      <c r="B127" s="331" t="str">
        <f t="shared" si="53"/>
        <v>Hotel Name45139</v>
      </c>
      <c r="C127" s="332" t="s">
        <v>183</v>
      </c>
      <c r="D127" s="333" t="str">
        <f t="shared" si="54"/>
        <v>Aug-23</v>
      </c>
      <c r="E127" s="333" t="s">
        <v>52</v>
      </c>
      <c r="F127" s="333">
        <v>45139</v>
      </c>
      <c r="G127" s="334">
        <f t="shared" si="55"/>
        <v>3</v>
      </c>
      <c r="H127" s="288"/>
      <c r="I127" s="288"/>
      <c r="J127" s="288"/>
      <c r="K127" s="289">
        <f t="shared" ref="K127:K133" si="67">SUM(H127:J127)-J127</f>
        <v>0</v>
      </c>
      <c r="L127" s="288"/>
      <c r="M127" s="288"/>
      <c r="N127" s="288"/>
      <c r="O127" s="289">
        <f t="shared" si="39"/>
        <v>0</v>
      </c>
      <c r="P127" s="335">
        <f t="shared" si="40"/>
        <v>0</v>
      </c>
      <c r="Q127" s="335">
        <f t="shared" si="41"/>
        <v>0</v>
      </c>
      <c r="R127" s="288" t="s">
        <v>11</v>
      </c>
      <c r="S127" s="288">
        <f t="shared" si="65"/>
        <v>0</v>
      </c>
      <c r="T127" s="335">
        <f t="shared" si="42"/>
        <v>0</v>
      </c>
      <c r="U127" s="288" t="s">
        <v>11</v>
      </c>
      <c r="V127" s="336" t="b">
        <f t="shared" si="56"/>
        <v>1</v>
      </c>
      <c r="W127" s="320"/>
      <c r="X127" s="326"/>
      <c r="Y127" s="329"/>
      <c r="Z127" s="339"/>
      <c r="AB127" s="288">
        <f t="shared" si="43"/>
        <v>0</v>
      </c>
      <c r="AC127" s="288">
        <f t="shared" si="44"/>
        <v>0</v>
      </c>
      <c r="AD127" s="288">
        <f t="shared" si="45"/>
        <v>0</v>
      </c>
      <c r="AE127" s="288">
        <f t="shared" si="46"/>
        <v>0</v>
      </c>
      <c r="AF127" s="288"/>
      <c r="AG127" s="288"/>
      <c r="AH127" s="288"/>
      <c r="AI127" s="288"/>
      <c r="AJ127" s="288">
        <f t="shared" si="57"/>
        <v>0</v>
      </c>
      <c r="AK127" s="288"/>
      <c r="AL127" s="288"/>
      <c r="AM127" s="288"/>
      <c r="AN127" s="288">
        <f t="shared" si="58"/>
        <v>0</v>
      </c>
      <c r="AO127" s="335">
        <f t="shared" si="47"/>
        <v>0</v>
      </c>
      <c r="AP127" s="335">
        <f t="shared" si="48"/>
        <v>0</v>
      </c>
      <c r="AR127" s="288"/>
      <c r="AS127" s="288"/>
      <c r="AT127" s="288"/>
      <c r="AU127" s="289"/>
      <c r="AV127" s="288">
        <f t="shared" si="59"/>
        <v>0</v>
      </c>
      <c r="AW127" s="288">
        <f t="shared" si="60"/>
        <v>0</v>
      </c>
      <c r="AX127" s="288">
        <f t="shared" si="61"/>
        <v>0</v>
      </c>
      <c r="AY127" s="288">
        <f t="shared" si="62"/>
        <v>0</v>
      </c>
      <c r="BA127" s="288"/>
      <c r="BB127" s="288"/>
      <c r="BC127" s="288"/>
      <c r="BD127" s="289"/>
      <c r="BE127" s="288">
        <f t="shared" si="63"/>
        <v>0</v>
      </c>
      <c r="BF127" s="288">
        <f t="shared" si="49"/>
        <v>0</v>
      </c>
      <c r="BG127" s="288">
        <f t="shared" si="50"/>
        <v>0</v>
      </c>
      <c r="BH127" s="288">
        <f t="shared" si="51"/>
        <v>0</v>
      </c>
      <c r="BI127" s="340"/>
      <c r="BJ127" s="340"/>
      <c r="DJ127" s="341"/>
    </row>
    <row r="128" spans="1:114" ht="12.75" customHeight="1" outlineLevel="1" x14ac:dyDescent="0.25">
      <c r="A128" s="331" t="str">
        <f t="shared" si="52"/>
        <v>Hotel NameAug-23</v>
      </c>
      <c r="B128" s="331" t="str">
        <f t="shared" si="53"/>
        <v>Hotel Name45140</v>
      </c>
      <c r="C128" s="332" t="s">
        <v>183</v>
      </c>
      <c r="D128" s="333" t="str">
        <f t="shared" si="54"/>
        <v>Aug-23</v>
      </c>
      <c r="E128" s="333" t="s">
        <v>52</v>
      </c>
      <c r="F128" s="333">
        <v>45140</v>
      </c>
      <c r="G128" s="334">
        <f t="shared" si="55"/>
        <v>4</v>
      </c>
      <c r="H128" s="288"/>
      <c r="I128" s="288"/>
      <c r="J128" s="288"/>
      <c r="K128" s="289">
        <f t="shared" si="67"/>
        <v>0</v>
      </c>
      <c r="L128" s="288"/>
      <c r="M128" s="288"/>
      <c r="N128" s="288"/>
      <c r="O128" s="289">
        <f t="shared" si="39"/>
        <v>0</v>
      </c>
      <c r="P128" s="335">
        <f t="shared" si="40"/>
        <v>0</v>
      </c>
      <c r="Q128" s="335">
        <f t="shared" si="41"/>
        <v>0</v>
      </c>
      <c r="R128" s="288" t="s">
        <v>11</v>
      </c>
      <c r="S128" s="288">
        <f t="shared" si="65"/>
        <v>0</v>
      </c>
      <c r="T128" s="335">
        <f t="shared" si="42"/>
        <v>0</v>
      </c>
      <c r="U128" s="288" t="s">
        <v>11</v>
      </c>
      <c r="V128" s="336" t="b">
        <f t="shared" si="56"/>
        <v>1</v>
      </c>
      <c r="W128" s="320"/>
      <c r="X128" s="326"/>
      <c r="Y128" s="329"/>
      <c r="Z128" s="339"/>
      <c r="AB128" s="288">
        <f t="shared" si="43"/>
        <v>0</v>
      </c>
      <c r="AC128" s="288">
        <f t="shared" si="44"/>
        <v>0</v>
      </c>
      <c r="AD128" s="288">
        <f t="shared" si="45"/>
        <v>0</v>
      </c>
      <c r="AE128" s="288">
        <f t="shared" si="46"/>
        <v>0</v>
      </c>
      <c r="AF128" s="288"/>
      <c r="AG128" s="288"/>
      <c r="AH128" s="288"/>
      <c r="AI128" s="288"/>
      <c r="AJ128" s="288">
        <f t="shared" si="57"/>
        <v>0</v>
      </c>
      <c r="AK128" s="288"/>
      <c r="AL128" s="288"/>
      <c r="AM128" s="288"/>
      <c r="AN128" s="288">
        <f t="shared" si="58"/>
        <v>0</v>
      </c>
      <c r="AO128" s="335">
        <f t="shared" si="47"/>
        <v>0</v>
      </c>
      <c r="AP128" s="335">
        <f t="shared" si="48"/>
        <v>0</v>
      </c>
      <c r="AR128" s="288"/>
      <c r="AS128" s="288"/>
      <c r="AT128" s="288"/>
      <c r="AU128" s="289"/>
      <c r="AV128" s="288">
        <f t="shared" si="59"/>
        <v>0</v>
      </c>
      <c r="AW128" s="288">
        <f t="shared" si="60"/>
        <v>0</v>
      </c>
      <c r="AX128" s="288">
        <f t="shared" si="61"/>
        <v>0</v>
      </c>
      <c r="AY128" s="288">
        <f t="shared" si="62"/>
        <v>0</v>
      </c>
      <c r="BA128" s="288"/>
      <c r="BB128" s="288"/>
      <c r="BC128" s="288"/>
      <c r="BD128" s="289"/>
      <c r="BE128" s="288">
        <f t="shared" si="63"/>
        <v>0</v>
      </c>
      <c r="BF128" s="288">
        <f t="shared" si="49"/>
        <v>0</v>
      </c>
      <c r="BG128" s="288">
        <f t="shared" si="50"/>
        <v>0</v>
      </c>
      <c r="BH128" s="288">
        <f t="shared" si="51"/>
        <v>0</v>
      </c>
      <c r="BI128" s="340"/>
      <c r="BJ128" s="340"/>
      <c r="DJ128" s="341"/>
    </row>
    <row r="129" spans="1:114" ht="12.75" customHeight="1" outlineLevel="1" x14ac:dyDescent="0.25">
      <c r="A129" s="331" t="str">
        <f t="shared" si="52"/>
        <v>Hotel NameAug-23</v>
      </c>
      <c r="B129" s="331" t="str">
        <f t="shared" si="53"/>
        <v>Hotel Name45141</v>
      </c>
      <c r="C129" s="332" t="s">
        <v>183</v>
      </c>
      <c r="D129" s="333" t="str">
        <f t="shared" si="54"/>
        <v>Aug-23</v>
      </c>
      <c r="E129" s="333" t="s">
        <v>52</v>
      </c>
      <c r="F129" s="333">
        <v>45141</v>
      </c>
      <c r="G129" s="334">
        <f t="shared" si="55"/>
        <v>5</v>
      </c>
      <c r="H129" s="288"/>
      <c r="I129" s="288"/>
      <c r="J129" s="288"/>
      <c r="K129" s="289">
        <f t="shared" si="67"/>
        <v>0</v>
      </c>
      <c r="L129" s="288"/>
      <c r="M129" s="288"/>
      <c r="N129" s="288"/>
      <c r="O129" s="289">
        <f t="shared" si="39"/>
        <v>0</v>
      </c>
      <c r="P129" s="335">
        <f t="shared" si="40"/>
        <v>0</v>
      </c>
      <c r="Q129" s="335">
        <f t="shared" si="41"/>
        <v>0</v>
      </c>
      <c r="R129" s="288" t="s">
        <v>11</v>
      </c>
      <c r="S129" s="288">
        <f t="shared" si="65"/>
        <v>0</v>
      </c>
      <c r="T129" s="335">
        <f t="shared" si="42"/>
        <v>0</v>
      </c>
      <c r="U129" s="288" t="s">
        <v>11</v>
      </c>
      <c r="V129" s="336" t="b">
        <f t="shared" si="56"/>
        <v>1</v>
      </c>
      <c r="W129" s="320"/>
      <c r="X129" s="326"/>
      <c r="Y129" s="329"/>
      <c r="Z129" s="339"/>
      <c r="AB129" s="288">
        <f t="shared" si="43"/>
        <v>0</v>
      </c>
      <c r="AC129" s="288">
        <f t="shared" si="44"/>
        <v>0</v>
      </c>
      <c r="AD129" s="288">
        <f t="shared" si="45"/>
        <v>0</v>
      </c>
      <c r="AE129" s="288">
        <f t="shared" si="46"/>
        <v>0</v>
      </c>
      <c r="AF129" s="288"/>
      <c r="AG129" s="288"/>
      <c r="AH129" s="288"/>
      <c r="AI129" s="288"/>
      <c r="AJ129" s="288">
        <f t="shared" si="57"/>
        <v>0</v>
      </c>
      <c r="AK129" s="288"/>
      <c r="AL129" s="288"/>
      <c r="AM129" s="288"/>
      <c r="AN129" s="288">
        <f t="shared" si="58"/>
        <v>0</v>
      </c>
      <c r="AO129" s="335">
        <f t="shared" si="47"/>
        <v>0</v>
      </c>
      <c r="AP129" s="335">
        <f t="shared" si="48"/>
        <v>0</v>
      </c>
      <c r="AR129" s="288"/>
      <c r="AS129" s="288"/>
      <c r="AT129" s="288"/>
      <c r="AU129" s="289"/>
      <c r="AV129" s="288">
        <f t="shared" si="59"/>
        <v>0</v>
      </c>
      <c r="AW129" s="288">
        <f t="shared" si="60"/>
        <v>0</v>
      </c>
      <c r="AX129" s="288">
        <f t="shared" si="61"/>
        <v>0</v>
      </c>
      <c r="AY129" s="288">
        <f t="shared" si="62"/>
        <v>0</v>
      </c>
      <c r="BA129" s="288"/>
      <c r="BB129" s="288"/>
      <c r="BC129" s="288"/>
      <c r="BD129" s="289"/>
      <c r="BE129" s="288">
        <f t="shared" si="63"/>
        <v>0</v>
      </c>
      <c r="BF129" s="288">
        <f t="shared" si="49"/>
        <v>0</v>
      </c>
      <c r="BG129" s="288">
        <f t="shared" si="50"/>
        <v>0</v>
      </c>
      <c r="BH129" s="288">
        <f t="shared" si="51"/>
        <v>0</v>
      </c>
      <c r="BI129" s="340"/>
      <c r="BJ129" s="340"/>
      <c r="DJ129" s="341"/>
    </row>
    <row r="130" spans="1:114" ht="12.75" customHeight="1" outlineLevel="1" x14ac:dyDescent="0.25">
      <c r="A130" s="331" t="str">
        <f t="shared" si="52"/>
        <v>Hotel NameAug-23</v>
      </c>
      <c r="B130" s="331" t="str">
        <f t="shared" si="53"/>
        <v>Hotel Name45142</v>
      </c>
      <c r="C130" s="332" t="s">
        <v>183</v>
      </c>
      <c r="D130" s="333" t="str">
        <f t="shared" si="54"/>
        <v>Aug-23</v>
      </c>
      <c r="E130" s="333" t="s">
        <v>52</v>
      </c>
      <c r="F130" s="333">
        <v>45142</v>
      </c>
      <c r="G130" s="334">
        <f t="shared" si="55"/>
        <v>6</v>
      </c>
      <c r="H130" s="288"/>
      <c r="I130" s="288"/>
      <c r="J130" s="288"/>
      <c r="K130" s="289">
        <f t="shared" si="67"/>
        <v>0</v>
      </c>
      <c r="L130" s="288"/>
      <c r="M130" s="288"/>
      <c r="N130" s="288"/>
      <c r="O130" s="289">
        <f t="shared" si="39"/>
        <v>0</v>
      </c>
      <c r="P130" s="335">
        <f t="shared" si="40"/>
        <v>0</v>
      </c>
      <c r="Q130" s="335">
        <f t="shared" si="41"/>
        <v>0</v>
      </c>
      <c r="R130" s="288" t="s">
        <v>11</v>
      </c>
      <c r="S130" s="288">
        <f t="shared" si="65"/>
        <v>0</v>
      </c>
      <c r="T130" s="335">
        <f t="shared" si="42"/>
        <v>0</v>
      </c>
      <c r="U130" s="288" t="s">
        <v>11</v>
      </c>
      <c r="V130" s="336" t="b">
        <f t="shared" si="56"/>
        <v>1</v>
      </c>
      <c r="W130" s="320"/>
      <c r="X130" s="326"/>
      <c r="Y130" s="329"/>
      <c r="Z130" s="339"/>
      <c r="AB130" s="288">
        <f t="shared" si="43"/>
        <v>0</v>
      </c>
      <c r="AC130" s="288">
        <f t="shared" si="44"/>
        <v>0</v>
      </c>
      <c r="AD130" s="288">
        <f t="shared" si="45"/>
        <v>0</v>
      </c>
      <c r="AE130" s="288">
        <f t="shared" si="46"/>
        <v>0</v>
      </c>
      <c r="AF130" s="288"/>
      <c r="AG130" s="288"/>
      <c r="AH130" s="288"/>
      <c r="AI130" s="288"/>
      <c r="AJ130" s="288">
        <f t="shared" si="57"/>
        <v>0</v>
      </c>
      <c r="AK130" s="288"/>
      <c r="AL130" s="288"/>
      <c r="AM130" s="288"/>
      <c r="AN130" s="288">
        <f t="shared" si="58"/>
        <v>0</v>
      </c>
      <c r="AO130" s="335">
        <f t="shared" si="47"/>
        <v>0</v>
      </c>
      <c r="AP130" s="335">
        <f t="shared" si="48"/>
        <v>0</v>
      </c>
      <c r="AR130" s="288"/>
      <c r="AS130" s="288"/>
      <c r="AT130" s="288"/>
      <c r="AU130" s="289"/>
      <c r="AV130" s="288">
        <f t="shared" si="59"/>
        <v>0</v>
      </c>
      <c r="AW130" s="288">
        <f t="shared" si="60"/>
        <v>0</v>
      </c>
      <c r="AX130" s="288">
        <f t="shared" si="61"/>
        <v>0</v>
      </c>
      <c r="AY130" s="288">
        <f t="shared" si="62"/>
        <v>0</v>
      </c>
      <c r="BA130" s="288"/>
      <c r="BB130" s="288"/>
      <c r="BC130" s="288"/>
      <c r="BD130" s="289"/>
      <c r="BE130" s="288">
        <f t="shared" si="63"/>
        <v>0</v>
      </c>
      <c r="BF130" s="288">
        <f t="shared" si="49"/>
        <v>0</v>
      </c>
      <c r="BG130" s="288">
        <f t="shared" si="50"/>
        <v>0</v>
      </c>
      <c r="BH130" s="288">
        <f t="shared" si="51"/>
        <v>0</v>
      </c>
      <c r="BI130" s="340"/>
      <c r="BJ130" s="340"/>
      <c r="DJ130" s="341"/>
    </row>
    <row r="131" spans="1:114" ht="12.75" customHeight="1" outlineLevel="1" x14ac:dyDescent="0.25">
      <c r="A131" s="331" t="str">
        <f t="shared" si="52"/>
        <v>Hotel NameAug-23</v>
      </c>
      <c r="B131" s="331" t="str">
        <f t="shared" si="53"/>
        <v>Hotel Name45143</v>
      </c>
      <c r="C131" s="332" t="s">
        <v>183</v>
      </c>
      <c r="D131" s="333" t="str">
        <f t="shared" si="54"/>
        <v>Aug-23</v>
      </c>
      <c r="E131" s="333" t="s">
        <v>52</v>
      </c>
      <c r="F131" s="333">
        <v>45143</v>
      </c>
      <c r="G131" s="334">
        <f t="shared" si="55"/>
        <v>7</v>
      </c>
      <c r="H131" s="288"/>
      <c r="I131" s="288"/>
      <c r="J131" s="288"/>
      <c r="K131" s="289">
        <f t="shared" si="67"/>
        <v>0</v>
      </c>
      <c r="L131" s="288"/>
      <c r="M131" s="288"/>
      <c r="N131" s="288"/>
      <c r="O131" s="289">
        <f t="shared" si="39"/>
        <v>0</v>
      </c>
      <c r="P131" s="335">
        <f t="shared" si="40"/>
        <v>0</v>
      </c>
      <c r="Q131" s="335">
        <f t="shared" si="41"/>
        <v>0</v>
      </c>
      <c r="R131" s="288" t="s">
        <v>11</v>
      </c>
      <c r="S131" s="288">
        <f t="shared" si="65"/>
        <v>0</v>
      </c>
      <c r="T131" s="335">
        <f t="shared" si="42"/>
        <v>0</v>
      </c>
      <c r="U131" s="288" t="s">
        <v>11</v>
      </c>
      <c r="V131" s="336" t="b">
        <f t="shared" si="56"/>
        <v>1</v>
      </c>
      <c r="W131" s="320"/>
      <c r="X131" s="326"/>
      <c r="Y131" s="329"/>
      <c r="Z131" s="339"/>
      <c r="AB131" s="288">
        <f t="shared" si="43"/>
        <v>0</v>
      </c>
      <c r="AC131" s="288">
        <f t="shared" si="44"/>
        <v>0</v>
      </c>
      <c r="AD131" s="288">
        <f t="shared" si="45"/>
        <v>0</v>
      </c>
      <c r="AE131" s="288">
        <f t="shared" si="46"/>
        <v>0</v>
      </c>
      <c r="AF131" s="288"/>
      <c r="AG131" s="288"/>
      <c r="AH131" s="288"/>
      <c r="AI131" s="288"/>
      <c r="AJ131" s="288">
        <f t="shared" si="57"/>
        <v>0</v>
      </c>
      <c r="AK131" s="288"/>
      <c r="AL131" s="288"/>
      <c r="AM131" s="288"/>
      <c r="AN131" s="288">
        <f t="shared" si="58"/>
        <v>0</v>
      </c>
      <c r="AO131" s="335">
        <f t="shared" si="47"/>
        <v>0</v>
      </c>
      <c r="AP131" s="335">
        <f t="shared" si="48"/>
        <v>0</v>
      </c>
      <c r="AR131" s="288"/>
      <c r="AS131" s="288"/>
      <c r="AT131" s="288"/>
      <c r="AU131" s="289"/>
      <c r="AV131" s="288">
        <f t="shared" si="59"/>
        <v>0</v>
      </c>
      <c r="AW131" s="288">
        <f t="shared" si="60"/>
        <v>0</v>
      </c>
      <c r="AX131" s="288">
        <f t="shared" si="61"/>
        <v>0</v>
      </c>
      <c r="AY131" s="288">
        <f t="shared" si="62"/>
        <v>0</v>
      </c>
      <c r="BA131" s="288"/>
      <c r="BB131" s="288"/>
      <c r="BC131" s="288"/>
      <c r="BD131" s="289"/>
      <c r="BE131" s="288">
        <f t="shared" si="63"/>
        <v>0</v>
      </c>
      <c r="BF131" s="288">
        <f t="shared" si="49"/>
        <v>0</v>
      </c>
      <c r="BG131" s="288">
        <f t="shared" si="50"/>
        <v>0</v>
      </c>
      <c r="BH131" s="288">
        <f t="shared" si="51"/>
        <v>0</v>
      </c>
      <c r="BI131" s="340"/>
      <c r="BJ131" s="340"/>
      <c r="DJ131" s="341"/>
    </row>
    <row r="132" spans="1:114" ht="12.75" customHeight="1" outlineLevel="1" x14ac:dyDescent="0.25">
      <c r="A132" s="331" t="str">
        <f t="shared" si="52"/>
        <v>Hotel NameAug-23</v>
      </c>
      <c r="B132" s="331" t="str">
        <f t="shared" si="53"/>
        <v>Hotel Name45144</v>
      </c>
      <c r="C132" s="332" t="s">
        <v>183</v>
      </c>
      <c r="D132" s="333" t="str">
        <f t="shared" si="54"/>
        <v>Aug-23</v>
      </c>
      <c r="E132" s="333" t="s">
        <v>52</v>
      </c>
      <c r="F132" s="333">
        <v>45144</v>
      </c>
      <c r="G132" s="334">
        <f t="shared" si="55"/>
        <v>1</v>
      </c>
      <c r="H132" s="288"/>
      <c r="I132" s="288"/>
      <c r="J132" s="288"/>
      <c r="K132" s="289">
        <f t="shared" si="67"/>
        <v>0</v>
      </c>
      <c r="L132" s="288"/>
      <c r="M132" s="288"/>
      <c r="N132" s="288"/>
      <c r="O132" s="289">
        <f t="shared" si="39"/>
        <v>0</v>
      </c>
      <c r="P132" s="335">
        <f t="shared" si="40"/>
        <v>0</v>
      </c>
      <c r="Q132" s="335">
        <f t="shared" si="41"/>
        <v>0</v>
      </c>
      <c r="R132" s="288" t="s">
        <v>11</v>
      </c>
      <c r="S132" s="288">
        <f t="shared" si="65"/>
        <v>0</v>
      </c>
      <c r="T132" s="335">
        <f t="shared" si="42"/>
        <v>0</v>
      </c>
      <c r="U132" s="288" t="s">
        <v>11</v>
      </c>
      <c r="V132" s="336" t="b">
        <f t="shared" si="56"/>
        <v>1</v>
      </c>
      <c r="W132" s="320"/>
      <c r="X132" s="326"/>
      <c r="Y132" s="329"/>
      <c r="Z132" s="339"/>
      <c r="AB132" s="288">
        <f t="shared" si="43"/>
        <v>0</v>
      </c>
      <c r="AC132" s="288">
        <f t="shared" si="44"/>
        <v>0</v>
      </c>
      <c r="AD132" s="288">
        <f t="shared" si="45"/>
        <v>0</v>
      </c>
      <c r="AE132" s="288">
        <f t="shared" si="46"/>
        <v>0</v>
      </c>
      <c r="AF132" s="288"/>
      <c r="AG132" s="288"/>
      <c r="AH132" s="288"/>
      <c r="AI132" s="288"/>
      <c r="AJ132" s="288">
        <f t="shared" si="57"/>
        <v>0</v>
      </c>
      <c r="AK132" s="288"/>
      <c r="AL132" s="288"/>
      <c r="AM132" s="288"/>
      <c r="AN132" s="288">
        <f t="shared" si="58"/>
        <v>0</v>
      </c>
      <c r="AO132" s="335">
        <f t="shared" si="47"/>
        <v>0</v>
      </c>
      <c r="AP132" s="335">
        <f t="shared" si="48"/>
        <v>0</v>
      </c>
      <c r="AR132" s="288"/>
      <c r="AS132" s="288"/>
      <c r="AT132" s="288"/>
      <c r="AU132" s="289"/>
      <c r="AV132" s="288">
        <f t="shared" si="59"/>
        <v>0</v>
      </c>
      <c r="AW132" s="288">
        <f t="shared" si="60"/>
        <v>0</v>
      </c>
      <c r="AX132" s="288">
        <f t="shared" si="61"/>
        <v>0</v>
      </c>
      <c r="AY132" s="288">
        <f t="shared" si="62"/>
        <v>0</v>
      </c>
      <c r="BA132" s="288"/>
      <c r="BB132" s="288"/>
      <c r="BC132" s="288"/>
      <c r="BD132" s="289"/>
      <c r="BE132" s="288">
        <f t="shared" si="63"/>
        <v>0</v>
      </c>
      <c r="BF132" s="288">
        <f t="shared" si="49"/>
        <v>0</v>
      </c>
      <c r="BG132" s="288">
        <f t="shared" si="50"/>
        <v>0</v>
      </c>
      <c r="BH132" s="288">
        <f t="shared" si="51"/>
        <v>0</v>
      </c>
      <c r="BI132" s="340"/>
      <c r="BJ132" s="340"/>
      <c r="DJ132" s="341"/>
    </row>
    <row r="133" spans="1:114" ht="12.75" customHeight="1" outlineLevel="1" x14ac:dyDescent="0.25">
      <c r="A133" s="331" t="str">
        <f t="shared" si="52"/>
        <v>Hotel NameAug-23</v>
      </c>
      <c r="B133" s="331" t="str">
        <f t="shared" si="53"/>
        <v>Hotel Name45145</v>
      </c>
      <c r="C133" s="332" t="s">
        <v>183</v>
      </c>
      <c r="D133" s="333" t="str">
        <f t="shared" si="54"/>
        <v>Aug-23</v>
      </c>
      <c r="E133" s="333" t="s">
        <v>52</v>
      </c>
      <c r="F133" s="333">
        <v>45145</v>
      </c>
      <c r="G133" s="334">
        <f t="shared" si="55"/>
        <v>2</v>
      </c>
      <c r="H133" s="288"/>
      <c r="I133" s="288"/>
      <c r="J133" s="288"/>
      <c r="K133" s="289">
        <f t="shared" si="67"/>
        <v>0</v>
      </c>
      <c r="L133" s="288"/>
      <c r="M133" s="288"/>
      <c r="N133" s="288"/>
      <c r="O133" s="289">
        <f t="shared" ref="O133:O196" si="68">SUM(L133:N133)-N133</f>
        <v>0</v>
      </c>
      <c r="P133" s="335">
        <f t="shared" ref="P133:P196" si="69">IF(ISERROR(K133/VLOOKUP(C133,$W$1:$X$4,2,0)),"",K133/VLOOKUP(C133,$W$1:$X$4,2,0))</f>
        <v>0</v>
      </c>
      <c r="Q133" s="335">
        <f t="shared" ref="Q133:Q196" si="70">IF(ISERROR(O133/VLOOKUP(C133,$W$1:$X$4,2,0)),"",O133/VLOOKUP(C133,$W$1:$X$4,2,0))</f>
        <v>0</v>
      </c>
      <c r="R133" s="288" t="s">
        <v>11</v>
      </c>
      <c r="S133" s="288">
        <f t="shared" si="65"/>
        <v>0</v>
      </c>
      <c r="T133" s="335">
        <f t="shared" ref="T133:T196" si="71">(O133+S133)/VLOOKUP(C133,$W$1:$X$4,2,0)</f>
        <v>0</v>
      </c>
      <c r="U133" s="288" t="s">
        <v>11</v>
      </c>
      <c r="V133" s="336" t="b">
        <f t="shared" si="56"/>
        <v>1</v>
      </c>
      <c r="W133" s="320"/>
      <c r="X133" s="326"/>
      <c r="Y133" s="329"/>
      <c r="Z133" s="339"/>
      <c r="AB133" s="288">
        <f t="shared" ref="AB133:AB196" si="72">L133-H133</f>
        <v>0</v>
      </c>
      <c r="AC133" s="288">
        <f t="shared" ref="AC133:AC196" si="73">M133-I133</f>
        <v>0</v>
      </c>
      <c r="AD133" s="288">
        <f t="shared" ref="AD133:AD196" si="74">N133-J133</f>
        <v>0</v>
      </c>
      <c r="AE133" s="288">
        <f t="shared" ref="AE133:AE196" si="75">O133-K133</f>
        <v>0</v>
      </c>
      <c r="AF133" s="288"/>
      <c r="AG133" s="288"/>
      <c r="AH133" s="288"/>
      <c r="AI133" s="288"/>
      <c r="AJ133" s="288">
        <f t="shared" si="57"/>
        <v>0</v>
      </c>
      <c r="AK133" s="288"/>
      <c r="AL133" s="288"/>
      <c r="AM133" s="288"/>
      <c r="AN133" s="288">
        <f t="shared" si="58"/>
        <v>0</v>
      </c>
      <c r="AO133" s="335">
        <f t="shared" ref="AO133:AO196" si="76">IF(ISERROR(AJ133/VLOOKUP(C133,$W$1:$X$4,2,0)),"",AJ133/VLOOKUP(C133,$W$1:$X$4,2,0))</f>
        <v>0</v>
      </c>
      <c r="AP133" s="335">
        <f t="shared" ref="AP133:AP196" si="77">IF(ISERROR(AN133/VLOOKUP(C133,$W$1:$X$4,2,0)),"",AN133/VLOOKUP(C133,$W$1:$X$4,2,0))</f>
        <v>0</v>
      </c>
      <c r="AR133" s="288"/>
      <c r="AS133" s="288"/>
      <c r="AT133" s="288"/>
      <c r="AU133" s="289"/>
      <c r="AV133" s="288">
        <f t="shared" si="59"/>
        <v>0</v>
      </c>
      <c r="AW133" s="288">
        <f t="shared" si="60"/>
        <v>0</v>
      </c>
      <c r="AX133" s="288">
        <f t="shared" si="61"/>
        <v>0</v>
      </c>
      <c r="AY133" s="288">
        <f t="shared" si="62"/>
        <v>0</v>
      </c>
      <c r="AZ133" s="340"/>
      <c r="BA133" s="288"/>
      <c r="BB133" s="288"/>
      <c r="BC133" s="288"/>
      <c r="BD133" s="289"/>
      <c r="BE133" s="288">
        <f t="shared" si="63"/>
        <v>0</v>
      </c>
      <c r="BF133" s="288">
        <f t="shared" ref="BF133:BF196" si="78">M133-BB133</f>
        <v>0</v>
      </c>
      <c r="BG133" s="288">
        <f t="shared" ref="BG133:BG196" si="79">N133-BC133</f>
        <v>0</v>
      </c>
      <c r="BH133" s="288">
        <f t="shared" ref="BH133:BH196" si="80">O133-BD133</f>
        <v>0</v>
      </c>
      <c r="BJ133" s="340"/>
      <c r="DJ133" s="341"/>
    </row>
    <row r="134" spans="1:114" ht="12.75" customHeight="1" outlineLevel="1" x14ac:dyDescent="0.25">
      <c r="A134" s="331" t="str">
        <f t="shared" ref="A134:A197" si="81">C134&amp;D134</f>
        <v>Hotel NameAug-23</v>
      </c>
      <c r="B134" s="331" t="str">
        <f t="shared" ref="B134:B197" si="82">C134&amp;F134</f>
        <v>Hotel Name45146</v>
      </c>
      <c r="C134" s="332" t="s">
        <v>183</v>
      </c>
      <c r="D134" s="333" t="str">
        <f t="shared" ref="D134:D197" si="83">TEXT(F134,"mmm")&amp;"-"&amp;RIGHT(YEAR(F134),2)</f>
        <v>Aug-23</v>
      </c>
      <c r="E134" s="333" t="s">
        <v>52</v>
      </c>
      <c r="F134" s="333">
        <v>45146</v>
      </c>
      <c r="G134" s="334">
        <f t="shared" ref="G134:G197" si="84">WEEKDAY(F134)</f>
        <v>3</v>
      </c>
      <c r="H134" s="288"/>
      <c r="I134" s="288"/>
      <c r="J134" s="288"/>
      <c r="K134" s="289">
        <f>SUM(H134:J134)-J134</f>
        <v>0</v>
      </c>
      <c r="L134" s="288"/>
      <c r="M134" s="288"/>
      <c r="N134" s="288"/>
      <c r="O134" s="289">
        <f t="shared" si="68"/>
        <v>0</v>
      </c>
      <c r="P134" s="335">
        <f t="shared" si="69"/>
        <v>0</v>
      </c>
      <c r="Q134" s="335">
        <f t="shared" si="70"/>
        <v>0</v>
      </c>
      <c r="R134" s="288" t="s">
        <v>11</v>
      </c>
      <c r="S134" s="288">
        <f t="shared" si="65"/>
        <v>0</v>
      </c>
      <c r="T134" s="335">
        <f t="shared" si="71"/>
        <v>0</v>
      </c>
      <c r="U134" s="288" t="s">
        <v>11</v>
      </c>
      <c r="V134" s="336" t="b">
        <f t="shared" ref="V134:V197" si="85">U134=R134</f>
        <v>1</v>
      </c>
      <c r="W134" s="320"/>
      <c r="X134" s="326"/>
      <c r="Y134" s="329"/>
      <c r="Z134" s="339"/>
      <c r="AB134" s="288">
        <f t="shared" si="72"/>
        <v>0</v>
      </c>
      <c r="AC134" s="288">
        <f t="shared" si="73"/>
        <v>0</v>
      </c>
      <c r="AD134" s="288">
        <f t="shared" si="74"/>
        <v>0</v>
      </c>
      <c r="AE134" s="288">
        <f t="shared" si="75"/>
        <v>0</v>
      </c>
      <c r="AF134" s="288"/>
      <c r="AG134" s="288"/>
      <c r="AH134" s="288"/>
      <c r="AI134" s="288"/>
      <c r="AJ134" s="288">
        <f t="shared" ref="AJ134:AJ191" si="86">SUM(AG134:AI134)-AI134</f>
        <v>0</v>
      </c>
      <c r="AK134" s="288"/>
      <c r="AL134" s="288"/>
      <c r="AM134" s="288"/>
      <c r="AN134" s="288">
        <f t="shared" ref="AN134:AN197" si="87">SUM(AK134:AM134)-AM134</f>
        <v>0</v>
      </c>
      <c r="AO134" s="335">
        <f t="shared" si="76"/>
        <v>0</v>
      </c>
      <c r="AP134" s="335">
        <f t="shared" si="77"/>
        <v>0</v>
      </c>
      <c r="AR134" s="288"/>
      <c r="AS134" s="288"/>
      <c r="AT134" s="288"/>
      <c r="AU134" s="289"/>
      <c r="AV134" s="288">
        <f t="shared" ref="AV134:AV197" si="88">H134-AR134</f>
        <v>0</v>
      </c>
      <c r="AW134" s="288">
        <f t="shared" ref="AW134:AW197" si="89">I134-AS134</f>
        <v>0</v>
      </c>
      <c r="AX134" s="288">
        <f t="shared" ref="AX134:AX197" si="90">J134-AT134</f>
        <v>0</v>
      </c>
      <c r="AY134" s="288">
        <f t="shared" ref="AY134:AY197" si="91">K134-AU134</f>
        <v>0</v>
      </c>
      <c r="AZ134" s="340"/>
      <c r="BA134" s="288"/>
      <c r="BB134" s="288"/>
      <c r="BC134" s="288"/>
      <c r="BD134" s="289"/>
      <c r="BE134" s="288">
        <f t="shared" ref="BE134:BE197" si="92">L134-BA134</f>
        <v>0</v>
      </c>
      <c r="BF134" s="288">
        <f t="shared" si="78"/>
        <v>0</v>
      </c>
      <c r="BG134" s="288">
        <f t="shared" si="79"/>
        <v>0</v>
      </c>
      <c r="BH134" s="288">
        <f t="shared" si="80"/>
        <v>0</v>
      </c>
      <c r="BJ134" s="340"/>
      <c r="DJ134" s="341"/>
    </row>
    <row r="135" spans="1:114" ht="12.75" customHeight="1" outlineLevel="1" x14ac:dyDescent="0.25">
      <c r="A135" s="331" t="str">
        <f t="shared" si="81"/>
        <v>Hotel NameAug-23</v>
      </c>
      <c r="B135" s="331" t="str">
        <f t="shared" si="82"/>
        <v>Hotel Name45147</v>
      </c>
      <c r="C135" s="332" t="s">
        <v>183</v>
      </c>
      <c r="D135" s="333" t="str">
        <f t="shared" si="83"/>
        <v>Aug-23</v>
      </c>
      <c r="E135" s="333" t="s">
        <v>52</v>
      </c>
      <c r="F135" s="333">
        <v>45147</v>
      </c>
      <c r="G135" s="334">
        <f t="shared" si="84"/>
        <v>4</v>
      </c>
      <c r="H135" s="288"/>
      <c r="I135" s="288"/>
      <c r="J135" s="288"/>
      <c r="K135" s="289">
        <f>SUM(H135:J135)-J135</f>
        <v>0</v>
      </c>
      <c r="L135" s="288"/>
      <c r="M135" s="288"/>
      <c r="N135" s="288"/>
      <c r="O135" s="289">
        <f t="shared" si="68"/>
        <v>0</v>
      </c>
      <c r="P135" s="335">
        <f t="shared" si="69"/>
        <v>0</v>
      </c>
      <c r="Q135" s="335">
        <f t="shared" si="70"/>
        <v>0</v>
      </c>
      <c r="R135" s="288" t="s">
        <v>11</v>
      </c>
      <c r="S135" s="288">
        <f t="shared" si="65"/>
        <v>0</v>
      </c>
      <c r="T135" s="335">
        <f t="shared" si="71"/>
        <v>0</v>
      </c>
      <c r="U135" s="288" t="s">
        <v>11</v>
      </c>
      <c r="V135" s="336" t="b">
        <f t="shared" si="85"/>
        <v>1</v>
      </c>
      <c r="W135" s="320"/>
      <c r="X135" s="326"/>
      <c r="Y135" s="329"/>
      <c r="Z135" s="339"/>
      <c r="AB135" s="288">
        <f t="shared" si="72"/>
        <v>0</v>
      </c>
      <c r="AC135" s="288">
        <f t="shared" si="73"/>
        <v>0</v>
      </c>
      <c r="AD135" s="288">
        <f t="shared" si="74"/>
        <v>0</v>
      </c>
      <c r="AE135" s="288">
        <f t="shared" si="75"/>
        <v>0</v>
      </c>
      <c r="AF135" s="288"/>
      <c r="AG135" s="288"/>
      <c r="AH135" s="288"/>
      <c r="AI135" s="288"/>
      <c r="AJ135" s="288">
        <f t="shared" si="86"/>
        <v>0</v>
      </c>
      <c r="AK135" s="288"/>
      <c r="AL135" s="288"/>
      <c r="AM135" s="288"/>
      <c r="AN135" s="288">
        <f t="shared" si="87"/>
        <v>0</v>
      </c>
      <c r="AO135" s="335">
        <f t="shared" si="76"/>
        <v>0</v>
      </c>
      <c r="AP135" s="335">
        <f t="shared" si="77"/>
        <v>0</v>
      </c>
      <c r="AR135" s="288"/>
      <c r="AS135" s="288"/>
      <c r="AT135" s="288"/>
      <c r="AU135" s="289"/>
      <c r="AV135" s="288">
        <f t="shared" si="88"/>
        <v>0</v>
      </c>
      <c r="AW135" s="288">
        <f t="shared" si="89"/>
        <v>0</v>
      </c>
      <c r="AX135" s="288">
        <f t="shared" si="90"/>
        <v>0</v>
      </c>
      <c r="AY135" s="288">
        <f t="shared" si="91"/>
        <v>0</v>
      </c>
      <c r="AZ135" s="340"/>
      <c r="BA135" s="288"/>
      <c r="BB135" s="288"/>
      <c r="BC135" s="288"/>
      <c r="BD135" s="289"/>
      <c r="BE135" s="288">
        <f t="shared" si="92"/>
        <v>0</v>
      </c>
      <c r="BF135" s="288">
        <f t="shared" si="78"/>
        <v>0</v>
      </c>
      <c r="BG135" s="288">
        <f t="shared" si="79"/>
        <v>0</v>
      </c>
      <c r="BH135" s="288">
        <f t="shared" si="80"/>
        <v>0</v>
      </c>
      <c r="BJ135" s="340"/>
      <c r="DJ135" s="341"/>
    </row>
    <row r="136" spans="1:114" ht="12.75" customHeight="1" outlineLevel="1" x14ac:dyDescent="0.25">
      <c r="A136" s="331" t="str">
        <f t="shared" si="81"/>
        <v>Hotel NameAug-23</v>
      </c>
      <c r="B136" s="331" t="str">
        <f t="shared" si="82"/>
        <v>Hotel Name45148</v>
      </c>
      <c r="C136" s="332" t="s">
        <v>183</v>
      </c>
      <c r="D136" s="333" t="str">
        <f t="shared" si="83"/>
        <v>Aug-23</v>
      </c>
      <c r="E136" s="333" t="s">
        <v>52</v>
      </c>
      <c r="F136" s="333">
        <v>45148</v>
      </c>
      <c r="G136" s="334">
        <f t="shared" si="84"/>
        <v>5</v>
      </c>
      <c r="H136" s="288"/>
      <c r="I136" s="288"/>
      <c r="J136" s="288"/>
      <c r="K136" s="289">
        <f>SUM(H136:J136)-J136</f>
        <v>0</v>
      </c>
      <c r="L136" s="288"/>
      <c r="M136" s="288"/>
      <c r="N136" s="288"/>
      <c r="O136" s="289">
        <f t="shared" si="68"/>
        <v>0</v>
      </c>
      <c r="P136" s="335">
        <f t="shared" si="69"/>
        <v>0</v>
      </c>
      <c r="Q136" s="335">
        <f t="shared" si="70"/>
        <v>0</v>
      </c>
      <c r="R136" s="288" t="s">
        <v>11</v>
      </c>
      <c r="S136" s="288">
        <f t="shared" si="65"/>
        <v>0</v>
      </c>
      <c r="T136" s="335">
        <f t="shared" si="71"/>
        <v>0</v>
      </c>
      <c r="U136" s="288" t="s">
        <v>11</v>
      </c>
      <c r="V136" s="336" t="b">
        <f t="shared" si="85"/>
        <v>1</v>
      </c>
      <c r="W136" s="320"/>
      <c r="X136" s="326"/>
      <c r="Y136" s="329"/>
      <c r="Z136" s="339"/>
      <c r="AB136" s="288">
        <f t="shared" si="72"/>
        <v>0</v>
      </c>
      <c r="AC136" s="288">
        <f t="shared" si="73"/>
        <v>0</v>
      </c>
      <c r="AD136" s="288">
        <f t="shared" si="74"/>
        <v>0</v>
      </c>
      <c r="AE136" s="288">
        <f t="shared" si="75"/>
        <v>0</v>
      </c>
      <c r="AF136" s="288"/>
      <c r="AG136" s="288"/>
      <c r="AH136" s="288"/>
      <c r="AI136" s="288"/>
      <c r="AJ136" s="288">
        <f t="shared" si="86"/>
        <v>0</v>
      </c>
      <c r="AK136" s="288"/>
      <c r="AL136" s="288"/>
      <c r="AM136" s="288"/>
      <c r="AN136" s="288">
        <f t="shared" si="87"/>
        <v>0</v>
      </c>
      <c r="AO136" s="335">
        <f t="shared" si="76"/>
        <v>0</v>
      </c>
      <c r="AP136" s="335">
        <f t="shared" si="77"/>
        <v>0</v>
      </c>
      <c r="AR136" s="288"/>
      <c r="AS136" s="288"/>
      <c r="AT136" s="288"/>
      <c r="AU136" s="289"/>
      <c r="AV136" s="288">
        <f t="shared" si="88"/>
        <v>0</v>
      </c>
      <c r="AW136" s="288">
        <f t="shared" si="89"/>
        <v>0</v>
      </c>
      <c r="AX136" s="288">
        <f t="shared" si="90"/>
        <v>0</v>
      </c>
      <c r="AY136" s="288">
        <f t="shared" si="91"/>
        <v>0</v>
      </c>
      <c r="AZ136" s="340"/>
      <c r="BA136" s="288"/>
      <c r="BB136" s="288"/>
      <c r="BC136" s="288"/>
      <c r="BD136" s="289"/>
      <c r="BE136" s="288">
        <f t="shared" si="92"/>
        <v>0</v>
      </c>
      <c r="BF136" s="288">
        <f t="shared" si="78"/>
        <v>0</v>
      </c>
      <c r="BG136" s="288">
        <f t="shared" si="79"/>
        <v>0</v>
      </c>
      <c r="BH136" s="288">
        <f t="shared" si="80"/>
        <v>0</v>
      </c>
      <c r="BJ136" s="340"/>
      <c r="DJ136" s="341"/>
    </row>
    <row r="137" spans="1:114" ht="12.75" customHeight="1" outlineLevel="1" x14ac:dyDescent="0.25">
      <c r="A137" s="331" t="str">
        <f t="shared" si="81"/>
        <v>Hotel NameAug-23</v>
      </c>
      <c r="B137" s="331" t="str">
        <f t="shared" si="82"/>
        <v>Hotel Name45149</v>
      </c>
      <c r="C137" s="332" t="s">
        <v>183</v>
      </c>
      <c r="D137" s="333" t="str">
        <f t="shared" si="83"/>
        <v>Aug-23</v>
      </c>
      <c r="E137" s="333" t="s">
        <v>52</v>
      </c>
      <c r="F137" s="333">
        <v>45149</v>
      </c>
      <c r="G137" s="334">
        <f t="shared" si="84"/>
        <v>6</v>
      </c>
      <c r="H137" s="288"/>
      <c r="I137" s="288"/>
      <c r="J137" s="288"/>
      <c r="K137" s="289">
        <f>SUM(H137:J137)-J137</f>
        <v>0</v>
      </c>
      <c r="L137" s="288"/>
      <c r="M137" s="288"/>
      <c r="N137" s="288"/>
      <c r="O137" s="289">
        <f t="shared" si="68"/>
        <v>0</v>
      </c>
      <c r="P137" s="335">
        <f t="shared" si="69"/>
        <v>0</v>
      </c>
      <c r="Q137" s="335">
        <f t="shared" si="70"/>
        <v>0</v>
      </c>
      <c r="R137" s="288" t="s">
        <v>11</v>
      </c>
      <c r="S137" s="288">
        <f t="shared" si="65"/>
        <v>0</v>
      </c>
      <c r="T137" s="335">
        <f t="shared" si="71"/>
        <v>0</v>
      </c>
      <c r="U137" s="288" t="s">
        <v>11</v>
      </c>
      <c r="V137" s="336" t="b">
        <f t="shared" si="85"/>
        <v>1</v>
      </c>
      <c r="W137" s="320"/>
      <c r="X137" s="326"/>
      <c r="Y137" s="329"/>
      <c r="Z137" s="339"/>
      <c r="AB137" s="288">
        <f t="shared" si="72"/>
        <v>0</v>
      </c>
      <c r="AC137" s="288">
        <f t="shared" si="73"/>
        <v>0</v>
      </c>
      <c r="AD137" s="288">
        <f t="shared" si="74"/>
        <v>0</v>
      </c>
      <c r="AE137" s="288">
        <f t="shared" si="75"/>
        <v>0</v>
      </c>
      <c r="AF137" s="288"/>
      <c r="AG137" s="288"/>
      <c r="AH137" s="288"/>
      <c r="AI137" s="288"/>
      <c r="AJ137" s="288">
        <f t="shared" si="86"/>
        <v>0</v>
      </c>
      <c r="AK137" s="288"/>
      <c r="AL137" s="288"/>
      <c r="AM137" s="288"/>
      <c r="AN137" s="288">
        <f t="shared" si="87"/>
        <v>0</v>
      </c>
      <c r="AO137" s="335">
        <f t="shared" si="76"/>
        <v>0</v>
      </c>
      <c r="AP137" s="335">
        <f t="shared" si="77"/>
        <v>0</v>
      </c>
      <c r="AR137" s="288"/>
      <c r="AS137" s="288"/>
      <c r="AT137" s="288"/>
      <c r="AU137" s="289"/>
      <c r="AV137" s="288">
        <f t="shared" si="88"/>
        <v>0</v>
      </c>
      <c r="AW137" s="288">
        <f t="shared" si="89"/>
        <v>0</v>
      </c>
      <c r="AX137" s="288">
        <f t="shared" si="90"/>
        <v>0</v>
      </c>
      <c r="AY137" s="288">
        <f t="shared" si="91"/>
        <v>0</v>
      </c>
      <c r="AZ137" s="340"/>
      <c r="BA137" s="288"/>
      <c r="BB137" s="288"/>
      <c r="BC137" s="288"/>
      <c r="BD137" s="289"/>
      <c r="BE137" s="288">
        <f t="shared" si="92"/>
        <v>0</v>
      </c>
      <c r="BF137" s="288">
        <f t="shared" si="78"/>
        <v>0</v>
      </c>
      <c r="BG137" s="288">
        <f t="shared" si="79"/>
        <v>0</v>
      </c>
      <c r="BH137" s="288">
        <f t="shared" si="80"/>
        <v>0</v>
      </c>
      <c r="BJ137" s="340"/>
      <c r="DJ137" s="341"/>
    </row>
    <row r="138" spans="1:114" ht="12.75" customHeight="1" outlineLevel="1" x14ac:dyDescent="0.25">
      <c r="A138" s="331" t="str">
        <f t="shared" si="81"/>
        <v>Hotel NameAug-23</v>
      </c>
      <c r="B138" s="331" t="str">
        <f t="shared" si="82"/>
        <v>Hotel Name45150</v>
      </c>
      <c r="C138" s="332" t="s">
        <v>183</v>
      </c>
      <c r="D138" s="333" t="str">
        <f t="shared" si="83"/>
        <v>Aug-23</v>
      </c>
      <c r="E138" s="333" t="s">
        <v>52</v>
      </c>
      <c r="F138" s="333">
        <v>45150</v>
      </c>
      <c r="G138" s="334">
        <f t="shared" si="84"/>
        <v>7</v>
      </c>
      <c r="H138" s="288"/>
      <c r="I138" s="288"/>
      <c r="J138" s="288"/>
      <c r="K138" s="289">
        <f t="shared" ref="K138:K173" si="93">SUM(H138:J138)-J138</f>
        <v>0</v>
      </c>
      <c r="L138" s="288"/>
      <c r="M138" s="288"/>
      <c r="N138" s="288"/>
      <c r="O138" s="289">
        <f t="shared" si="68"/>
        <v>0</v>
      </c>
      <c r="P138" s="335">
        <f t="shared" si="69"/>
        <v>0</v>
      </c>
      <c r="Q138" s="335">
        <f t="shared" si="70"/>
        <v>0</v>
      </c>
      <c r="R138" s="288" t="s">
        <v>11</v>
      </c>
      <c r="S138" s="288">
        <f t="shared" si="65"/>
        <v>0</v>
      </c>
      <c r="T138" s="335">
        <f t="shared" si="71"/>
        <v>0</v>
      </c>
      <c r="U138" s="288" t="s">
        <v>11</v>
      </c>
      <c r="V138" s="336" t="b">
        <f t="shared" si="85"/>
        <v>1</v>
      </c>
      <c r="W138" s="320"/>
      <c r="X138" s="326"/>
      <c r="Y138" s="329"/>
      <c r="Z138" s="339"/>
      <c r="AB138" s="288">
        <f t="shared" si="72"/>
        <v>0</v>
      </c>
      <c r="AC138" s="288">
        <f t="shared" si="73"/>
        <v>0</v>
      </c>
      <c r="AD138" s="288">
        <f t="shared" si="74"/>
        <v>0</v>
      </c>
      <c r="AE138" s="288">
        <f t="shared" si="75"/>
        <v>0</v>
      </c>
      <c r="AF138" s="288"/>
      <c r="AG138" s="288"/>
      <c r="AH138" s="288"/>
      <c r="AI138" s="288"/>
      <c r="AJ138" s="288">
        <f t="shared" si="86"/>
        <v>0</v>
      </c>
      <c r="AK138" s="288"/>
      <c r="AL138" s="288"/>
      <c r="AM138" s="288"/>
      <c r="AN138" s="288">
        <f t="shared" si="87"/>
        <v>0</v>
      </c>
      <c r="AO138" s="335">
        <f t="shared" si="76"/>
        <v>0</v>
      </c>
      <c r="AP138" s="335">
        <f t="shared" si="77"/>
        <v>0</v>
      </c>
      <c r="AR138" s="288"/>
      <c r="AS138" s="288"/>
      <c r="AT138" s="288"/>
      <c r="AU138" s="289"/>
      <c r="AV138" s="288">
        <f t="shared" si="88"/>
        <v>0</v>
      </c>
      <c r="AW138" s="288">
        <f t="shared" si="89"/>
        <v>0</v>
      </c>
      <c r="AX138" s="288">
        <f t="shared" si="90"/>
        <v>0</v>
      </c>
      <c r="AY138" s="288">
        <f t="shared" si="91"/>
        <v>0</v>
      </c>
      <c r="AZ138" s="340"/>
      <c r="BA138" s="288"/>
      <c r="BB138" s="288"/>
      <c r="BC138" s="288"/>
      <c r="BD138" s="289"/>
      <c r="BE138" s="288">
        <f t="shared" si="92"/>
        <v>0</v>
      </c>
      <c r="BF138" s="288">
        <f t="shared" si="78"/>
        <v>0</v>
      </c>
      <c r="BG138" s="288">
        <f t="shared" si="79"/>
        <v>0</v>
      </c>
      <c r="BH138" s="288">
        <f t="shared" si="80"/>
        <v>0</v>
      </c>
      <c r="BJ138" s="340"/>
      <c r="DJ138" s="341"/>
    </row>
    <row r="139" spans="1:114" ht="12.75" customHeight="1" outlineLevel="1" x14ac:dyDescent="0.25">
      <c r="A139" s="331" t="str">
        <f t="shared" si="81"/>
        <v>Hotel NameAug-23</v>
      </c>
      <c r="B139" s="331" t="str">
        <f t="shared" si="82"/>
        <v>Hotel Name45151</v>
      </c>
      <c r="C139" s="332" t="s">
        <v>183</v>
      </c>
      <c r="D139" s="333" t="str">
        <f t="shared" si="83"/>
        <v>Aug-23</v>
      </c>
      <c r="E139" s="333" t="s">
        <v>52</v>
      </c>
      <c r="F139" s="333">
        <v>45151</v>
      </c>
      <c r="G139" s="334">
        <f t="shared" si="84"/>
        <v>1</v>
      </c>
      <c r="H139" s="288"/>
      <c r="I139" s="288"/>
      <c r="J139" s="288"/>
      <c r="K139" s="289">
        <f t="shared" si="93"/>
        <v>0</v>
      </c>
      <c r="L139" s="288"/>
      <c r="M139" s="288"/>
      <c r="N139" s="288"/>
      <c r="O139" s="289">
        <f t="shared" si="68"/>
        <v>0</v>
      </c>
      <c r="P139" s="335">
        <f t="shared" si="69"/>
        <v>0</v>
      </c>
      <c r="Q139" s="335">
        <f t="shared" si="70"/>
        <v>0</v>
      </c>
      <c r="R139" s="288" t="s">
        <v>11</v>
      </c>
      <c r="S139" s="288">
        <f t="shared" si="65"/>
        <v>0</v>
      </c>
      <c r="T139" s="335">
        <f t="shared" si="71"/>
        <v>0</v>
      </c>
      <c r="U139" s="288" t="s">
        <v>11</v>
      </c>
      <c r="V139" s="336" t="b">
        <f t="shared" si="85"/>
        <v>1</v>
      </c>
      <c r="W139" s="320"/>
      <c r="X139" s="326"/>
      <c r="Y139" s="329"/>
      <c r="Z139" s="339"/>
      <c r="AB139" s="288">
        <f t="shared" si="72"/>
        <v>0</v>
      </c>
      <c r="AC139" s="288">
        <f t="shared" si="73"/>
        <v>0</v>
      </c>
      <c r="AD139" s="288">
        <f t="shared" si="74"/>
        <v>0</v>
      </c>
      <c r="AE139" s="288">
        <f t="shared" si="75"/>
        <v>0</v>
      </c>
      <c r="AF139" s="288"/>
      <c r="AG139" s="288"/>
      <c r="AH139" s="288"/>
      <c r="AI139" s="288"/>
      <c r="AJ139" s="288">
        <f t="shared" si="86"/>
        <v>0</v>
      </c>
      <c r="AK139" s="288"/>
      <c r="AL139" s="288"/>
      <c r="AM139" s="288"/>
      <c r="AN139" s="288">
        <f t="shared" si="87"/>
        <v>0</v>
      </c>
      <c r="AO139" s="335">
        <f t="shared" si="76"/>
        <v>0</v>
      </c>
      <c r="AP139" s="335">
        <f t="shared" si="77"/>
        <v>0</v>
      </c>
      <c r="AR139" s="288"/>
      <c r="AS139" s="288"/>
      <c r="AT139" s="288"/>
      <c r="AU139" s="289"/>
      <c r="AV139" s="288">
        <f t="shared" si="88"/>
        <v>0</v>
      </c>
      <c r="AW139" s="288">
        <f t="shared" si="89"/>
        <v>0</v>
      </c>
      <c r="AX139" s="288">
        <f t="shared" si="90"/>
        <v>0</v>
      </c>
      <c r="AY139" s="288">
        <f t="shared" si="91"/>
        <v>0</v>
      </c>
      <c r="AZ139" s="340"/>
      <c r="BA139" s="288"/>
      <c r="BB139" s="288"/>
      <c r="BC139" s="288"/>
      <c r="BD139" s="289"/>
      <c r="BE139" s="288">
        <f t="shared" si="92"/>
        <v>0</v>
      </c>
      <c r="BF139" s="288">
        <f t="shared" si="78"/>
        <v>0</v>
      </c>
      <c r="BG139" s="288">
        <f t="shared" si="79"/>
        <v>0</v>
      </c>
      <c r="BH139" s="288">
        <f t="shared" si="80"/>
        <v>0</v>
      </c>
      <c r="BJ139" s="340"/>
      <c r="DJ139" s="341"/>
    </row>
    <row r="140" spans="1:114" ht="12.75" customHeight="1" outlineLevel="1" x14ac:dyDescent="0.25">
      <c r="A140" s="331" t="str">
        <f t="shared" si="81"/>
        <v>Hotel NameAug-23</v>
      </c>
      <c r="B140" s="331" t="str">
        <f t="shared" si="82"/>
        <v>Hotel Name45152</v>
      </c>
      <c r="C140" s="332" t="s">
        <v>183</v>
      </c>
      <c r="D140" s="333" t="str">
        <f t="shared" si="83"/>
        <v>Aug-23</v>
      </c>
      <c r="E140" s="333" t="s">
        <v>52</v>
      </c>
      <c r="F140" s="333">
        <v>45152</v>
      </c>
      <c r="G140" s="334">
        <f t="shared" si="84"/>
        <v>2</v>
      </c>
      <c r="H140" s="288"/>
      <c r="I140" s="288"/>
      <c r="J140" s="288"/>
      <c r="K140" s="289">
        <f t="shared" si="93"/>
        <v>0</v>
      </c>
      <c r="L140" s="288"/>
      <c r="M140" s="288"/>
      <c r="N140" s="288"/>
      <c r="O140" s="289">
        <f t="shared" si="68"/>
        <v>0</v>
      </c>
      <c r="P140" s="335">
        <f t="shared" si="69"/>
        <v>0</v>
      </c>
      <c r="Q140" s="335">
        <f t="shared" si="70"/>
        <v>0</v>
      </c>
      <c r="R140" s="288" t="s">
        <v>11</v>
      </c>
      <c r="S140" s="288">
        <f t="shared" si="65"/>
        <v>0</v>
      </c>
      <c r="T140" s="335">
        <f t="shared" si="71"/>
        <v>0</v>
      </c>
      <c r="U140" s="288" t="s">
        <v>11</v>
      </c>
      <c r="V140" s="336" t="b">
        <f t="shared" si="85"/>
        <v>1</v>
      </c>
      <c r="W140" s="320"/>
      <c r="X140" s="326"/>
      <c r="Y140" s="329"/>
      <c r="Z140" s="339"/>
      <c r="AB140" s="288">
        <f t="shared" si="72"/>
        <v>0</v>
      </c>
      <c r="AC140" s="288">
        <f t="shared" si="73"/>
        <v>0</v>
      </c>
      <c r="AD140" s="288">
        <f t="shared" si="74"/>
        <v>0</v>
      </c>
      <c r="AE140" s="288">
        <f t="shared" si="75"/>
        <v>0</v>
      </c>
      <c r="AF140" s="288"/>
      <c r="AG140" s="288"/>
      <c r="AH140" s="288"/>
      <c r="AI140" s="288"/>
      <c r="AJ140" s="288">
        <f t="shared" si="86"/>
        <v>0</v>
      </c>
      <c r="AK140" s="288"/>
      <c r="AL140" s="288"/>
      <c r="AM140" s="288"/>
      <c r="AN140" s="288">
        <f t="shared" si="87"/>
        <v>0</v>
      </c>
      <c r="AO140" s="335">
        <f t="shared" si="76"/>
        <v>0</v>
      </c>
      <c r="AP140" s="335">
        <f t="shared" si="77"/>
        <v>0</v>
      </c>
      <c r="AR140" s="288"/>
      <c r="AS140" s="288"/>
      <c r="AT140" s="288"/>
      <c r="AU140" s="289"/>
      <c r="AV140" s="288">
        <f t="shared" si="88"/>
        <v>0</v>
      </c>
      <c r="AW140" s="288">
        <f t="shared" si="89"/>
        <v>0</v>
      </c>
      <c r="AX140" s="288">
        <f t="shared" si="90"/>
        <v>0</v>
      </c>
      <c r="AY140" s="288">
        <f t="shared" si="91"/>
        <v>0</v>
      </c>
      <c r="AZ140" s="340"/>
      <c r="BA140" s="288"/>
      <c r="BB140" s="288"/>
      <c r="BC140" s="288"/>
      <c r="BD140" s="289"/>
      <c r="BE140" s="288">
        <f t="shared" si="92"/>
        <v>0</v>
      </c>
      <c r="BF140" s="288">
        <f t="shared" si="78"/>
        <v>0</v>
      </c>
      <c r="BG140" s="288">
        <f t="shared" si="79"/>
        <v>0</v>
      </c>
      <c r="BH140" s="288">
        <f t="shared" si="80"/>
        <v>0</v>
      </c>
      <c r="BJ140" s="340"/>
      <c r="DJ140" s="341"/>
    </row>
    <row r="141" spans="1:114" ht="12.75" customHeight="1" outlineLevel="1" x14ac:dyDescent="0.25">
      <c r="A141" s="331" t="str">
        <f t="shared" si="81"/>
        <v>Hotel NameAug-23</v>
      </c>
      <c r="B141" s="331" t="str">
        <f t="shared" si="82"/>
        <v>Hotel Name45153</v>
      </c>
      <c r="C141" s="332" t="s">
        <v>183</v>
      </c>
      <c r="D141" s="333" t="str">
        <f t="shared" si="83"/>
        <v>Aug-23</v>
      </c>
      <c r="E141" s="333" t="s">
        <v>52</v>
      </c>
      <c r="F141" s="333">
        <v>45153</v>
      </c>
      <c r="G141" s="334">
        <f t="shared" si="84"/>
        <v>3</v>
      </c>
      <c r="H141" s="288"/>
      <c r="I141" s="288"/>
      <c r="J141" s="288"/>
      <c r="K141" s="289">
        <f t="shared" si="93"/>
        <v>0</v>
      </c>
      <c r="L141" s="288"/>
      <c r="M141" s="288"/>
      <c r="N141" s="288"/>
      <c r="O141" s="289">
        <f t="shared" si="68"/>
        <v>0</v>
      </c>
      <c r="P141" s="335">
        <f t="shared" si="69"/>
        <v>0</v>
      </c>
      <c r="Q141" s="335">
        <f t="shared" si="70"/>
        <v>0</v>
      </c>
      <c r="R141" s="288" t="s">
        <v>11</v>
      </c>
      <c r="S141" s="288">
        <f t="shared" si="65"/>
        <v>0</v>
      </c>
      <c r="T141" s="335">
        <f t="shared" si="71"/>
        <v>0</v>
      </c>
      <c r="U141" s="288" t="s">
        <v>11</v>
      </c>
      <c r="V141" s="336" t="b">
        <f t="shared" si="85"/>
        <v>1</v>
      </c>
      <c r="W141" s="320"/>
      <c r="X141" s="326"/>
      <c r="Y141" s="329"/>
      <c r="Z141" s="339"/>
      <c r="AB141" s="288">
        <f t="shared" si="72"/>
        <v>0</v>
      </c>
      <c r="AC141" s="288">
        <f t="shared" si="73"/>
        <v>0</v>
      </c>
      <c r="AD141" s="288">
        <f t="shared" si="74"/>
        <v>0</v>
      </c>
      <c r="AE141" s="288">
        <f t="shared" si="75"/>
        <v>0</v>
      </c>
      <c r="AF141" s="288"/>
      <c r="AG141" s="288"/>
      <c r="AH141" s="288"/>
      <c r="AI141" s="288"/>
      <c r="AJ141" s="288">
        <f t="shared" si="86"/>
        <v>0</v>
      </c>
      <c r="AK141" s="288"/>
      <c r="AL141" s="288"/>
      <c r="AM141" s="288"/>
      <c r="AN141" s="288">
        <f t="shared" si="87"/>
        <v>0</v>
      </c>
      <c r="AO141" s="335">
        <f t="shared" si="76"/>
        <v>0</v>
      </c>
      <c r="AP141" s="335">
        <f t="shared" si="77"/>
        <v>0</v>
      </c>
      <c r="AR141" s="288"/>
      <c r="AS141" s="288"/>
      <c r="AT141" s="288"/>
      <c r="AU141" s="289"/>
      <c r="AV141" s="288">
        <f t="shared" si="88"/>
        <v>0</v>
      </c>
      <c r="AW141" s="288">
        <f t="shared" si="89"/>
        <v>0</v>
      </c>
      <c r="AX141" s="288">
        <f t="shared" si="90"/>
        <v>0</v>
      </c>
      <c r="AY141" s="288">
        <f t="shared" si="91"/>
        <v>0</v>
      </c>
      <c r="AZ141" s="340"/>
      <c r="BA141" s="288"/>
      <c r="BB141" s="288"/>
      <c r="BC141" s="288"/>
      <c r="BD141" s="289"/>
      <c r="BE141" s="288">
        <f t="shared" si="92"/>
        <v>0</v>
      </c>
      <c r="BF141" s="288">
        <f t="shared" si="78"/>
        <v>0</v>
      </c>
      <c r="BG141" s="288">
        <f t="shared" si="79"/>
        <v>0</v>
      </c>
      <c r="BH141" s="288">
        <f t="shared" si="80"/>
        <v>0</v>
      </c>
      <c r="BJ141" s="340"/>
      <c r="DJ141" s="341"/>
    </row>
    <row r="142" spans="1:114" ht="12.75" customHeight="1" outlineLevel="1" x14ac:dyDescent="0.25">
      <c r="A142" s="331" t="str">
        <f t="shared" si="81"/>
        <v>Hotel NameAug-23</v>
      </c>
      <c r="B142" s="331" t="str">
        <f t="shared" si="82"/>
        <v>Hotel Name45154</v>
      </c>
      <c r="C142" s="332" t="s">
        <v>183</v>
      </c>
      <c r="D142" s="333" t="str">
        <f t="shared" si="83"/>
        <v>Aug-23</v>
      </c>
      <c r="E142" s="333" t="s">
        <v>52</v>
      </c>
      <c r="F142" s="333">
        <v>45154</v>
      </c>
      <c r="G142" s="334">
        <f t="shared" si="84"/>
        <v>4</v>
      </c>
      <c r="H142" s="288"/>
      <c r="I142" s="288"/>
      <c r="J142" s="288"/>
      <c r="K142" s="289">
        <f t="shared" si="93"/>
        <v>0</v>
      </c>
      <c r="L142" s="288"/>
      <c r="M142" s="288"/>
      <c r="N142" s="288"/>
      <c r="O142" s="289">
        <f t="shared" si="68"/>
        <v>0</v>
      </c>
      <c r="P142" s="335">
        <f t="shared" si="69"/>
        <v>0</v>
      </c>
      <c r="Q142" s="335">
        <f t="shared" si="70"/>
        <v>0</v>
      </c>
      <c r="R142" s="288" t="s">
        <v>11</v>
      </c>
      <c r="S142" s="288">
        <f t="shared" si="65"/>
        <v>0</v>
      </c>
      <c r="T142" s="335">
        <f t="shared" si="71"/>
        <v>0</v>
      </c>
      <c r="U142" s="288" t="s">
        <v>11</v>
      </c>
      <c r="V142" s="336" t="b">
        <f t="shared" si="85"/>
        <v>1</v>
      </c>
      <c r="W142" s="320"/>
      <c r="X142" s="326"/>
      <c r="Y142" s="329"/>
      <c r="Z142" s="339"/>
      <c r="AB142" s="288">
        <f t="shared" si="72"/>
        <v>0</v>
      </c>
      <c r="AC142" s="288">
        <f t="shared" si="73"/>
        <v>0</v>
      </c>
      <c r="AD142" s="288">
        <f t="shared" si="74"/>
        <v>0</v>
      </c>
      <c r="AE142" s="288">
        <f t="shared" si="75"/>
        <v>0</v>
      </c>
      <c r="AF142" s="288"/>
      <c r="AG142" s="288"/>
      <c r="AH142" s="288"/>
      <c r="AI142" s="288"/>
      <c r="AJ142" s="288">
        <f t="shared" si="86"/>
        <v>0</v>
      </c>
      <c r="AK142" s="288"/>
      <c r="AL142" s="288"/>
      <c r="AM142" s="288"/>
      <c r="AN142" s="288">
        <f t="shared" si="87"/>
        <v>0</v>
      </c>
      <c r="AO142" s="335">
        <f t="shared" si="76"/>
        <v>0</v>
      </c>
      <c r="AP142" s="335">
        <f t="shared" si="77"/>
        <v>0</v>
      </c>
      <c r="AR142" s="288"/>
      <c r="AS142" s="288"/>
      <c r="AT142" s="288"/>
      <c r="AU142" s="289"/>
      <c r="AV142" s="288">
        <f t="shared" si="88"/>
        <v>0</v>
      </c>
      <c r="AW142" s="288">
        <f t="shared" si="89"/>
        <v>0</v>
      </c>
      <c r="AX142" s="288">
        <f t="shared" si="90"/>
        <v>0</v>
      </c>
      <c r="AY142" s="288">
        <f t="shared" si="91"/>
        <v>0</v>
      </c>
      <c r="AZ142" s="340"/>
      <c r="BA142" s="288"/>
      <c r="BB142" s="288"/>
      <c r="BC142" s="288"/>
      <c r="BD142" s="289"/>
      <c r="BE142" s="288">
        <f t="shared" si="92"/>
        <v>0</v>
      </c>
      <c r="BF142" s="288">
        <f t="shared" si="78"/>
        <v>0</v>
      </c>
      <c r="BG142" s="288">
        <f t="shared" si="79"/>
        <v>0</v>
      </c>
      <c r="BH142" s="288">
        <f t="shared" si="80"/>
        <v>0</v>
      </c>
      <c r="BJ142" s="340"/>
      <c r="DJ142" s="341"/>
    </row>
    <row r="143" spans="1:114" ht="12.75" customHeight="1" outlineLevel="1" x14ac:dyDescent="0.25">
      <c r="A143" s="331" t="str">
        <f t="shared" si="81"/>
        <v>Hotel NameAug-23</v>
      </c>
      <c r="B143" s="331" t="str">
        <f t="shared" si="82"/>
        <v>Hotel Name45155</v>
      </c>
      <c r="C143" s="332" t="s">
        <v>183</v>
      </c>
      <c r="D143" s="333" t="str">
        <f t="shared" si="83"/>
        <v>Aug-23</v>
      </c>
      <c r="E143" s="333" t="s">
        <v>52</v>
      </c>
      <c r="F143" s="333">
        <v>45155</v>
      </c>
      <c r="G143" s="334">
        <f t="shared" si="84"/>
        <v>5</v>
      </c>
      <c r="H143" s="288"/>
      <c r="I143" s="288"/>
      <c r="J143" s="288"/>
      <c r="K143" s="289">
        <f t="shared" si="93"/>
        <v>0</v>
      </c>
      <c r="L143" s="288"/>
      <c r="M143" s="288"/>
      <c r="N143" s="288"/>
      <c r="O143" s="289">
        <f t="shared" si="68"/>
        <v>0</v>
      </c>
      <c r="P143" s="335">
        <f t="shared" si="69"/>
        <v>0</v>
      </c>
      <c r="Q143" s="335">
        <f t="shared" si="70"/>
        <v>0</v>
      </c>
      <c r="R143" s="288" t="s">
        <v>11</v>
      </c>
      <c r="S143" s="288">
        <f t="shared" si="65"/>
        <v>0</v>
      </c>
      <c r="T143" s="335">
        <f t="shared" si="71"/>
        <v>0</v>
      </c>
      <c r="U143" s="288" t="s">
        <v>11</v>
      </c>
      <c r="V143" s="336" t="b">
        <f t="shared" si="85"/>
        <v>1</v>
      </c>
      <c r="W143" s="320"/>
      <c r="X143" s="326"/>
      <c r="Y143" s="329"/>
      <c r="Z143" s="339"/>
      <c r="AB143" s="288">
        <f t="shared" si="72"/>
        <v>0</v>
      </c>
      <c r="AC143" s="288">
        <f t="shared" si="73"/>
        <v>0</v>
      </c>
      <c r="AD143" s="288">
        <f t="shared" si="74"/>
        <v>0</v>
      </c>
      <c r="AE143" s="288">
        <f t="shared" si="75"/>
        <v>0</v>
      </c>
      <c r="AF143" s="288"/>
      <c r="AG143" s="288"/>
      <c r="AH143" s="288"/>
      <c r="AI143" s="288"/>
      <c r="AJ143" s="288">
        <f t="shared" si="86"/>
        <v>0</v>
      </c>
      <c r="AK143" s="288"/>
      <c r="AL143" s="288"/>
      <c r="AM143" s="288"/>
      <c r="AN143" s="288">
        <f t="shared" si="87"/>
        <v>0</v>
      </c>
      <c r="AO143" s="335">
        <f t="shared" si="76"/>
        <v>0</v>
      </c>
      <c r="AP143" s="335">
        <f t="shared" si="77"/>
        <v>0</v>
      </c>
      <c r="AR143" s="288"/>
      <c r="AS143" s="288"/>
      <c r="AT143" s="288"/>
      <c r="AU143" s="289"/>
      <c r="AV143" s="288">
        <f t="shared" si="88"/>
        <v>0</v>
      </c>
      <c r="AW143" s="288">
        <f t="shared" si="89"/>
        <v>0</v>
      </c>
      <c r="AX143" s="288">
        <f t="shared" si="90"/>
        <v>0</v>
      </c>
      <c r="AY143" s="288">
        <f t="shared" si="91"/>
        <v>0</v>
      </c>
      <c r="AZ143" s="340"/>
      <c r="BA143" s="288"/>
      <c r="BB143" s="288"/>
      <c r="BC143" s="288"/>
      <c r="BD143" s="289"/>
      <c r="BE143" s="288">
        <f t="shared" si="92"/>
        <v>0</v>
      </c>
      <c r="BF143" s="288">
        <f t="shared" si="78"/>
        <v>0</v>
      </c>
      <c r="BG143" s="288">
        <f t="shared" si="79"/>
        <v>0</v>
      </c>
      <c r="BH143" s="288">
        <f t="shared" si="80"/>
        <v>0</v>
      </c>
      <c r="BJ143" s="340"/>
      <c r="DJ143" s="341"/>
    </row>
    <row r="144" spans="1:114" ht="12.75" customHeight="1" outlineLevel="1" x14ac:dyDescent="0.25">
      <c r="A144" s="331" t="str">
        <f t="shared" si="81"/>
        <v>Hotel NameAug-23</v>
      </c>
      <c r="B144" s="331" t="str">
        <f t="shared" si="82"/>
        <v>Hotel Name45156</v>
      </c>
      <c r="C144" s="332" t="s">
        <v>183</v>
      </c>
      <c r="D144" s="333" t="str">
        <f t="shared" si="83"/>
        <v>Aug-23</v>
      </c>
      <c r="E144" s="333" t="s">
        <v>52</v>
      </c>
      <c r="F144" s="333">
        <v>45156</v>
      </c>
      <c r="G144" s="334">
        <f t="shared" si="84"/>
        <v>6</v>
      </c>
      <c r="H144" s="288"/>
      <c r="I144" s="288"/>
      <c r="J144" s="288"/>
      <c r="K144" s="289">
        <f t="shared" si="93"/>
        <v>0</v>
      </c>
      <c r="L144" s="288"/>
      <c r="M144" s="288"/>
      <c r="N144" s="288"/>
      <c r="O144" s="289">
        <f t="shared" si="68"/>
        <v>0</v>
      </c>
      <c r="P144" s="335">
        <f t="shared" si="69"/>
        <v>0</v>
      </c>
      <c r="Q144" s="335">
        <f t="shared" si="70"/>
        <v>0</v>
      </c>
      <c r="R144" s="288" t="s">
        <v>11</v>
      </c>
      <c r="S144" s="288">
        <f t="shared" si="65"/>
        <v>0</v>
      </c>
      <c r="T144" s="335">
        <f t="shared" si="71"/>
        <v>0</v>
      </c>
      <c r="U144" s="288" t="s">
        <v>11</v>
      </c>
      <c r="V144" s="336" t="b">
        <f t="shared" si="85"/>
        <v>1</v>
      </c>
      <c r="W144" s="320"/>
      <c r="X144" s="326"/>
      <c r="Y144" s="329"/>
      <c r="Z144" s="339"/>
      <c r="AB144" s="288">
        <f t="shared" si="72"/>
        <v>0</v>
      </c>
      <c r="AC144" s="288">
        <f t="shared" si="73"/>
        <v>0</v>
      </c>
      <c r="AD144" s="288">
        <f t="shared" si="74"/>
        <v>0</v>
      </c>
      <c r="AE144" s="288">
        <f t="shared" si="75"/>
        <v>0</v>
      </c>
      <c r="AF144" s="288"/>
      <c r="AG144" s="288"/>
      <c r="AH144" s="288"/>
      <c r="AI144" s="288"/>
      <c r="AJ144" s="288">
        <f t="shared" si="86"/>
        <v>0</v>
      </c>
      <c r="AK144" s="288"/>
      <c r="AL144" s="288"/>
      <c r="AM144" s="288"/>
      <c r="AN144" s="288">
        <f t="shared" si="87"/>
        <v>0</v>
      </c>
      <c r="AO144" s="335">
        <f t="shared" si="76"/>
        <v>0</v>
      </c>
      <c r="AP144" s="335">
        <f t="shared" si="77"/>
        <v>0</v>
      </c>
      <c r="AR144" s="288"/>
      <c r="AS144" s="288"/>
      <c r="AT144" s="288"/>
      <c r="AU144" s="289"/>
      <c r="AV144" s="288">
        <f t="shared" si="88"/>
        <v>0</v>
      </c>
      <c r="AW144" s="288">
        <f t="shared" si="89"/>
        <v>0</v>
      </c>
      <c r="AX144" s="288">
        <f t="shared" si="90"/>
        <v>0</v>
      </c>
      <c r="AY144" s="288">
        <f t="shared" si="91"/>
        <v>0</v>
      </c>
      <c r="AZ144" s="340"/>
      <c r="BA144" s="288"/>
      <c r="BB144" s="288"/>
      <c r="BC144" s="288"/>
      <c r="BD144" s="289"/>
      <c r="BE144" s="288">
        <f t="shared" si="92"/>
        <v>0</v>
      </c>
      <c r="BF144" s="288">
        <f t="shared" si="78"/>
        <v>0</v>
      </c>
      <c r="BG144" s="288">
        <f t="shared" si="79"/>
        <v>0</v>
      </c>
      <c r="BH144" s="288">
        <f t="shared" si="80"/>
        <v>0</v>
      </c>
      <c r="BJ144" s="340"/>
      <c r="DJ144" s="341"/>
    </row>
    <row r="145" spans="1:114" ht="12.75" customHeight="1" outlineLevel="1" x14ac:dyDescent="0.25">
      <c r="A145" s="331" t="str">
        <f t="shared" si="81"/>
        <v>Hotel NameAug-23</v>
      </c>
      <c r="B145" s="331" t="str">
        <f t="shared" si="82"/>
        <v>Hotel Name45157</v>
      </c>
      <c r="C145" s="332" t="s">
        <v>183</v>
      </c>
      <c r="D145" s="333" t="str">
        <f t="shared" si="83"/>
        <v>Aug-23</v>
      </c>
      <c r="E145" s="333" t="s">
        <v>52</v>
      </c>
      <c r="F145" s="333">
        <v>45157</v>
      </c>
      <c r="G145" s="334">
        <f t="shared" si="84"/>
        <v>7</v>
      </c>
      <c r="H145" s="288"/>
      <c r="I145" s="288"/>
      <c r="J145" s="288"/>
      <c r="K145" s="289">
        <f t="shared" si="93"/>
        <v>0</v>
      </c>
      <c r="L145" s="288"/>
      <c r="M145" s="288"/>
      <c r="N145" s="288"/>
      <c r="O145" s="289">
        <f t="shared" si="68"/>
        <v>0</v>
      </c>
      <c r="P145" s="335">
        <f t="shared" si="69"/>
        <v>0</v>
      </c>
      <c r="Q145" s="335">
        <f t="shared" si="70"/>
        <v>0</v>
      </c>
      <c r="R145" s="288" t="s">
        <v>11</v>
      </c>
      <c r="S145" s="288">
        <f t="shared" si="65"/>
        <v>0</v>
      </c>
      <c r="T145" s="335">
        <f t="shared" si="71"/>
        <v>0</v>
      </c>
      <c r="U145" s="288" t="s">
        <v>11</v>
      </c>
      <c r="V145" s="336" t="b">
        <f t="shared" si="85"/>
        <v>1</v>
      </c>
      <c r="W145" s="320"/>
      <c r="X145" s="326"/>
      <c r="Y145" s="329"/>
      <c r="Z145" s="339"/>
      <c r="AB145" s="288">
        <f t="shared" si="72"/>
        <v>0</v>
      </c>
      <c r="AC145" s="288">
        <f t="shared" si="73"/>
        <v>0</v>
      </c>
      <c r="AD145" s="288">
        <f t="shared" si="74"/>
        <v>0</v>
      </c>
      <c r="AE145" s="288">
        <f t="shared" si="75"/>
        <v>0</v>
      </c>
      <c r="AF145" s="288"/>
      <c r="AG145" s="288"/>
      <c r="AH145" s="288"/>
      <c r="AI145" s="288"/>
      <c r="AJ145" s="288">
        <f t="shared" si="86"/>
        <v>0</v>
      </c>
      <c r="AK145" s="288"/>
      <c r="AL145" s="288"/>
      <c r="AM145" s="288"/>
      <c r="AN145" s="288">
        <f t="shared" si="87"/>
        <v>0</v>
      </c>
      <c r="AO145" s="335">
        <f t="shared" si="76"/>
        <v>0</v>
      </c>
      <c r="AP145" s="335">
        <f t="shared" si="77"/>
        <v>0</v>
      </c>
      <c r="AR145" s="288"/>
      <c r="AS145" s="288"/>
      <c r="AT145" s="288"/>
      <c r="AU145" s="289"/>
      <c r="AV145" s="288">
        <f t="shared" si="88"/>
        <v>0</v>
      </c>
      <c r="AW145" s="288">
        <f t="shared" si="89"/>
        <v>0</v>
      </c>
      <c r="AX145" s="288">
        <f t="shared" si="90"/>
        <v>0</v>
      </c>
      <c r="AY145" s="288">
        <f t="shared" si="91"/>
        <v>0</v>
      </c>
      <c r="AZ145" s="340"/>
      <c r="BA145" s="288"/>
      <c r="BB145" s="288"/>
      <c r="BC145" s="288"/>
      <c r="BD145" s="289"/>
      <c r="BE145" s="288">
        <f t="shared" si="92"/>
        <v>0</v>
      </c>
      <c r="BF145" s="288">
        <f t="shared" si="78"/>
        <v>0</v>
      </c>
      <c r="BG145" s="288">
        <f t="shared" si="79"/>
        <v>0</v>
      </c>
      <c r="BH145" s="288">
        <f t="shared" si="80"/>
        <v>0</v>
      </c>
      <c r="BJ145" s="340"/>
      <c r="DJ145" s="341"/>
    </row>
    <row r="146" spans="1:114" ht="12.75" customHeight="1" outlineLevel="1" x14ac:dyDescent="0.25">
      <c r="A146" s="331" t="str">
        <f t="shared" si="81"/>
        <v>Hotel NameAug-23</v>
      </c>
      <c r="B146" s="331" t="str">
        <f t="shared" si="82"/>
        <v>Hotel Name45158</v>
      </c>
      <c r="C146" s="332" t="s">
        <v>183</v>
      </c>
      <c r="D146" s="333" t="str">
        <f t="shared" si="83"/>
        <v>Aug-23</v>
      </c>
      <c r="E146" s="333" t="s">
        <v>52</v>
      </c>
      <c r="F146" s="333">
        <v>45158</v>
      </c>
      <c r="G146" s="334">
        <f t="shared" si="84"/>
        <v>1</v>
      </c>
      <c r="H146" s="288"/>
      <c r="I146" s="288"/>
      <c r="J146" s="288"/>
      <c r="K146" s="289">
        <f t="shared" si="93"/>
        <v>0</v>
      </c>
      <c r="L146" s="288"/>
      <c r="M146" s="288"/>
      <c r="N146" s="288"/>
      <c r="O146" s="289">
        <f t="shared" si="68"/>
        <v>0</v>
      </c>
      <c r="P146" s="335">
        <f t="shared" si="69"/>
        <v>0</v>
      </c>
      <c r="Q146" s="335">
        <f t="shared" si="70"/>
        <v>0</v>
      </c>
      <c r="R146" s="288" t="s">
        <v>11</v>
      </c>
      <c r="S146" s="288">
        <f t="shared" si="65"/>
        <v>0</v>
      </c>
      <c r="T146" s="335">
        <f t="shared" si="71"/>
        <v>0</v>
      </c>
      <c r="U146" s="288" t="s">
        <v>11</v>
      </c>
      <c r="V146" s="336" t="b">
        <f t="shared" si="85"/>
        <v>1</v>
      </c>
      <c r="W146" s="320"/>
      <c r="X146" s="326"/>
      <c r="Y146" s="329"/>
      <c r="Z146" s="339"/>
      <c r="AB146" s="288">
        <f t="shared" si="72"/>
        <v>0</v>
      </c>
      <c r="AC146" s="288">
        <f t="shared" si="73"/>
        <v>0</v>
      </c>
      <c r="AD146" s="288">
        <f t="shared" si="74"/>
        <v>0</v>
      </c>
      <c r="AE146" s="288">
        <f t="shared" si="75"/>
        <v>0</v>
      </c>
      <c r="AF146" s="288"/>
      <c r="AG146" s="288"/>
      <c r="AH146" s="288"/>
      <c r="AI146" s="288"/>
      <c r="AJ146" s="288">
        <f t="shared" si="86"/>
        <v>0</v>
      </c>
      <c r="AK146" s="288"/>
      <c r="AL146" s="288"/>
      <c r="AM146" s="288"/>
      <c r="AN146" s="288">
        <f t="shared" si="87"/>
        <v>0</v>
      </c>
      <c r="AO146" s="335">
        <f t="shared" si="76"/>
        <v>0</v>
      </c>
      <c r="AP146" s="335">
        <f t="shared" si="77"/>
        <v>0</v>
      </c>
      <c r="AR146" s="288"/>
      <c r="AS146" s="288"/>
      <c r="AT146" s="288"/>
      <c r="AU146" s="289"/>
      <c r="AV146" s="288">
        <f t="shared" si="88"/>
        <v>0</v>
      </c>
      <c r="AW146" s="288">
        <f t="shared" si="89"/>
        <v>0</v>
      </c>
      <c r="AX146" s="288">
        <f t="shared" si="90"/>
        <v>0</v>
      </c>
      <c r="AY146" s="288">
        <f t="shared" si="91"/>
        <v>0</v>
      </c>
      <c r="AZ146" s="340"/>
      <c r="BA146" s="288"/>
      <c r="BB146" s="288"/>
      <c r="BC146" s="288"/>
      <c r="BD146" s="289"/>
      <c r="BE146" s="288">
        <f t="shared" si="92"/>
        <v>0</v>
      </c>
      <c r="BF146" s="288">
        <f t="shared" si="78"/>
        <v>0</v>
      </c>
      <c r="BG146" s="288">
        <f t="shared" si="79"/>
        <v>0</v>
      </c>
      <c r="BH146" s="288">
        <f t="shared" si="80"/>
        <v>0</v>
      </c>
      <c r="BJ146" s="340"/>
      <c r="DJ146" s="341"/>
    </row>
    <row r="147" spans="1:114" ht="12.75" customHeight="1" outlineLevel="1" x14ac:dyDescent="0.25">
      <c r="A147" s="331" t="str">
        <f t="shared" si="81"/>
        <v>Hotel NameAug-23</v>
      </c>
      <c r="B147" s="331" t="str">
        <f t="shared" si="82"/>
        <v>Hotel Name45159</v>
      </c>
      <c r="C147" s="332" t="s">
        <v>183</v>
      </c>
      <c r="D147" s="333" t="str">
        <f t="shared" si="83"/>
        <v>Aug-23</v>
      </c>
      <c r="E147" s="333" t="s">
        <v>52</v>
      </c>
      <c r="F147" s="333">
        <v>45159</v>
      </c>
      <c r="G147" s="334">
        <f t="shared" si="84"/>
        <v>2</v>
      </c>
      <c r="H147" s="288"/>
      <c r="I147" s="288"/>
      <c r="J147" s="288"/>
      <c r="K147" s="289">
        <f t="shared" si="93"/>
        <v>0</v>
      </c>
      <c r="L147" s="288"/>
      <c r="M147" s="288"/>
      <c r="N147" s="288"/>
      <c r="O147" s="289">
        <f t="shared" si="68"/>
        <v>0</v>
      </c>
      <c r="P147" s="335">
        <f t="shared" si="69"/>
        <v>0</v>
      </c>
      <c r="Q147" s="335">
        <f t="shared" si="70"/>
        <v>0</v>
      </c>
      <c r="R147" s="288" t="s">
        <v>11</v>
      </c>
      <c r="S147" s="288">
        <f t="shared" si="65"/>
        <v>0</v>
      </c>
      <c r="T147" s="335">
        <f t="shared" si="71"/>
        <v>0</v>
      </c>
      <c r="U147" s="288" t="s">
        <v>11</v>
      </c>
      <c r="V147" s="336" t="b">
        <f t="shared" si="85"/>
        <v>1</v>
      </c>
      <c r="W147" s="320"/>
      <c r="X147" s="326"/>
      <c r="Y147" s="329"/>
      <c r="Z147" s="339"/>
      <c r="AB147" s="288">
        <f t="shared" si="72"/>
        <v>0</v>
      </c>
      <c r="AC147" s="288">
        <f t="shared" si="73"/>
        <v>0</v>
      </c>
      <c r="AD147" s="288">
        <f t="shared" si="74"/>
        <v>0</v>
      </c>
      <c r="AE147" s="288">
        <f t="shared" si="75"/>
        <v>0</v>
      </c>
      <c r="AF147" s="288"/>
      <c r="AG147" s="288"/>
      <c r="AH147" s="288"/>
      <c r="AI147" s="288"/>
      <c r="AJ147" s="288">
        <f t="shared" si="86"/>
        <v>0</v>
      </c>
      <c r="AK147" s="288"/>
      <c r="AL147" s="288"/>
      <c r="AM147" s="288"/>
      <c r="AN147" s="288">
        <f t="shared" si="87"/>
        <v>0</v>
      </c>
      <c r="AO147" s="335">
        <f t="shared" si="76"/>
        <v>0</v>
      </c>
      <c r="AP147" s="335">
        <f t="shared" si="77"/>
        <v>0</v>
      </c>
      <c r="AR147" s="288"/>
      <c r="AS147" s="288"/>
      <c r="AT147" s="288"/>
      <c r="AU147" s="289"/>
      <c r="AV147" s="288">
        <f t="shared" si="88"/>
        <v>0</v>
      </c>
      <c r="AW147" s="288">
        <f t="shared" si="89"/>
        <v>0</v>
      </c>
      <c r="AX147" s="288">
        <f t="shared" si="90"/>
        <v>0</v>
      </c>
      <c r="AY147" s="288">
        <f t="shared" si="91"/>
        <v>0</v>
      </c>
      <c r="AZ147" s="340"/>
      <c r="BA147" s="288"/>
      <c r="BB147" s="288"/>
      <c r="BC147" s="288"/>
      <c r="BD147" s="289"/>
      <c r="BE147" s="288">
        <f t="shared" si="92"/>
        <v>0</v>
      </c>
      <c r="BF147" s="288">
        <f t="shared" si="78"/>
        <v>0</v>
      </c>
      <c r="BG147" s="288">
        <f t="shared" si="79"/>
        <v>0</v>
      </c>
      <c r="BH147" s="288">
        <f t="shared" si="80"/>
        <v>0</v>
      </c>
      <c r="BJ147" s="340"/>
      <c r="DJ147" s="341"/>
    </row>
    <row r="148" spans="1:114" ht="12.75" customHeight="1" outlineLevel="1" x14ac:dyDescent="0.25">
      <c r="A148" s="331" t="str">
        <f t="shared" si="81"/>
        <v>Hotel NameAug-23</v>
      </c>
      <c r="B148" s="331" t="str">
        <f t="shared" si="82"/>
        <v>Hotel Name45160</v>
      </c>
      <c r="C148" s="332" t="s">
        <v>183</v>
      </c>
      <c r="D148" s="333" t="str">
        <f t="shared" si="83"/>
        <v>Aug-23</v>
      </c>
      <c r="E148" s="333" t="s">
        <v>52</v>
      </c>
      <c r="F148" s="333">
        <v>45160</v>
      </c>
      <c r="G148" s="334">
        <f t="shared" si="84"/>
        <v>3</v>
      </c>
      <c r="H148" s="288"/>
      <c r="I148" s="288"/>
      <c r="J148" s="288"/>
      <c r="K148" s="289">
        <f t="shared" si="93"/>
        <v>0</v>
      </c>
      <c r="L148" s="288"/>
      <c r="M148" s="288"/>
      <c r="N148" s="288"/>
      <c r="O148" s="289">
        <f t="shared" si="68"/>
        <v>0</v>
      </c>
      <c r="P148" s="335">
        <f t="shared" si="69"/>
        <v>0</v>
      </c>
      <c r="Q148" s="335">
        <f t="shared" si="70"/>
        <v>0</v>
      </c>
      <c r="R148" s="288" t="s">
        <v>11</v>
      </c>
      <c r="S148" s="288">
        <f t="shared" si="65"/>
        <v>0</v>
      </c>
      <c r="T148" s="335">
        <f t="shared" si="71"/>
        <v>0</v>
      </c>
      <c r="U148" s="288" t="s">
        <v>11</v>
      </c>
      <c r="V148" s="336" t="b">
        <f t="shared" si="85"/>
        <v>1</v>
      </c>
      <c r="W148" s="320"/>
      <c r="X148" s="326"/>
      <c r="Y148" s="329"/>
      <c r="Z148" s="339"/>
      <c r="AB148" s="288">
        <f t="shared" si="72"/>
        <v>0</v>
      </c>
      <c r="AC148" s="288">
        <f t="shared" si="73"/>
        <v>0</v>
      </c>
      <c r="AD148" s="288">
        <f t="shared" si="74"/>
        <v>0</v>
      </c>
      <c r="AE148" s="288">
        <f t="shared" si="75"/>
        <v>0</v>
      </c>
      <c r="AF148" s="288"/>
      <c r="AG148" s="288"/>
      <c r="AH148" s="288"/>
      <c r="AI148" s="288"/>
      <c r="AJ148" s="288">
        <f t="shared" si="86"/>
        <v>0</v>
      </c>
      <c r="AK148" s="288"/>
      <c r="AL148" s="288"/>
      <c r="AM148" s="288"/>
      <c r="AN148" s="288">
        <f t="shared" si="87"/>
        <v>0</v>
      </c>
      <c r="AO148" s="335">
        <f t="shared" si="76"/>
        <v>0</v>
      </c>
      <c r="AP148" s="335">
        <f t="shared" si="77"/>
        <v>0</v>
      </c>
      <c r="AR148" s="288"/>
      <c r="AS148" s="288"/>
      <c r="AT148" s="288"/>
      <c r="AU148" s="289"/>
      <c r="AV148" s="288">
        <f t="shared" si="88"/>
        <v>0</v>
      </c>
      <c r="AW148" s="288">
        <f t="shared" si="89"/>
        <v>0</v>
      </c>
      <c r="AX148" s="288">
        <f t="shared" si="90"/>
        <v>0</v>
      </c>
      <c r="AY148" s="288">
        <f t="shared" si="91"/>
        <v>0</v>
      </c>
      <c r="AZ148" s="340"/>
      <c r="BA148" s="288"/>
      <c r="BB148" s="288"/>
      <c r="BC148" s="288"/>
      <c r="BD148" s="289"/>
      <c r="BE148" s="288">
        <f t="shared" si="92"/>
        <v>0</v>
      </c>
      <c r="BF148" s="288">
        <f t="shared" si="78"/>
        <v>0</v>
      </c>
      <c r="BG148" s="288">
        <f t="shared" si="79"/>
        <v>0</v>
      </c>
      <c r="BH148" s="288">
        <f t="shared" si="80"/>
        <v>0</v>
      </c>
      <c r="BJ148" s="340"/>
      <c r="DJ148" s="341"/>
    </row>
    <row r="149" spans="1:114" ht="12.75" customHeight="1" outlineLevel="1" x14ac:dyDescent="0.25">
      <c r="A149" s="331" t="str">
        <f t="shared" si="81"/>
        <v>Hotel NameAug-23</v>
      </c>
      <c r="B149" s="331" t="str">
        <f t="shared" si="82"/>
        <v>Hotel Name45161</v>
      </c>
      <c r="C149" s="332" t="s">
        <v>183</v>
      </c>
      <c r="D149" s="333" t="str">
        <f t="shared" si="83"/>
        <v>Aug-23</v>
      </c>
      <c r="E149" s="333" t="s">
        <v>52</v>
      </c>
      <c r="F149" s="333">
        <v>45161</v>
      </c>
      <c r="G149" s="334">
        <f t="shared" si="84"/>
        <v>4</v>
      </c>
      <c r="H149" s="288"/>
      <c r="I149" s="288"/>
      <c r="J149" s="288"/>
      <c r="K149" s="289">
        <f t="shared" si="93"/>
        <v>0</v>
      </c>
      <c r="L149" s="288"/>
      <c r="M149" s="288"/>
      <c r="N149" s="288"/>
      <c r="O149" s="289">
        <f t="shared" si="68"/>
        <v>0</v>
      </c>
      <c r="P149" s="335">
        <f t="shared" si="69"/>
        <v>0</v>
      </c>
      <c r="Q149" s="335">
        <f t="shared" si="70"/>
        <v>0</v>
      </c>
      <c r="R149" s="288" t="s">
        <v>11</v>
      </c>
      <c r="S149" s="288">
        <f t="shared" ref="S149:S212" si="94">N149</f>
        <v>0</v>
      </c>
      <c r="T149" s="335">
        <f t="shared" si="71"/>
        <v>0</v>
      </c>
      <c r="U149" s="288" t="s">
        <v>11</v>
      </c>
      <c r="V149" s="336" t="b">
        <f t="shared" si="85"/>
        <v>1</v>
      </c>
      <c r="W149" s="320"/>
      <c r="X149" s="326"/>
      <c r="Y149" s="329"/>
      <c r="Z149" s="339"/>
      <c r="AB149" s="288">
        <f t="shared" si="72"/>
        <v>0</v>
      </c>
      <c r="AC149" s="288">
        <f t="shared" si="73"/>
        <v>0</v>
      </c>
      <c r="AD149" s="288">
        <f t="shared" si="74"/>
        <v>0</v>
      </c>
      <c r="AE149" s="288">
        <f t="shared" si="75"/>
        <v>0</v>
      </c>
      <c r="AF149" s="288"/>
      <c r="AG149" s="288"/>
      <c r="AH149" s="288"/>
      <c r="AI149" s="288"/>
      <c r="AJ149" s="288">
        <f t="shared" si="86"/>
        <v>0</v>
      </c>
      <c r="AK149" s="288"/>
      <c r="AL149" s="288"/>
      <c r="AM149" s="288"/>
      <c r="AN149" s="288">
        <f t="shared" si="87"/>
        <v>0</v>
      </c>
      <c r="AO149" s="335">
        <f t="shared" si="76"/>
        <v>0</v>
      </c>
      <c r="AP149" s="335">
        <f t="shared" si="77"/>
        <v>0</v>
      </c>
      <c r="AR149" s="288"/>
      <c r="AS149" s="288"/>
      <c r="AT149" s="288"/>
      <c r="AU149" s="289"/>
      <c r="AV149" s="288">
        <f t="shared" si="88"/>
        <v>0</v>
      </c>
      <c r="AW149" s="288">
        <f t="shared" si="89"/>
        <v>0</v>
      </c>
      <c r="AX149" s="288">
        <f t="shared" si="90"/>
        <v>0</v>
      </c>
      <c r="AY149" s="288">
        <f t="shared" si="91"/>
        <v>0</v>
      </c>
      <c r="AZ149" s="340"/>
      <c r="BA149" s="288"/>
      <c r="BB149" s="288"/>
      <c r="BC149" s="288"/>
      <c r="BD149" s="289"/>
      <c r="BE149" s="288">
        <f t="shared" si="92"/>
        <v>0</v>
      </c>
      <c r="BF149" s="288">
        <f t="shared" si="78"/>
        <v>0</v>
      </c>
      <c r="BG149" s="288">
        <f t="shared" si="79"/>
        <v>0</v>
      </c>
      <c r="BH149" s="288">
        <f t="shared" si="80"/>
        <v>0</v>
      </c>
      <c r="BJ149" s="340"/>
      <c r="DJ149" s="341"/>
    </row>
    <row r="150" spans="1:114" ht="12.75" customHeight="1" outlineLevel="1" x14ac:dyDescent="0.25">
      <c r="A150" s="331" t="str">
        <f t="shared" si="81"/>
        <v>Hotel NameAug-23</v>
      </c>
      <c r="B150" s="331" t="str">
        <f t="shared" si="82"/>
        <v>Hotel Name45162</v>
      </c>
      <c r="C150" s="332" t="s">
        <v>183</v>
      </c>
      <c r="D150" s="333" t="str">
        <f t="shared" si="83"/>
        <v>Aug-23</v>
      </c>
      <c r="E150" s="333" t="s">
        <v>52</v>
      </c>
      <c r="F150" s="333">
        <v>45162</v>
      </c>
      <c r="G150" s="334">
        <f t="shared" si="84"/>
        <v>5</v>
      </c>
      <c r="H150" s="288"/>
      <c r="I150" s="288"/>
      <c r="J150" s="288"/>
      <c r="K150" s="289">
        <f t="shared" si="93"/>
        <v>0</v>
      </c>
      <c r="L150" s="288"/>
      <c r="M150" s="288"/>
      <c r="N150" s="288"/>
      <c r="O150" s="289">
        <f t="shared" si="68"/>
        <v>0</v>
      </c>
      <c r="P150" s="335">
        <f t="shared" si="69"/>
        <v>0</v>
      </c>
      <c r="Q150" s="335">
        <f t="shared" si="70"/>
        <v>0</v>
      </c>
      <c r="R150" s="288" t="s">
        <v>11</v>
      </c>
      <c r="S150" s="288">
        <f t="shared" si="94"/>
        <v>0</v>
      </c>
      <c r="T150" s="335">
        <f t="shared" si="71"/>
        <v>0</v>
      </c>
      <c r="U150" s="288" t="s">
        <v>11</v>
      </c>
      <c r="V150" s="336" t="b">
        <f t="shared" si="85"/>
        <v>1</v>
      </c>
      <c r="W150" s="320"/>
      <c r="X150" s="326"/>
      <c r="Y150" s="329"/>
      <c r="Z150" s="339"/>
      <c r="AB150" s="288">
        <f t="shared" si="72"/>
        <v>0</v>
      </c>
      <c r="AC150" s="288">
        <f t="shared" si="73"/>
        <v>0</v>
      </c>
      <c r="AD150" s="288">
        <f t="shared" si="74"/>
        <v>0</v>
      </c>
      <c r="AE150" s="288">
        <f t="shared" si="75"/>
        <v>0</v>
      </c>
      <c r="AF150" s="288"/>
      <c r="AG150" s="288"/>
      <c r="AH150" s="288"/>
      <c r="AI150" s="288"/>
      <c r="AJ150" s="288">
        <f t="shared" si="86"/>
        <v>0</v>
      </c>
      <c r="AK150" s="288"/>
      <c r="AL150" s="288"/>
      <c r="AM150" s="288"/>
      <c r="AN150" s="288">
        <f t="shared" si="87"/>
        <v>0</v>
      </c>
      <c r="AO150" s="335">
        <f t="shared" si="76"/>
        <v>0</v>
      </c>
      <c r="AP150" s="335">
        <f t="shared" si="77"/>
        <v>0</v>
      </c>
      <c r="AR150" s="288"/>
      <c r="AS150" s="288"/>
      <c r="AT150" s="288"/>
      <c r="AU150" s="289"/>
      <c r="AV150" s="288">
        <f t="shared" si="88"/>
        <v>0</v>
      </c>
      <c r="AW150" s="288">
        <f t="shared" si="89"/>
        <v>0</v>
      </c>
      <c r="AX150" s="288">
        <f t="shared" si="90"/>
        <v>0</v>
      </c>
      <c r="AY150" s="288">
        <f t="shared" si="91"/>
        <v>0</v>
      </c>
      <c r="AZ150" s="340"/>
      <c r="BA150" s="288"/>
      <c r="BB150" s="288"/>
      <c r="BC150" s="288"/>
      <c r="BD150" s="289"/>
      <c r="BE150" s="288">
        <f t="shared" si="92"/>
        <v>0</v>
      </c>
      <c r="BF150" s="288">
        <f t="shared" si="78"/>
        <v>0</v>
      </c>
      <c r="BG150" s="288">
        <f t="shared" si="79"/>
        <v>0</v>
      </c>
      <c r="BH150" s="288">
        <f t="shared" si="80"/>
        <v>0</v>
      </c>
      <c r="BJ150" s="340"/>
      <c r="DJ150" s="341"/>
    </row>
    <row r="151" spans="1:114" ht="12.75" customHeight="1" outlineLevel="1" x14ac:dyDescent="0.25">
      <c r="A151" s="331" t="str">
        <f t="shared" si="81"/>
        <v>Hotel NameAug-23</v>
      </c>
      <c r="B151" s="331" t="str">
        <f t="shared" si="82"/>
        <v>Hotel Name45163</v>
      </c>
      <c r="C151" s="332" t="s">
        <v>183</v>
      </c>
      <c r="D151" s="333" t="str">
        <f t="shared" si="83"/>
        <v>Aug-23</v>
      </c>
      <c r="E151" s="333" t="s">
        <v>52</v>
      </c>
      <c r="F151" s="333">
        <v>45163</v>
      </c>
      <c r="G151" s="334">
        <f t="shared" si="84"/>
        <v>6</v>
      </c>
      <c r="H151" s="288"/>
      <c r="I151" s="288"/>
      <c r="J151" s="288"/>
      <c r="K151" s="289">
        <f t="shared" si="93"/>
        <v>0</v>
      </c>
      <c r="L151" s="288"/>
      <c r="M151" s="288"/>
      <c r="N151" s="288"/>
      <c r="O151" s="289">
        <f t="shared" si="68"/>
        <v>0</v>
      </c>
      <c r="P151" s="335">
        <f t="shared" si="69"/>
        <v>0</v>
      </c>
      <c r="Q151" s="335">
        <f t="shared" si="70"/>
        <v>0</v>
      </c>
      <c r="R151" s="288" t="s">
        <v>11</v>
      </c>
      <c r="S151" s="288">
        <f t="shared" si="94"/>
        <v>0</v>
      </c>
      <c r="T151" s="335">
        <f t="shared" si="71"/>
        <v>0</v>
      </c>
      <c r="U151" s="288" t="s">
        <v>11</v>
      </c>
      <c r="V151" s="336" t="b">
        <f t="shared" si="85"/>
        <v>1</v>
      </c>
      <c r="W151" s="320"/>
      <c r="X151" s="326"/>
      <c r="Y151" s="329"/>
      <c r="Z151" s="339"/>
      <c r="AB151" s="288">
        <f t="shared" si="72"/>
        <v>0</v>
      </c>
      <c r="AC151" s="288">
        <f t="shared" si="73"/>
        <v>0</v>
      </c>
      <c r="AD151" s="288">
        <f t="shared" si="74"/>
        <v>0</v>
      </c>
      <c r="AE151" s="288">
        <f t="shared" si="75"/>
        <v>0</v>
      </c>
      <c r="AF151" s="288"/>
      <c r="AG151" s="288"/>
      <c r="AH151" s="288"/>
      <c r="AI151" s="288"/>
      <c r="AJ151" s="288">
        <f t="shared" si="86"/>
        <v>0</v>
      </c>
      <c r="AK151" s="288"/>
      <c r="AL151" s="288"/>
      <c r="AM151" s="288"/>
      <c r="AN151" s="288">
        <f t="shared" si="87"/>
        <v>0</v>
      </c>
      <c r="AO151" s="335">
        <f t="shared" si="76"/>
        <v>0</v>
      </c>
      <c r="AP151" s="335">
        <f t="shared" si="77"/>
        <v>0</v>
      </c>
      <c r="AR151" s="288"/>
      <c r="AS151" s="288"/>
      <c r="AT151" s="288"/>
      <c r="AU151" s="289"/>
      <c r="AV151" s="288">
        <f t="shared" si="88"/>
        <v>0</v>
      </c>
      <c r="AW151" s="288">
        <f t="shared" si="89"/>
        <v>0</v>
      </c>
      <c r="AX151" s="288">
        <f t="shared" si="90"/>
        <v>0</v>
      </c>
      <c r="AY151" s="288">
        <f t="shared" si="91"/>
        <v>0</v>
      </c>
      <c r="AZ151" s="340"/>
      <c r="BA151" s="288"/>
      <c r="BB151" s="288"/>
      <c r="BC151" s="288"/>
      <c r="BD151" s="289"/>
      <c r="BE151" s="288">
        <f t="shared" si="92"/>
        <v>0</v>
      </c>
      <c r="BF151" s="288">
        <f t="shared" si="78"/>
        <v>0</v>
      </c>
      <c r="BG151" s="288">
        <f t="shared" si="79"/>
        <v>0</v>
      </c>
      <c r="BH151" s="288">
        <f t="shared" si="80"/>
        <v>0</v>
      </c>
      <c r="BJ151" s="340"/>
      <c r="DJ151" s="341"/>
    </row>
    <row r="152" spans="1:114" ht="12.75" customHeight="1" outlineLevel="1" x14ac:dyDescent="0.25">
      <c r="A152" s="331" t="str">
        <f t="shared" si="81"/>
        <v>Hotel NameAug-23</v>
      </c>
      <c r="B152" s="331" t="str">
        <f t="shared" si="82"/>
        <v>Hotel Name45164</v>
      </c>
      <c r="C152" s="332" t="s">
        <v>183</v>
      </c>
      <c r="D152" s="333" t="str">
        <f t="shared" si="83"/>
        <v>Aug-23</v>
      </c>
      <c r="E152" s="333" t="s">
        <v>52</v>
      </c>
      <c r="F152" s="333">
        <v>45164</v>
      </c>
      <c r="G152" s="334">
        <f t="shared" si="84"/>
        <v>7</v>
      </c>
      <c r="H152" s="288"/>
      <c r="I152" s="288"/>
      <c r="J152" s="288"/>
      <c r="K152" s="289">
        <f t="shared" si="93"/>
        <v>0</v>
      </c>
      <c r="L152" s="288"/>
      <c r="M152" s="288"/>
      <c r="N152" s="288"/>
      <c r="O152" s="289">
        <f t="shared" si="68"/>
        <v>0</v>
      </c>
      <c r="P152" s="335">
        <f t="shared" si="69"/>
        <v>0</v>
      </c>
      <c r="Q152" s="335">
        <f t="shared" si="70"/>
        <v>0</v>
      </c>
      <c r="R152" s="288" t="s">
        <v>11</v>
      </c>
      <c r="S152" s="288">
        <f t="shared" si="94"/>
        <v>0</v>
      </c>
      <c r="T152" s="335">
        <f t="shared" si="71"/>
        <v>0</v>
      </c>
      <c r="U152" s="288" t="s">
        <v>11</v>
      </c>
      <c r="V152" s="336" t="b">
        <f t="shared" si="85"/>
        <v>1</v>
      </c>
      <c r="W152" s="320"/>
      <c r="X152" s="326"/>
      <c r="Y152" s="329"/>
      <c r="Z152" s="339"/>
      <c r="AB152" s="288">
        <f t="shared" si="72"/>
        <v>0</v>
      </c>
      <c r="AC152" s="288">
        <f t="shared" si="73"/>
        <v>0</v>
      </c>
      <c r="AD152" s="288">
        <f t="shared" si="74"/>
        <v>0</v>
      </c>
      <c r="AE152" s="288">
        <f t="shared" si="75"/>
        <v>0</v>
      </c>
      <c r="AF152" s="288"/>
      <c r="AG152" s="288"/>
      <c r="AH152" s="288"/>
      <c r="AI152" s="288"/>
      <c r="AJ152" s="288">
        <f t="shared" si="86"/>
        <v>0</v>
      </c>
      <c r="AK152" s="288"/>
      <c r="AL152" s="288"/>
      <c r="AM152" s="288"/>
      <c r="AN152" s="288">
        <f t="shared" si="87"/>
        <v>0</v>
      </c>
      <c r="AO152" s="335">
        <f t="shared" si="76"/>
        <v>0</v>
      </c>
      <c r="AP152" s="335">
        <f t="shared" si="77"/>
        <v>0</v>
      </c>
      <c r="AR152" s="288"/>
      <c r="AS152" s="288"/>
      <c r="AT152" s="288"/>
      <c r="AU152" s="289"/>
      <c r="AV152" s="288">
        <f t="shared" si="88"/>
        <v>0</v>
      </c>
      <c r="AW152" s="288">
        <f t="shared" si="89"/>
        <v>0</v>
      </c>
      <c r="AX152" s="288">
        <f t="shared" si="90"/>
        <v>0</v>
      </c>
      <c r="AY152" s="288">
        <f t="shared" si="91"/>
        <v>0</v>
      </c>
      <c r="AZ152" s="340"/>
      <c r="BA152" s="288"/>
      <c r="BB152" s="288"/>
      <c r="BC152" s="288"/>
      <c r="BD152" s="289"/>
      <c r="BE152" s="288">
        <f t="shared" si="92"/>
        <v>0</v>
      </c>
      <c r="BF152" s="288">
        <f t="shared" si="78"/>
        <v>0</v>
      </c>
      <c r="BG152" s="288">
        <f t="shared" si="79"/>
        <v>0</v>
      </c>
      <c r="BH152" s="288">
        <f t="shared" si="80"/>
        <v>0</v>
      </c>
      <c r="BJ152" s="340"/>
      <c r="DJ152" s="341"/>
    </row>
    <row r="153" spans="1:114" ht="12.75" customHeight="1" outlineLevel="1" x14ac:dyDescent="0.25">
      <c r="A153" s="331" t="str">
        <f t="shared" si="81"/>
        <v>Hotel NameAug-23</v>
      </c>
      <c r="B153" s="331" t="str">
        <f t="shared" si="82"/>
        <v>Hotel Name45165</v>
      </c>
      <c r="C153" s="332" t="s">
        <v>183</v>
      </c>
      <c r="D153" s="333" t="str">
        <f t="shared" si="83"/>
        <v>Aug-23</v>
      </c>
      <c r="E153" s="333" t="s">
        <v>52</v>
      </c>
      <c r="F153" s="333">
        <v>45165</v>
      </c>
      <c r="G153" s="334">
        <f t="shared" si="84"/>
        <v>1</v>
      </c>
      <c r="H153" s="288"/>
      <c r="I153" s="288"/>
      <c r="J153" s="288"/>
      <c r="K153" s="289">
        <f t="shared" si="93"/>
        <v>0</v>
      </c>
      <c r="L153" s="288"/>
      <c r="M153" s="288"/>
      <c r="N153" s="288"/>
      <c r="O153" s="289">
        <f t="shared" si="68"/>
        <v>0</v>
      </c>
      <c r="P153" s="335">
        <f t="shared" si="69"/>
        <v>0</v>
      </c>
      <c r="Q153" s="335">
        <f t="shared" si="70"/>
        <v>0</v>
      </c>
      <c r="R153" s="288" t="s">
        <v>11</v>
      </c>
      <c r="S153" s="288">
        <f t="shared" si="94"/>
        <v>0</v>
      </c>
      <c r="T153" s="335">
        <f t="shared" si="71"/>
        <v>0</v>
      </c>
      <c r="U153" s="288" t="s">
        <v>11</v>
      </c>
      <c r="V153" s="336" t="b">
        <f t="shared" si="85"/>
        <v>1</v>
      </c>
      <c r="W153" s="320"/>
      <c r="X153" s="326"/>
      <c r="Y153" s="329"/>
      <c r="Z153" s="339"/>
      <c r="AB153" s="288">
        <f t="shared" si="72"/>
        <v>0</v>
      </c>
      <c r="AC153" s="288">
        <f t="shared" si="73"/>
        <v>0</v>
      </c>
      <c r="AD153" s="288">
        <f t="shared" si="74"/>
        <v>0</v>
      </c>
      <c r="AE153" s="288">
        <f t="shared" si="75"/>
        <v>0</v>
      </c>
      <c r="AF153" s="288"/>
      <c r="AG153" s="288"/>
      <c r="AH153" s="288"/>
      <c r="AI153" s="288"/>
      <c r="AJ153" s="288">
        <f t="shared" si="86"/>
        <v>0</v>
      </c>
      <c r="AK153" s="288"/>
      <c r="AL153" s="288"/>
      <c r="AM153" s="288"/>
      <c r="AN153" s="288">
        <f t="shared" si="87"/>
        <v>0</v>
      </c>
      <c r="AO153" s="335">
        <f t="shared" si="76"/>
        <v>0</v>
      </c>
      <c r="AP153" s="335">
        <f t="shared" si="77"/>
        <v>0</v>
      </c>
      <c r="AR153" s="288"/>
      <c r="AS153" s="288"/>
      <c r="AT153" s="288"/>
      <c r="AU153" s="289"/>
      <c r="AV153" s="288">
        <f t="shared" si="88"/>
        <v>0</v>
      </c>
      <c r="AW153" s="288">
        <f t="shared" si="89"/>
        <v>0</v>
      </c>
      <c r="AX153" s="288">
        <f t="shared" si="90"/>
        <v>0</v>
      </c>
      <c r="AY153" s="288">
        <f t="shared" si="91"/>
        <v>0</v>
      </c>
      <c r="AZ153" s="340"/>
      <c r="BA153" s="288"/>
      <c r="BB153" s="288"/>
      <c r="BC153" s="288"/>
      <c r="BD153" s="289"/>
      <c r="BE153" s="288">
        <f t="shared" si="92"/>
        <v>0</v>
      </c>
      <c r="BF153" s="288">
        <f t="shared" si="78"/>
        <v>0</v>
      </c>
      <c r="BG153" s="288">
        <f t="shared" si="79"/>
        <v>0</v>
      </c>
      <c r="BH153" s="288">
        <f t="shared" si="80"/>
        <v>0</v>
      </c>
      <c r="BJ153" s="340"/>
      <c r="DJ153" s="341"/>
    </row>
    <row r="154" spans="1:114" ht="12.75" customHeight="1" outlineLevel="1" x14ac:dyDescent="0.25">
      <c r="A154" s="331" t="str">
        <f t="shared" si="81"/>
        <v>Hotel NameAug-23</v>
      </c>
      <c r="B154" s="331" t="str">
        <f t="shared" si="82"/>
        <v>Hotel Name45166</v>
      </c>
      <c r="C154" s="332" t="s">
        <v>183</v>
      </c>
      <c r="D154" s="333" t="str">
        <f t="shared" si="83"/>
        <v>Aug-23</v>
      </c>
      <c r="E154" s="333" t="s">
        <v>52</v>
      </c>
      <c r="F154" s="333">
        <v>45166</v>
      </c>
      <c r="G154" s="334">
        <f t="shared" si="84"/>
        <v>2</v>
      </c>
      <c r="H154" s="288"/>
      <c r="I154" s="288"/>
      <c r="J154" s="288"/>
      <c r="K154" s="289">
        <f t="shared" si="93"/>
        <v>0</v>
      </c>
      <c r="L154" s="288"/>
      <c r="M154" s="288"/>
      <c r="N154" s="288"/>
      <c r="O154" s="289">
        <f t="shared" si="68"/>
        <v>0</v>
      </c>
      <c r="P154" s="335">
        <f t="shared" si="69"/>
        <v>0</v>
      </c>
      <c r="Q154" s="335">
        <f t="shared" si="70"/>
        <v>0</v>
      </c>
      <c r="R154" s="288" t="s">
        <v>11</v>
      </c>
      <c r="S154" s="288">
        <f t="shared" si="94"/>
        <v>0</v>
      </c>
      <c r="T154" s="335">
        <f t="shared" si="71"/>
        <v>0</v>
      </c>
      <c r="U154" s="288" t="s">
        <v>11</v>
      </c>
      <c r="V154" s="336" t="b">
        <f t="shared" si="85"/>
        <v>1</v>
      </c>
      <c r="W154" s="320"/>
      <c r="X154" s="326"/>
      <c r="Y154" s="329"/>
      <c r="Z154" s="339"/>
      <c r="AB154" s="288">
        <f t="shared" si="72"/>
        <v>0</v>
      </c>
      <c r="AC154" s="288">
        <f t="shared" si="73"/>
        <v>0</v>
      </c>
      <c r="AD154" s="288">
        <f t="shared" si="74"/>
        <v>0</v>
      </c>
      <c r="AE154" s="288">
        <f t="shared" si="75"/>
        <v>0</v>
      </c>
      <c r="AF154" s="288"/>
      <c r="AG154" s="288"/>
      <c r="AH154" s="288"/>
      <c r="AI154" s="288"/>
      <c r="AJ154" s="288">
        <f t="shared" si="86"/>
        <v>0</v>
      </c>
      <c r="AK154" s="288"/>
      <c r="AL154" s="288"/>
      <c r="AM154" s="288"/>
      <c r="AN154" s="288">
        <f t="shared" si="87"/>
        <v>0</v>
      </c>
      <c r="AO154" s="335">
        <f t="shared" si="76"/>
        <v>0</v>
      </c>
      <c r="AP154" s="335">
        <f t="shared" si="77"/>
        <v>0</v>
      </c>
      <c r="AR154" s="288"/>
      <c r="AS154" s="288"/>
      <c r="AT154" s="288"/>
      <c r="AU154" s="289"/>
      <c r="AV154" s="288">
        <f t="shared" si="88"/>
        <v>0</v>
      </c>
      <c r="AW154" s="288">
        <f t="shared" si="89"/>
        <v>0</v>
      </c>
      <c r="AX154" s="288">
        <f t="shared" si="90"/>
        <v>0</v>
      </c>
      <c r="AY154" s="288">
        <f t="shared" si="91"/>
        <v>0</v>
      </c>
      <c r="AZ154" s="340"/>
      <c r="BA154" s="288"/>
      <c r="BB154" s="288"/>
      <c r="BC154" s="288"/>
      <c r="BD154" s="289"/>
      <c r="BE154" s="288">
        <f t="shared" si="92"/>
        <v>0</v>
      </c>
      <c r="BF154" s="288">
        <f t="shared" si="78"/>
        <v>0</v>
      </c>
      <c r="BG154" s="288">
        <f t="shared" si="79"/>
        <v>0</v>
      </c>
      <c r="BH154" s="288">
        <f t="shared" si="80"/>
        <v>0</v>
      </c>
      <c r="BJ154" s="340"/>
      <c r="DJ154" s="341"/>
    </row>
    <row r="155" spans="1:114" ht="12.75" customHeight="1" outlineLevel="1" x14ac:dyDescent="0.25">
      <c r="A155" s="331" t="str">
        <f t="shared" si="81"/>
        <v>Hotel NameAug-23</v>
      </c>
      <c r="B155" s="331" t="str">
        <f t="shared" si="82"/>
        <v>Hotel Name45167</v>
      </c>
      <c r="C155" s="332" t="s">
        <v>183</v>
      </c>
      <c r="D155" s="333" t="str">
        <f t="shared" si="83"/>
        <v>Aug-23</v>
      </c>
      <c r="E155" s="333" t="s">
        <v>52</v>
      </c>
      <c r="F155" s="333">
        <v>45167</v>
      </c>
      <c r="G155" s="334">
        <f t="shared" si="84"/>
        <v>3</v>
      </c>
      <c r="H155" s="288"/>
      <c r="I155" s="288"/>
      <c r="J155" s="288"/>
      <c r="K155" s="289">
        <f t="shared" si="93"/>
        <v>0</v>
      </c>
      <c r="L155" s="288"/>
      <c r="M155" s="288"/>
      <c r="N155" s="288"/>
      <c r="O155" s="289">
        <f t="shared" si="68"/>
        <v>0</v>
      </c>
      <c r="P155" s="335">
        <f t="shared" si="69"/>
        <v>0</v>
      </c>
      <c r="Q155" s="335">
        <f t="shared" si="70"/>
        <v>0</v>
      </c>
      <c r="R155" s="288" t="s">
        <v>11</v>
      </c>
      <c r="S155" s="288">
        <f t="shared" si="94"/>
        <v>0</v>
      </c>
      <c r="T155" s="335">
        <f t="shared" si="71"/>
        <v>0</v>
      </c>
      <c r="U155" s="288" t="s">
        <v>11</v>
      </c>
      <c r="V155" s="336" t="b">
        <f t="shared" si="85"/>
        <v>1</v>
      </c>
      <c r="W155" s="320"/>
      <c r="X155" s="326"/>
      <c r="Y155" s="329"/>
      <c r="Z155" s="339"/>
      <c r="AB155" s="288">
        <f t="shared" si="72"/>
        <v>0</v>
      </c>
      <c r="AC155" s="288">
        <f t="shared" si="73"/>
        <v>0</v>
      </c>
      <c r="AD155" s="288">
        <f t="shared" si="74"/>
        <v>0</v>
      </c>
      <c r="AE155" s="288">
        <f t="shared" si="75"/>
        <v>0</v>
      </c>
      <c r="AF155" s="288"/>
      <c r="AG155" s="288"/>
      <c r="AH155" s="288"/>
      <c r="AI155" s="288"/>
      <c r="AJ155" s="288">
        <f t="shared" si="86"/>
        <v>0</v>
      </c>
      <c r="AK155" s="288"/>
      <c r="AL155" s="288"/>
      <c r="AM155" s="288"/>
      <c r="AN155" s="288">
        <f t="shared" si="87"/>
        <v>0</v>
      </c>
      <c r="AO155" s="335">
        <f t="shared" si="76"/>
        <v>0</v>
      </c>
      <c r="AP155" s="335">
        <f t="shared" si="77"/>
        <v>0</v>
      </c>
      <c r="AR155" s="288"/>
      <c r="AS155" s="288"/>
      <c r="AT155" s="288"/>
      <c r="AU155" s="289"/>
      <c r="AV155" s="288">
        <f t="shared" si="88"/>
        <v>0</v>
      </c>
      <c r="AW155" s="288">
        <f t="shared" si="89"/>
        <v>0</v>
      </c>
      <c r="AX155" s="288">
        <f t="shared" si="90"/>
        <v>0</v>
      </c>
      <c r="AY155" s="288">
        <f t="shared" si="91"/>
        <v>0</v>
      </c>
      <c r="AZ155" s="340"/>
      <c r="BA155" s="288"/>
      <c r="BB155" s="288"/>
      <c r="BC155" s="288"/>
      <c r="BD155" s="289"/>
      <c r="BE155" s="288">
        <f t="shared" si="92"/>
        <v>0</v>
      </c>
      <c r="BF155" s="288">
        <f t="shared" si="78"/>
        <v>0</v>
      </c>
      <c r="BG155" s="288">
        <f t="shared" si="79"/>
        <v>0</v>
      </c>
      <c r="BH155" s="288">
        <f t="shared" si="80"/>
        <v>0</v>
      </c>
      <c r="BJ155" s="340"/>
      <c r="DJ155" s="341"/>
    </row>
    <row r="156" spans="1:114" ht="12.75" customHeight="1" outlineLevel="1" x14ac:dyDescent="0.25">
      <c r="A156" s="331" t="str">
        <f t="shared" si="81"/>
        <v>Hotel NameAug-23</v>
      </c>
      <c r="B156" s="331" t="str">
        <f t="shared" si="82"/>
        <v>Hotel Name45168</v>
      </c>
      <c r="C156" s="332" t="s">
        <v>183</v>
      </c>
      <c r="D156" s="333" t="str">
        <f t="shared" si="83"/>
        <v>Aug-23</v>
      </c>
      <c r="E156" s="333" t="s">
        <v>52</v>
      </c>
      <c r="F156" s="333">
        <v>45168</v>
      </c>
      <c r="G156" s="334">
        <f t="shared" si="84"/>
        <v>4</v>
      </c>
      <c r="H156" s="288"/>
      <c r="I156" s="288"/>
      <c r="J156" s="288"/>
      <c r="K156" s="289">
        <f t="shared" si="93"/>
        <v>0</v>
      </c>
      <c r="L156" s="288"/>
      <c r="M156" s="288"/>
      <c r="N156" s="288"/>
      <c r="O156" s="289">
        <f t="shared" si="68"/>
        <v>0</v>
      </c>
      <c r="P156" s="335">
        <f t="shared" si="69"/>
        <v>0</v>
      </c>
      <c r="Q156" s="335">
        <f t="shared" si="70"/>
        <v>0</v>
      </c>
      <c r="R156" s="288" t="s">
        <v>11</v>
      </c>
      <c r="S156" s="288">
        <f t="shared" si="94"/>
        <v>0</v>
      </c>
      <c r="T156" s="335">
        <f t="shared" si="71"/>
        <v>0</v>
      </c>
      <c r="U156" s="288" t="s">
        <v>11</v>
      </c>
      <c r="V156" s="336" t="b">
        <f t="shared" si="85"/>
        <v>1</v>
      </c>
      <c r="W156" s="320"/>
      <c r="X156" s="326"/>
      <c r="Y156" s="329"/>
      <c r="Z156" s="339"/>
      <c r="AB156" s="288">
        <f t="shared" si="72"/>
        <v>0</v>
      </c>
      <c r="AC156" s="288">
        <f t="shared" si="73"/>
        <v>0</v>
      </c>
      <c r="AD156" s="288">
        <f t="shared" si="74"/>
        <v>0</v>
      </c>
      <c r="AE156" s="288">
        <f t="shared" si="75"/>
        <v>0</v>
      </c>
      <c r="AF156" s="288"/>
      <c r="AG156" s="288"/>
      <c r="AH156" s="288"/>
      <c r="AI156" s="288"/>
      <c r="AJ156" s="288">
        <f t="shared" si="86"/>
        <v>0</v>
      </c>
      <c r="AK156" s="288"/>
      <c r="AL156" s="288"/>
      <c r="AM156" s="288"/>
      <c r="AN156" s="288">
        <f t="shared" si="87"/>
        <v>0</v>
      </c>
      <c r="AO156" s="335">
        <f t="shared" si="76"/>
        <v>0</v>
      </c>
      <c r="AP156" s="335">
        <f t="shared" si="77"/>
        <v>0</v>
      </c>
      <c r="AR156" s="288"/>
      <c r="AS156" s="288"/>
      <c r="AT156" s="288"/>
      <c r="AU156" s="289"/>
      <c r="AV156" s="288">
        <f t="shared" si="88"/>
        <v>0</v>
      </c>
      <c r="AW156" s="288">
        <f t="shared" si="89"/>
        <v>0</v>
      </c>
      <c r="AX156" s="288">
        <f t="shared" si="90"/>
        <v>0</v>
      </c>
      <c r="AY156" s="288">
        <f t="shared" si="91"/>
        <v>0</v>
      </c>
      <c r="AZ156" s="340"/>
      <c r="BA156" s="288"/>
      <c r="BB156" s="288"/>
      <c r="BC156" s="288"/>
      <c r="BD156" s="289"/>
      <c r="BE156" s="288">
        <f t="shared" si="92"/>
        <v>0</v>
      </c>
      <c r="BF156" s="288">
        <f t="shared" si="78"/>
        <v>0</v>
      </c>
      <c r="BG156" s="288">
        <f t="shared" si="79"/>
        <v>0</v>
      </c>
      <c r="BH156" s="288">
        <f t="shared" si="80"/>
        <v>0</v>
      </c>
      <c r="BJ156" s="340"/>
      <c r="DJ156" s="341"/>
    </row>
    <row r="157" spans="1:114" ht="12.75" customHeight="1" outlineLevel="1" x14ac:dyDescent="0.25">
      <c r="A157" s="331" t="str">
        <f t="shared" si="81"/>
        <v>Hotel NameAug-23</v>
      </c>
      <c r="B157" s="331" t="str">
        <f t="shared" si="82"/>
        <v>Hotel Name45169</v>
      </c>
      <c r="C157" s="332" t="s">
        <v>183</v>
      </c>
      <c r="D157" s="333" t="str">
        <f t="shared" si="83"/>
        <v>Aug-23</v>
      </c>
      <c r="E157" s="333" t="s">
        <v>52</v>
      </c>
      <c r="F157" s="333">
        <v>45169</v>
      </c>
      <c r="G157" s="334">
        <f t="shared" si="84"/>
        <v>5</v>
      </c>
      <c r="H157" s="288"/>
      <c r="I157" s="288"/>
      <c r="J157" s="288"/>
      <c r="K157" s="289">
        <f t="shared" si="93"/>
        <v>0</v>
      </c>
      <c r="L157" s="288"/>
      <c r="M157" s="288"/>
      <c r="N157" s="288"/>
      <c r="O157" s="289">
        <f t="shared" si="68"/>
        <v>0</v>
      </c>
      <c r="P157" s="335">
        <f t="shared" si="69"/>
        <v>0</v>
      </c>
      <c r="Q157" s="335">
        <f t="shared" si="70"/>
        <v>0</v>
      </c>
      <c r="R157" s="288" t="s">
        <v>11</v>
      </c>
      <c r="S157" s="288">
        <f t="shared" si="94"/>
        <v>0</v>
      </c>
      <c r="T157" s="335">
        <f t="shared" si="71"/>
        <v>0</v>
      </c>
      <c r="U157" s="288" t="s">
        <v>11</v>
      </c>
      <c r="V157" s="336" t="b">
        <f t="shared" si="85"/>
        <v>1</v>
      </c>
      <c r="W157" s="320"/>
      <c r="X157" s="326"/>
      <c r="Y157" s="329"/>
      <c r="Z157" s="339"/>
      <c r="AB157" s="288">
        <f t="shared" si="72"/>
        <v>0</v>
      </c>
      <c r="AC157" s="288">
        <f t="shared" si="73"/>
        <v>0</v>
      </c>
      <c r="AD157" s="288">
        <f t="shared" si="74"/>
        <v>0</v>
      </c>
      <c r="AE157" s="288">
        <f t="shared" si="75"/>
        <v>0</v>
      </c>
      <c r="AF157" s="288"/>
      <c r="AG157" s="288"/>
      <c r="AH157" s="288"/>
      <c r="AI157" s="288"/>
      <c r="AJ157" s="288">
        <f t="shared" si="86"/>
        <v>0</v>
      </c>
      <c r="AK157" s="288"/>
      <c r="AL157" s="288"/>
      <c r="AM157" s="288"/>
      <c r="AN157" s="288">
        <f t="shared" si="87"/>
        <v>0</v>
      </c>
      <c r="AO157" s="335">
        <f t="shared" si="76"/>
        <v>0</v>
      </c>
      <c r="AP157" s="335">
        <f t="shared" si="77"/>
        <v>0</v>
      </c>
      <c r="AR157" s="288"/>
      <c r="AS157" s="288"/>
      <c r="AT157" s="288"/>
      <c r="AU157" s="289"/>
      <c r="AV157" s="288">
        <f t="shared" si="88"/>
        <v>0</v>
      </c>
      <c r="AW157" s="288">
        <f t="shared" si="89"/>
        <v>0</v>
      </c>
      <c r="AX157" s="288">
        <f t="shared" si="90"/>
        <v>0</v>
      </c>
      <c r="AY157" s="288">
        <f t="shared" si="91"/>
        <v>0</v>
      </c>
      <c r="AZ157" s="340"/>
      <c r="BA157" s="288"/>
      <c r="BB157" s="288"/>
      <c r="BC157" s="288"/>
      <c r="BD157" s="289"/>
      <c r="BE157" s="288">
        <f t="shared" si="92"/>
        <v>0</v>
      </c>
      <c r="BF157" s="288">
        <f t="shared" si="78"/>
        <v>0</v>
      </c>
      <c r="BG157" s="288">
        <f t="shared" si="79"/>
        <v>0</v>
      </c>
      <c r="BH157" s="288">
        <f t="shared" si="80"/>
        <v>0</v>
      </c>
      <c r="BJ157" s="340"/>
      <c r="DJ157" s="341"/>
    </row>
    <row r="158" spans="1:114" ht="12.75" customHeight="1" outlineLevel="1" collapsed="1" x14ac:dyDescent="0.25">
      <c r="A158" s="331" t="str">
        <f t="shared" si="81"/>
        <v>Hotel NameSep-23</v>
      </c>
      <c r="B158" s="331" t="str">
        <f t="shared" si="82"/>
        <v>Hotel Name45170</v>
      </c>
      <c r="C158" s="332" t="s">
        <v>183</v>
      </c>
      <c r="D158" s="333" t="str">
        <f t="shared" si="83"/>
        <v>Sep-23</v>
      </c>
      <c r="E158" s="333" t="s">
        <v>52</v>
      </c>
      <c r="F158" s="333">
        <v>45170</v>
      </c>
      <c r="G158" s="334">
        <f t="shared" si="84"/>
        <v>6</v>
      </c>
      <c r="H158" s="288"/>
      <c r="I158" s="288"/>
      <c r="J158" s="288"/>
      <c r="K158" s="289">
        <f t="shared" si="93"/>
        <v>0</v>
      </c>
      <c r="L158" s="288"/>
      <c r="M158" s="288"/>
      <c r="N158" s="288"/>
      <c r="O158" s="289">
        <f t="shared" si="68"/>
        <v>0</v>
      </c>
      <c r="P158" s="335">
        <f t="shared" si="69"/>
        <v>0</v>
      </c>
      <c r="Q158" s="335">
        <f t="shared" si="70"/>
        <v>0</v>
      </c>
      <c r="R158" s="288" t="s">
        <v>11</v>
      </c>
      <c r="S158" s="288">
        <f t="shared" si="94"/>
        <v>0</v>
      </c>
      <c r="T158" s="335">
        <f t="shared" si="71"/>
        <v>0</v>
      </c>
      <c r="U158" s="288" t="s">
        <v>11</v>
      </c>
      <c r="V158" s="336" t="b">
        <f t="shared" si="85"/>
        <v>1</v>
      </c>
      <c r="W158" s="320"/>
      <c r="X158" s="326"/>
      <c r="Y158" s="329"/>
      <c r="Z158" s="339"/>
      <c r="AB158" s="288">
        <f t="shared" si="72"/>
        <v>0</v>
      </c>
      <c r="AC158" s="288">
        <f t="shared" si="73"/>
        <v>0</v>
      </c>
      <c r="AD158" s="288">
        <f t="shared" si="74"/>
        <v>0</v>
      </c>
      <c r="AE158" s="288">
        <f t="shared" si="75"/>
        <v>0</v>
      </c>
      <c r="AF158" s="288"/>
      <c r="AG158" s="288"/>
      <c r="AH158" s="288"/>
      <c r="AI158" s="288"/>
      <c r="AJ158" s="288">
        <f t="shared" si="86"/>
        <v>0</v>
      </c>
      <c r="AK158" s="288"/>
      <c r="AL158" s="288"/>
      <c r="AM158" s="288"/>
      <c r="AN158" s="288">
        <f t="shared" si="87"/>
        <v>0</v>
      </c>
      <c r="AO158" s="335">
        <f t="shared" si="76"/>
        <v>0</v>
      </c>
      <c r="AP158" s="335">
        <f t="shared" si="77"/>
        <v>0</v>
      </c>
      <c r="AR158" s="288"/>
      <c r="AS158" s="288"/>
      <c r="AT158" s="288"/>
      <c r="AU158" s="289"/>
      <c r="AV158" s="288">
        <f t="shared" si="88"/>
        <v>0</v>
      </c>
      <c r="AW158" s="288">
        <f t="shared" si="89"/>
        <v>0</v>
      </c>
      <c r="AX158" s="288">
        <f t="shared" si="90"/>
        <v>0</v>
      </c>
      <c r="AY158" s="288">
        <f t="shared" si="91"/>
        <v>0</v>
      </c>
      <c r="AZ158" s="340"/>
      <c r="BA158" s="288"/>
      <c r="BB158" s="288"/>
      <c r="BC158" s="288"/>
      <c r="BD158" s="289"/>
      <c r="BE158" s="288">
        <f t="shared" si="92"/>
        <v>0</v>
      </c>
      <c r="BF158" s="288">
        <f t="shared" si="78"/>
        <v>0</v>
      </c>
      <c r="BG158" s="288">
        <f t="shared" si="79"/>
        <v>0</v>
      </c>
      <c r="BH158" s="288">
        <f t="shared" si="80"/>
        <v>0</v>
      </c>
      <c r="BJ158" s="340"/>
      <c r="DJ158" s="341"/>
    </row>
    <row r="159" spans="1:114" ht="12.75" customHeight="1" outlineLevel="1" x14ac:dyDescent="0.25">
      <c r="A159" s="331" t="str">
        <f t="shared" si="81"/>
        <v>Hotel NameSep-23</v>
      </c>
      <c r="B159" s="331" t="str">
        <f t="shared" si="82"/>
        <v>Hotel Name45171</v>
      </c>
      <c r="C159" s="332" t="s">
        <v>183</v>
      </c>
      <c r="D159" s="333" t="str">
        <f t="shared" si="83"/>
        <v>Sep-23</v>
      </c>
      <c r="E159" s="333" t="s">
        <v>52</v>
      </c>
      <c r="F159" s="333">
        <v>45171</v>
      </c>
      <c r="G159" s="334">
        <f t="shared" si="84"/>
        <v>7</v>
      </c>
      <c r="H159" s="288"/>
      <c r="I159" s="288"/>
      <c r="J159" s="288"/>
      <c r="K159" s="289">
        <f t="shared" si="93"/>
        <v>0</v>
      </c>
      <c r="L159" s="288"/>
      <c r="M159" s="288"/>
      <c r="N159" s="288"/>
      <c r="O159" s="289">
        <f t="shared" si="68"/>
        <v>0</v>
      </c>
      <c r="P159" s="335">
        <f t="shared" si="69"/>
        <v>0</v>
      </c>
      <c r="Q159" s="335">
        <f t="shared" si="70"/>
        <v>0</v>
      </c>
      <c r="R159" s="288" t="s">
        <v>11</v>
      </c>
      <c r="S159" s="288">
        <f t="shared" si="94"/>
        <v>0</v>
      </c>
      <c r="T159" s="335">
        <f t="shared" si="71"/>
        <v>0</v>
      </c>
      <c r="U159" s="288" t="s">
        <v>11</v>
      </c>
      <c r="V159" s="336" t="b">
        <f t="shared" si="85"/>
        <v>1</v>
      </c>
      <c r="W159" s="320"/>
      <c r="X159" s="326"/>
      <c r="Y159" s="329"/>
      <c r="Z159" s="339"/>
      <c r="AB159" s="288">
        <f t="shared" si="72"/>
        <v>0</v>
      </c>
      <c r="AC159" s="288">
        <f t="shared" si="73"/>
        <v>0</v>
      </c>
      <c r="AD159" s="288">
        <f t="shared" si="74"/>
        <v>0</v>
      </c>
      <c r="AE159" s="288">
        <f t="shared" si="75"/>
        <v>0</v>
      </c>
      <c r="AF159" s="288"/>
      <c r="AG159" s="288"/>
      <c r="AH159" s="288"/>
      <c r="AI159" s="288"/>
      <c r="AJ159" s="288">
        <f t="shared" si="86"/>
        <v>0</v>
      </c>
      <c r="AK159" s="288"/>
      <c r="AL159" s="288"/>
      <c r="AM159" s="288"/>
      <c r="AN159" s="288">
        <f t="shared" si="87"/>
        <v>0</v>
      </c>
      <c r="AO159" s="335">
        <f t="shared" si="76"/>
        <v>0</v>
      </c>
      <c r="AP159" s="335">
        <f t="shared" si="77"/>
        <v>0</v>
      </c>
      <c r="AR159" s="288"/>
      <c r="AS159" s="288"/>
      <c r="AT159" s="288"/>
      <c r="AU159" s="289"/>
      <c r="AV159" s="288">
        <f t="shared" si="88"/>
        <v>0</v>
      </c>
      <c r="AW159" s="288">
        <f t="shared" si="89"/>
        <v>0</v>
      </c>
      <c r="AX159" s="288">
        <f t="shared" si="90"/>
        <v>0</v>
      </c>
      <c r="AY159" s="288">
        <f t="shared" si="91"/>
        <v>0</v>
      </c>
      <c r="AZ159" s="340"/>
      <c r="BA159" s="288"/>
      <c r="BB159" s="288"/>
      <c r="BC159" s="288"/>
      <c r="BD159" s="289"/>
      <c r="BE159" s="288">
        <f t="shared" si="92"/>
        <v>0</v>
      </c>
      <c r="BF159" s="288">
        <f t="shared" si="78"/>
        <v>0</v>
      </c>
      <c r="BG159" s="288">
        <f t="shared" si="79"/>
        <v>0</v>
      </c>
      <c r="BH159" s="288">
        <f t="shared" si="80"/>
        <v>0</v>
      </c>
      <c r="BJ159" s="340"/>
      <c r="DJ159" s="341"/>
    </row>
    <row r="160" spans="1:114" ht="12.75" customHeight="1" outlineLevel="1" x14ac:dyDescent="0.25">
      <c r="A160" s="331" t="str">
        <f t="shared" si="81"/>
        <v>Hotel NameSep-23</v>
      </c>
      <c r="B160" s="331" t="str">
        <f t="shared" si="82"/>
        <v>Hotel Name45172</v>
      </c>
      <c r="C160" s="332" t="s">
        <v>183</v>
      </c>
      <c r="D160" s="333" t="str">
        <f t="shared" si="83"/>
        <v>Sep-23</v>
      </c>
      <c r="E160" s="333" t="s">
        <v>52</v>
      </c>
      <c r="F160" s="333">
        <v>45172</v>
      </c>
      <c r="G160" s="334">
        <f t="shared" si="84"/>
        <v>1</v>
      </c>
      <c r="H160" s="288"/>
      <c r="I160" s="288"/>
      <c r="J160" s="288"/>
      <c r="K160" s="289">
        <f t="shared" si="93"/>
        <v>0</v>
      </c>
      <c r="L160" s="288"/>
      <c r="M160" s="288"/>
      <c r="N160" s="288"/>
      <c r="O160" s="289">
        <f t="shared" si="68"/>
        <v>0</v>
      </c>
      <c r="P160" s="335">
        <f t="shared" si="69"/>
        <v>0</v>
      </c>
      <c r="Q160" s="335">
        <f t="shared" si="70"/>
        <v>0</v>
      </c>
      <c r="R160" s="288" t="s">
        <v>11</v>
      </c>
      <c r="S160" s="288">
        <f t="shared" si="94"/>
        <v>0</v>
      </c>
      <c r="T160" s="335">
        <f t="shared" si="71"/>
        <v>0</v>
      </c>
      <c r="U160" s="288" t="s">
        <v>11</v>
      </c>
      <c r="V160" s="336" t="b">
        <f t="shared" si="85"/>
        <v>1</v>
      </c>
      <c r="W160" s="320"/>
      <c r="X160" s="326"/>
      <c r="Y160" s="329"/>
      <c r="Z160" s="339"/>
      <c r="AB160" s="288">
        <f t="shared" si="72"/>
        <v>0</v>
      </c>
      <c r="AC160" s="288">
        <f t="shared" si="73"/>
        <v>0</v>
      </c>
      <c r="AD160" s="288">
        <f t="shared" si="74"/>
        <v>0</v>
      </c>
      <c r="AE160" s="288">
        <f t="shared" si="75"/>
        <v>0</v>
      </c>
      <c r="AF160" s="288"/>
      <c r="AG160" s="288"/>
      <c r="AH160" s="288"/>
      <c r="AI160" s="288"/>
      <c r="AJ160" s="288">
        <f t="shared" si="86"/>
        <v>0</v>
      </c>
      <c r="AK160" s="288"/>
      <c r="AL160" s="288"/>
      <c r="AM160" s="288"/>
      <c r="AN160" s="288">
        <f t="shared" si="87"/>
        <v>0</v>
      </c>
      <c r="AO160" s="335">
        <f t="shared" si="76"/>
        <v>0</v>
      </c>
      <c r="AP160" s="335">
        <f t="shared" si="77"/>
        <v>0</v>
      </c>
      <c r="AR160" s="288"/>
      <c r="AS160" s="288"/>
      <c r="AT160" s="288"/>
      <c r="AU160" s="289"/>
      <c r="AV160" s="288">
        <f t="shared" si="88"/>
        <v>0</v>
      </c>
      <c r="AW160" s="288">
        <f t="shared" si="89"/>
        <v>0</v>
      </c>
      <c r="AX160" s="288">
        <f t="shared" si="90"/>
        <v>0</v>
      </c>
      <c r="AY160" s="288">
        <f t="shared" si="91"/>
        <v>0</v>
      </c>
      <c r="AZ160" s="340"/>
      <c r="BA160" s="288"/>
      <c r="BB160" s="288"/>
      <c r="BC160" s="288"/>
      <c r="BD160" s="289"/>
      <c r="BE160" s="288">
        <f t="shared" si="92"/>
        <v>0</v>
      </c>
      <c r="BF160" s="288">
        <f t="shared" si="78"/>
        <v>0</v>
      </c>
      <c r="BG160" s="288">
        <f t="shared" si="79"/>
        <v>0</v>
      </c>
      <c r="BH160" s="288">
        <f t="shared" si="80"/>
        <v>0</v>
      </c>
      <c r="BJ160" s="340"/>
      <c r="DJ160" s="341"/>
    </row>
    <row r="161" spans="1:114" ht="12.75" customHeight="1" outlineLevel="1" x14ac:dyDescent="0.25">
      <c r="A161" s="331" t="str">
        <f t="shared" si="81"/>
        <v>Hotel NameSep-23</v>
      </c>
      <c r="B161" s="331" t="str">
        <f t="shared" si="82"/>
        <v>Hotel Name45173</v>
      </c>
      <c r="C161" s="332" t="s">
        <v>183</v>
      </c>
      <c r="D161" s="333" t="str">
        <f t="shared" si="83"/>
        <v>Sep-23</v>
      </c>
      <c r="E161" s="333" t="s">
        <v>52</v>
      </c>
      <c r="F161" s="333">
        <v>45173</v>
      </c>
      <c r="G161" s="334">
        <f t="shared" si="84"/>
        <v>2</v>
      </c>
      <c r="H161" s="288"/>
      <c r="I161" s="288"/>
      <c r="J161" s="288"/>
      <c r="K161" s="289">
        <f t="shared" si="93"/>
        <v>0</v>
      </c>
      <c r="L161" s="288"/>
      <c r="M161" s="288"/>
      <c r="N161" s="288"/>
      <c r="O161" s="289">
        <f t="shared" si="68"/>
        <v>0</v>
      </c>
      <c r="P161" s="335">
        <f t="shared" si="69"/>
        <v>0</v>
      </c>
      <c r="Q161" s="335">
        <f t="shared" si="70"/>
        <v>0</v>
      </c>
      <c r="R161" s="288" t="s">
        <v>11</v>
      </c>
      <c r="S161" s="288">
        <f t="shared" si="94"/>
        <v>0</v>
      </c>
      <c r="T161" s="335">
        <f t="shared" si="71"/>
        <v>0</v>
      </c>
      <c r="U161" s="288" t="s">
        <v>11</v>
      </c>
      <c r="V161" s="336" t="b">
        <f t="shared" si="85"/>
        <v>1</v>
      </c>
      <c r="W161" s="320"/>
      <c r="X161" s="326"/>
      <c r="Y161" s="329"/>
      <c r="Z161" s="339"/>
      <c r="AB161" s="288">
        <f t="shared" si="72"/>
        <v>0</v>
      </c>
      <c r="AC161" s="288">
        <f t="shared" si="73"/>
        <v>0</v>
      </c>
      <c r="AD161" s="288">
        <f t="shared" si="74"/>
        <v>0</v>
      </c>
      <c r="AE161" s="288">
        <f t="shared" si="75"/>
        <v>0</v>
      </c>
      <c r="AF161" s="288"/>
      <c r="AG161" s="288"/>
      <c r="AH161" s="288"/>
      <c r="AI161" s="288"/>
      <c r="AJ161" s="288">
        <f t="shared" si="86"/>
        <v>0</v>
      </c>
      <c r="AK161" s="288"/>
      <c r="AL161" s="288"/>
      <c r="AM161" s="288"/>
      <c r="AN161" s="288">
        <f t="shared" si="87"/>
        <v>0</v>
      </c>
      <c r="AO161" s="335">
        <f t="shared" si="76"/>
        <v>0</v>
      </c>
      <c r="AP161" s="335">
        <f t="shared" si="77"/>
        <v>0</v>
      </c>
      <c r="AR161" s="288"/>
      <c r="AS161" s="288"/>
      <c r="AT161" s="288"/>
      <c r="AU161" s="289"/>
      <c r="AV161" s="288">
        <f t="shared" si="88"/>
        <v>0</v>
      </c>
      <c r="AW161" s="288">
        <f t="shared" si="89"/>
        <v>0</v>
      </c>
      <c r="AX161" s="288">
        <f t="shared" si="90"/>
        <v>0</v>
      </c>
      <c r="AY161" s="288">
        <f t="shared" si="91"/>
        <v>0</v>
      </c>
      <c r="AZ161" s="340"/>
      <c r="BA161" s="288"/>
      <c r="BB161" s="288"/>
      <c r="BC161" s="288"/>
      <c r="BD161" s="289"/>
      <c r="BE161" s="288">
        <f t="shared" si="92"/>
        <v>0</v>
      </c>
      <c r="BF161" s="288">
        <f t="shared" si="78"/>
        <v>0</v>
      </c>
      <c r="BG161" s="288">
        <f t="shared" si="79"/>
        <v>0</v>
      </c>
      <c r="BH161" s="288">
        <f t="shared" si="80"/>
        <v>0</v>
      </c>
      <c r="BJ161" s="340"/>
      <c r="DJ161" s="341"/>
    </row>
    <row r="162" spans="1:114" ht="12.75" customHeight="1" outlineLevel="1" x14ac:dyDescent="0.25">
      <c r="A162" s="331" t="str">
        <f t="shared" si="81"/>
        <v>Hotel NameSep-23</v>
      </c>
      <c r="B162" s="331" t="str">
        <f t="shared" si="82"/>
        <v>Hotel Name45174</v>
      </c>
      <c r="C162" s="332" t="s">
        <v>183</v>
      </c>
      <c r="D162" s="333" t="str">
        <f t="shared" si="83"/>
        <v>Sep-23</v>
      </c>
      <c r="E162" s="333" t="s">
        <v>52</v>
      </c>
      <c r="F162" s="333">
        <v>45174</v>
      </c>
      <c r="G162" s="334">
        <f t="shared" si="84"/>
        <v>3</v>
      </c>
      <c r="H162" s="288"/>
      <c r="I162" s="288"/>
      <c r="J162" s="288"/>
      <c r="K162" s="289">
        <f t="shared" si="93"/>
        <v>0</v>
      </c>
      <c r="L162" s="288"/>
      <c r="M162" s="288"/>
      <c r="N162" s="288"/>
      <c r="O162" s="289">
        <f t="shared" si="68"/>
        <v>0</v>
      </c>
      <c r="P162" s="335">
        <f t="shared" si="69"/>
        <v>0</v>
      </c>
      <c r="Q162" s="335">
        <f t="shared" si="70"/>
        <v>0</v>
      </c>
      <c r="R162" s="288" t="s">
        <v>11</v>
      </c>
      <c r="S162" s="288">
        <f t="shared" si="94"/>
        <v>0</v>
      </c>
      <c r="T162" s="335">
        <f t="shared" si="71"/>
        <v>0</v>
      </c>
      <c r="U162" s="288" t="s">
        <v>11</v>
      </c>
      <c r="V162" s="336" t="b">
        <f t="shared" si="85"/>
        <v>1</v>
      </c>
      <c r="W162" s="320"/>
      <c r="X162" s="326"/>
      <c r="Y162" s="329"/>
      <c r="Z162" s="339"/>
      <c r="AB162" s="288">
        <f t="shared" si="72"/>
        <v>0</v>
      </c>
      <c r="AC162" s="288">
        <f t="shared" si="73"/>
        <v>0</v>
      </c>
      <c r="AD162" s="288">
        <f t="shared" si="74"/>
        <v>0</v>
      </c>
      <c r="AE162" s="288">
        <f t="shared" si="75"/>
        <v>0</v>
      </c>
      <c r="AF162" s="288"/>
      <c r="AG162" s="288"/>
      <c r="AH162" s="288"/>
      <c r="AI162" s="288"/>
      <c r="AJ162" s="288">
        <f t="shared" si="86"/>
        <v>0</v>
      </c>
      <c r="AK162" s="288"/>
      <c r="AL162" s="288"/>
      <c r="AM162" s="288"/>
      <c r="AN162" s="288">
        <f t="shared" si="87"/>
        <v>0</v>
      </c>
      <c r="AO162" s="335">
        <f t="shared" si="76"/>
        <v>0</v>
      </c>
      <c r="AP162" s="335">
        <f t="shared" si="77"/>
        <v>0</v>
      </c>
      <c r="AR162" s="288"/>
      <c r="AS162" s="288"/>
      <c r="AT162" s="288"/>
      <c r="AU162" s="289"/>
      <c r="AV162" s="288">
        <f t="shared" si="88"/>
        <v>0</v>
      </c>
      <c r="AW162" s="288">
        <f t="shared" si="89"/>
        <v>0</v>
      </c>
      <c r="AX162" s="288">
        <f t="shared" si="90"/>
        <v>0</v>
      </c>
      <c r="AY162" s="288">
        <f t="shared" si="91"/>
        <v>0</v>
      </c>
      <c r="AZ162" s="340"/>
      <c r="BA162" s="288"/>
      <c r="BB162" s="288"/>
      <c r="BC162" s="288"/>
      <c r="BD162" s="289"/>
      <c r="BE162" s="288">
        <f t="shared" si="92"/>
        <v>0</v>
      </c>
      <c r="BF162" s="288">
        <f t="shared" si="78"/>
        <v>0</v>
      </c>
      <c r="BG162" s="288">
        <f t="shared" si="79"/>
        <v>0</v>
      </c>
      <c r="BH162" s="288">
        <f t="shared" si="80"/>
        <v>0</v>
      </c>
      <c r="BJ162" s="340"/>
      <c r="DJ162" s="341"/>
    </row>
    <row r="163" spans="1:114" ht="12.75" customHeight="1" outlineLevel="1" x14ac:dyDescent="0.25">
      <c r="A163" s="331" t="str">
        <f t="shared" si="81"/>
        <v>Hotel NameSep-23</v>
      </c>
      <c r="B163" s="331" t="str">
        <f t="shared" si="82"/>
        <v>Hotel Name45175</v>
      </c>
      <c r="C163" s="332" t="s">
        <v>183</v>
      </c>
      <c r="D163" s="333" t="str">
        <f t="shared" si="83"/>
        <v>Sep-23</v>
      </c>
      <c r="E163" s="333" t="s">
        <v>52</v>
      </c>
      <c r="F163" s="333">
        <v>45175</v>
      </c>
      <c r="G163" s="334">
        <f t="shared" si="84"/>
        <v>4</v>
      </c>
      <c r="H163" s="288"/>
      <c r="I163" s="288"/>
      <c r="J163" s="288"/>
      <c r="K163" s="289">
        <f t="shared" si="93"/>
        <v>0</v>
      </c>
      <c r="L163" s="288"/>
      <c r="M163" s="288"/>
      <c r="N163" s="288"/>
      <c r="O163" s="289">
        <f t="shared" si="68"/>
        <v>0</v>
      </c>
      <c r="P163" s="335">
        <f t="shared" si="69"/>
        <v>0</v>
      </c>
      <c r="Q163" s="335">
        <f t="shared" si="70"/>
        <v>0</v>
      </c>
      <c r="R163" s="288" t="s">
        <v>11</v>
      </c>
      <c r="S163" s="288">
        <f t="shared" si="94"/>
        <v>0</v>
      </c>
      <c r="T163" s="335">
        <f t="shared" si="71"/>
        <v>0</v>
      </c>
      <c r="U163" s="288" t="s">
        <v>11</v>
      </c>
      <c r="V163" s="336" t="b">
        <f t="shared" si="85"/>
        <v>1</v>
      </c>
      <c r="W163" s="320"/>
      <c r="X163" s="326"/>
      <c r="Y163" s="329"/>
      <c r="Z163" s="339"/>
      <c r="AB163" s="288">
        <f t="shared" si="72"/>
        <v>0</v>
      </c>
      <c r="AC163" s="288">
        <f t="shared" si="73"/>
        <v>0</v>
      </c>
      <c r="AD163" s="288">
        <f t="shared" si="74"/>
        <v>0</v>
      </c>
      <c r="AE163" s="288">
        <f t="shared" si="75"/>
        <v>0</v>
      </c>
      <c r="AF163" s="288"/>
      <c r="AG163" s="288"/>
      <c r="AH163" s="288"/>
      <c r="AI163" s="288"/>
      <c r="AJ163" s="288">
        <f t="shared" si="86"/>
        <v>0</v>
      </c>
      <c r="AK163" s="288"/>
      <c r="AL163" s="288"/>
      <c r="AM163" s="288"/>
      <c r="AN163" s="288">
        <f t="shared" si="87"/>
        <v>0</v>
      </c>
      <c r="AO163" s="335">
        <f t="shared" si="76"/>
        <v>0</v>
      </c>
      <c r="AP163" s="335">
        <f t="shared" si="77"/>
        <v>0</v>
      </c>
      <c r="AR163" s="288"/>
      <c r="AS163" s="288"/>
      <c r="AT163" s="288"/>
      <c r="AU163" s="289"/>
      <c r="AV163" s="288">
        <f t="shared" si="88"/>
        <v>0</v>
      </c>
      <c r="AW163" s="288">
        <f t="shared" si="89"/>
        <v>0</v>
      </c>
      <c r="AX163" s="288">
        <f t="shared" si="90"/>
        <v>0</v>
      </c>
      <c r="AY163" s="288">
        <f t="shared" si="91"/>
        <v>0</v>
      </c>
      <c r="AZ163" s="340"/>
      <c r="BA163" s="288"/>
      <c r="BB163" s="288"/>
      <c r="BC163" s="288"/>
      <c r="BD163" s="289"/>
      <c r="BE163" s="288">
        <f t="shared" si="92"/>
        <v>0</v>
      </c>
      <c r="BF163" s="288">
        <f t="shared" si="78"/>
        <v>0</v>
      </c>
      <c r="BG163" s="288">
        <f t="shared" si="79"/>
        <v>0</v>
      </c>
      <c r="BH163" s="288">
        <f t="shared" si="80"/>
        <v>0</v>
      </c>
      <c r="BJ163" s="340"/>
      <c r="DJ163" s="341"/>
    </row>
    <row r="164" spans="1:114" ht="12.75" customHeight="1" outlineLevel="1" x14ac:dyDescent="0.25">
      <c r="A164" s="331" t="str">
        <f t="shared" si="81"/>
        <v>Hotel NameSep-23</v>
      </c>
      <c r="B164" s="331" t="str">
        <f t="shared" si="82"/>
        <v>Hotel Name45176</v>
      </c>
      <c r="C164" s="332" t="s">
        <v>183</v>
      </c>
      <c r="D164" s="333" t="str">
        <f t="shared" si="83"/>
        <v>Sep-23</v>
      </c>
      <c r="E164" s="333" t="s">
        <v>52</v>
      </c>
      <c r="F164" s="333">
        <v>45176</v>
      </c>
      <c r="G164" s="334">
        <f t="shared" si="84"/>
        <v>5</v>
      </c>
      <c r="H164" s="288"/>
      <c r="I164" s="288"/>
      <c r="J164" s="288"/>
      <c r="K164" s="289">
        <f t="shared" si="93"/>
        <v>0</v>
      </c>
      <c r="L164" s="288"/>
      <c r="M164" s="288"/>
      <c r="N164" s="288"/>
      <c r="O164" s="289">
        <f t="shared" si="68"/>
        <v>0</v>
      </c>
      <c r="P164" s="335">
        <f t="shared" si="69"/>
        <v>0</v>
      </c>
      <c r="Q164" s="335">
        <f t="shared" si="70"/>
        <v>0</v>
      </c>
      <c r="R164" s="288" t="s">
        <v>11</v>
      </c>
      <c r="S164" s="288">
        <f t="shared" si="94"/>
        <v>0</v>
      </c>
      <c r="T164" s="335">
        <f t="shared" si="71"/>
        <v>0</v>
      </c>
      <c r="U164" s="288" t="s">
        <v>11</v>
      </c>
      <c r="V164" s="336" t="b">
        <f t="shared" si="85"/>
        <v>1</v>
      </c>
      <c r="W164" s="320"/>
      <c r="X164" s="326"/>
      <c r="Y164" s="329"/>
      <c r="Z164" s="339"/>
      <c r="AB164" s="288">
        <f t="shared" si="72"/>
        <v>0</v>
      </c>
      <c r="AC164" s="288">
        <f t="shared" si="73"/>
        <v>0</v>
      </c>
      <c r="AD164" s="288">
        <f t="shared" si="74"/>
        <v>0</v>
      </c>
      <c r="AE164" s="288">
        <f t="shared" si="75"/>
        <v>0</v>
      </c>
      <c r="AF164" s="288"/>
      <c r="AG164" s="288"/>
      <c r="AH164" s="288"/>
      <c r="AI164" s="288"/>
      <c r="AJ164" s="288">
        <f t="shared" si="86"/>
        <v>0</v>
      </c>
      <c r="AK164" s="288"/>
      <c r="AL164" s="288"/>
      <c r="AM164" s="288"/>
      <c r="AN164" s="288">
        <f t="shared" si="87"/>
        <v>0</v>
      </c>
      <c r="AO164" s="335">
        <f t="shared" si="76"/>
        <v>0</v>
      </c>
      <c r="AP164" s="335">
        <f t="shared" si="77"/>
        <v>0</v>
      </c>
      <c r="AR164" s="288"/>
      <c r="AS164" s="288"/>
      <c r="AT164" s="288"/>
      <c r="AU164" s="289"/>
      <c r="AV164" s="288">
        <f t="shared" si="88"/>
        <v>0</v>
      </c>
      <c r="AW164" s="288">
        <f t="shared" si="89"/>
        <v>0</v>
      </c>
      <c r="AX164" s="288">
        <f t="shared" si="90"/>
        <v>0</v>
      </c>
      <c r="AY164" s="288">
        <f t="shared" si="91"/>
        <v>0</v>
      </c>
      <c r="AZ164" s="340"/>
      <c r="BA164" s="288"/>
      <c r="BB164" s="288"/>
      <c r="BC164" s="288"/>
      <c r="BD164" s="289"/>
      <c r="BE164" s="288">
        <f t="shared" si="92"/>
        <v>0</v>
      </c>
      <c r="BF164" s="288">
        <f t="shared" si="78"/>
        <v>0</v>
      </c>
      <c r="BG164" s="288">
        <f t="shared" si="79"/>
        <v>0</v>
      </c>
      <c r="BH164" s="288">
        <f t="shared" si="80"/>
        <v>0</v>
      </c>
      <c r="BJ164" s="340"/>
      <c r="DJ164" s="341"/>
    </row>
    <row r="165" spans="1:114" ht="12.75" customHeight="1" outlineLevel="1" x14ac:dyDescent="0.25">
      <c r="A165" s="331" t="str">
        <f t="shared" si="81"/>
        <v>Hotel NameSep-23</v>
      </c>
      <c r="B165" s="331" t="str">
        <f t="shared" si="82"/>
        <v>Hotel Name45177</v>
      </c>
      <c r="C165" s="332" t="s">
        <v>183</v>
      </c>
      <c r="D165" s="333" t="str">
        <f t="shared" si="83"/>
        <v>Sep-23</v>
      </c>
      <c r="E165" s="333" t="s">
        <v>52</v>
      </c>
      <c r="F165" s="333">
        <v>45177</v>
      </c>
      <c r="G165" s="334">
        <f t="shared" si="84"/>
        <v>6</v>
      </c>
      <c r="H165" s="288"/>
      <c r="I165" s="288"/>
      <c r="J165" s="288"/>
      <c r="K165" s="289">
        <f t="shared" si="93"/>
        <v>0</v>
      </c>
      <c r="L165" s="288"/>
      <c r="M165" s="288"/>
      <c r="N165" s="288"/>
      <c r="O165" s="289">
        <f t="shared" si="68"/>
        <v>0</v>
      </c>
      <c r="P165" s="335">
        <f t="shared" si="69"/>
        <v>0</v>
      </c>
      <c r="Q165" s="335">
        <f t="shared" si="70"/>
        <v>0</v>
      </c>
      <c r="R165" s="288" t="s">
        <v>11</v>
      </c>
      <c r="S165" s="288">
        <f t="shared" si="94"/>
        <v>0</v>
      </c>
      <c r="T165" s="335">
        <f t="shared" si="71"/>
        <v>0</v>
      </c>
      <c r="U165" s="288" t="s">
        <v>11</v>
      </c>
      <c r="V165" s="336" t="b">
        <f t="shared" si="85"/>
        <v>1</v>
      </c>
      <c r="W165" s="320"/>
      <c r="X165" s="326"/>
      <c r="Y165" s="329"/>
      <c r="Z165" s="339"/>
      <c r="AB165" s="288">
        <f t="shared" si="72"/>
        <v>0</v>
      </c>
      <c r="AC165" s="288">
        <f t="shared" si="73"/>
        <v>0</v>
      </c>
      <c r="AD165" s="288">
        <f t="shared" si="74"/>
        <v>0</v>
      </c>
      <c r="AE165" s="288">
        <f t="shared" si="75"/>
        <v>0</v>
      </c>
      <c r="AF165" s="288"/>
      <c r="AG165" s="288"/>
      <c r="AH165" s="288"/>
      <c r="AI165" s="288"/>
      <c r="AJ165" s="288">
        <f t="shared" si="86"/>
        <v>0</v>
      </c>
      <c r="AK165" s="288"/>
      <c r="AL165" s="288"/>
      <c r="AM165" s="288"/>
      <c r="AN165" s="288">
        <f t="shared" si="87"/>
        <v>0</v>
      </c>
      <c r="AO165" s="335">
        <f t="shared" si="76"/>
        <v>0</v>
      </c>
      <c r="AP165" s="335">
        <f t="shared" si="77"/>
        <v>0</v>
      </c>
      <c r="AR165" s="288"/>
      <c r="AS165" s="288"/>
      <c r="AT165" s="288"/>
      <c r="AU165" s="289"/>
      <c r="AV165" s="288">
        <f t="shared" si="88"/>
        <v>0</v>
      </c>
      <c r="AW165" s="288">
        <f t="shared" si="89"/>
        <v>0</v>
      </c>
      <c r="AX165" s="288">
        <f t="shared" si="90"/>
        <v>0</v>
      </c>
      <c r="AY165" s="288">
        <f t="shared" si="91"/>
        <v>0</v>
      </c>
      <c r="AZ165" s="340"/>
      <c r="BA165" s="288"/>
      <c r="BB165" s="288"/>
      <c r="BC165" s="288"/>
      <c r="BD165" s="289"/>
      <c r="BE165" s="288">
        <f t="shared" si="92"/>
        <v>0</v>
      </c>
      <c r="BF165" s="288">
        <f t="shared" si="78"/>
        <v>0</v>
      </c>
      <c r="BG165" s="288">
        <f t="shared" si="79"/>
        <v>0</v>
      </c>
      <c r="BH165" s="288">
        <f t="shared" si="80"/>
        <v>0</v>
      </c>
      <c r="BJ165" s="340"/>
      <c r="DJ165" s="341"/>
    </row>
    <row r="166" spans="1:114" ht="12.75" customHeight="1" outlineLevel="1" x14ac:dyDescent="0.25">
      <c r="A166" s="331" t="str">
        <f t="shared" si="81"/>
        <v>Hotel NameSep-23</v>
      </c>
      <c r="B166" s="331" t="str">
        <f t="shared" si="82"/>
        <v>Hotel Name45178</v>
      </c>
      <c r="C166" s="332" t="s">
        <v>183</v>
      </c>
      <c r="D166" s="333" t="str">
        <f t="shared" si="83"/>
        <v>Sep-23</v>
      </c>
      <c r="E166" s="333" t="s">
        <v>52</v>
      </c>
      <c r="F166" s="333">
        <v>45178</v>
      </c>
      <c r="G166" s="334">
        <f t="shared" si="84"/>
        <v>7</v>
      </c>
      <c r="H166" s="288"/>
      <c r="I166" s="288"/>
      <c r="J166" s="288"/>
      <c r="K166" s="289">
        <f t="shared" si="93"/>
        <v>0</v>
      </c>
      <c r="L166" s="288"/>
      <c r="M166" s="288"/>
      <c r="N166" s="288"/>
      <c r="O166" s="289">
        <f t="shared" si="68"/>
        <v>0</v>
      </c>
      <c r="P166" s="335">
        <f t="shared" si="69"/>
        <v>0</v>
      </c>
      <c r="Q166" s="335">
        <f t="shared" si="70"/>
        <v>0</v>
      </c>
      <c r="R166" s="288" t="s">
        <v>11</v>
      </c>
      <c r="S166" s="288">
        <f t="shared" si="94"/>
        <v>0</v>
      </c>
      <c r="T166" s="335">
        <f t="shared" si="71"/>
        <v>0</v>
      </c>
      <c r="U166" s="288" t="s">
        <v>11</v>
      </c>
      <c r="V166" s="336" t="b">
        <f t="shared" si="85"/>
        <v>1</v>
      </c>
      <c r="W166" s="320"/>
      <c r="X166" s="326"/>
      <c r="Y166" s="329"/>
      <c r="Z166" s="339"/>
      <c r="AB166" s="288">
        <f t="shared" si="72"/>
        <v>0</v>
      </c>
      <c r="AC166" s="288">
        <f t="shared" si="73"/>
        <v>0</v>
      </c>
      <c r="AD166" s="288">
        <f t="shared" si="74"/>
        <v>0</v>
      </c>
      <c r="AE166" s="288">
        <f t="shared" si="75"/>
        <v>0</v>
      </c>
      <c r="AF166" s="288"/>
      <c r="AG166" s="288"/>
      <c r="AH166" s="288"/>
      <c r="AI166" s="288"/>
      <c r="AJ166" s="288">
        <f t="shared" si="86"/>
        <v>0</v>
      </c>
      <c r="AK166" s="288"/>
      <c r="AL166" s="288"/>
      <c r="AM166" s="288"/>
      <c r="AN166" s="288">
        <f t="shared" si="87"/>
        <v>0</v>
      </c>
      <c r="AO166" s="335">
        <f t="shared" si="76"/>
        <v>0</v>
      </c>
      <c r="AP166" s="335">
        <f t="shared" si="77"/>
        <v>0</v>
      </c>
      <c r="AR166" s="288"/>
      <c r="AS166" s="288"/>
      <c r="AT166" s="288"/>
      <c r="AU166" s="289"/>
      <c r="AV166" s="288">
        <f t="shared" si="88"/>
        <v>0</v>
      </c>
      <c r="AW166" s="288">
        <f t="shared" si="89"/>
        <v>0</v>
      </c>
      <c r="AX166" s="288">
        <f t="shared" si="90"/>
        <v>0</v>
      </c>
      <c r="AY166" s="288">
        <f t="shared" si="91"/>
        <v>0</v>
      </c>
      <c r="AZ166" s="340"/>
      <c r="BA166" s="288"/>
      <c r="BB166" s="288"/>
      <c r="BC166" s="288"/>
      <c r="BD166" s="289"/>
      <c r="BE166" s="288">
        <f t="shared" si="92"/>
        <v>0</v>
      </c>
      <c r="BF166" s="288">
        <f t="shared" si="78"/>
        <v>0</v>
      </c>
      <c r="BG166" s="288">
        <f t="shared" si="79"/>
        <v>0</v>
      </c>
      <c r="BH166" s="288">
        <f t="shared" si="80"/>
        <v>0</v>
      </c>
      <c r="BJ166" s="340"/>
      <c r="DJ166" s="341"/>
    </row>
    <row r="167" spans="1:114" ht="12.75" customHeight="1" outlineLevel="1" x14ac:dyDescent="0.25">
      <c r="A167" s="331" t="str">
        <f t="shared" si="81"/>
        <v>Hotel NameSep-23</v>
      </c>
      <c r="B167" s="331" t="str">
        <f t="shared" si="82"/>
        <v>Hotel Name45179</v>
      </c>
      <c r="C167" s="332" t="s">
        <v>183</v>
      </c>
      <c r="D167" s="333" t="str">
        <f t="shared" si="83"/>
        <v>Sep-23</v>
      </c>
      <c r="E167" s="333" t="s">
        <v>52</v>
      </c>
      <c r="F167" s="333">
        <v>45179</v>
      </c>
      <c r="G167" s="334">
        <f t="shared" si="84"/>
        <v>1</v>
      </c>
      <c r="H167" s="288"/>
      <c r="I167" s="288"/>
      <c r="J167" s="288"/>
      <c r="K167" s="289">
        <f t="shared" si="93"/>
        <v>0</v>
      </c>
      <c r="L167" s="288"/>
      <c r="M167" s="288"/>
      <c r="N167" s="288"/>
      <c r="O167" s="289">
        <f t="shared" si="68"/>
        <v>0</v>
      </c>
      <c r="P167" s="335">
        <f t="shared" si="69"/>
        <v>0</v>
      </c>
      <c r="Q167" s="335">
        <f t="shared" si="70"/>
        <v>0</v>
      </c>
      <c r="R167" s="288" t="s">
        <v>11</v>
      </c>
      <c r="S167" s="288">
        <f t="shared" si="94"/>
        <v>0</v>
      </c>
      <c r="T167" s="335">
        <f t="shared" si="71"/>
        <v>0</v>
      </c>
      <c r="U167" s="288" t="s">
        <v>11</v>
      </c>
      <c r="V167" s="336" t="b">
        <f t="shared" si="85"/>
        <v>1</v>
      </c>
      <c r="W167" s="320"/>
      <c r="X167" s="326"/>
      <c r="Y167" s="329"/>
      <c r="Z167" s="339"/>
      <c r="AB167" s="288">
        <f t="shared" si="72"/>
        <v>0</v>
      </c>
      <c r="AC167" s="288">
        <f t="shared" si="73"/>
        <v>0</v>
      </c>
      <c r="AD167" s="288">
        <f t="shared" si="74"/>
        <v>0</v>
      </c>
      <c r="AE167" s="288">
        <f t="shared" si="75"/>
        <v>0</v>
      </c>
      <c r="AF167" s="288"/>
      <c r="AG167" s="288"/>
      <c r="AH167" s="288"/>
      <c r="AI167" s="288"/>
      <c r="AJ167" s="288">
        <f t="shared" si="86"/>
        <v>0</v>
      </c>
      <c r="AK167" s="288"/>
      <c r="AL167" s="288"/>
      <c r="AM167" s="288"/>
      <c r="AN167" s="288">
        <f t="shared" si="87"/>
        <v>0</v>
      </c>
      <c r="AO167" s="335">
        <f t="shared" si="76"/>
        <v>0</v>
      </c>
      <c r="AP167" s="335">
        <f t="shared" si="77"/>
        <v>0</v>
      </c>
      <c r="AR167" s="288"/>
      <c r="AS167" s="288"/>
      <c r="AT167" s="288"/>
      <c r="AU167" s="289"/>
      <c r="AV167" s="288">
        <f t="shared" si="88"/>
        <v>0</v>
      </c>
      <c r="AW167" s="288">
        <f t="shared" si="89"/>
        <v>0</v>
      </c>
      <c r="AX167" s="288">
        <f t="shared" si="90"/>
        <v>0</v>
      </c>
      <c r="AY167" s="288">
        <f t="shared" si="91"/>
        <v>0</v>
      </c>
      <c r="AZ167" s="340"/>
      <c r="BA167" s="288"/>
      <c r="BB167" s="288"/>
      <c r="BC167" s="288"/>
      <c r="BD167" s="289"/>
      <c r="BE167" s="288">
        <f t="shared" si="92"/>
        <v>0</v>
      </c>
      <c r="BF167" s="288">
        <f t="shared" si="78"/>
        <v>0</v>
      </c>
      <c r="BG167" s="288">
        <f t="shared" si="79"/>
        <v>0</v>
      </c>
      <c r="BH167" s="288">
        <f t="shared" si="80"/>
        <v>0</v>
      </c>
      <c r="BJ167" s="340"/>
      <c r="DJ167" s="341"/>
    </row>
    <row r="168" spans="1:114" ht="12.75" customHeight="1" outlineLevel="1" x14ac:dyDescent="0.25">
      <c r="A168" s="331" t="str">
        <f t="shared" si="81"/>
        <v>Hotel NameSep-23</v>
      </c>
      <c r="B168" s="331" t="str">
        <f t="shared" si="82"/>
        <v>Hotel Name45180</v>
      </c>
      <c r="C168" s="332" t="s">
        <v>183</v>
      </c>
      <c r="D168" s="333" t="str">
        <f t="shared" si="83"/>
        <v>Sep-23</v>
      </c>
      <c r="E168" s="333" t="s">
        <v>52</v>
      </c>
      <c r="F168" s="333">
        <v>45180</v>
      </c>
      <c r="G168" s="334">
        <f t="shared" si="84"/>
        <v>2</v>
      </c>
      <c r="H168" s="288"/>
      <c r="I168" s="288"/>
      <c r="J168" s="288"/>
      <c r="K168" s="289">
        <f t="shared" si="93"/>
        <v>0</v>
      </c>
      <c r="L168" s="288"/>
      <c r="M168" s="288"/>
      <c r="N168" s="288"/>
      <c r="O168" s="289">
        <f t="shared" si="68"/>
        <v>0</v>
      </c>
      <c r="P168" s="335">
        <f t="shared" si="69"/>
        <v>0</v>
      </c>
      <c r="Q168" s="335">
        <f t="shared" si="70"/>
        <v>0</v>
      </c>
      <c r="R168" s="288" t="s">
        <v>11</v>
      </c>
      <c r="S168" s="288">
        <f t="shared" si="94"/>
        <v>0</v>
      </c>
      <c r="T168" s="335">
        <f t="shared" si="71"/>
        <v>0</v>
      </c>
      <c r="U168" s="288" t="s">
        <v>11</v>
      </c>
      <c r="V168" s="336" t="b">
        <f t="shared" si="85"/>
        <v>1</v>
      </c>
      <c r="W168" s="320"/>
      <c r="X168" s="326"/>
      <c r="Y168" s="329"/>
      <c r="Z168" s="339"/>
      <c r="AB168" s="288">
        <f t="shared" si="72"/>
        <v>0</v>
      </c>
      <c r="AC168" s="288">
        <f t="shared" si="73"/>
        <v>0</v>
      </c>
      <c r="AD168" s="288">
        <f t="shared" si="74"/>
        <v>0</v>
      </c>
      <c r="AE168" s="288">
        <f t="shared" si="75"/>
        <v>0</v>
      </c>
      <c r="AF168" s="288"/>
      <c r="AG168" s="288"/>
      <c r="AH168" s="288"/>
      <c r="AI168" s="288"/>
      <c r="AJ168" s="288">
        <f t="shared" si="86"/>
        <v>0</v>
      </c>
      <c r="AK168" s="288"/>
      <c r="AL168" s="288"/>
      <c r="AM168" s="288"/>
      <c r="AN168" s="288">
        <f t="shared" si="87"/>
        <v>0</v>
      </c>
      <c r="AO168" s="335">
        <f t="shared" si="76"/>
        <v>0</v>
      </c>
      <c r="AP168" s="335">
        <f t="shared" si="77"/>
        <v>0</v>
      </c>
      <c r="AR168" s="288"/>
      <c r="AS168" s="288"/>
      <c r="AT168" s="288"/>
      <c r="AU168" s="289"/>
      <c r="AV168" s="288">
        <f t="shared" si="88"/>
        <v>0</v>
      </c>
      <c r="AW168" s="288">
        <f t="shared" si="89"/>
        <v>0</v>
      </c>
      <c r="AX168" s="288">
        <f t="shared" si="90"/>
        <v>0</v>
      </c>
      <c r="AY168" s="288">
        <f t="shared" si="91"/>
        <v>0</v>
      </c>
      <c r="AZ168" s="340"/>
      <c r="BA168" s="288"/>
      <c r="BB168" s="288"/>
      <c r="BC168" s="288"/>
      <c r="BD168" s="289"/>
      <c r="BE168" s="288">
        <f t="shared" si="92"/>
        <v>0</v>
      </c>
      <c r="BF168" s="288">
        <f t="shared" si="78"/>
        <v>0</v>
      </c>
      <c r="BG168" s="288">
        <f t="shared" si="79"/>
        <v>0</v>
      </c>
      <c r="BH168" s="288">
        <f t="shared" si="80"/>
        <v>0</v>
      </c>
      <c r="BJ168" s="340"/>
      <c r="DJ168" s="341"/>
    </row>
    <row r="169" spans="1:114" ht="12.75" customHeight="1" outlineLevel="1" x14ac:dyDescent="0.25">
      <c r="A169" s="331" t="str">
        <f t="shared" si="81"/>
        <v>Hotel NameSep-23</v>
      </c>
      <c r="B169" s="331" t="str">
        <f t="shared" si="82"/>
        <v>Hotel Name45181</v>
      </c>
      <c r="C169" s="332" t="s">
        <v>183</v>
      </c>
      <c r="D169" s="333" t="str">
        <f t="shared" si="83"/>
        <v>Sep-23</v>
      </c>
      <c r="E169" s="333" t="s">
        <v>52</v>
      </c>
      <c r="F169" s="333">
        <v>45181</v>
      </c>
      <c r="G169" s="334">
        <f t="shared" si="84"/>
        <v>3</v>
      </c>
      <c r="H169" s="288"/>
      <c r="I169" s="288"/>
      <c r="J169" s="288"/>
      <c r="K169" s="289">
        <f t="shared" si="93"/>
        <v>0</v>
      </c>
      <c r="L169" s="288"/>
      <c r="M169" s="288"/>
      <c r="N169" s="288"/>
      <c r="O169" s="289">
        <f t="shared" si="68"/>
        <v>0</v>
      </c>
      <c r="P169" s="335">
        <f t="shared" si="69"/>
        <v>0</v>
      </c>
      <c r="Q169" s="335">
        <f t="shared" si="70"/>
        <v>0</v>
      </c>
      <c r="R169" s="288" t="s">
        <v>11</v>
      </c>
      <c r="S169" s="288">
        <f t="shared" si="94"/>
        <v>0</v>
      </c>
      <c r="T169" s="335">
        <f t="shared" si="71"/>
        <v>0</v>
      </c>
      <c r="U169" s="288" t="s">
        <v>11</v>
      </c>
      <c r="V169" s="336" t="b">
        <f t="shared" si="85"/>
        <v>1</v>
      </c>
      <c r="W169" s="320"/>
      <c r="X169" s="326"/>
      <c r="Y169" s="329"/>
      <c r="Z169" s="339"/>
      <c r="AB169" s="288">
        <f t="shared" si="72"/>
        <v>0</v>
      </c>
      <c r="AC169" s="288">
        <f t="shared" si="73"/>
        <v>0</v>
      </c>
      <c r="AD169" s="288">
        <f t="shared" si="74"/>
        <v>0</v>
      </c>
      <c r="AE169" s="288">
        <f t="shared" si="75"/>
        <v>0</v>
      </c>
      <c r="AF169" s="288"/>
      <c r="AG169" s="288"/>
      <c r="AH169" s="288"/>
      <c r="AI169" s="288"/>
      <c r="AJ169" s="288">
        <f t="shared" si="86"/>
        <v>0</v>
      </c>
      <c r="AK169" s="288"/>
      <c r="AL169" s="288"/>
      <c r="AM169" s="288"/>
      <c r="AN169" s="288">
        <f t="shared" si="87"/>
        <v>0</v>
      </c>
      <c r="AO169" s="335">
        <f t="shared" si="76"/>
        <v>0</v>
      </c>
      <c r="AP169" s="335">
        <f t="shared" si="77"/>
        <v>0</v>
      </c>
      <c r="AR169" s="288"/>
      <c r="AS169" s="288"/>
      <c r="AT169" s="288"/>
      <c r="AU169" s="289"/>
      <c r="AV169" s="288">
        <f t="shared" si="88"/>
        <v>0</v>
      </c>
      <c r="AW169" s="288">
        <f t="shared" si="89"/>
        <v>0</v>
      </c>
      <c r="AX169" s="288">
        <f t="shared" si="90"/>
        <v>0</v>
      </c>
      <c r="AY169" s="288">
        <f t="shared" si="91"/>
        <v>0</v>
      </c>
      <c r="AZ169" s="340"/>
      <c r="BA169" s="288"/>
      <c r="BB169" s="288"/>
      <c r="BC169" s="288"/>
      <c r="BD169" s="289"/>
      <c r="BE169" s="288">
        <f t="shared" si="92"/>
        <v>0</v>
      </c>
      <c r="BF169" s="288">
        <f t="shared" si="78"/>
        <v>0</v>
      </c>
      <c r="BG169" s="288">
        <f t="shared" si="79"/>
        <v>0</v>
      </c>
      <c r="BH169" s="288">
        <f t="shared" si="80"/>
        <v>0</v>
      </c>
      <c r="BJ169" s="340"/>
      <c r="DJ169" s="341"/>
    </row>
    <row r="170" spans="1:114" ht="12.75" customHeight="1" outlineLevel="1" x14ac:dyDescent="0.25">
      <c r="A170" s="331" t="str">
        <f t="shared" si="81"/>
        <v>Hotel NameSep-23</v>
      </c>
      <c r="B170" s="331" t="str">
        <f t="shared" si="82"/>
        <v>Hotel Name45182</v>
      </c>
      <c r="C170" s="332" t="s">
        <v>183</v>
      </c>
      <c r="D170" s="333" t="str">
        <f t="shared" si="83"/>
        <v>Sep-23</v>
      </c>
      <c r="E170" s="333" t="s">
        <v>52</v>
      </c>
      <c r="F170" s="333">
        <v>45182</v>
      </c>
      <c r="G170" s="334">
        <f t="shared" si="84"/>
        <v>4</v>
      </c>
      <c r="H170" s="288"/>
      <c r="I170" s="288"/>
      <c r="J170" s="288"/>
      <c r="K170" s="289">
        <f t="shared" si="93"/>
        <v>0</v>
      </c>
      <c r="L170" s="288"/>
      <c r="M170" s="288"/>
      <c r="N170" s="288"/>
      <c r="O170" s="289">
        <f t="shared" si="68"/>
        <v>0</v>
      </c>
      <c r="P170" s="335">
        <f t="shared" si="69"/>
        <v>0</v>
      </c>
      <c r="Q170" s="335">
        <f t="shared" si="70"/>
        <v>0</v>
      </c>
      <c r="R170" s="288" t="s">
        <v>11</v>
      </c>
      <c r="S170" s="288">
        <f t="shared" si="94"/>
        <v>0</v>
      </c>
      <c r="T170" s="335">
        <f t="shared" si="71"/>
        <v>0</v>
      </c>
      <c r="U170" s="288" t="s">
        <v>11</v>
      </c>
      <c r="V170" s="336" t="b">
        <f t="shared" si="85"/>
        <v>1</v>
      </c>
      <c r="W170" s="320"/>
      <c r="X170" s="326"/>
      <c r="Y170" s="329"/>
      <c r="Z170" s="339"/>
      <c r="AB170" s="288">
        <f t="shared" si="72"/>
        <v>0</v>
      </c>
      <c r="AC170" s="288">
        <f t="shared" si="73"/>
        <v>0</v>
      </c>
      <c r="AD170" s="288">
        <f t="shared" si="74"/>
        <v>0</v>
      </c>
      <c r="AE170" s="288">
        <f t="shared" si="75"/>
        <v>0</v>
      </c>
      <c r="AF170" s="288"/>
      <c r="AG170" s="288"/>
      <c r="AH170" s="288"/>
      <c r="AI170" s="288"/>
      <c r="AJ170" s="288">
        <f t="shared" si="86"/>
        <v>0</v>
      </c>
      <c r="AK170" s="288"/>
      <c r="AL170" s="288"/>
      <c r="AM170" s="288"/>
      <c r="AN170" s="288">
        <f t="shared" si="87"/>
        <v>0</v>
      </c>
      <c r="AO170" s="335">
        <f t="shared" si="76"/>
        <v>0</v>
      </c>
      <c r="AP170" s="335">
        <f t="shared" si="77"/>
        <v>0</v>
      </c>
      <c r="AR170" s="288"/>
      <c r="AS170" s="288"/>
      <c r="AT170" s="288"/>
      <c r="AU170" s="289"/>
      <c r="AV170" s="288">
        <f t="shared" si="88"/>
        <v>0</v>
      </c>
      <c r="AW170" s="288">
        <f t="shared" si="89"/>
        <v>0</v>
      </c>
      <c r="AX170" s="288">
        <f t="shared" si="90"/>
        <v>0</v>
      </c>
      <c r="AY170" s="288">
        <f t="shared" si="91"/>
        <v>0</v>
      </c>
      <c r="AZ170" s="340"/>
      <c r="BA170" s="288"/>
      <c r="BB170" s="288"/>
      <c r="BC170" s="288"/>
      <c r="BD170" s="289"/>
      <c r="BE170" s="288">
        <f t="shared" si="92"/>
        <v>0</v>
      </c>
      <c r="BF170" s="288">
        <f t="shared" si="78"/>
        <v>0</v>
      </c>
      <c r="BG170" s="288">
        <f t="shared" si="79"/>
        <v>0</v>
      </c>
      <c r="BH170" s="288">
        <f t="shared" si="80"/>
        <v>0</v>
      </c>
      <c r="BJ170" s="340"/>
      <c r="DJ170" s="341"/>
    </row>
    <row r="171" spans="1:114" ht="12.75" customHeight="1" outlineLevel="1" x14ac:dyDescent="0.25">
      <c r="A171" s="331" t="str">
        <f t="shared" si="81"/>
        <v>Hotel NameSep-23</v>
      </c>
      <c r="B171" s="331" t="str">
        <f t="shared" si="82"/>
        <v>Hotel Name45183</v>
      </c>
      <c r="C171" s="332" t="s">
        <v>183</v>
      </c>
      <c r="D171" s="333" t="str">
        <f t="shared" si="83"/>
        <v>Sep-23</v>
      </c>
      <c r="E171" s="333" t="s">
        <v>52</v>
      </c>
      <c r="F171" s="333">
        <v>45183</v>
      </c>
      <c r="G171" s="334">
        <f t="shared" si="84"/>
        <v>5</v>
      </c>
      <c r="H171" s="288"/>
      <c r="I171" s="288"/>
      <c r="J171" s="288"/>
      <c r="K171" s="289">
        <f t="shared" si="93"/>
        <v>0</v>
      </c>
      <c r="L171" s="288"/>
      <c r="M171" s="288"/>
      <c r="N171" s="288"/>
      <c r="O171" s="289">
        <f t="shared" si="68"/>
        <v>0</v>
      </c>
      <c r="P171" s="335">
        <f t="shared" si="69"/>
        <v>0</v>
      </c>
      <c r="Q171" s="335">
        <f t="shared" si="70"/>
        <v>0</v>
      </c>
      <c r="R171" s="288" t="s">
        <v>11</v>
      </c>
      <c r="S171" s="288">
        <f t="shared" si="94"/>
        <v>0</v>
      </c>
      <c r="T171" s="335">
        <f t="shared" si="71"/>
        <v>0</v>
      </c>
      <c r="U171" s="288" t="s">
        <v>11</v>
      </c>
      <c r="V171" s="336" t="b">
        <f t="shared" si="85"/>
        <v>1</v>
      </c>
      <c r="W171" s="320"/>
      <c r="X171" s="326"/>
      <c r="Y171" s="329"/>
      <c r="Z171" s="339"/>
      <c r="AB171" s="288">
        <f t="shared" si="72"/>
        <v>0</v>
      </c>
      <c r="AC171" s="288">
        <f t="shared" si="73"/>
        <v>0</v>
      </c>
      <c r="AD171" s="288">
        <f t="shared" si="74"/>
        <v>0</v>
      </c>
      <c r="AE171" s="288">
        <f t="shared" si="75"/>
        <v>0</v>
      </c>
      <c r="AF171" s="288"/>
      <c r="AG171" s="288"/>
      <c r="AH171" s="288"/>
      <c r="AI171" s="288"/>
      <c r="AJ171" s="288">
        <f t="shared" si="86"/>
        <v>0</v>
      </c>
      <c r="AK171" s="288"/>
      <c r="AL171" s="288"/>
      <c r="AM171" s="288"/>
      <c r="AN171" s="288">
        <f t="shared" si="87"/>
        <v>0</v>
      </c>
      <c r="AO171" s="335">
        <f t="shared" si="76"/>
        <v>0</v>
      </c>
      <c r="AP171" s="335">
        <f t="shared" si="77"/>
        <v>0</v>
      </c>
      <c r="AR171" s="288"/>
      <c r="AS171" s="288"/>
      <c r="AT171" s="288"/>
      <c r="AU171" s="289"/>
      <c r="AV171" s="288">
        <f t="shared" si="88"/>
        <v>0</v>
      </c>
      <c r="AW171" s="288">
        <f t="shared" si="89"/>
        <v>0</v>
      </c>
      <c r="AX171" s="288">
        <f t="shared" si="90"/>
        <v>0</v>
      </c>
      <c r="AY171" s="288">
        <f t="shared" si="91"/>
        <v>0</v>
      </c>
      <c r="AZ171" s="340"/>
      <c r="BA171" s="288"/>
      <c r="BB171" s="288"/>
      <c r="BC171" s="288"/>
      <c r="BD171" s="289"/>
      <c r="BE171" s="288">
        <f t="shared" si="92"/>
        <v>0</v>
      </c>
      <c r="BF171" s="288">
        <f t="shared" si="78"/>
        <v>0</v>
      </c>
      <c r="BG171" s="288">
        <f t="shared" si="79"/>
        <v>0</v>
      </c>
      <c r="BH171" s="288">
        <f t="shared" si="80"/>
        <v>0</v>
      </c>
      <c r="BJ171" s="340"/>
      <c r="DJ171" s="341"/>
    </row>
    <row r="172" spans="1:114" ht="12.75" customHeight="1" outlineLevel="1" x14ac:dyDescent="0.25">
      <c r="A172" s="331" t="str">
        <f t="shared" si="81"/>
        <v>Hotel NameSep-23</v>
      </c>
      <c r="B172" s="331" t="str">
        <f t="shared" si="82"/>
        <v>Hotel Name45184</v>
      </c>
      <c r="C172" s="332" t="s">
        <v>183</v>
      </c>
      <c r="D172" s="333" t="str">
        <f t="shared" si="83"/>
        <v>Sep-23</v>
      </c>
      <c r="E172" s="333" t="s">
        <v>52</v>
      </c>
      <c r="F172" s="333">
        <v>45184</v>
      </c>
      <c r="G172" s="334">
        <f t="shared" si="84"/>
        <v>6</v>
      </c>
      <c r="H172" s="288"/>
      <c r="I172" s="288"/>
      <c r="J172" s="288"/>
      <c r="K172" s="289">
        <f t="shared" si="93"/>
        <v>0</v>
      </c>
      <c r="L172" s="288"/>
      <c r="M172" s="288"/>
      <c r="N172" s="288"/>
      <c r="O172" s="289">
        <f t="shared" si="68"/>
        <v>0</v>
      </c>
      <c r="P172" s="335">
        <f t="shared" si="69"/>
        <v>0</v>
      </c>
      <c r="Q172" s="335">
        <f t="shared" si="70"/>
        <v>0</v>
      </c>
      <c r="R172" s="288" t="s">
        <v>11</v>
      </c>
      <c r="S172" s="288">
        <f t="shared" si="94"/>
        <v>0</v>
      </c>
      <c r="T172" s="335">
        <f t="shared" si="71"/>
        <v>0</v>
      </c>
      <c r="U172" s="288" t="s">
        <v>11</v>
      </c>
      <c r="V172" s="336" t="b">
        <f t="shared" si="85"/>
        <v>1</v>
      </c>
      <c r="W172" s="320"/>
      <c r="X172" s="326"/>
      <c r="Y172" s="329"/>
      <c r="Z172" s="339"/>
      <c r="AB172" s="288">
        <f t="shared" si="72"/>
        <v>0</v>
      </c>
      <c r="AC172" s="288">
        <f t="shared" si="73"/>
        <v>0</v>
      </c>
      <c r="AD172" s="288">
        <f t="shared" si="74"/>
        <v>0</v>
      </c>
      <c r="AE172" s="288">
        <f t="shared" si="75"/>
        <v>0</v>
      </c>
      <c r="AF172" s="288"/>
      <c r="AG172" s="288"/>
      <c r="AH172" s="288"/>
      <c r="AI172" s="288"/>
      <c r="AJ172" s="288">
        <f t="shared" si="86"/>
        <v>0</v>
      </c>
      <c r="AK172" s="288"/>
      <c r="AL172" s="288"/>
      <c r="AM172" s="288"/>
      <c r="AN172" s="288">
        <f t="shared" si="87"/>
        <v>0</v>
      </c>
      <c r="AO172" s="335">
        <f t="shared" si="76"/>
        <v>0</v>
      </c>
      <c r="AP172" s="335">
        <f t="shared" si="77"/>
        <v>0</v>
      </c>
      <c r="AR172" s="288"/>
      <c r="AS172" s="288"/>
      <c r="AT172" s="288"/>
      <c r="AU172" s="289"/>
      <c r="AV172" s="288">
        <f t="shared" si="88"/>
        <v>0</v>
      </c>
      <c r="AW172" s="288">
        <f t="shared" si="89"/>
        <v>0</v>
      </c>
      <c r="AX172" s="288">
        <f t="shared" si="90"/>
        <v>0</v>
      </c>
      <c r="AY172" s="288">
        <f t="shared" si="91"/>
        <v>0</v>
      </c>
      <c r="AZ172" s="340"/>
      <c r="BA172" s="288"/>
      <c r="BB172" s="288"/>
      <c r="BC172" s="288"/>
      <c r="BD172" s="289"/>
      <c r="BE172" s="288">
        <f t="shared" si="92"/>
        <v>0</v>
      </c>
      <c r="BF172" s="288">
        <f t="shared" si="78"/>
        <v>0</v>
      </c>
      <c r="BG172" s="288">
        <f t="shared" si="79"/>
        <v>0</v>
      </c>
      <c r="BH172" s="288">
        <f t="shared" si="80"/>
        <v>0</v>
      </c>
      <c r="BJ172" s="340"/>
      <c r="DJ172" s="341"/>
    </row>
    <row r="173" spans="1:114" ht="12.75" customHeight="1" outlineLevel="1" x14ac:dyDescent="0.25">
      <c r="A173" s="331" t="str">
        <f t="shared" si="81"/>
        <v>Hotel NameSep-23</v>
      </c>
      <c r="B173" s="331" t="str">
        <f t="shared" si="82"/>
        <v>Hotel Name45185</v>
      </c>
      <c r="C173" s="332" t="s">
        <v>183</v>
      </c>
      <c r="D173" s="333" t="str">
        <f t="shared" si="83"/>
        <v>Sep-23</v>
      </c>
      <c r="E173" s="333" t="s">
        <v>52</v>
      </c>
      <c r="F173" s="333">
        <v>45185</v>
      </c>
      <c r="G173" s="334">
        <f t="shared" si="84"/>
        <v>7</v>
      </c>
      <c r="H173" s="288"/>
      <c r="I173" s="288"/>
      <c r="J173" s="288"/>
      <c r="K173" s="289">
        <f t="shared" si="93"/>
        <v>0</v>
      </c>
      <c r="L173" s="288"/>
      <c r="M173" s="288"/>
      <c r="N173" s="288"/>
      <c r="O173" s="289">
        <f t="shared" si="68"/>
        <v>0</v>
      </c>
      <c r="P173" s="335">
        <f t="shared" si="69"/>
        <v>0</v>
      </c>
      <c r="Q173" s="335">
        <f t="shared" si="70"/>
        <v>0</v>
      </c>
      <c r="R173" s="288" t="s">
        <v>11</v>
      </c>
      <c r="S173" s="288">
        <f t="shared" si="94"/>
        <v>0</v>
      </c>
      <c r="T173" s="335">
        <f t="shared" si="71"/>
        <v>0</v>
      </c>
      <c r="U173" s="288" t="s">
        <v>11</v>
      </c>
      <c r="V173" s="336" t="b">
        <f t="shared" si="85"/>
        <v>1</v>
      </c>
      <c r="W173" s="320"/>
      <c r="X173" s="326"/>
      <c r="Y173" s="329"/>
      <c r="Z173" s="339"/>
      <c r="AB173" s="288">
        <f t="shared" si="72"/>
        <v>0</v>
      </c>
      <c r="AC173" s="288">
        <f t="shared" si="73"/>
        <v>0</v>
      </c>
      <c r="AD173" s="288">
        <f t="shared" si="74"/>
        <v>0</v>
      </c>
      <c r="AE173" s="288">
        <f t="shared" si="75"/>
        <v>0</v>
      </c>
      <c r="AF173" s="288"/>
      <c r="AG173" s="288"/>
      <c r="AH173" s="288"/>
      <c r="AI173" s="288"/>
      <c r="AJ173" s="288">
        <f t="shared" si="86"/>
        <v>0</v>
      </c>
      <c r="AK173" s="288"/>
      <c r="AL173" s="288"/>
      <c r="AM173" s="288"/>
      <c r="AN173" s="288">
        <f t="shared" si="87"/>
        <v>0</v>
      </c>
      <c r="AO173" s="335">
        <f t="shared" si="76"/>
        <v>0</v>
      </c>
      <c r="AP173" s="335">
        <f t="shared" si="77"/>
        <v>0</v>
      </c>
      <c r="AR173" s="288"/>
      <c r="AS173" s="288"/>
      <c r="AT173" s="288"/>
      <c r="AU173" s="289"/>
      <c r="AV173" s="288">
        <f t="shared" si="88"/>
        <v>0</v>
      </c>
      <c r="AW173" s="288">
        <f t="shared" si="89"/>
        <v>0</v>
      </c>
      <c r="AX173" s="288">
        <f t="shared" si="90"/>
        <v>0</v>
      </c>
      <c r="AY173" s="288">
        <f t="shared" si="91"/>
        <v>0</v>
      </c>
      <c r="AZ173" s="340"/>
      <c r="BA173" s="288"/>
      <c r="BB173" s="288"/>
      <c r="BC173" s="288"/>
      <c r="BD173" s="289"/>
      <c r="BE173" s="288">
        <f t="shared" si="92"/>
        <v>0</v>
      </c>
      <c r="BF173" s="288">
        <f t="shared" si="78"/>
        <v>0</v>
      </c>
      <c r="BG173" s="288">
        <f t="shared" si="79"/>
        <v>0</v>
      </c>
      <c r="BH173" s="288">
        <f t="shared" si="80"/>
        <v>0</v>
      </c>
      <c r="BJ173" s="340"/>
      <c r="DJ173" s="341"/>
    </row>
    <row r="174" spans="1:114" ht="12.75" customHeight="1" outlineLevel="1" x14ac:dyDescent="0.25">
      <c r="A174" s="331" t="str">
        <f t="shared" si="81"/>
        <v>Hotel NameSep-23</v>
      </c>
      <c r="B174" s="331" t="str">
        <f t="shared" si="82"/>
        <v>Hotel Name45186</v>
      </c>
      <c r="C174" s="332" t="s">
        <v>183</v>
      </c>
      <c r="D174" s="333" t="str">
        <f t="shared" si="83"/>
        <v>Sep-23</v>
      </c>
      <c r="E174" s="333" t="s">
        <v>52</v>
      </c>
      <c r="F174" s="333">
        <v>45186</v>
      </c>
      <c r="G174" s="334">
        <f t="shared" si="84"/>
        <v>1</v>
      </c>
      <c r="H174" s="288"/>
      <c r="I174" s="288"/>
      <c r="J174" s="288"/>
      <c r="K174" s="289">
        <f t="shared" ref="K174:K197" si="95">SUM(H174:J174)-J174</f>
        <v>0</v>
      </c>
      <c r="L174" s="288"/>
      <c r="M174" s="288"/>
      <c r="N174" s="288"/>
      <c r="O174" s="289">
        <f t="shared" si="68"/>
        <v>0</v>
      </c>
      <c r="P174" s="335">
        <f t="shared" si="69"/>
        <v>0</v>
      </c>
      <c r="Q174" s="335">
        <f t="shared" si="70"/>
        <v>0</v>
      </c>
      <c r="R174" s="288" t="s">
        <v>11</v>
      </c>
      <c r="S174" s="288">
        <f t="shared" si="94"/>
        <v>0</v>
      </c>
      <c r="T174" s="335">
        <f t="shared" si="71"/>
        <v>0</v>
      </c>
      <c r="U174" s="288" t="s">
        <v>11</v>
      </c>
      <c r="V174" s="336" t="b">
        <f t="shared" si="85"/>
        <v>1</v>
      </c>
      <c r="W174" s="320"/>
      <c r="X174" s="326"/>
      <c r="Y174" s="329"/>
      <c r="Z174" s="339"/>
      <c r="AB174" s="288">
        <f t="shared" si="72"/>
        <v>0</v>
      </c>
      <c r="AC174" s="288">
        <f t="shared" si="73"/>
        <v>0</v>
      </c>
      <c r="AD174" s="288">
        <f t="shared" si="74"/>
        <v>0</v>
      </c>
      <c r="AE174" s="288">
        <f t="shared" si="75"/>
        <v>0</v>
      </c>
      <c r="AF174" s="288"/>
      <c r="AG174" s="288"/>
      <c r="AH174" s="288"/>
      <c r="AI174" s="288"/>
      <c r="AJ174" s="288">
        <f t="shared" si="86"/>
        <v>0</v>
      </c>
      <c r="AK174" s="288"/>
      <c r="AL174" s="288"/>
      <c r="AM174" s="288"/>
      <c r="AN174" s="288">
        <f t="shared" si="87"/>
        <v>0</v>
      </c>
      <c r="AO174" s="335">
        <f t="shared" si="76"/>
        <v>0</v>
      </c>
      <c r="AP174" s="335">
        <f t="shared" si="77"/>
        <v>0</v>
      </c>
      <c r="AR174" s="288"/>
      <c r="AS174" s="288"/>
      <c r="AT174" s="288"/>
      <c r="AU174" s="289"/>
      <c r="AV174" s="288">
        <f t="shared" si="88"/>
        <v>0</v>
      </c>
      <c r="AW174" s="288">
        <f t="shared" si="89"/>
        <v>0</v>
      </c>
      <c r="AX174" s="288">
        <f t="shared" si="90"/>
        <v>0</v>
      </c>
      <c r="AY174" s="288">
        <f t="shared" si="91"/>
        <v>0</v>
      </c>
      <c r="AZ174" s="340"/>
      <c r="BA174" s="288"/>
      <c r="BB174" s="288"/>
      <c r="BC174" s="288"/>
      <c r="BD174" s="289"/>
      <c r="BE174" s="288">
        <f t="shared" si="92"/>
        <v>0</v>
      </c>
      <c r="BF174" s="288">
        <f t="shared" si="78"/>
        <v>0</v>
      </c>
      <c r="BG174" s="288">
        <f t="shared" si="79"/>
        <v>0</v>
      </c>
      <c r="BH174" s="288">
        <f t="shared" si="80"/>
        <v>0</v>
      </c>
      <c r="BJ174" s="340"/>
      <c r="DJ174" s="341"/>
    </row>
    <row r="175" spans="1:114" ht="12.75" customHeight="1" outlineLevel="1" x14ac:dyDescent="0.25">
      <c r="A175" s="331" t="str">
        <f t="shared" si="81"/>
        <v>Hotel NameSep-23</v>
      </c>
      <c r="B175" s="331" t="str">
        <f t="shared" si="82"/>
        <v>Hotel Name45187</v>
      </c>
      <c r="C175" s="332" t="s">
        <v>183</v>
      </c>
      <c r="D175" s="333" t="str">
        <f t="shared" si="83"/>
        <v>Sep-23</v>
      </c>
      <c r="E175" s="333" t="s">
        <v>52</v>
      </c>
      <c r="F175" s="333">
        <v>45187</v>
      </c>
      <c r="G175" s="334">
        <f t="shared" si="84"/>
        <v>2</v>
      </c>
      <c r="H175" s="288"/>
      <c r="I175" s="288"/>
      <c r="J175" s="288"/>
      <c r="K175" s="289">
        <f t="shared" si="95"/>
        <v>0</v>
      </c>
      <c r="L175" s="288"/>
      <c r="M175" s="288"/>
      <c r="N175" s="288"/>
      <c r="O175" s="289">
        <f t="shared" si="68"/>
        <v>0</v>
      </c>
      <c r="P175" s="335">
        <f t="shared" si="69"/>
        <v>0</v>
      </c>
      <c r="Q175" s="335">
        <f t="shared" si="70"/>
        <v>0</v>
      </c>
      <c r="R175" s="288" t="s">
        <v>11</v>
      </c>
      <c r="S175" s="288">
        <f t="shared" si="94"/>
        <v>0</v>
      </c>
      <c r="T175" s="335">
        <f t="shared" si="71"/>
        <v>0</v>
      </c>
      <c r="U175" s="288" t="s">
        <v>11</v>
      </c>
      <c r="V175" s="336" t="b">
        <f t="shared" si="85"/>
        <v>1</v>
      </c>
      <c r="W175" s="320"/>
      <c r="X175" s="326"/>
      <c r="Y175" s="329"/>
      <c r="Z175" s="339"/>
      <c r="AB175" s="288">
        <f t="shared" si="72"/>
        <v>0</v>
      </c>
      <c r="AC175" s="288">
        <f t="shared" si="73"/>
        <v>0</v>
      </c>
      <c r="AD175" s="288">
        <f t="shared" si="74"/>
        <v>0</v>
      </c>
      <c r="AE175" s="288">
        <f t="shared" si="75"/>
        <v>0</v>
      </c>
      <c r="AF175" s="288"/>
      <c r="AG175" s="288"/>
      <c r="AH175" s="288"/>
      <c r="AI175" s="288"/>
      <c r="AJ175" s="288">
        <f t="shared" si="86"/>
        <v>0</v>
      </c>
      <c r="AK175" s="288"/>
      <c r="AL175" s="288"/>
      <c r="AM175" s="288"/>
      <c r="AN175" s="288">
        <f t="shared" si="87"/>
        <v>0</v>
      </c>
      <c r="AO175" s="335">
        <f t="shared" si="76"/>
        <v>0</v>
      </c>
      <c r="AP175" s="335">
        <f t="shared" si="77"/>
        <v>0</v>
      </c>
      <c r="AR175" s="288"/>
      <c r="AS175" s="288"/>
      <c r="AT175" s="288"/>
      <c r="AU175" s="289"/>
      <c r="AV175" s="288">
        <f t="shared" si="88"/>
        <v>0</v>
      </c>
      <c r="AW175" s="288">
        <f t="shared" si="89"/>
        <v>0</v>
      </c>
      <c r="AX175" s="288">
        <f t="shared" si="90"/>
        <v>0</v>
      </c>
      <c r="AY175" s="288">
        <f t="shared" si="91"/>
        <v>0</v>
      </c>
      <c r="AZ175" s="340"/>
      <c r="BA175" s="288"/>
      <c r="BB175" s="288"/>
      <c r="BC175" s="288"/>
      <c r="BD175" s="289"/>
      <c r="BE175" s="288">
        <f t="shared" si="92"/>
        <v>0</v>
      </c>
      <c r="BF175" s="288">
        <f t="shared" si="78"/>
        <v>0</v>
      </c>
      <c r="BG175" s="288">
        <f t="shared" si="79"/>
        <v>0</v>
      </c>
      <c r="BH175" s="288">
        <f t="shared" si="80"/>
        <v>0</v>
      </c>
      <c r="BJ175" s="340"/>
      <c r="DJ175" s="341"/>
    </row>
    <row r="176" spans="1:114" ht="12.75" customHeight="1" outlineLevel="1" x14ac:dyDescent="0.25">
      <c r="A176" s="331" t="str">
        <f t="shared" si="81"/>
        <v>Hotel NameSep-23</v>
      </c>
      <c r="B176" s="331" t="str">
        <f t="shared" si="82"/>
        <v>Hotel Name45188</v>
      </c>
      <c r="C176" s="332" t="s">
        <v>183</v>
      </c>
      <c r="D176" s="333" t="str">
        <f t="shared" si="83"/>
        <v>Sep-23</v>
      </c>
      <c r="E176" s="333" t="s">
        <v>52</v>
      </c>
      <c r="F176" s="333">
        <v>45188</v>
      </c>
      <c r="G176" s="334">
        <f t="shared" si="84"/>
        <v>3</v>
      </c>
      <c r="H176" s="288"/>
      <c r="I176" s="288"/>
      <c r="J176" s="288"/>
      <c r="K176" s="289">
        <f t="shared" si="95"/>
        <v>0</v>
      </c>
      <c r="L176" s="288"/>
      <c r="M176" s="288"/>
      <c r="N176" s="288"/>
      <c r="O176" s="289">
        <f t="shared" si="68"/>
        <v>0</v>
      </c>
      <c r="P176" s="335">
        <f t="shared" si="69"/>
        <v>0</v>
      </c>
      <c r="Q176" s="335">
        <f t="shared" si="70"/>
        <v>0</v>
      </c>
      <c r="R176" s="288" t="s">
        <v>11</v>
      </c>
      <c r="S176" s="288">
        <f t="shared" si="94"/>
        <v>0</v>
      </c>
      <c r="T176" s="335">
        <f t="shared" si="71"/>
        <v>0</v>
      </c>
      <c r="U176" s="288" t="s">
        <v>11</v>
      </c>
      <c r="V176" s="336" t="b">
        <f t="shared" si="85"/>
        <v>1</v>
      </c>
      <c r="W176" s="320"/>
      <c r="X176" s="326"/>
      <c r="Y176" s="329"/>
      <c r="Z176" s="339"/>
      <c r="AB176" s="288">
        <f t="shared" si="72"/>
        <v>0</v>
      </c>
      <c r="AC176" s="288">
        <f t="shared" si="73"/>
        <v>0</v>
      </c>
      <c r="AD176" s="288">
        <f t="shared" si="74"/>
        <v>0</v>
      </c>
      <c r="AE176" s="288">
        <f t="shared" si="75"/>
        <v>0</v>
      </c>
      <c r="AF176" s="288"/>
      <c r="AG176" s="288"/>
      <c r="AH176" s="288"/>
      <c r="AI176" s="288"/>
      <c r="AJ176" s="288">
        <f t="shared" si="86"/>
        <v>0</v>
      </c>
      <c r="AK176" s="288"/>
      <c r="AL176" s="288"/>
      <c r="AM176" s="288"/>
      <c r="AN176" s="288">
        <f t="shared" si="87"/>
        <v>0</v>
      </c>
      <c r="AO176" s="335">
        <f t="shared" si="76"/>
        <v>0</v>
      </c>
      <c r="AP176" s="335">
        <f t="shared" si="77"/>
        <v>0</v>
      </c>
      <c r="AR176" s="288"/>
      <c r="AS176" s="288"/>
      <c r="AT176" s="288"/>
      <c r="AU176" s="289"/>
      <c r="AV176" s="288">
        <f t="shared" si="88"/>
        <v>0</v>
      </c>
      <c r="AW176" s="288">
        <f t="shared" si="89"/>
        <v>0</v>
      </c>
      <c r="AX176" s="288">
        <f t="shared" si="90"/>
        <v>0</v>
      </c>
      <c r="AY176" s="288">
        <f t="shared" si="91"/>
        <v>0</v>
      </c>
      <c r="AZ176" s="340"/>
      <c r="BA176" s="288"/>
      <c r="BB176" s="288"/>
      <c r="BC176" s="288"/>
      <c r="BD176" s="289"/>
      <c r="BE176" s="288">
        <f t="shared" si="92"/>
        <v>0</v>
      </c>
      <c r="BF176" s="288">
        <f t="shared" si="78"/>
        <v>0</v>
      </c>
      <c r="BG176" s="288">
        <f t="shared" si="79"/>
        <v>0</v>
      </c>
      <c r="BH176" s="288">
        <f t="shared" si="80"/>
        <v>0</v>
      </c>
      <c r="BJ176" s="340"/>
      <c r="DJ176" s="341"/>
    </row>
    <row r="177" spans="1:114" ht="12.75" customHeight="1" outlineLevel="1" x14ac:dyDescent="0.25">
      <c r="A177" s="331" t="str">
        <f t="shared" si="81"/>
        <v>Hotel NameSep-23</v>
      </c>
      <c r="B177" s="331" t="str">
        <f t="shared" si="82"/>
        <v>Hotel Name45189</v>
      </c>
      <c r="C177" s="332" t="s">
        <v>183</v>
      </c>
      <c r="D177" s="333" t="str">
        <f t="shared" si="83"/>
        <v>Sep-23</v>
      </c>
      <c r="E177" s="333" t="s">
        <v>52</v>
      </c>
      <c r="F177" s="333">
        <v>45189</v>
      </c>
      <c r="G177" s="334">
        <f t="shared" si="84"/>
        <v>4</v>
      </c>
      <c r="H177" s="288"/>
      <c r="I177" s="288"/>
      <c r="J177" s="288"/>
      <c r="K177" s="289">
        <f t="shared" si="95"/>
        <v>0</v>
      </c>
      <c r="L177" s="288"/>
      <c r="M177" s="288"/>
      <c r="N177" s="288"/>
      <c r="O177" s="289">
        <f t="shared" si="68"/>
        <v>0</v>
      </c>
      <c r="P177" s="335">
        <f t="shared" si="69"/>
        <v>0</v>
      </c>
      <c r="Q177" s="335">
        <f t="shared" si="70"/>
        <v>0</v>
      </c>
      <c r="R177" s="288" t="s">
        <v>11</v>
      </c>
      <c r="S177" s="288">
        <f t="shared" si="94"/>
        <v>0</v>
      </c>
      <c r="T177" s="335">
        <f t="shared" si="71"/>
        <v>0</v>
      </c>
      <c r="U177" s="288" t="s">
        <v>11</v>
      </c>
      <c r="V177" s="336" t="b">
        <f t="shared" si="85"/>
        <v>1</v>
      </c>
      <c r="W177" s="320"/>
      <c r="X177" s="326"/>
      <c r="Y177" s="329"/>
      <c r="Z177" s="339"/>
      <c r="AB177" s="288">
        <f t="shared" si="72"/>
        <v>0</v>
      </c>
      <c r="AC177" s="288">
        <f t="shared" si="73"/>
        <v>0</v>
      </c>
      <c r="AD177" s="288">
        <f t="shared" si="74"/>
        <v>0</v>
      </c>
      <c r="AE177" s="288">
        <f t="shared" si="75"/>
        <v>0</v>
      </c>
      <c r="AF177" s="288"/>
      <c r="AG177" s="288"/>
      <c r="AH177" s="288"/>
      <c r="AI177" s="288"/>
      <c r="AJ177" s="288">
        <f t="shared" si="86"/>
        <v>0</v>
      </c>
      <c r="AK177" s="288"/>
      <c r="AL177" s="288"/>
      <c r="AM177" s="288"/>
      <c r="AN177" s="288">
        <f t="shared" si="87"/>
        <v>0</v>
      </c>
      <c r="AO177" s="335">
        <f t="shared" si="76"/>
        <v>0</v>
      </c>
      <c r="AP177" s="335">
        <f t="shared" si="77"/>
        <v>0</v>
      </c>
      <c r="AR177" s="288"/>
      <c r="AS177" s="288"/>
      <c r="AT177" s="288"/>
      <c r="AU177" s="289"/>
      <c r="AV177" s="288">
        <f t="shared" si="88"/>
        <v>0</v>
      </c>
      <c r="AW177" s="288">
        <f t="shared" si="89"/>
        <v>0</v>
      </c>
      <c r="AX177" s="288">
        <f t="shared" si="90"/>
        <v>0</v>
      </c>
      <c r="AY177" s="288">
        <f t="shared" si="91"/>
        <v>0</v>
      </c>
      <c r="AZ177" s="340"/>
      <c r="BA177" s="288"/>
      <c r="BB177" s="288"/>
      <c r="BC177" s="288"/>
      <c r="BD177" s="289"/>
      <c r="BE177" s="288">
        <f t="shared" si="92"/>
        <v>0</v>
      </c>
      <c r="BF177" s="288">
        <f t="shared" si="78"/>
        <v>0</v>
      </c>
      <c r="BG177" s="288">
        <f t="shared" si="79"/>
        <v>0</v>
      </c>
      <c r="BH177" s="288">
        <f t="shared" si="80"/>
        <v>0</v>
      </c>
      <c r="BJ177" s="340"/>
      <c r="DJ177" s="341"/>
    </row>
    <row r="178" spans="1:114" ht="12.75" customHeight="1" outlineLevel="1" x14ac:dyDescent="0.25">
      <c r="A178" s="331" t="str">
        <f t="shared" si="81"/>
        <v>Hotel NameSep-23</v>
      </c>
      <c r="B178" s="331" t="str">
        <f t="shared" si="82"/>
        <v>Hotel Name45190</v>
      </c>
      <c r="C178" s="332" t="s">
        <v>183</v>
      </c>
      <c r="D178" s="333" t="str">
        <f t="shared" si="83"/>
        <v>Sep-23</v>
      </c>
      <c r="E178" s="333" t="s">
        <v>52</v>
      </c>
      <c r="F178" s="333">
        <v>45190</v>
      </c>
      <c r="G178" s="334">
        <f t="shared" si="84"/>
        <v>5</v>
      </c>
      <c r="H178" s="288"/>
      <c r="I178" s="288"/>
      <c r="J178" s="288"/>
      <c r="K178" s="289">
        <f t="shared" si="95"/>
        <v>0</v>
      </c>
      <c r="L178" s="288"/>
      <c r="M178" s="288"/>
      <c r="N178" s="288"/>
      <c r="O178" s="289">
        <f t="shared" si="68"/>
        <v>0</v>
      </c>
      <c r="P178" s="335">
        <f t="shared" si="69"/>
        <v>0</v>
      </c>
      <c r="Q178" s="335">
        <f t="shared" si="70"/>
        <v>0</v>
      </c>
      <c r="R178" s="288" t="s">
        <v>11</v>
      </c>
      <c r="S178" s="288">
        <f t="shared" si="94"/>
        <v>0</v>
      </c>
      <c r="T178" s="335">
        <f t="shared" si="71"/>
        <v>0</v>
      </c>
      <c r="U178" s="288" t="s">
        <v>11</v>
      </c>
      <c r="V178" s="336" t="b">
        <f t="shared" si="85"/>
        <v>1</v>
      </c>
      <c r="W178" s="320"/>
      <c r="X178" s="326"/>
      <c r="Y178" s="329"/>
      <c r="Z178" s="339"/>
      <c r="AB178" s="288">
        <f t="shared" si="72"/>
        <v>0</v>
      </c>
      <c r="AC178" s="288">
        <f t="shared" si="73"/>
        <v>0</v>
      </c>
      <c r="AD178" s="288">
        <f t="shared" si="74"/>
        <v>0</v>
      </c>
      <c r="AE178" s="288">
        <f t="shared" si="75"/>
        <v>0</v>
      </c>
      <c r="AF178" s="288"/>
      <c r="AG178" s="288"/>
      <c r="AH178" s="288"/>
      <c r="AI178" s="288"/>
      <c r="AJ178" s="288">
        <f t="shared" si="86"/>
        <v>0</v>
      </c>
      <c r="AK178" s="288"/>
      <c r="AL178" s="288"/>
      <c r="AM178" s="288"/>
      <c r="AN178" s="288">
        <f t="shared" si="87"/>
        <v>0</v>
      </c>
      <c r="AO178" s="335">
        <f t="shared" si="76"/>
        <v>0</v>
      </c>
      <c r="AP178" s="335">
        <f t="shared" si="77"/>
        <v>0</v>
      </c>
      <c r="AR178" s="288"/>
      <c r="AS178" s="288"/>
      <c r="AT178" s="288"/>
      <c r="AU178" s="289"/>
      <c r="AV178" s="288">
        <f t="shared" si="88"/>
        <v>0</v>
      </c>
      <c r="AW178" s="288">
        <f t="shared" si="89"/>
        <v>0</v>
      </c>
      <c r="AX178" s="288">
        <f t="shared" si="90"/>
        <v>0</v>
      </c>
      <c r="AY178" s="288">
        <f t="shared" si="91"/>
        <v>0</v>
      </c>
      <c r="AZ178" s="340"/>
      <c r="BA178" s="288"/>
      <c r="BB178" s="288"/>
      <c r="BC178" s="288"/>
      <c r="BD178" s="289"/>
      <c r="BE178" s="288">
        <f t="shared" si="92"/>
        <v>0</v>
      </c>
      <c r="BF178" s="288">
        <f t="shared" si="78"/>
        <v>0</v>
      </c>
      <c r="BG178" s="288">
        <f t="shared" si="79"/>
        <v>0</v>
      </c>
      <c r="BH178" s="288">
        <f t="shared" si="80"/>
        <v>0</v>
      </c>
      <c r="BJ178" s="340"/>
      <c r="DJ178" s="341"/>
    </row>
    <row r="179" spans="1:114" ht="12.75" customHeight="1" outlineLevel="1" x14ac:dyDescent="0.25">
      <c r="A179" s="331" t="str">
        <f t="shared" si="81"/>
        <v>Hotel NameSep-23</v>
      </c>
      <c r="B179" s="331" t="str">
        <f t="shared" si="82"/>
        <v>Hotel Name45191</v>
      </c>
      <c r="C179" s="332" t="s">
        <v>183</v>
      </c>
      <c r="D179" s="333" t="str">
        <f t="shared" si="83"/>
        <v>Sep-23</v>
      </c>
      <c r="E179" s="333" t="s">
        <v>52</v>
      </c>
      <c r="F179" s="333">
        <v>45191</v>
      </c>
      <c r="G179" s="334">
        <f t="shared" si="84"/>
        <v>6</v>
      </c>
      <c r="H179" s="288"/>
      <c r="I179" s="288"/>
      <c r="J179" s="288"/>
      <c r="K179" s="289">
        <f t="shared" si="95"/>
        <v>0</v>
      </c>
      <c r="L179" s="288"/>
      <c r="M179" s="288"/>
      <c r="N179" s="288"/>
      <c r="O179" s="289">
        <f t="shared" si="68"/>
        <v>0</v>
      </c>
      <c r="P179" s="335">
        <f t="shared" si="69"/>
        <v>0</v>
      </c>
      <c r="Q179" s="335">
        <f t="shared" si="70"/>
        <v>0</v>
      </c>
      <c r="R179" s="288" t="s">
        <v>11</v>
      </c>
      <c r="S179" s="288">
        <f t="shared" si="94"/>
        <v>0</v>
      </c>
      <c r="T179" s="335">
        <f t="shared" si="71"/>
        <v>0</v>
      </c>
      <c r="U179" s="288" t="s">
        <v>11</v>
      </c>
      <c r="V179" s="336" t="b">
        <f t="shared" si="85"/>
        <v>1</v>
      </c>
      <c r="W179" s="320"/>
      <c r="X179" s="326"/>
      <c r="Y179" s="329"/>
      <c r="Z179" s="339"/>
      <c r="AB179" s="288">
        <f t="shared" si="72"/>
        <v>0</v>
      </c>
      <c r="AC179" s="288">
        <f t="shared" si="73"/>
        <v>0</v>
      </c>
      <c r="AD179" s="288">
        <f t="shared" si="74"/>
        <v>0</v>
      </c>
      <c r="AE179" s="288">
        <f t="shared" si="75"/>
        <v>0</v>
      </c>
      <c r="AF179" s="288"/>
      <c r="AG179" s="288"/>
      <c r="AH179" s="288"/>
      <c r="AI179" s="288"/>
      <c r="AJ179" s="288">
        <f t="shared" si="86"/>
        <v>0</v>
      </c>
      <c r="AK179" s="288"/>
      <c r="AL179" s="288"/>
      <c r="AM179" s="288"/>
      <c r="AN179" s="288">
        <f t="shared" si="87"/>
        <v>0</v>
      </c>
      <c r="AO179" s="335">
        <f t="shared" si="76"/>
        <v>0</v>
      </c>
      <c r="AP179" s="335">
        <f t="shared" si="77"/>
        <v>0</v>
      </c>
      <c r="AR179" s="288"/>
      <c r="AS179" s="288"/>
      <c r="AT179" s="288"/>
      <c r="AU179" s="289"/>
      <c r="AV179" s="288">
        <f t="shared" si="88"/>
        <v>0</v>
      </c>
      <c r="AW179" s="288">
        <f t="shared" si="89"/>
        <v>0</v>
      </c>
      <c r="AX179" s="288">
        <f t="shared" si="90"/>
        <v>0</v>
      </c>
      <c r="AY179" s="288">
        <f t="shared" si="91"/>
        <v>0</v>
      </c>
      <c r="AZ179" s="340"/>
      <c r="BA179" s="288"/>
      <c r="BB179" s="288"/>
      <c r="BC179" s="288"/>
      <c r="BD179" s="289"/>
      <c r="BE179" s="288">
        <f t="shared" si="92"/>
        <v>0</v>
      </c>
      <c r="BF179" s="288">
        <f t="shared" si="78"/>
        <v>0</v>
      </c>
      <c r="BG179" s="288">
        <f t="shared" si="79"/>
        <v>0</v>
      </c>
      <c r="BH179" s="288">
        <f t="shared" si="80"/>
        <v>0</v>
      </c>
      <c r="BJ179" s="340"/>
      <c r="DJ179" s="341"/>
    </row>
    <row r="180" spans="1:114" ht="12.75" customHeight="1" outlineLevel="1" x14ac:dyDescent="0.25">
      <c r="A180" s="331" t="str">
        <f t="shared" si="81"/>
        <v>Hotel NameSep-23</v>
      </c>
      <c r="B180" s="331" t="str">
        <f t="shared" si="82"/>
        <v>Hotel Name45192</v>
      </c>
      <c r="C180" s="332" t="s">
        <v>183</v>
      </c>
      <c r="D180" s="333" t="str">
        <f t="shared" si="83"/>
        <v>Sep-23</v>
      </c>
      <c r="E180" s="333" t="s">
        <v>52</v>
      </c>
      <c r="F180" s="333">
        <v>45192</v>
      </c>
      <c r="G180" s="334">
        <f t="shared" si="84"/>
        <v>7</v>
      </c>
      <c r="H180" s="288"/>
      <c r="I180" s="288"/>
      <c r="J180" s="288"/>
      <c r="K180" s="289">
        <f t="shared" si="95"/>
        <v>0</v>
      </c>
      <c r="L180" s="288"/>
      <c r="M180" s="288"/>
      <c r="N180" s="288"/>
      <c r="O180" s="289">
        <f t="shared" si="68"/>
        <v>0</v>
      </c>
      <c r="P180" s="335">
        <f t="shared" si="69"/>
        <v>0</v>
      </c>
      <c r="Q180" s="335">
        <f t="shared" si="70"/>
        <v>0</v>
      </c>
      <c r="R180" s="288" t="s">
        <v>11</v>
      </c>
      <c r="S180" s="288">
        <f t="shared" si="94"/>
        <v>0</v>
      </c>
      <c r="T180" s="335">
        <f t="shared" si="71"/>
        <v>0</v>
      </c>
      <c r="U180" s="288" t="s">
        <v>11</v>
      </c>
      <c r="V180" s="336" t="b">
        <f t="shared" si="85"/>
        <v>1</v>
      </c>
      <c r="W180" s="320"/>
      <c r="X180" s="326"/>
      <c r="Y180" s="329"/>
      <c r="Z180" s="339"/>
      <c r="AB180" s="288">
        <f t="shared" si="72"/>
        <v>0</v>
      </c>
      <c r="AC180" s="288">
        <f t="shared" si="73"/>
        <v>0</v>
      </c>
      <c r="AD180" s="288">
        <f t="shared" si="74"/>
        <v>0</v>
      </c>
      <c r="AE180" s="288">
        <f t="shared" si="75"/>
        <v>0</v>
      </c>
      <c r="AF180" s="288"/>
      <c r="AG180" s="288"/>
      <c r="AH180" s="288"/>
      <c r="AI180" s="288"/>
      <c r="AJ180" s="288">
        <f t="shared" si="86"/>
        <v>0</v>
      </c>
      <c r="AK180" s="288"/>
      <c r="AL180" s="288"/>
      <c r="AM180" s="288"/>
      <c r="AN180" s="288">
        <f t="shared" si="87"/>
        <v>0</v>
      </c>
      <c r="AO180" s="335">
        <f t="shared" si="76"/>
        <v>0</v>
      </c>
      <c r="AP180" s="335">
        <f t="shared" si="77"/>
        <v>0</v>
      </c>
      <c r="AR180" s="288"/>
      <c r="AS180" s="288"/>
      <c r="AT180" s="288"/>
      <c r="AU180" s="289"/>
      <c r="AV180" s="288">
        <f t="shared" si="88"/>
        <v>0</v>
      </c>
      <c r="AW180" s="288">
        <f t="shared" si="89"/>
        <v>0</v>
      </c>
      <c r="AX180" s="288">
        <f t="shared" si="90"/>
        <v>0</v>
      </c>
      <c r="AY180" s="288">
        <f t="shared" si="91"/>
        <v>0</v>
      </c>
      <c r="AZ180" s="340"/>
      <c r="BA180" s="288"/>
      <c r="BB180" s="288"/>
      <c r="BC180" s="288"/>
      <c r="BD180" s="289"/>
      <c r="BE180" s="288">
        <f t="shared" si="92"/>
        <v>0</v>
      </c>
      <c r="BF180" s="288">
        <f t="shared" si="78"/>
        <v>0</v>
      </c>
      <c r="BG180" s="288">
        <f t="shared" si="79"/>
        <v>0</v>
      </c>
      <c r="BH180" s="288">
        <f t="shared" si="80"/>
        <v>0</v>
      </c>
      <c r="BJ180" s="340"/>
      <c r="DJ180" s="341"/>
    </row>
    <row r="181" spans="1:114" ht="12.75" customHeight="1" outlineLevel="1" x14ac:dyDescent="0.25">
      <c r="A181" s="331" t="str">
        <f t="shared" si="81"/>
        <v>Hotel NameSep-23</v>
      </c>
      <c r="B181" s="331" t="str">
        <f t="shared" si="82"/>
        <v>Hotel Name45193</v>
      </c>
      <c r="C181" s="332" t="s">
        <v>183</v>
      </c>
      <c r="D181" s="333" t="str">
        <f t="shared" si="83"/>
        <v>Sep-23</v>
      </c>
      <c r="E181" s="333" t="s">
        <v>52</v>
      </c>
      <c r="F181" s="333">
        <v>45193</v>
      </c>
      <c r="G181" s="334">
        <f t="shared" si="84"/>
        <v>1</v>
      </c>
      <c r="H181" s="288"/>
      <c r="I181" s="288"/>
      <c r="J181" s="288"/>
      <c r="K181" s="289">
        <f t="shared" si="95"/>
        <v>0</v>
      </c>
      <c r="L181" s="288"/>
      <c r="M181" s="288"/>
      <c r="N181" s="288"/>
      <c r="O181" s="289">
        <f t="shared" si="68"/>
        <v>0</v>
      </c>
      <c r="P181" s="335">
        <f t="shared" si="69"/>
        <v>0</v>
      </c>
      <c r="Q181" s="335">
        <f t="shared" si="70"/>
        <v>0</v>
      </c>
      <c r="R181" s="288" t="s">
        <v>11</v>
      </c>
      <c r="S181" s="288">
        <f t="shared" si="94"/>
        <v>0</v>
      </c>
      <c r="T181" s="335">
        <f t="shared" si="71"/>
        <v>0</v>
      </c>
      <c r="U181" s="288" t="s">
        <v>11</v>
      </c>
      <c r="V181" s="336" t="b">
        <f t="shared" si="85"/>
        <v>1</v>
      </c>
      <c r="W181" s="320"/>
      <c r="X181" s="326"/>
      <c r="Y181" s="329"/>
      <c r="Z181" s="339"/>
      <c r="AB181" s="288">
        <f t="shared" si="72"/>
        <v>0</v>
      </c>
      <c r="AC181" s="288">
        <f t="shared" si="73"/>
        <v>0</v>
      </c>
      <c r="AD181" s="288">
        <f t="shared" si="74"/>
        <v>0</v>
      </c>
      <c r="AE181" s="288">
        <f t="shared" si="75"/>
        <v>0</v>
      </c>
      <c r="AF181" s="288"/>
      <c r="AG181" s="288"/>
      <c r="AH181" s="288"/>
      <c r="AI181" s="288"/>
      <c r="AJ181" s="288">
        <f t="shared" si="86"/>
        <v>0</v>
      </c>
      <c r="AK181" s="288"/>
      <c r="AL181" s="288"/>
      <c r="AM181" s="288"/>
      <c r="AN181" s="288">
        <f t="shared" si="87"/>
        <v>0</v>
      </c>
      <c r="AO181" s="335">
        <f t="shared" si="76"/>
        <v>0</v>
      </c>
      <c r="AP181" s="335">
        <f t="shared" si="77"/>
        <v>0</v>
      </c>
      <c r="AR181" s="288"/>
      <c r="AS181" s="288"/>
      <c r="AT181" s="288"/>
      <c r="AU181" s="289"/>
      <c r="AV181" s="288">
        <f t="shared" si="88"/>
        <v>0</v>
      </c>
      <c r="AW181" s="288">
        <f t="shared" si="89"/>
        <v>0</v>
      </c>
      <c r="AX181" s="288">
        <f t="shared" si="90"/>
        <v>0</v>
      </c>
      <c r="AY181" s="288">
        <f t="shared" si="91"/>
        <v>0</v>
      </c>
      <c r="AZ181" s="340"/>
      <c r="BA181" s="288"/>
      <c r="BB181" s="288"/>
      <c r="BC181" s="288"/>
      <c r="BD181" s="289"/>
      <c r="BE181" s="288">
        <f t="shared" si="92"/>
        <v>0</v>
      </c>
      <c r="BF181" s="288">
        <f t="shared" si="78"/>
        <v>0</v>
      </c>
      <c r="BG181" s="288">
        <f t="shared" si="79"/>
        <v>0</v>
      </c>
      <c r="BH181" s="288">
        <f t="shared" si="80"/>
        <v>0</v>
      </c>
      <c r="BJ181" s="340"/>
      <c r="DJ181" s="341"/>
    </row>
    <row r="182" spans="1:114" ht="12.75" customHeight="1" outlineLevel="1" x14ac:dyDescent="0.25">
      <c r="A182" s="331" t="str">
        <f t="shared" si="81"/>
        <v>Hotel NameSep-23</v>
      </c>
      <c r="B182" s="331" t="str">
        <f t="shared" si="82"/>
        <v>Hotel Name45194</v>
      </c>
      <c r="C182" s="332" t="s">
        <v>183</v>
      </c>
      <c r="D182" s="333" t="str">
        <f t="shared" si="83"/>
        <v>Sep-23</v>
      </c>
      <c r="E182" s="333" t="s">
        <v>52</v>
      </c>
      <c r="F182" s="333">
        <v>45194</v>
      </c>
      <c r="G182" s="334">
        <f t="shared" si="84"/>
        <v>2</v>
      </c>
      <c r="H182" s="288"/>
      <c r="I182" s="288"/>
      <c r="J182" s="288"/>
      <c r="K182" s="289">
        <f t="shared" si="95"/>
        <v>0</v>
      </c>
      <c r="L182" s="288"/>
      <c r="M182" s="288"/>
      <c r="N182" s="288"/>
      <c r="O182" s="289">
        <f t="shared" si="68"/>
        <v>0</v>
      </c>
      <c r="P182" s="335">
        <f t="shared" si="69"/>
        <v>0</v>
      </c>
      <c r="Q182" s="335">
        <f t="shared" si="70"/>
        <v>0</v>
      </c>
      <c r="R182" s="288" t="s">
        <v>11</v>
      </c>
      <c r="S182" s="288">
        <f t="shared" si="94"/>
        <v>0</v>
      </c>
      <c r="T182" s="335">
        <f t="shared" si="71"/>
        <v>0</v>
      </c>
      <c r="U182" s="288" t="s">
        <v>11</v>
      </c>
      <c r="V182" s="336" t="b">
        <f t="shared" si="85"/>
        <v>1</v>
      </c>
      <c r="W182" s="320"/>
      <c r="X182" s="326"/>
      <c r="Y182" s="329"/>
      <c r="Z182" s="339"/>
      <c r="AB182" s="288">
        <f t="shared" si="72"/>
        <v>0</v>
      </c>
      <c r="AC182" s="288">
        <f t="shared" si="73"/>
        <v>0</v>
      </c>
      <c r="AD182" s="288">
        <f t="shared" si="74"/>
        <v>0</v>
      </c>
      <c r="AE182" s="288">
        <f t="shared" si="75"/>
        <v>0</v>
      </c>
      <c r="AF182" s="288"/>
      <c r="AG182" s="288"/>
      <c r="AH182" s="288"/>
      <c r="AI182" s="288"/>
      <c r="AJ182" s="288">
        <f t="shared" si="86"/>
        <v>0</v>
      </c>
      <c r="AK182" s="288"/>
      <c r="AL182" s="288"/>
      <c r="AM182" s="288"/>
      <c r="AN182" s="288">
        <f t="shared" si="87"/>
        <v>0</v>
      </c>
      <c r="AO182" s="335">
        <f t="shared" si="76"/>
        <v>0</v>
      </c>
      <c r="AP182" s="335">
        <f t="shared" si="77"/>
        <v>0</v>
      </c>
      <c r="AR182" s="288"/>
      <c r="AS182" s="288"/>
      <c r="AT182" s="288"/>
      <c r="AU182" s="289"/>
      <c r="AV182" s="288">
        <f t="shared" si="88"/>
        <v>0</v>
      </c>
      <c r="AW182" s="288">
        <f t="shared" si="89"/>
        <v>0</v>
      </c>
      <c r="AX182" s="288">
        <f t="shared" si="90"/>
        <v>0</v>
      </c>
      <c r="AY182" s="288">
        <f t="shared" si="91"/>
        <v>0</v>
      </c>
      <c r="AZ182" s="340"/>
      <c r="BA182" s="288"/>
      <c r="BB182" s="288"/>
      <c r="BC182" s="288"/>
      <c r="BD182" s="289"/>
      <c r="BE182" s="288">
        <f t="shared" si="92"/>
        <v>0</v>
      </c>
      <c r="BF182" s="288">
        <f t="shared" si="78"/>
        <v>0</v>
      </c>
      <c r="BG182" s="288">
        <f t="shared" si="79"/>
        <v>0</v>
      </c>
      <c r="BH182" s="288">
        <f t="shared" si="80"/>
        <v>0</v>
      </c>
      <c r="BJ182" s="340"/>
      <c r="DJ182" s="341"/>
    </row>
    <row r="183" spans="1:114" ht="12.75" customHeight="1" outlineLevel="1" x14ac:dyDescent="0.25">
      <c r="A183" s="331" t="str">
        <f t="shared" si="81"/>
        <v>Hotel NameSep-23</v>
      </c>
      <c r="B183" s="331" t="str">
        <f t="shared" si="82"/>
        <v>Hotel Name45195</v>
      </c>
      <c r="C183" s="332" t="s">
        <v>183</v>
      </c>
      <c r="D183" s="333" t="str">
        <f t="shared" si="83"/>
        <v>Sep-23</v>
      </c>
      <c r="E183" s="333" t="s">
        <v>52</v>
      </c>
      <c r="F183" s="333">
        <v>45195</v>
      </c>
      <c r="G183" s="334">
        <f t="shared" si="84"/>
        <v>3</v>
      </c>
      <c r="H183" s="288"/>
      <c r="I183" s="288"/>
      <c r="J183" s="288"/>
      <c r="K183" s="289">
        <f t="shared" si="95"/>
        <v>0</v>
      </c>
      <c r="L183" s="288"/>
      <c r="M183" s="288"/>
      <c r="N183" s="288"/>
      <c r="O183" s="289">
        <f t="shared" si="68"/>
        <v>0</v>
      </c>
      <c r="P183" s="335">
        <f t="shared" si="69"/>
        <v>0</v>
      </c>
      <c r="Q183" s="335">
        <f t="shared" si="70"/>
        <v>0</v>
      </c>
      <c r="R183" s="288" t="s">
        <v>11</v>
      </c>
      <c r="S183" s="288">
        <f t="shared" si="94"/>
        <v>0</v>
      </c>
      <c r="T183" s="335">
        <f t="shared" si="71"/>
        <v>0</v>
      </c>
      <c r="U183" s="288" t="s">
        <v>11</v>
      </c>
      <c r="V183" s="336" t="b">
        <f t="shared" si="85"/>
        <v>1</v>
      </c>
      <c r="W183" s="320"/>
      <c r="X183" s="326"/>
      <c r="Y183" s="329"/>
      <c r="Z183" s="339"/>
      <c r="AB183" s="288">
        <f t="shared" si="72"/>
        <v>0</v>
      </c>
      <c r="AC183" s="288">
        <f t="shared" si="73"/>
        <v>0</v>
      </c>
      <c r="AD183" s="288">
        <f t="shared" si="74"/>
        <v>0</v>
      </c>
      <c r="AE183" s="288">
        <f t="shared" si="75"/>
        <v>0</v>
      </c>
      <c r="AF183" s="288"/>
      <c r="AG183" s="288"/>
      <c r="AH183" s="288"/>
      <c r="AI183" s="288"/>
      <c r="AJ183" s="288">
        <f t="shared" si="86"/>
        <v>0</v>
      </c>
      <c r="AK183" s="288"/>
      <c r="AL183" s="288"/>
      <c r="AM183" s="288"/>
      <c r="AN183" s="288">
        <f t="shared" si="87"/>
        <v>0</v>
      </c>
      <c r="AO183" s="335">
        <f t="shared" si="76"/>
        <v>0</v>
      </c>
      <c r="AP183" s="335">
        <f t="shared" si="77"/>
        <v>0</v>
      </c>
      <c r="AR183" s="288"/>
      <c r="AS183" s="288"/>
      <c r="AT183" s="288"/>
      <c r="AU183" s="289"/>
      <c r="AV183" s="288">
        <f t="shared" si="88"/>
        <v>0</v>
      </c>
      <c r="AW183" s="288">
        <f t="shared" si="89"/>
        <v>0</v>
      </c>
      <c r="AX183" s="288">
        <f t="shared" si="90"/>
        <v>0</v>
      </c>
      <c r="AY183" s="288">
        <f t="shared" si="91"/>
        <v>0</v>
      </c>
      <c r="AZ183" s="340"/>
      <c r="BA183" s="288"/>
      <c r="BB183" s="288"/>
      <c r="BC183" s="288"/>
      <c r="BD183" s="289"/>
      <c r="BE183" s="288">
        <f t="shared" si="92"/>
        <v>0</v>
      </c>
      <c r="BF183" s="288">
        <f t="shared" si="78"/>
        <v>0</v>
      </c>
      <c r="BG183" s="288">
        <f t="shared" si="79"/>
        <v>0</v>
      </c>
      <c r="BH183" s="288">
        <f t="shared" si="80"/>
        <v>0</v>
      </c>
      <c r="BJ183" s="340"/>
      <c r="DJ183" s="341"/>
    </row>
    <row r="184" spans="1:114" ht="12.75" customHeight="1" outlineLevel="1" x14ac:dyDescent="0.25">
      <c r="A184" s="331" t="str">
        <f t="shared" si="81"/>
        <v>Hotel NameSep-23</v>
      </c>
      <c r="B184" s="331" t="str">
        <f t="shared" si="82"/>
        <v>Hotel Name45196</v>
      </c>
      <c r="C184" s="332" t="s">
        <v>183</v>
      </c>
      <c r="D184" s="333" t="str">
        <f t="shared" si="83"/>
        <v>Sep-23</v>
      </c>
      <c r="E184" s="333" t="s">
        <v>52</v>
      </c>
      <c r="F184" s="333">
        <v>45196</v>
      </c>
      <c r="G184" s="334">
        <f t="shared" si="84"/>
        <v>4</v>
      </c>
      <c r="H184" s="288"/>
      <c r="I184" s="288"/>
      <c r="J184" s="288"/>
      <c r="K184" s="289">
        <f t="shared" si="95"/>
        <v>0</v>
      </c>
      <c r="L184" s="288"/>
      <c r="M184" s="288"/>
      <c r="N184" s="288"/>
      <c r="O184" s="289">
        <f t="shared" si="68"/>
        <v>0</v>
      </c>
      <c r="P184" s="335">
        <f t="shared" si="69"/>
        <v>0</v>
      </c>
      <c r="Q184" s="335">
        <f t="shared" si="70"/>
        <v>0</v>
      </c>
      <c r="R184" s="288" t="s">
        <v>11</v>
      </c>
      <c r="S184" s="288">
        <f t="shared" si="94"/>
        <v>0</v>
      </c>
      <c r="T184" s="335">
        <f t="shared" si="71"/>
        <v>0</v>
      </c>
      <c r="U184" s="288" t="s">
        <v>11</v>
      </c>
      <c r="V184" s="336" t="b">
        <f t="shared" si="85"/>
        <v>1</v>
      </c>
      <c r="W184" s="320"/>
      <c r="X184" s="326"/>
      <c r="Y184" s="329"/>
      <c r="Z184" s="339"/>
      <c r="AB184" s="288">
        <f t="shared" si="72"/>
        <v>0</v>
      </c>
      <c r="AC184" s="288">
        <f t="shared" si="73"/>
        <v>0</v>
      </c>
      <c r="AD184" s="288">
        <f t="shared" si="74"/>
        <v>0</v>
      </c>
      <c r="AE184" s="288">
        <f t="shared" si="75"/>
        <v>0</v>
      </c>
      <c r="AF184" s="288"/>
      <c r="AG184" s="288"/>
      <c r="AH184" s="288"/>
      <c r="AI184" s="288"/>
      <c r="AJ184" s="288">
        <f t="shared" si="86"/>
        <v>0</v>
      </c>
      <c r="AK184" s="288"/>
      <c r="AL184" s="288"/>
      <c r="AM184" s="288"/>
      <c r="AN184" s="288">
        <f t="shared" si="87"/>
        <v>0</v>
      </c>
      <c r="AO184" s="335">
        <f t="shared" si="76"/>
        <v>0</v>
      </c>
      <c r="AP184" s="335">
        <f t="shared" si="77"/>
        <v>0</v>
      </c>
      <c r="AR184" s="288"/>
      <c r="AS184" s="288"/>
      <c r="AT184" s="288"/>
      <c r="AU184" s="289"/>
      <c r="AV184" s="288">
        <f t="shared" si="88"/>
        <v>0</v>
      </c>
      <c r="AW184" s="288">
        <f t="shared" si="89"/>
        <v>0</v>
      </c>
      <c r="AX184" s="288">
        <f t="shared" si="90"/>
        <v>0</v>
      </c>
      <c r="AY184" s="288">
        <f t="shared" si="91"/>
        <v>0</v>
      </c>
      <c r="AZ184" s="340"/>
      <c r="BA184" s="288"/>
      <c r="BB184" s="288"/>
      <c r="BC184" s="288"/>
      <c r="BD184" s="289"/>
      <c r="BE184" s="288">
        <f t="shared" si="92"/>
        <v>0</v>
      </c>
      <c r="BF184" s="288">
        <f t="shared" si="78"/>
        <v>0</v>
      </c>
      <c r="BG184" s="288">
        <f t="shared" si="79"/>
        <v>0</v>
      </c>
      <c r="BH184" s="288">
        <f t="shared" si="80"/>
        <v>0</v>
      </c>
      <c r="BJ184" s="340"/>
      <c r="DJ184" s="341"/>
    </row>
    <row r="185" spans="1:114" ht="12.75" customHeight="1" outlineLevel="1" x14ac:dyDescent="0.25">
      <c r="A185" s="331" t="str">
        <f t="shared" si="81"/>
        <v>Hotel NameSep-23</v>
      </c>
      <c r="B185" s="331" t="str">
        <f t="shared" si="82"/>
        <v>Hotel Name45197</v>
      </c>
      <c r="C185" s="332" t="s">
        <v>183</v>
      </c>
      <c r="D185" s="333" t="str">
        <f t="shared" si="83"/>
        <v>Sep-23</v>
      </c>
      <c r="E185" s="333" t="s">
        <v>52</v>
      </c>
      <c r="F185" s="333">
        <v>45197</v>
      </c>
      <c r="G185" s="334">
        <f t="shared" si="84"/>
        <v>5</v>
      </c>
      <c r="H185" s="288"/>
      <c r="I185" s="288"/>
      <c r="J185" s="288"/>
      <c r="K185" s="289">
        <f t="shared" si="95"/>
        <v>0</v>
      </c>
      <c r="L185" s="288"/>
      <c r="M185" s="288"/>
      <c r="N185" s="288"/>
      <c r="O185" s="289">
        <f t="shared" si="68"/>
        <v>0</v>
      </c>
      <c r="P185" s="335">
        <f t="shared" si="69"/>
        <v>0</v>
      </c>
      <c r="Q185" s="335">
        <f t="shared" si="70"/>
        <v>0</v>
      </c>
      <c r="R185" s="288" t="s">
        <v>11</v>
      </c>
      <c r="S185" s="288">
        <f t="shared" si="94"/>
        <v>0</v>
      </c>
      <c r="T185" s="335">
        <f t="shared" si="71"/>
        <v>0</v>
      </c>
      <c r="U185" s="288" t="s">
        <v>11</v>
      </c>
      <c r="V185" s="336" t="b">
        <f t="shared" si="85"/>
        <v>1</v>
      </c>
      <c r="W185" s="320"/>
      <c r="X185" s="326"/>
      <c r="Y185" s="329"/>
      <c r="Z185" s="339"/>
      <c r="AB185" s="288">
        <f t="shared" si="72"/>
        <v>0</v>
      </c>
      <c r="AC185" s="288">
        <f t="shared" si="73"/>
        <v>0</v>
      </c>
      <c r="AD185" s="288">
        <f t="shared" si="74"/>
        <v>0</v>
      </c>
      <c r="AE185" s="288">
        <f t="shared" si="75"/>
        <v>0</v>
      </c>
      <c r="AF185" s="288"/>
      <c r="AG185" s="288"/>
      <c r="AH185" s="288"/>
      <c r="AI185" s="288"/>
      <c r="AJ185" s="288">
        <f t="shared" si="86"/>
        <v>0</v>
      </c>
      <c r="AK185" s="288"/>
      <c r="AL185" s="288"/>
      <c r="AM185" s="288"/>
      <c r="AN185" s="288">
        <f t="shared" si="87"/>
        <v>0</v>
      </c>
      <c r="AO185" s="335">
        <f t="shared" si="76"/>
        <v>0</v>
      </c>
      <c r="AP185" s="335">
        <f t="shared" si="77"/>
        <v>0</v>
      </c>
      <c r="AR185" s="288"/>
      <c r="AS185" s="288"/>
      <c r="AT185" s="288"/>
      <c r="AU185" s="289"/>
      <c r="AV185" s="288">
        <f t="shared" si="88"/>
        <v>0</v>
      </c>
      <c r="AW185" s="288">
        <f t="shared" si="89"/>
        <v>0</v>
      </c>
      <c r="AX185" s="288">
        <f t="shared" si="90"/>
        <v>0</v>
      </c>
      <c r="AY185" s="288">
        <f t="shared" si="91"/>
        <v>0</v>
      </c>
      <c r="AZ185" s="340"/>
      <c r="BA185" s="288"/>
      <c r="BB185" s="288"/>
      <c r="BC185" s="288"/>
      <c r="BD185" s="289"/>
      <c r="BE185" s="288">
        <f t="shared" si="92"/>
        <v>0</v>
      </c>
      <c r="BF185" s="288">
        <f t="shared" si="78"/>
        <v>0</v>
      </c>
      <c r="BG185" s="288">
        <f t="shared" si="79"/>
        <v>0</v>
      </c>
      <c r="BH185" s="288">
        <f t="shared" si="80"/>
        <v>0</v>
      </c>
      <c r="BJ185" s="340"/>
      <c r="DJ185" s="341"/>
    </row>
    <row r="186" spans="1:114" ht="12.75" customHeight="1" outlineLevel="1" x14ac:dyDescent="0.25">
      <c r="A186" s="331" t="str">
        <f t="shared" si="81"/>
        <v>Hotel NameSep-23</v>
      </c>
      <c r="B186" s="331" t="str">
        <f t="shared" si="82"/>
        <v>Hotel Name45198</v>
      </c>
      <c r="C186" s="332" t="s">
        <v>183</v>
      </c>
      <c r="D186" s="333" t="str">
        <f t="shared" si="83"/>
        <v>Sep-23</v>
      </c>
      <c r="E186" s="333" t="s">
        <v>52</v>
      </c>
      <c r="F186" s="333">
        <v>45198</v>
      </c>
      <c r="G186" s="334">
        <f t="shared" si="84"/>
        <v>6</v>
      </c>
      <c r="H186" s="288"/>
      <c r="I186" s="288"/>
      <c r="J186" s="288"/>
      <c r="K186" s="289">
        <f t="shared" si="95"/>
        <v>0</v>
      </c>
      <c r="L186" s="288"/>
      <c r="M186" s="288"/>
      <c r="N186" s="288"/>
      <c r="O186" s="289">
        <f t="shared" si="68"/>
        <v>0</v>
      </c>
      <c r="P186" s="335">
        <f t="shared" si="69"/>
        <v>0</v>
      </c>
      <c r="Q186" s="335">
        <f t="shared" si="70"/>
        <v>0</v>
      </c>
      <c r="R186" s="288" t="s">
        <v>11</v>
      </c>
      <c r="S186" s="288">
        <f t="shared" si="94"/>
        <v>0</v>
      </c>
      <c r="T186" s="335">
        <f t="shared" si="71"/>
        <v>0</v>
      </c>
      <c r="U186" s="288" t="s">
        <v>11</v>
      </c>
      <c r="V186" s="336" t="b">
        <f t="shared" si="85"/>
        <v>1</v>
      </c>
      <c r="W186" s="320"/>
      <c r="X186" s="326"/>
      <c r="Y186" s="329"/>
      <c r="Z186" s="339"/>
      <c r="AB186" s="288">
        <f t="shared" si="72"/>
        <v>0</v>
      </c>
      <c r="AC186" s="288">
        <f t="shared" si="73"/>
        <v>0</v>
      </c>
      <c r="AD186" s="288">
        <f t="shared" si="74"/>
        <v>0</v>
      </c>
      <c r="AE186" s="288">
        <f t="shared" si="75"/>
        <v>0</v>
      </c>
      <c r="AF186" s="288"/>
      <c r="AG186" s="288"/>
      <c r="AH186" s="288"/>
      <c r="AI186" s="288"/>
      <c r="AJ186" s="288">
        <f t="shared" si="86"/>
        <v>0</v>
      </c>
      <c r="AK186" s="288"/>
      <c r="AL186" s="288"/>
      <c r="AM186" s="288"/>
      <c r="AN186" s="288">
        <f t="shared" si="87"/>
        <v>0</v>
      </c>
      <c r="AO186" s="335">
        <f t="shared" si="76"/>
        <v>0</v>
      </c>
      <c r="AP186" s="335">
        <f t="shared" si="77"/>
        <v>0</v>
      </c>
      <c r="AR186" s="288"/>
      <c r="AS186" s="288"/>
      <c r="AT186" s="288"/>
      <c r="AU186" s="289"/>
      <c r="AV186" s="288">
        <f t="shared" si="88"/>
        <v>0</v>
      </c>
      <c r="AW186" s="288">
        <f t="shared" si="89"/>
        <v>0</v>
      </c>
      <c r="AX186" s="288">
        <f t="shared" si="90"/>
        <v>0</v>
      </c>
      <c r="AY186" s="288">
        <f t="shared" si="91"/>
        <v>0</v>
      </c>
      <c r="AZ186" s="340"/>
      <c r="BA186" s="288"/>
      <c r="BB186" s="288"/>
      <c r="BC186" s="288"/>
      <c r="BD186" s="289"/>
      <c r="BE186" s="288">
        <f t="shared" si="92"/>
        <v>0</v>
      </c>
      <c r="BF186" s="288">
        <f t="shared" si="78"/>
        <v>0</v>
      </c>
      <c r="BG186" s="288">
        <f t="shared" si="79"/>
        <v>0</v>
      </c>
      <c r="BH186" s="288">
        <f t="shared" si="80"/>
        <v>0</v>
      </c>
      <c r="BJ186" s="340"/>
      <c r="DJ186" s="341"/>
    </row>
    <row r="187" spans="1:114" ht="12.75" customHeight="1" outlineLevel="1" x14ac:dyDescent="0.25">
      <c r="A187" s="331" t="str">
        <f t="shared" si="81"/>
        <v>Hotel NameSep-23</v>
      </c>
      <c r="B187" s="331" t="str">
        <f t="shared" si="82"/>
        <v>Hotel Name45199</v>
      </c>
      <c r="C187" s="332" t="s">
        <v>183</v>
      </c>
      <c r="D187" s="333" t="str">
        <f t="shared" si="83"/>
        <v>Sep-23</v>
      </c>
      <c r="E187" s="333" t="s">
        <v>52</v>
      </c>
      <c r="F187" s="333">
        <v>45199</v>
      </c>
      <c r="G187" s="334">
        <f t="shared" si="84"/>
        <v>7</v>
      </c>
      <c r="H187" s="288"/>
      <c r="I187" s="288"/>
      <c r="J187" s="288"/>
      <c r="K187" s="289">
        <f t="shared" si="95"/>
        <v>0</v>
      </c>
      <c r="L187" s="288"/>
      <c r="M187" s="288"/>
      <c r="N187" s="288"/>
      <c r="O187" s="289">
        <f t="shared" si="68"/>
        <v>0</v>
      </c>
      <c r="P187" s="335">
        <f t="shared" si="69"/>
        <v>0</v>
      </c>
      <c r="Q187" s="335">
        <f t="shared" si="70"/>
        <v>0</v>
      </c>
      <c r="R187" s="288" t="s">
        <v>11</v>
      </c>
      <c r="S187" s="288">
        <f t="shared" si="94"/>
        <v>0</v>
      </c>
      <c r="T187" s="335">
        <f t="shared" si="71"/>
        <v>0</v>
      </c>
      <c r="U187" s="288" t="s">
        <v>11</v>
      </c>
      <c r="V187" s="336" t="b">
        <f t="shared" si="85"/>
        <v>1</v>
      </c>
      <c r="W187" s="320"/>
      <c r="X187" s="326"/>
      <c r="Y187" s="329"/>
      <c r="Z187" s="339"/>
      <c r="AB187" s="288">
        <f t="shared" si="72"/>
        <v>0</v>
      </c>
      <c r="AC187" s="288">
        <f t="shared" si="73"/>
        <v>0</v>
      </c>
      <c r="AD187" s="288">
        <f t="shared" si="74"/>
        <v>0</v>
      </c>
      <c r="AE187" s="288">
        <f t="shared" si="75"/>
        <v>0</v>
      </c>
      <c r="AF187" s="288"/>
      <c r="AG187" s="288"/>
      <c r="AH187" s="288"/>
      <c r="AI187" s="288"/>
      <c r="AJ187" s="288">
        <f t="shared" si="86"/>
        <v>0</v>
      </c>
      <c r="AK187" s="288"/>
      <c r="AL187" s="288"/>
      <c r="AM187" s="288"/>
      <c r="AN187" s="288">
        <f t="shared" si="87"/>
        <v>0</v>
      </c>
      <c r="AO187" s="335">
        <f t="shared" si="76"/>
        <v>0</v>
      </c>
      <c r="AP187" s="335">
        <f t="shared" si="77"/>
        <v>0</v>
      </c>
      <c r="AR187" s="288"/>
      <c r="AS187" s="288"/>
      <c r="AT187" s="288"/>
      <c r="AU187" s="289"/>
      <c r="AV187" s="288">
        <f t="shared" si="88"/>
        <v>0</v>
      </c>
      <c r="AW187" s="288">
        <f t="shared" si="89"/>
        <v>0</v>
      </c>
      <c r="AX187" s="288">
        <f t="shared" si="90"/>
        <v>0</v>
      </c>
      <c r="AY187" s="288">
        <f t="shared" si="91"/>
        <v>0</v>
      </c>
      <c r="AZ187" s="340"/>
      <c r="BA187" s="288"/>
      <c r="BB187" s="288"/>
      <c r="BC187" s="288"/>
      <c r="BD187" s="289"/>
      <c r="BE187" s="288">
        <f t="shared" si="92"/>
        <v>0</v>
      </c>
      <c r="BF187" s="288">
        <f t="shared" si="78"/>
        <v>0</v>
      </c>
      <c r="BG187" s="288">
        <f t="shared" si="79"/>
        <v>0</v>
      </c>
      <c r="BH187" s="288">
        <f t="shared" si="80"/>
        <v>0</v>
      </c>
      <c r="BJ187" s="340"/>
      <c r="DJ187" s="341"/>
    </row>
    <row r="188" spans="1:114" ht="12.75" customHeight="1" outlineLevel="1" collapsed="1" x14ac:dyDescent="0.25">
      <c r="A188" s="331" t="str">
        <f t="shared" si="81"/>
        <v>Hotel NameOct-23</v>
      </c>
      <c r="B188" s="331" t="str">
        <f t="shared" si="82"/>
        <v>Hotel Name45200</v>
      </c>
      <c r="C188" s="332" t="s">
        <v>183</v>
      </c>
      <c r="D188" s="333" t="str">
        <f t="shared" si="83"/>
        <v>Oct-23</v>
      </c>
      <c r="E188" s="333" t="s">
        <v>53</v>
      </c>
      <c r="F188" s="333">
        <v>45200</v>
      </c>
      <c r="G188" s="334">
        <f t="shared" si="84"/>
        <v>1</v>
      </c>
      <c r="H188" s="288"/>
      <c r="I188" s="288"/>
      <c r="J188" s="288"/>
      <c r="K188" s="289">
        <f t="shared" si="95"/>
        <v>0</v>
      </c>
      <c r="L188" s="288"/>
      <c r="M188" s="288"/>
      <c r="N188" s="288"/>
      <c r="O188" s="289">
        <f t="shared" si="68"/>
        <v>0</v>
      </c>
      <c r="P188" s="335">
        <f t="shared" si="69"/>
        <v>0</v>
      </c>
      <c r="Q188" s="335">
        <f t="shared" si="70"/>
        <v>0</v>
      </c>
      <c r="R188" s="288" t="s">
        <v>11</v>
      </c>
      <c r="S188" s="288">
        <f t="shared" si="94"/>
        <v>0</v>
      </c>
      <c r="T188" s="335">
        <f t="shared" si="71"/>
        <v>0</v>
      </c>
      <c r="U188" s="288" t="s">
        <v>11</v>
      </c>
      <c r="V188" s="336" t="b">
        <f t="shared" si="85"/>
        <v>1</v>
      </c>
      <c r="W188" s="320"/>
      <c r="X188" s="326"/>
      <c r="Y188" s="329"/>
      <c r="Z188" s="339"/>
      <c r="AB188" s="288">
        <f t="shared" si="72"/>
        <v>0</v>
      </c>
      <c r="AC188" s="288">
        <f t="shared" si="73"/>
        <v>0</v>
      </c>
      <c r="AD188" s="288">
        <f t="shared" si="74"/>
        <v>0</v>
      </c>
      <c r="AE188" s="288">
        <f t="shared" si="75"/>
        <v>0</v>
      </c>
      <c r="AF188" s="288"/>
      <c r="AG188" s="288"/>
      <c r="AH188" s="288"/>
      <c r="AI188" s="288"/>
      <c r="AJ188" s="288">
        <f t="shared" si="86"/>
        <v>0</v>
      </c>
      <c r="AK188" s="288"/>
      <c r="AL188" s="288"/>
      <c r="AM188" s="288"/>
      <c r="AN188" s="288">
        <f t="shared" si="87"/>
        <v>0</v>
      </c>
      <c r="AO188" s="335">
        <f t="shared" si="76"/>
        <v>0</v>
      </c>
      <c r="AP188" s="335">
        <f t="shared" si="77"/>
        <v>0</v>
      </c>
      <c r="AR188" s="288"/>
      <c r="AS188" s="288"/>
      <c r="AT188" s="288"/>
      <c r="AU188" s="289"/>
      <c r="AV188" s="288">
        <f t="shared" si="88"/>
        <v>0</v>
      </c>
      <c r="AW188" s="288">
        <f t="shared" si="89"/>
        <v>0</v>
      </c>
      <c r="AX188" s="288">
        <f t="shared" si="90"/>
        <v>0</v>
      </c>
      <c r="AY188" s="288">
        <f t="shared" si="91"/>
        <v>0</v>
      </c>
      <c r="AZ188" s="340"/>
      <c r="BA188" s="288"/>
      <c r="BB188" s="288"/>
      <c r="BC188" s="288"/>
      <c r="BD188" s="289"/>
      <c r="BE188" s="288">
        <f t="shared" si="92"/>
        <v>0</v>
      </c>
      <c r="BF188" s="288">
        <f t="shared" si="78"/>
        <v>0</v>
      </c>
      <c r="BG188" s="288">
        <f t="shared" si="79"/>
        <v>0</v>
      </c>
      <c r="BH188" s="288">
        <f t="shared" si="80"/>
        <v>0</v>
      </c>
      <c r="BJ188" s="340"/>
      <c r="DJ188" s="341"/>
    </row>
    <row r="189" spans="1:114" ht="12.75" customHeight="1" outlineLevel="1" x14ac:dyDescent="0.25">
      <c r="A189" s="331" t="str">
        <f t="shared" si="81"/>
        <v>Hotel NameOct-23</v>
      </c>
      <c r="B189" s="331" t="str">
        <f t="shared" si="82"/>
        <v>Hotel Name45201</v>
      </c>
      <c r="C189" s="332" t="s">
        <v>183</v>
      </c>
      <c r="D189" s="333" t="str">
        <f t="shared" si="83"/>
        <v>Oct-23</v>
      </c>
      <c r="E189" s="333" t="s">
        <v>53</v>
      </c>
      <c r="F189" s="333">
        <v>45201</v>
      </c>
      <c r="G189" s="334">
        <f t="shared" si="84"/>
        <v>2</v>
      </c>
      <c r="H189" s="288"/>
      <c r="I189" s="288"/>
      <c r="J189" s="288"/>
      <c r="K189" s="289">
        <f t="shared" si="95"/>
        <v>0</v>
      </c>
      <c r="L189" s="288"/>
      <c r="M189" s="288"/>
      <c r="N189" s="288"/>
      <c r="O189" s="289">
        <f t="shared" si="68"/>
        <v>0</v>
      </c>
      <c r="P189" s="335">
        <f t="shared" si="69"/>
        <v>0</v>
      </c>
      <c r="Q189" s="335">
        <f t="shared" si="70"/>
        <v>0</v>
      </c>
      <c r="R189" s="288" t="s">
        <v>11</v>
      </c>
      <c r="S189" s="288">
        <f t="shared" si="94"/>
        <v>0</v>
      </c>
      <c r="T189" s="335">
        <f t="shared" si="71"/>
        <v>0</v>
      </c>
      <c r="U189" s="288" t="s">
        <v>11</v>
      </c>
      <c r="V189" s="336" t="b">
        <f t="shared" si="85"/>
        <v>1</v>
      </c>
      <c r="W189" s="320"/>
      <c r="X189" s="326"/>
      <c r="Y189" s="329"/>
      <c r="Z189" s="339"/>
      <c r="AB189" s="288">
        <f t="shared" si="72"/>
        <v>0</v>
      </c>
      <c r="AC189" s="288">
        <f t="shared" si="73"/>
        <v>0</v>
      </c>
      <c r="AD189" s="288">
        <f t="shared" si="74"/>
        <v>0</v>
      </c>
      <c r="AE189" s="288">
        <f t="shared" si="75"/>
        <v>0</v>
      </c>
      <c r="AF189" s="288"/>
      <c r="AG189" s="288"/>
      <c r="AH189" s="288"/>
      <c r="AI189" s="288"/>
      <c r="AJ189" s="288">
        <f t="shared" si="86"/>
        <v>0</v>
      </c>
      <c r="AK189" s="288"/>
      <c r="AL189" s="288"/>
      <c r="AM189" s="288"/>
      <c r="AN189" s="288">
        <f t="shared" si="87"/>
        <v>0</v>
      </c>
      <c r="AO189" s="335">
        <f t="shared" si="76"/>
        <v>0</v>
      </c>
      <c r="AP189" s="335">
        <f t="shared" si="77"/>
        <v>0</v>
      </c>
      <c r="AR189" s="288"/>
      <c r="AS189" s="288"/>
      <c r="AT189" s="288"/>
      <c r="AU189" s="289"/>
      <c r="AV189" s="288">
        <f t="shared" si="88"/>
        <v>0</v>
      </c>
      <c r="AW189" s="288">
        <f t="shared" si="89"/>
        <v>0</v>
      </c>
      <c r="AX189" s="288">
        <f t="shared" si="90"/>
        <v>0</v>
      </c>
      <c r="AY189" s="288">
        <f t="shared" si="91"/>
        <v>0</v>
      </c>
      <c r="AZ189" s="340"/>
      <c r="BA189" s="288"/>
      <c r="BB189" s="288"/>
      <c r="BC189" s="288"/>
      <c r="BD189" s="289"/>
      <c r="BE189" s="288">
        <f t="shared" si="92"/>
        <v>0</v>
      </c>
      <c r="BF189" s="288">
        <f t="shared" si="78"/>
        <v>0</v>
      </c>
      <c r="BG189" s="288">
        <f t="shared" si="79"/>
        <v>0</v>
      </c>
      <c r="BH189" s="288">
        <f t="shared" si="80"/>
        <v>0</v>
      </c>
      <c r="BJ189" s="340"/>
      <c r="DJ189" s="341"/>
    </row>
    <row r="190" spans="1:114" ht="12.75" customHeight="1" outlineLevel="1" x14ac:dyDescent="0.25">
      <c r="A190" s="331" t="str">
        <f t="shared" si="81"/>
        <v>Hotel NameOct-23</v>
      </c>
      <c r="B190" s="331" t="str">
        <f t="shared" si="82"/>
        <v>Hotel Name45202</v>
      </c>
      <c r="C190" s="332" t="s">
        <v>183</v>
      </c>
      <c r="D190" s="333" t="str">
        <f t="shared" si="83"/>
        <v>Oct-23</v>
      </c>
      <c r="E190" s="333" t="s">
        <v>53</v>
      </c>
      <c r="F190" s="333">
        <v>45202</v>
      </c>
      <c r="G190" s="334">
        <f t="shared" si="84"/>
        <v>3</v>
      </c>
      <c r="H190" s="288"/>
      <c r="I190" s="288"/>
      <c r="J190" s="288"/>
      <c r="K190" s="289">
        <f t="shared" si="95"/>
        <v>0</v>
      </c>
      <c r="L190" s="288"/>
      <c r="M190" s="288"/>
      <c r="N190" s="288"/>
      <c r="O190" s="289">
        <f t="shared" si="68"/>
        <v>0</v>
      </c>
      <c r="P190" s="335">
        <f t="shared" si="69"/>
        <v>0</v>
      </c>
      <c r="Q190" s="335">
        <f t="shared" si="70"/>
        <v>0</v>
      </c>
      <c r="R190" s="288" t="s">
        <v>11</v>
      </c>
      <c r="S190" s="288">
        <f t="shared" si="94"/>
        <v>0</v>
      </c>
      <c r="T190" s="335">
        <f t="shared" si="71"/>
        <v>0</v>
      </c>
      <c r="U190" s="288" t="s">
        <v>11</v>
      </c>
      <c r="V190" s="336" t="b">
        <f t="shared" si="85"/>
        <v>1</v>
      </c>
      <c r="W190" s="320"/>
      <c r="X190" s="326"/>
      <c r="Y190" s="329"/>
      <c r="Z190" s="339"/>
      <c r="AB190" s="288">
        <f t="shared" si="72"/>
        <v>0</v>
      </c>
      <c r="AC190" s="288">
        <f t="shared" si="73"/>
        <v>0</v>
      </c>
      <c r="AD190" s="288">
        <f t="shared" si="74"/>
        <v>0</v>
      </c>
      <c r="AE190" s="288">
        <f t="shared" si="75"/>
        <v>0</v>
      </c>
      <c r="AF190" s="288"/>
      <c r="AG190" s="288"/>
      <c r="AH190" s="288"/>
      <c r="AI190" s="288"/>
      <c r="AJ190" s="288">
        <f t="shared" si="86"/>
        <v>0</v>
      </c>
      <c r="AK190" s="288"/>
      <c r="AL190" s="288"/>
      <c r="AM190" s="288"/>
      <c r="AN190" s="288">
        <f t="shared" si="87"/>
        <v>0</v>
      </c>
      <c r="AO190" s="335">
        <f t="shared" si="76"/>
        <v>0</v>
      </c>
      <c r="AP190" s="335">
        <f t="shared" si="77"/>
        <v>0</v>
      </c>
      <c r="AR190" s="288"/>
      <c r="AS190" s="288"/>
      <c r="AT190" s="288"/>
      <c r="AU190" s="289"/>
      <c r="AV190" s="288">
        <f t="shared" si="88"/>
        <v>0</v>
      </c>
      <c r="AW190" s="288">
        <f t="shared" si="89"/>
        <v>0</v>
      </c>
      <c r="AX190" s="288">
        <f t="shared" si="90"/>
        <v>0</v>
      </c>
      <c r="AY190" s="288">
        <f t="shared" si="91"/>
        <v>0</v>
      </c>
      <c r="AZ190" s="340"/>
      <c r="BA190" s="288"/>
      <c r="BB190" s="288"/>
      <c r="BC190" s="288"/>
      <c r="BD190" s="289"/>
      <c r="BE190" s="288">
        <f t="shared" si="92"/>
        <v>0</v>
      </c>
      <c r="BF190" s="288">
        <f t="shared" si="78"/>
        <v>0</v>
      </c>
      <c r="BG190" s="288">
        <f t="shared" si="79"/>
        <v>0</v>
      </c>
      <c r="BH190" s="288">
        <f t="shared" si="80"/>
        <v>0</v>
      </c>
      <c r="BJ190" s="340"/>
      <c r="DJ190" s="341"/>
    </row>
    <row r="191" spans="1:114" ht="12.75" customHeight="1" outlineLevel="1" x14ac:dyDescent="0.25">
      <c r="A191" s="331" t="str">
        <f t="shared" si="81"/>
        <v>Hotel NameOct-23</v>
      </c>
      <c r="B191" s="331" t="str">
        <f t="shared" si="82"/>
        <v>Hotel Name45203</v>
      </c>
      <c r="C191" s="332" t="s">
        <v>183</v>
      </c>
      <c r="D191" s="333" t="str">
        <f t="shared" si="83"/>
        <v>Oct-23</v>
      </c>
      <c r="E191" s="333" t="s">
        <v>53</v>
      </c>
      <c r="F191" s="333">
        <v>45203</v>
      </c>
      <c r="G191" s="334">
        <f t="shared" si="84"/>
        <v>4</v>
      </c>
      <c r="H191" s="288"/>
      <c r="I191" s="288"/>
      <c r="J191" s="288"/>
      <c r="K191" s="289">
        <f t="shared" si="95"/>
        <v>0</v>
      </c>
      <c r="L191" s="288"/>
      <c r="M191" s="288"/>
      <c r="N191" s="288"/>
      <c r="O191" s="289">
        <f t="shared" si="68"/>
        <v>0</v>
      </c>
      <c r="P191" s="335">
        <f t="shared" si="69"/>
        <v>0</v>
      </c>
      <c r="Q191" s="335">
        <f t="shared" si="70"/>
        <v>0</v>
      </c>
      <c r="R191" s="288" t="s">
        <v>11</v>
      </c>
      <c r="S191" s="288">
        <f t="shared" si="94"/>
        <v>0</v>
      </c>
      <c r="T191" s="335">
        <f t="shared" si="71"/>
        <v>0</v>
      </c>
      <c r="U191" s="288" t="s">
        <v>11</v>
      </c>
      <c r="V191" s="336" t="b">
        <f t="shared" si="85"/>
        <v>1</v>
      </c>
      <c r="W191" s="320"/>
      <c r="X191" s="326"/>
      <c r="Y191" s="329"/>
      <c r="Z191" s="339"/>
      <c r="AB191" s="288">
        <f t="shared" si="72"/>
        <v>0</v>
      </c>
      <c r="AC191" s="288">
        <f t="shared" si="73"/>
        <v>0</v>
      </c>
      <c r="AD191" s="288">
        <f t="shared" si="74"/>
        <v>0</v>
      </c>
      <c r="AE191" s="288">
        <f t="shared" si="75"/>
        <v>0</v>
      </c>
      <c r="AF191" s="288"/>
      <c r="AG191" s="288"/>
      <c r="AH191" s="288"/>
      <c r="AI191" s="288"/>
      <c r="AJ191" s="288">
        <f t="shared" si="86"/>
        <v>0</v>
      </c>
      <c r="AK191" s="288"/>
      <c r="AL191" s="288"/>
      <c r="AM191" s="288"/>
      <c r="AN191" s="288">
        <f t="shared" si="87"/>
        <v>0</v>
      </c>
      <c r="AO191" s="335">
        <f t="shared" si="76"/>
        <v>0</v>
      </c>
      <c r="AP191" s="335">
        <f t="shared" si="77"/>
        <v>0</v>
      </c>
      <c r="AR191" s="288"/>
      <c r="AS191" s="288"/>
      <c r="AT191" s="288"/>
      <c r="AU191" s="289"/>
      <c r="AV191" s="288">
        <f t="shared" si="88"/>
        <v>0</v>
      </c>
      <c r="AW191" s="288">
        <f t="shared" si="89"/>
        <v>0</v>
      </c>
      <c r="AX191" s="288">
        <f t="shared" si="90"/>
        <v>0</v>
      </c>
      <c r="AY191" s="288">
        <f t="shared" si="91"/>
        <v>0</v>
      </c>
      <c r="AZ191" s="340"/>
      <c r="BA191" s="288"/>
      <c r="BB191" s="288"/>
      <c r="BC191" s="288"/>
      <c r="BD191" s="289"/>
      <c r="BE191" s="288">
        <f t="shared" si="92"/>
        <v>0</v>
      </c>
      <c r="BF191" s="288">
        <f t="shared" si="78"/>
        <v>0</v>
      </c>
      <c r="BG191" s="288">
        <f t="shared" si="79"/>
        <v>0</v>
      </c>
      <c r="BH191" s="288">
        <f t="shared" si="80"/>
        <v>0</v>
      </c>
      <c r="BJ191" s="340"/>
      <c r="DJ191" s="341"/>
    </row>
    <row r="192" spans="1:114" ht="12.75" customHeight="1" outlineLevel="1" x14ac:dyDescent="0.25">
      <c r="A192" s="331" t="str">
        <f t="shared" si="81"/>
        <v>Hotel NameOct-23</v>
      </c>
      <c r="B192" s="331" t="str">
        <f t="shared" si="82"/>
        <v>Hotel Name45204</v>
      </c>
      <c r="C192" s="332" t="s">
        <v>183</v>
      </c>
      <c r="D192" s="333" t="str">
        <f t="shared" si="83"/>
        <v>Oct-23</v>
      </c>
      <c r="E192" s="333" t="s">
        <v>53</v>
      </c>
      <c r="F192" s="333">
        <v>45204</v>
      </c>
      <c r="G192" s="334">
        <f t="shared" si="84"/>
        <v>5</v>
      </c>
      <c r="H192" s="288"/>
      <c r="I192" s="288"/>
      <c r="J192" s="288"/>
      <c r="K192" s="289">
        <f t="shared" si="95"/>
        <v>0</v>
      </c>
      <c r="L192" s="288"/>
      <c r="M192" s="288"/>
      <c r="N192" s="288"/>
      <c r="O192" s="289">
        <f t="shared" si="68"/>
        <v>0</v>
      </c>
      <c r="P192" s="335">
        <f t="shared" si="69"/>
        <v>0</v>
      </c>
      <c r="Q192" s="335">
        <f t="shared" si="70"/>
        <v>0</v>
      </c>
      <c r="R192" s="288" t="s">
        <v>11</v>
      </c>
      <c r="S192" s="288">
        <f t="shared" si="94"/>
        <v>0</v>
      </c>
      <c r="T192" s="335">
        <f t="shared" si="71"/>
        <v>0</v>
      </c>
      <c r="U192" s="288" t="s">
        <v>11</v>
      </c>
      <c r="V192" s="336" t="b">
        <f t="shared" si="85"/>
        <v>1</v>
      </c>
      <c r="W192" s="320"/>
      <c r="X192" s="326"/>
      <c r="Y192" s="329"/>
      <c r="Z192" s="339"/>
      <c r="AB192" s="288">
        <f t="shared" si="72"/>
        <v>0</v>
      </c>
      <c r="AC192" s="288">
        <f t="shared" si="73"/>
        <v>0</v>
      </c>
      <c r="AD192" s="288">
        <f t="shared" si="74"/>
        <v>0</v>
      </c>
      <c r="AE192" s="288">
        <f t="shared" si="75"/>
        <v>0</v>
      </c>
      <c r="AF192" s="288"/>
      <c r="AG192" s="288"/>
      <c r="AH192" s="288"/>
      <c r="AI192" s="288"/>
      <c r="AJ192" s="288">
        <f t="shared" ref="AJ192:AJ200" si="96">SUM(AG192:AI192)-AI192</f>
        <v>0</v>
      </c>
      <c r="AK192" s="288"/>
      <c r="AL192" s="288"/>
      <c r="AM192" s="288"/>
      <c r="AN192" s="288">
        <f t="shared" si="87"/>
        <v>0</v>
      </c>
      <c r="AO192" s="335">
        <f t="shared" si="76"/>
        <v>0</v>
      </c>
      <c r="AP192" s="335">
        <f t="shared" si="77"/>
        <v>0</v>
      </c>
      <c r="AR192" s="288"/>
      <c r="AS192" s="288"/>
      <c r="AT192" s="288"/>
      <c r="AU192" s="289"/>
      <c r="AV192" s="288">
        <f t="shared" si="88"/>
        <v>0</v>
      </c>
      <c r="AW192" s="288">
        <f t="shared" si="89"/>
        <v>0</v>
      </c>
      <c r="AX192" s="288">
        <f t="shared" si="90"/>
        <v>0</v>
      </c>
      <c r="AY192" s="288">
        <f t="shared" si="91"/>
        <v>0</v>
      </c>
      <c r="AZ192" s="340"/>
      <c r="BA192" s="288"/>
      <c r="BB192" s="288"/>
      <c r="BC192" s="288"/>
      <c r="BD192" s="289"/>
      <c r="BE192" s="288">
        <f t="shared" si="92"/>
        <v>0</v>
      </c>
      <c r="BF192" s="288">
        <f t="shared" si="78"/>
        <v>0</v>
      </c>
      <c r="BG192" s="288">
        <f t="shared" si="79"/>
        <v>0</v>
      </c>
      <c r="BH192" s="288">
        <f t="shared" si="80"/>
        <v>0</v>
      </c>
      <c r="BJ192" s="340"/>
      <c r="DJ192" s="341"/>
    </row>
    <row r="193" spans="1:114" ht="12.75" customHeight="1" outlineLevel="1" x14ac:dyDescent="0.25">
      <c r="A193" s="331" t="str">
        <f t="shared" si="81"/>
        <v>Hotel NameOct-23</v>
      </c>
      <c r="B193" s="331" t="str">
        <f t="shared" si="82"/>
        <v>Hotel Name45205</v>
      </c>
      <c r="C193" s="332" t="s">
        <v>183</v>
      </c>
      <c r="D193" s="333" t="str">
        <f t="shared" si="83"/>
        <v>Oct-23</v>
      </c>
      <c r="E193" s="333" t="s">
        <v>53</v>
      </c>
      <c r="F193" s="333">
        <v>45205</v>
      </c>
      <c r="G193" s="334">
        <f t="shared" si="84"/>
        <v>6</v>
      </c>
      <c r="H193" s="288"/>
      <c r="I193" s="288"/>
      <c r="J193" s="288"/>
      <c r="K193" s="289">
        <f t="shared" si="95"/>
        <v>0</v>
      </c>
      <c r="L193" s="288"/>
      <c r="M193" s="288"/>
      <c r="N193" s="288"/>
      <c r="O193" s="289">
        <f t="shared" si="68"/>
        <v>0</v>
      </c>
      <c r="P193" s="335">
        <f t="shared" si="69"/>
        <v>0</v>
      </c>
      <c r="Q193" s="335">
        <f t="shared" si="70"/>
        <v>0</v>
      </c>
      <c r="R193" s="288" t="s">
        <v>11</v>
      </c>
      <c r="S193" s="288">
        <f t="shared" si="94"/>
        <v>0</v>
      </c>
      <c r="T193" s="335">
        <f t="shared" si="71"/>
        <v>0</v>
      </c>
      <c r="U193" s="288" t="s">
        <v>11</v>
      </c>
      <c r="V193" s="336" t="b">
        <f t="shared" si="85"/>
        <v>1</v>
      </c>
      <c r="W193" s="320"/>
      <c r="X193" s="326"/>
      <c r="Y193" s="329"/>
      <c r="Z193" s="339"/>
      <c r="AB193" s="288">
        <f t="shared" si="72"/>
        <v>0</v>
      </c>
      <c r="AC193" s="288">
        <f t="shared" si="73"/>
        <v>0</v>
      </c>
      <c r="AD193" s="288">
        <f t="shared" si="74"/>
        <v>0</v>
      </c>
      <c r="AE193" s="288">
        <f t="shared" si="75"/>
        <v>0</v>
      </c>
      <c r="AF193" s="288"/>
      <c r="AG193" s="288"/>
      <c r="AH193" s="288"/>
      <c r="AI193" s="288"/>
      <c r="AJ193" s="288">
        <f t="shared" si="96"/>
        <v>0</v>
      </c>
      <c r="AK193" s="288"/>
      <c r="AL193" s="288"/>
      <c r="AM193" s="288"/>
      <c r="AN193" s="288">
        <f t="shared" si="87"/>
        <v>0</v>
      </c>
      <c r="AO193" s="335">
        <f t="shared" si="76"/>
        <v>0</v>
      </c>
      <c r="AP193" s="335">
        <f t="shared" si="77"/>
        <v>0</v>
      </c>
      <c r="AR193" s="288"/>
      <c r="AS193" s="288"/>
      <c r="AT193" s="288"/>
      <c r="AU193" s="289"/>
      <c r="AV193" s="288">
        <f t="shared" si="88"/>
        <v>0</v>
      </c>
      <c r="AW193" s="288">
        <f t="shared" si="89"/>
        <v>0</v>
      </c>
      <c r="AX193" s="288">
        <f t="shared" si="90"/>
        <v>0</v>
      </c>
      <c r="AY193" s="288">
        <f t="shared" si="91"/>
        <v>0</v>
      </c>
      <c r="AZ193" s="340"/>
      <c r="BA193" s="288"/>
      <c r="BB193" s="288"/>
      <c r="BC193" s="288"/>
      <c r="BD193" s="289"/>
      <c r="BE193" s="288">
        <f t="shared" si="92"/>
        <v>0</v>
      </c>
      <c r="BF193" s="288">
        <f t="shared" si="78"/>
        <v>0</v>
      </c>
      <c r="BG193" s="288">
        <f t="shared" si="79"/>
        <v>0</v>
      </c>
      <c r="BH193" s="288">
        <f t="shared" si="80"/>
        <v>0</v>
      </c>
      <c r="BJ193" s="340"/>
      <c r="DJ193" s="341"/>
    </row>
    <row r="194" spans="1:114" ht="12.75" customHeight="1" outlineLevel="1" x14ac:dyDescent="0.25">
      <c r="A194" s="331" t="str">
        <f t="shared" si="81"/>
        <v>Hotel NameOct-23</v>
      </c>
      <c r="B194" s="331" t="str">
        <f t="shared" si="82"/>
        <v>Hotel Name45206</v>
      </c>
      <c r="C194" s="332" t="s">
        <v>183</v>
      </c>
      <c r="D194" s="333" t="str">
        <f t="shared" si="83"/>
        <v>Oct-23</v>
      </c>
      <c r="E194" s="333" t="s">
        <v>53</v>
      </c>
      <c r="F194" s="333">
        <v>45206</v>
      </c>
      <c r="G194" s="334">
        <f t="shared" si="84"/>
        <v>7</v>
      </c>
      <c r="H194" s="288"/>
      <c r="I194" s="288"/>
      <c r="J194" s="288"/>
      <c r="K194" s="289">
        <f t="shared" si="95"/>
        <v>0</v>
      </c>
      <c r="L194" s="288"/>
      <c r="M194" s="288"/>
      <c r="N194" s="288"/>
      <c r="O194" s="289">
        <f t="shared" si="68"/>
        <v>0</v>
      </c>
      <c r="P194" s="335">
        <f t="shared" si="69"/>
        <v>0</v>
      </c>
      <c r="Q194" s="335">
        <f t="shared" si="70"/>
        <v>0</v>
      </c>
      <c r="R194" s="288" t="s">
        <v>11</v>
      </c>
      <c r="S194" s="288">
        <f t="shared" si="94"/>
        <v>0</v>
      </c>
      <c r="T194" s="335">
        <f t="shared" si="71"/>
        <v>0</v>
      </c>
      <c r="U194" s="288" t="s">
        <v>11</v>
      </c>
      <c r="V194" s="336" t="b">
        <f t="shared" si="85"/>
        <v>1</v>
      </c>
      <c r="W194" s="320"/>
      <c r="X194" s="326"/>
      <c r="Y194" s="329"/>
      <c r="Z194" s="339"/>
      <c r="AB194" s="288">
        <f t="shared" si="72"/>
        <v>0</v>
      </c>
      <c r="AC194" s="288">
        <f t="shared" si="73"/>
        <v>0</v>
      </c>
      <c r="AD194" s="288">
        <f t="shared" si="74"/>
        <v>0</v>
      </c>
      <c r="AE194" s="288">
        <f t="shared" si="75"/>
        <v>0</v>
      </c>
      <c r="AF194" s="288"/>
      <c r="AG194" s="288"/>
      <c r="AH194" s="288"/>
      <c r="AI194" s="288"/>
      <c r="AJ194" s="288">
        <f t="shared" si="96"/>
        <v>0</v>
      </c>
      <c r="AK194" s="288"/>
      <c r="AL194" s="288"/>
      <c r="AM194" s="288"/>
      <c r="AN194" s="288">
        <f t="shared" si="87"/>
        <v>0</v>
      </c>
      <c r="AO194" s="335">
        <f t="shared" si="76"/>
        <v>0</v>
      </c>
      <c r="AP194" s="335">
        <f t="shared" si="77"/>
        <v>0</v>
      </c>
      <c r="AR194" s="288"/>
      <c r="AS194" s="288"/>
      <c r="AT194" s="288"/>
      <c r="AU194" s="289"/>
      <c r="AV194" s="288">
        <f t="shared" si="88"/>
        <v>0</v>
      </c>
      <c r="AW194" s="288">
        <f t="shared" si="89"/>
        <v>0</v>
      </c>
      <c r="AX194" s="288">
        <f t="shared" si="90"/>
        <v>0</v>
      </c>
      <c r="AY194" s="288">
        <f t="shared" si="91"/>
        <v>0</v>
      </c>
      <c r="AZ194" s="340"/>
      <c r="BA194" s="288"/>
      <c r="BB194" s="288"/>
      <c r="BC194" s="288"/>
      <c r="BD194" s="289"/>
      <c r="BE194" s="288">
        <f t="shared" si="92"/>
        <v>0</v>
      </c>
      <c r="BF194" s="288">
        <f t="shared" si="78"/>
        <v>0</v>
      </c>
      <c r="BG194" s="288">
        <f t="shared" si="79"/>
        <v>0</v>
      </c>
      <c r="BH194" s="288">
        <f t="shared" si="80"/>
        <v>0</v>
      </c>
      <c r="BJ194" s="340"/>
      <c r="DJ194" s="341"/>
    </row>
    <row r="195" spans="1:114" ht="12.75" customHeight="1" outlineLevel="1" x14ac:dyDescent="0.25">
      <c r="A195" s="331" t="str">
        <f t="shared" si="81"/>
        <v>Hotel NameOct-23</v>
      </c>
      <c r="B195" s="331" t="str">
        <f t="shared" si="82"/>
        <v>Hotel Name45207</v>
      </c>
      <c r="C195" s="332" t="s">
        <v>183</v>
      </c>
      <c r="D195" s="333" t="str">
        <f t="shared" si="83"/>
        <v>Oct-23</v>
      </c>
      <c r="E195" s="333" t="s">
        <v>53</v>
      </c>
      <c r="F195" s="333">
        <v>45207</v>
      </c>
      <c r="G195" s="334">
        <f t="shared" si="84"/>
        <v>1</v>
      </c>
      <c r="H195" s="288"/>
      <c r="I195" s="288"/>
      <c r="J195" s="288"/>
      <c r="K195" s="289">
        <f t="shared" si="95"/>
        <v>0</v>
      </c>
      <c r="L195" s="288"/>
      <c r="M195" s="288"/>
      <c r="N195" s="288"/>
      <c r="O195" s="289">
        <f t="shared" si="68"/>
        <v>0</v>
      </c>
      <c r="P195" s="335">
        <f t="shared" si="69"/>
        <v>0</v>
      </c>
      <c r="Q195" s="335">
        <f t="shared" si="70"/>
        <v>0</v>
      </c>
      <c r="R195" s="288" t="s">
        <v>11</v>
      </c>
      <c r="S195" s="288">
        <f t="shared" si="94"/>
        <v>0</v>
      </c>
      <c r="T195" s="335">
        <f t="shared" si="71"/>
        <v>0</v>
      </c>
      <c r="U195" s="288" t="s">
        <v>11</v>
      </c>
      <c r="V195" s="336" t="b">
        <f t="shared" si="85"/>
        <v>1</v>
      </c>
      <c r="W195" s="320"/>
      <c r="X195" s="326"/>
      <c r="Y195" s="329"/>
      <c r="Z195" s="339"/>
      <c r="AB195" s="288">
        <f t="shared" si="72"/>
        <v>0</v>
      </c>
      <c r="AC195" s="288">
        <f t="shared" si="73"/>
        <v>0</v>
      </c>
      <c r="AD195" s="288">
        <f t="shared" si="74"/>
        <v>0</v>
      </c>
      <c r="AE195" s="288">
        <f t="shared" si="75"/>
        <v>0</v>
      </c>
      <c r="AF195" s="288"/>
      <c r="AG195" s="288"/>
      <c r="AH195" s="288"/>
      <c r="AI195" s="288"/>
      <c r="AJ195" s="288">
        <f t="shared" si="96"/>
        <v>0</v>
      </c>
      <c r="AK195" s="288"/>
      <c r="AL195" s="288"/>
      <c r="AM195" s="288"/>
      <c r="AN195" s="288">
        <f t="shared" si="87"/>
        <v>0</v>
      </c>
      <c r="AO195" s="335">
        <f t="shared" si="76"/>
        <v>0</v>
      </c>
      <c r="AP195" s="335">
        <f t="shared" si="77"/>
        <v>0</v>
      </c>
      <c r="AR195" s="288"/>
      <c r="AS195" s="288"/>
      <c r="AT195" s="288"/>
      <c r="AU195" s="289"/>
      <c r="AV195" s="288">
        <f t="shared" si="88"/>
        <v>0</v>
      </c>
      <c r="AW195" s="288">
        <f t="shared" si="89"/>
        <v>0</v>
      </c>
      <c r="AX195" s="288">
        <f t="shared" si="90"/>
        <v>0</v>
      </c>
      <c r="AY195" s="288">
        <f t="shared" si="91"/>
        <v>0</v>
      </c>
      <c r="AZ195" s="340"/>
      <c r="BA195" s="288"/>
      <c r="BB195" s="288"/>
      <c r="BC195" s="288"/>
      <c r="BD195" s="289"/>
      <c r="BE195" s="288">
        <f t="shared" si="92"/>
        <v>0</v>
      </c>
      <c r="BF195" s="288">
        <f t="shared" si="78"/>
        <v>0</v>
      </c>
      <c r="BG195" s="288">
        <f t="shared" si="79"/>
        <v>0</v>
      </c>
      <c r="BH195" s="288">
        <f t="shared" si="80"/>
        <v>0</v>
      </c>
      <c r="BJ195" s="340"/>
      <c r="DJ195" s="341"/>
    </row>
    <row r="196" spans="1:114" ht="12.75" customHeight="1" outlineLevel="1" x14ac:dyDescent="0.25">
      <c r="A196" s="331" t="str">
        <f t="shared" si="81"/>
        <v>Hotel NameOct-23</v>
      </c>
      <c r="B196" s="331" t="str">
        <f t="shared" si="82"/>
        <v>Hotel Name45208</v>
      </c>
      <c r="C196" s="332" t="s">
        <v>183</v>
      </c>
      <c r="D196" s="333" t="str">
        <f t="shared" si="83"/>
        <v>Oct-23</v>
      </c>
      <c r="E196" s="333" t="s">
        <v>53</v>
      </c>
      <c r="F196" s="333">
        <v>45208</v>
      </c>
      <c r="G196" s="334">
        <f t="shared" si="84"/>
        <v>2</v>
      </c>
      <c r="H196" s="288"/>
      <c r="I196" s="288"/>
      <c r="J196" s="288"/>
      <c r="K196" s="289">
        <f t="shared" si="95"/>
        <v>0</v>
      </c>
      <c r="L196" s="288"/>
      <c r="M196" s="288"/>
      <c r="N196" s="288"/>
      <c r="O196" s="289">
        <f t="shared" si="68"/>
        <v>0</v>
      </c>
      <c r="P196" s="335">
        <f t="shared" si="69"/>
        <v>0</v>
      </c>
      <c r="Q196" s="335">
        <f t="shared" si="70"/>
        <v>0</v>
      </c>
      <c r="R196" s="288" t="s">
        <v>11</v>
      </c>
      <c r="S196" s="288">
        <f t="shared" si="94"/>
        <v>0</v>
      </c>
      <c r="T196" s="335">
        <f t="shared" si="71"/>
        <v>0</v>
      </c>
      <c r="U196" s="288" t="s">
        <v>11</v>
      </c>
      <c r="V196" s="336" t="b">
        <f t="shared" si="85"/>
        <v>1</v>
      </c>
      <c r="W196" s="320"/>
      <c r="X196" s="326"/>
      <c r="Y196" s="329"/>
      <c r="Z196" s="339"/>
      <c r="AB196" s="288">
        <f t="shared" si="72"/>
        <v>0</v>
      </c>
      <c r="AC196" s="288">
        <f t="shared" si="73"/>
        <v>0</v>
      </c>
      <c r="AD196" s="288">
        <f t="shared" si="74"/>
        <v>0</v>
      </c>
      <c r="AE196" s="288">
        <f t="shared" si="75"/>
        <v>0</v>
      </c>
      <c r="AF196" s="288"/>
      <c r="AG196" s="288"/>
      <c r="AH196" s="288"/>
      <c r="AI196" s="288"/>
      <c r="AJ196" s="288">
        <f t="shared" si="96"/>
        <v>0</v>
      </c>
      <c r="AK196" s="288"/>
      <c r="AL196" s="288"/>
      <c r="AM196" s="288"/>
      <c r="AN196" s="288">
        <f t="shared" si="87"/>
        <v>0</v>
      </c>
      <c r="AO196" s="335">
        <f t="shared" si="76"/>
        <v>0</v>
      </c>
      <c r="AP196" s="335">
        <f t="shared" si="77"/>
        <v>0</v>
      </c>
      <c r="AR196" s="288"/>
      <c r="AS196" s="288"/>
      <c r="AT196" s="288"/>
      <c r="AU196" s="289"/>
      <c r="AV196" s="288">
        <f t="shared" si="88"/>
        <v>0</v>
      </c>
      <c r="AW196" s="288">
        <f t="shared" si="89"/>
        <v>0</v>
      </c>
      <c r="AX196" s="288">
        <f t="shared" si="90"/>
        <v>0</v>
      </c>
      <c r="AY196" s="288">
        <f t="shared" si="91"/>
        <v>0</v>
      </c>
      <c r="AZ196" s="340"/>
      <c r="BA196" s="288"/>
      <c r="BB196" s="288"/>
      <c r="BC196" s="288"/>
      <c r="BD196" s="289"/>
      <c r="BE196" s="288">
        <f t="shared" si="92"/>
        <v>0</v>
      </c>
      <c r="BF196" s="288">
        <f t="shared" si="78"/>
        <v>0</v>
      </c>
      <c r="BG196" s="288">
        <f t="shared" si="79"/>
        <v>0</v>
      </c>
      <c r="BH196" s="288">
        <f t="shared" si="80"/>
        <v>0</v>
      </c>
      <c r="BJ196" s="340"/>
      <c r="DJ196" s="341"/>
    </row>
    <row r="197" spans="1:114" ht="12.75" customHeight="1" outlineLevel="1" x14ac:dyDescent="0.25">
      <c r="A197" s="331" t="str">
        <f t="shared" si="81"/>
        <v>Hotel NameOct-23</v>
      </c>
      <c r="B197" s="331" t="str">
        <f t="shared" si="82"/>
        <v>Hotel Name45209</v>
      </c>
      <c r="C197" s="332" t="s">
        <v>183</v>
      </c>
      <c r="D197" s="333" t="str">
        <f t="shared" si="83"/>
        <v>Oct-23</v>
      </c>
      <c r="E197" s="333" t="s">
        <v>53</v>
      </c>
      <c r="F197" s="333">
        <v>45209</v>
      </c>
      <c r="G197" s="334">
        <f t="shared" si="84"/>
        <v>3</v>
      </c>
      <c r="H197" s="288"/>
      <c r="I197" s="288"/>
      <c r="J197" s="288"/>
      <c r="K197" s="289">
        <f t="shared" si="95"/>
        <v>0</v>
      </c>
      <c r="L197" s="288"/>
      <c r="M197" s="288"/>
      <c r="N197" s="288"/>
      <c r="O197" s="289">
        <f t="shared" ref="O197:O260" si="97">SUM(L197:N197)-N197</f>
        <v>0</v>
      </c>
      <c r="P197" s="335">
        <f t="shared" ref="P197:P260" si="98">IF(ISERROR(K197/VLOOKUP(C197,$W$1:$X$4,2,0)),"",K197/VLOOKUP(C197,$W$1:$X$4,2,0))</f>
        <v>0</v>
      </c>
      <c r="Q197" s="335">
        <f t="shared" ref="Q197:Q260" si="99">IF(ISERROR(O197/VLOOKUP(C197,$W$1:$X$4,2,0)),"",O197/VLOOKUP(C197,$W$1:$X$4,2,0))</f>
        <v>0</v>
      </c>
      <c r="R197" s="288" t="s">
        <v>11</v>
      </c>
      <c r="S197" s="288">
        <f t="shared" si="94"/>
        <v>0</v>
      </c>
      <c r="T197" s="335">
        <f t="shared" ref="T197:T260" si="100">(O197+S197)/VLOOKUP(C197,$W$1:$X$4,2,0)</f>
        <v>0</v>
      </c>
      <c r="U197" s="288" t="s">
        <v>11</v>
      </c>
      <c r="V197" s="336" t="b">
        <f t="shared" si="85"/>
        <v>1</v>
      </c>
      <c r="W197" s="320"/>
      <c r="X197" s="326"/>
      <c r="Y197" s="329"/>
      <c r="Z197" s="339"/>
      <c r="AB197" s="288">
        <f t="shared" ref="AB197:AB260" si="101">L197-H197</f>
        <v>0</v>
      </c>
      <c r="AC197" s="288">
        <f t="shared" ref="AC197:AC260" si="102">M197-I197</f>
        <v>0</v>
      </c>
      <c r="AD197" s="288">
        <f t="shared" ref="AD197:AD260" si="103">N197-J197</f>
        <v>0</v>
      </c>
      <c r="AE197" s="288">
        <f t="shared" ref="AE197:AE260" si="104">O197-K197</f>
        <v>0</v>
      </c>
      <c r="AF197" s="288"/>
      <c r="AG197" s="288"/>
      <c r="AH197" s="288"/>
      <c r="AI197" s="288"/>
      <c r="AJ197" s="288">
        <f t="shared" si="96"/>
        <v>0</v>
      </c>
      <c r="AK197" s="288"/>
      <c r="AL197" s="288"/>
      <c r="AM197" s="288"/>
      <c r="AN197" s="288">
        <f t="shared" si="87"/>
        <v>0</v>
      </c>
      <c r="AO197" s="335">
        <f t="shared" ref="AO197:AO260" si="105">IF(ISERROR(AJ197/VLOOKUP(C197,$W$1:$X$4,2,0)),"",AJ197/VLOOKUP(C197,$W$1:$X$4,2,0))</f>
        <v>0</v>
      </c>
      <c r="AP197" s="335">
        <f t="shared" ref="AP197:AP260" si="106">IF(ISERROR(AN197/VLOOKUP(C197,$W$1:$X$4,2,0)),"",AN197/VLOOKUP(C197,$W$1:$X$4,2,0))</f>
        <v>0</v>
      </c>
      <c r="AR197" s="288"/>
      <c r="AS197" s="288"/>
      <c r="AT197" s="288"/>
      <c r="AU197" s="289"/>
      <c r="AV197" s="288">
        <f t="shared" si="88"/>
        <v>0</v>
      </c>
      <c r="AW197" s="288">
        <f t="shared" si="89"/>
        <v>0</v>
      </c>
      <c r="AX197" s="288">
        <f t="shared" si="90"/>
        <v>0</v>
      </c>
      <c r="AY197" s="288">
        <f t="shared" si="91"/>
        <v>0</v>
      </c>
      <c r="AZ197" s="340"/>
      <c r="BA197" s="288"/>
      <c r="BB197" s="288"/>
      <c r="BC197" s="288"/>
      <c r="BD197" s="289"/>
      <c r="BE197" s="288">
        <f t="shared" si="92"/>
        <v>0</v>
      </c>
      <c r="BF197" s="288">
        <f t="shared" ref="BF197:BF260" si="107">M197-BB197</f>
        <v>0</v>
      </c>
      <c r="BG197" s="288">
        <f t="shared" ref="BG197:BG260" si="108">N197-BC197</f>
        <v>0</v>
      </c>
      <c r="BH197" s="288">
        <f t="shared" ref="BH197:BH260" si="109">O197-BD197</f>
        <v>0</v>
      </c>
      <c r="BJ197" s="340"/>
      <c r="DJ197" s="341"/>
    </row>
    <row r="198" spans="1:114" ht="12.75" customHeight="1" outlineLevel="1" x14ac:dyDescent="0.25">
      <c r="A198" s="331" t="str">
        <f t="shared" ref="A198:A261" si="110">C198&amp;D198</f>
        <v>Hotel NameOct-23</v>
      </c>
      <c r="B198" s="331" t="str">
        <f t="shared" ref="B198:B261" si="111">C198&amp;F198</f>
        <v>Hotel Name45210</v>
      </c>
      <c r="C198" s="332" t="s">
        <v>183</v>
      </c>
      <c r="D198" s="333" t="str">
        <f t="shared" ref="D198:D261" si="112">TEXT(F198,"mmm")&amp;"-"&amp;RIGHT(YEAR(F198),2)</f>
        <v>Oct-23</v>
      </c>
      <c r="E198" s="333" t="s">
        <v>53</v>
      </c>
      <c r="F198" s="333">
        <v>45210</v>
      </c>
      <c r="G198" s="334">
        <f t="shared" ref="G198:G261" si="113">WEEKDAY(F198)</f>
        <v>4</v>
      </c>
      <c r="H198" s="288"/>
      <c r="I198" s="288"/>
      <c r="J198" s="288"/>
      <c r="K198" s="289">
        <f t="shared" ref="K198:K261" si="114">SUM(H198:J198)-J198</f>
        <v>0</v>
      </c>
      <c r="L198" s="288"/>
      <c r="M198" s="288"/>
      <c r="N198" s="288"/>
      <c r="O198" s="289">
        <f t="shared" si="97"/>
        <v>0</v>
      </c>
      <c r="P198" s="335">
        <f t="shared" si="98"/>
        <v>0</v>
      </c>
      <c r="Q198" s="335">
        <f t="shared" si="99"/>
        <v>0</v>
      </c>
      <c r="R198" s="288" t="s">
        <v>11</v>
      </c>
      <c r="S198" s="288">
        <f t="shared" si="94"/>
        <v>0</v>
      </c>
      <c r="T198" s="335">
        <f t="shared" si="100"/>
        <v>0</v>
      </c>
      <c r="U198" s="288" t="s">
        <v>11</v>
      </c>
      <c r="V198" s="336" t="b">
        <f t="shared" ref="V198:V261" si="115">U198=R198</f>
        <v>1</v>
      </c>
      <c r="W198" s="320"/>
      <c r="X198" s="326"/>
      <c r="Y198" s="329"/>
      <c r="Z198" s="339"/>
      <c r="AB198" s="288">
        <f t="shared" si="101"/>
        <v>0</v>
      </c>
      <c r="AC198" s="288">
        <f t="shared" si="102"/>
        <v>0</v>
      </c>
      <c r="AD198" s="288">
        <f t="shared" si="103"/>
        <v>0</v>
      </c>
      <c r="AE198" s="288">
        <f t="shared" si="104"/>
        <v>0</v>
      </c>
      <c r="AF198" s="288"/>
      <c r="AG198" s="288"/>
      <c r="AH198" s="288"/>
      <c r="AI198" s="288"/>
      <c r="AJ198" s="288">
        <f t="shared" si="96"/>
        <v>0</v>
      </c>
      <c r="AK198" s="288"/>
      <c r="AL198" s="288"/>
      <c r="AM198" s="288"/>
      <c r="AN198" s="288">
        <f t="shared" ref="AN198:AN261" si="116">SUM(AK198:AM198)-AM198</f>
        <v>0</v>
      </c>
      <c r="AO198" s="335">
        <f t="shared" si="105"/>
        <v>0</v>
      </c>
      <c r="AP198" s="335">
        <f t="shared" si="106"/>
        <v>0</v>
      </c>
      <c r="AR198" s="288"/>
      <c r="AS198" s="288"/>
      <c r="AT198" s="288"/>
      <c r="AU198" s="289"/>
      <c r="AV198" s="288">
        <f t="shared" ref="AV198:AV261" si="117">H198-AR198</f>
        <v>0</v>
      </c>
      <c r="AW198" s="288">
        <f t="shared" ref="AW198:AW261" si="118">I198-AS198</f>
        <v>0</v>
      </c>
      <c r="AX198" s="288">
        <f t="shared" ref="AX198:AX261" si="119">J198-AT198</f>
        <v>0</v>
      </c>
      <c r="AY198" s="288">
        <f t="shared" ref="AY198:AY261" si="120">K198-AU198</f>
        <v>0</v>
      </c>
      <c r="AZ198" s="340"/>
      <c r="BA198" s="288"/>
      <c r="BB198" s="288"/>
      <c r="BC198" s="288"/>
      <c r="BD198" s="289"/>
      <c r="BE198" s="288">
        <f t="shared" ref="BE198:BE261" si="121">L198-BA198</f>
        <v>0</v>
      </c>
      <c r="BF198" s="288">
        <f t="shared" si="107"/>
        <v>0</v>
      </c>
      <c r="BG198" s="288">
        <f t="shared" si="108"/>
        <v>0</v>
      </c>
      <c r="BH198" s="288">
        <f t="shared" si="109"/>
        <v>0</v>
      </c>
      <c r="BJ198" s="340"/>
      <c r="DJ198" s="341"/>
    </row>
    <row r="199" spans="1:114" ht="12.75" customHeight="1" outlineLevel="1" x14ac:dyDescent="0.25">
      <c r="A199" s="331" t="str">
        <f t="shared" si="110"/>
        <v>Hotel NameOct-23</v>
      </c>
      <c r="B199" s="331" t="str">
        <f t="shared" si="111"/>
        <v>Hotel Name45211</v>
      </c>
      <c r="C199" s="332" t="s">
        <v>183</v>
      </c>
      <c r="D199" s="333" t="str">
        <f t="shared" si="112"/>
        <v>Oct-23</v>
      </c>
      <c r="E199" s="333" t="s">
        <v>53</v>
      </c>
      <c r="F199" s="333">
        <v>45211</v>
      </c>
      <c r="G199" s="334">
        <f t="shared" si="113"/>
        <v>5</v>
      </c>
      <c r="H199" s="288"/>
      <c r="I199" s="288"/>
      <c r="J199" s="288"/>
      <c r="K199" s="289">
        <f t="shared" si="114"/>
        <v>0</v>
      </c>
      <c r="L199" s="288"/>
      <c r="M199" s="288"/>
      <c r="N199" s="288"/>
      <c r="O199" s="289">
        <f t="shared" si="97"/>
        <v>0</v>
      </c>
      <c r="P199" s="335">
        <f t="shared" si="98"/>
        <v>0</v>
      </c>
      <c r="Q199" s="335">
        <f t="shared" si="99"/>
        <v>0</v>
      </c>
      <c r="R199" s="288" t="s">
        <v>11</v>
      </c>
      <c r="S199" s="288">
        <f t="shared" si="94"/>
        <v>0</v>
      </c>
      <c r="T199" s="335">
        <f t="shared" si="100"/>
        <v>0</v>
      </c>
      <c r="U199" s="288" t="s">
        <v>11</v>
      </c>
      <c r="V199" s="336" t="b">
        <f t="shared" si="115"/>
        <v>1</v>
      </c>
      <c r="W199" s="320"/>
      <c r="X199" s="326"/>
      <c r="Y199" s="329"/>
      <c r="Z199" s="339"/>
      <c r="AB199" s="288">
        <f t="shared" si="101"/>
        <v>0</v>
      </c>
      <c r="AC199" s="288">
        <f t="shared" si="102"/>
        <v>0</v>
      </c>
      <c r="AD199" s="288">
        <f t="shared" si="103"/>
        <v>0</v>
      </c>
      <c r="AE199" s="288">
        <f t="shared" si="104"/>
        <v>0</v>
      </c>
      <c r="AF199" s="288"/>
      <c r="AG199" s="288"/>
      <c r="AH199" s="288"/>
      <c r="AI199" s="288"/>
      <c r="AJ199" s="288">
        <f t="shared" si="96"/>
        <v>0</v>
      </c>
      <c r="AK199" s="288"/>
      <c r="AL199" s="288"/>
      <c r="AM199" s="288"/>
      <c r="AN199" s="288">
        <f t="shared" si="116"/>
        <v>0</v>
      </c>
      <c r="AO199" s="335">
        <f t="shared" si="105"/>
        <v>0</v>
      </c>
      <c r="AP199" s="335">
        <f t="shared" si="106"/>
        <v>0</v>
      </c>
      <c r="AR199" s="288"/>
      <c r="AS199" s="288"/>
      <c r="AT199" s="288"/>
      <c r="AU199" s="289"/>
      <c r="AV199" s="288">
        <f t="shared" si="117"/>
        <v>0</v>
      </c>
      <c r="AW199" s="288">
        <f t="shared" si="118"/>
        <v>0</v>
      </c>
      <c r="AX199" s="288">
        <f t="shared" si="119"/>
        <v>0</v>
      </c>
      <c r="AY199" s="288">
        <f t="shared" si="120"/>
        <v>0</v>
      </c>
      <c r="AZ199" s="340"/>
      <c r="BA199" s="288"/>
      <c r="BB199" s="288"/>
      <c r="BC199" s="288"/>
      <c r="BD199" s="289"/>
      <c r="BE199" s="288">
        <f t="shared" si="121"/>
        <v>0</v>
      </c>
      <c r="BF199" s="288">
        <f t="shared" si="107"/>
        <v>0</v>
      </c>
      <c r="BG199" s="288">
        <f t="shared" si="108"/>
        <v>0</v>
      </c>
      <c r="BH199" s="288">
        <f t="shared" si="109"/>
        <v>0</v>
      </c>
      <c r="BJ199" s="340"/>
      <c r="DJ199" s="341"/>
    </row>
    <row r="200" spans="1:114" ht="12.75" customHeight="1" outlineLevel="1" x14ac:dyDescent="0.25">
      <c r="A200" s="331" t="str">
        <f t="shared" si="110"/>
        <v>Hotel NameOct-23</v>
      </c>
      <c r="B200" s="331" t="str">
        <f t="shared" si="111"/>
        <v>Hotel Name45212</v>
      </c>
      <c r="C200" s="332" t="s">
        <v>183</v>
      </c>
      <c r="D200" s="333" t="str">
        <f t="shared" si="112"/>
        <v>Oct-23</v>
      </c>
      <c r="E200" s="333" t="s">
        <v>53</v>
      </c>
      <c r="F200" s="333">
        <v>45212</v>
      </c>
      <c r="G200" s="334">
        <f t="shared" si="113"/>
        <v>6</v>
      </c>
      <c r="H200" s="288"/>
      <c r="I200" s="288"/>
      <c r="J200" s="288"/>
      <c r="K200" s="289">
        <f t="shared" si="114"/>
        <v>0</v>
      </c>
      <c r="L200" s="288"/>
      <c r="M200" s="288"/>
      <c r="N200" s="288"/>
      <c r="O200" s="289">
        <f t="shared" si="97"/>
        <v>0</v>
      </c>
      <c r="P200" s="335">
        <f t="shared" si="98"/>
        <v>0</v>
      </c>
      <c r="Q200" s="335">
        <f t="shared" si="99"/>
        <v>0</v>
      </c>
      <c r="R200" s="288" t="s">
        <v>11</v>
      </c>
      <c r="S200" s="288">
        <f t="shared" si="94"/>
        <v>0</v>
      </c>
      <c r="T200" s="335">
        <f t="shared" si="100"/>
        <v>0</v>
      </c>
      <c r="U200" s="288" t="s">
        <v>11</v>
      </c>
      <c r="V200" s="336" t="b">
        <f t="shared" si="115"/>
        <v>1</v>
      </c>
      <c r="W200" s="320"/>
      <c r="X200" s="326"/>
      <c r="Y200" s="329"/>
      <c r="Z200" s="339"/>
      <c r="AB200" s="288">
        <f t="shared" si="101"/>
        <v>0</v>
      </c>
      <c r="AC200" s="288">
        <f t="shared" si="102"/>
        <v>0</v>
      </c>
      <c r="AD200" s="288">
        <f t="shared" si="103"/>
        <v>0</v>
      </c>
      <c r="AE200" s="288">
        <f t="shared" si="104"/>
        <v>0</v>
      </c>
      <c r="AF200" s="288"/>
      <c r="AG200" s="288"/>
      <c r="AH200" s="288"/>
      <c r="AI200" s="288"/>
      <c r="AJ200" s="288">
        <f t="shared" si="96"/>
        <v>0</v>
      </c>
      <c r="AK200" s="288"/>
      <c r="AL200" s="288"/>
      <c r="AM200" s="288"/>
      <c r="AN200" s="288">
        <f t="shared" si="116"/>
        <v>0</v>
      </c>
      <c r="AO200" s="335">
        <f t="shared" si="105"/>
        <v>0</v>
      </c>
      <c r="AP200" s="335">
        <f t="shared" si="106"/>
        <v>0</v>
      </c>
      <c r="AR200" s="288"/>
      <c r="AS200" s="288"/>
      <c r="AT200" s="288"/>
      <c r="AU200" s="289"/>
      <c r="AV200" s="288">
        <f t="shared" si="117"/>
        <v>0</v>
      </c>
      <c r="AW200" s="288">
        <f t="shared" si="118"/>
        <v>0</v>
      </c>
      <c r="AX200" s="288">
        <f t="shared" si="119"/>
        <v>0</v>
      </c>
      <c r="AY200" s="288">
        <f t="shared" si="120"/>
        <v>0</v>
      </c>
      <c r="AZ200" s="340"/>
      <c r="BA200" s="288"/>
      <c r="BB200" s="288"/>
      <c r="BC200" s="288"/>
      <c r="BD200" s="289"/>
      <c r="BE200" s="288">
        <f t="shared" si="121"/>
        <v>0</v>
      </c>
      <c r="BF200" s="288">
        <f t="shared" si="107"/>
        <v>0</v>
      </c>
      <c r="BG200" s="288">
        <f t="shared" si="108"/>
        <v>0</v>
      </c>
      <c r="BH200" s="288">
        <f t="shared" si="109"/>
        <v>0</v>
      </c>
      <c r="BJ200" s="340"/>
      <c r="DJ200" s="341"/>
    </row>
    <row r="201" spans="1:114" ht="12.75" customHeight="1" outlineLevel="1" x14ac:dyDescent="0.25">
      <c r="A201" s="331" t="str">
        <f t="shared" si="110"/>
        <v>Hotel NameOct-23</v>
      </c>
      <c r="B201" s="331" t="str">
        <f t="shared" si="111"/>
        <v>Hotel Name45213</v>
      </c>
      <c r="C201" s="332" t="s">
        <v>183</v>
      </c>
      <c r="D201" s="333" t="str">
        <f t="shared" si="112"/>
        <v>Oct-23</v>
      </c>
      <c r="E201" s="333" t="s">
        <v>53</v>
      </c>
      <c r="F201" s="333">
        <v>45213</v>
      </c>
      <c r="G201" s="334">
        <f t="shared" si="113"/>
        <v>7</v>
      </c>
      <c r="H201" s="288"/>
      <c r="I201" s="288"/>
      <c r="J201" s="288"/>
      <c r="K201" s="289">
        <f t="shared" si="114"/>
        <v>0</v>
      </c>
      <c r="L201" s="288"/>
      <c r="M201" s="288"/>
      <c r="N201" s="288"/>
      <c r="O201" s="289">
        <f t="shared" si="97"/>
        <v>0</v>
      </c>
      <c r="P201" s="335">
        <f t="shared" si="98"/>
        <v>0</v>
      </c>
      <c r="Q201" s="335">
        <f t="shared" si="99"/>
        <v>0</v>
      </c>
      <c r="R201" s="288" t="s">
        <v>11</v>
      </c>
      <c r="S201" s="288">
        <f t="shared" si="94"/>
        <v>0</v>
      </c>
      <c r="T201" s="335">
        <f t="shared" si="100"/>
        <v>0</v>
      </c>
      <c r="U201" s="288" t="s">
        <v>11</v>
      </c>
      <c r="V201" s="336" t="b">
        <f t="shared" si="115"/>
        <v>1</v>
      </c>
      <c r="W201" s="320"/>
      <c r="X201" s="326"/>
      <c r="Y201" s="329"/>
      <c r="Z201" s="339"/>
      <c r="AB201" s="288">
        <f t="shared" si="101"/>
        <v>0</v>
      </c>
      <c r="AC201" s="288">
        <f t="shared" si="102"/>
        <v>0</v>
      </c>
      <c r="AD201" s="288">
        <f t="shared" si="103"/>
        <v>0</v>
      </c>
      <c r="AE201" s="288">
        <f t="shared" si="104"/>
        <v>0</v>
      </c>
      <c r="AF201" s="288"/>
      <c r="AG201" s="288"/>
      <c r="AH201" s="288"/>
      <c r="AI201" s="288"/>
      <c r="AJ201" s="288">
        <f t="shared" ref="AJ201:AJ230" si="122">SUM(AG201:AI201)-AI201</f>
        <v>0</v>
      </c>
      <c r="AK201" s="288"/>
      <c r="AL201" s="288"/>
      <c r="AM201" s="288"/>
      <c r="AN201" s="288">
        <f t="shared" si="116"/>
        <v>0</v>
      </c>
      <c r="AO201" s="335">
        <f t="shared" si="105"/>
        <v>0</v>
      </c>
      <c r="AP201" s="335">
        <f t="shared" si="106"/>
        <v>0</v>
      </c>
      <c r="AR201" s="288"/>
      <c r="AS201" s="288"/>
      <c r="AT201" s="288"/>
      <c r="AU201" s="289"/>
      <c r="AV201" s="288">
        <f t="shared" si="117"/>
        <v>0</v>
      </c>
      <c r="AW201" s="288">
        <f t="shared" si="118"/>
        <v>0</v>
      </c>
      <c r="AX201" s="288">
        <f t="shared" si="119"/>
        <v>0</v>
      </c>
      <c r="AY201" s="288">
        <f t="shared" si="120"/>
        <v>0</v>
      </c>
      <c r="AZ201" s="340"/>
      <c r="BA201" s="288"/>
      <c r="BB201" s="288"/>
      <c r="BC201" s="288"/>
      <c r="BD201" s="289"/>
      <c r="BE201" s="288">
        <f t="shared" si="121"/>
        <v>0</v>
      </c>
      <c r="BF201" s="288">
        <f t="shared" si="107"/>
        <v>0</v>
      </c>
      <c r="BG201" s="288">
        <f t="shared" si="108"/>
        <v>0</v>
      </c>
      <c r="BH201" s="288">
        <f t="shared" si="109"/>
        <v>0</v>
      </c>
      <c r="BJ201" s="340"/>
      <c r="DJ201" s="341"/>
    </row>
    <row r="202" spans="1:114" ht="12.75" customHeight="1" outlineLevel="1" x14ac:dyDescent="0.25">
      <c r="A202" s="331" t="str">
        <f t="shared" si="110"/>
        <v>Hotel NameOct-23</v>
      </c>
      <c r="B202" s="331" t="str">
        <f t="shared" si="111"/>
        <v>Hotel Name45214</v>
      </c>
      <c r="C202" s="332" t="s">
        <v>183</v>
      </c>
      <c r="D202" s="333" t="str">
        <f t="shared" si="112"/>
        <v>Oct-23</v>
      </c>
      <c r="E202" s="333" t="s">
        <v>53</v>
      </c>
      <c r="F202" s="333">
        <v>45214</v>
      </c>
      <c r="G202" s="334">
        <f t="shared" si="113"/>
        <v>1</v>
      </c>
      <c r="H202" s="288"/>
      <c r="I202" s="288"/>
      <c r="J202" s="288"/>
      <c r="K202" s="289">
        <f t="shared" si="114"/>
        <v>0</v>
      </c>
      <c r="L202" s="288"/>
      <c r="M202" s="288"/>
      <c r="N202" s="288"/>
      <c r="O202" s="289">
        <f t="shared" si="97"/>
        <v>0</v>
      </c>
      <c r="P202" s="335">
        <f t="shared" si="98"/>
        <v>0</v>
      </c>
      <c r="Q202" s="335">
        <f t="shared" si="99"/>
        <v>0</v>
      </c>
      <c r="R202" s="288" t="s">
        <v>11</v>
      </c>
      <c r="S202" s="288">
        <f t="shared" si="94"/>
        <v>0</v>
      </c>
      <c r="T202" s="335">
        <f t="shared" si="100"/>
        <v>0</v>
      </c>
      <c r="U202" s="288" t="s">
        <v>11</v>
      </c>
      <c r="V202" s="336" t="b">
        <f t="shared" si="115"/>
        <v>1</v>
      </c>
      <c r="W202" s="320"/>
      <c r="X202" s="326"/>
      <c r="Y202" s="329"/>
      <c r="Z202" s="339"/>
      <c r="AB202" s="288">
        <f t="shared" si="101"/>
        <v>0</v>
      </c>
      <c r="AC202" s="288">
        <f t="shared" si="102"/>
        <v>0</v>
      </c>
      <c r="AD202" s="288">
        <f t="shared" si="103"/>
        <v>0</v>
      </c>
      <c r="AE202" s="288">
        <f t="shared" si="104"/>
        <v>0</v>
      </c>
      <c r="AF202" s="288"/>
      <c r="AG202" s="288"/>
      <c r="AH202" s="288"/>
      <c r="AI202" s="288"/>
      <c r="AJ202" s="288">
        <f t="shared" si="122"/>
        <v>0</v>
      </c>
      <c r="AK202" s="288"/>
      <c r="AL202" s="288"/>
      <c r="AM202" s="288"/>
      <c r="AN202" s="288">
        <f t="shared" si="116"/>
        <v>0</v>
      </c>
      <c r="AO202" s="335">
        <f t="shared" si="105"/>
        <v>0</v>
      </c>
      <c r="AP202" s="335">
        <f t="shared" si="106"/>
        <v>0</v>
      </c>
      <c r="AR202" s="288"/>
      <c r="AS202" s="288"/>
      <c r="AT202" s="288"/>
      <c r="AU202" s="289"/>
      <c r="AV202" s="288">
        <f t="shared" si="117"/>
        <v>0</v>
      </c>
      <c r="AW202" s="288">
        <f t="shared" si="118"/>
        <v>0</v>
      </c>
      <c r="AX202" s="288">
        <f t="shared" si="119"/>
        <v>0</v>
      </c>
      <c r="AY202" s="288">
        <f t="shared" si="120"/>
        <v>0</v>
      </c>
      <c r="AZ202" s="340"/>
      <c r="BA202" s="288"/>
      <c r="BB202" s="288"/>
      <c r="BC202" s="288"/>
      <c r="BD202" s="289"/>
      <c r="BE202" s="288">
        <f t="shared" si="121"/>
        <v>0</v>
      </c>
      <c r="BF202" s="288">
        <f t="shared" si="107"/>
        <v>0</v>
      </c>
      <c r="BG202" s="288">
        <f t="shared" si="108"/>
        <v>0</v>
      </c>
      <c r="BH202" s="288">
        <f t="shared" si="109"/>
        <v>0</v>
      </c>
      <c r="BJ202" s="340"/>
      <c r="DJ202" s="341"/>
    </row>
    <row r="203" spans="1:114" ht="12.75" customHeight="1" outlineLevel="1" x14ac:dyDescent="0.25">
      <c r="A203" s="331" t="str">
        <f t="shared" si="110"/>
        <v>Hotel NameOct-23</v>
      </c>
      <c r="B203" s="331" t="str">
        <f t="shared" si="111"/>
        <v>Hotel Name45215</v>
      </c>
      <c r="C203" s="332" t="s">
        <v>183</v>
      </c>
      <c r="D203" s="333" t="str">
        <f t="shared" si="112"/>
        <v>Oct-23</v>
      </c>
      <c r="E203" s="333" t="s">
        <v>53</v>
      </c>
      <c r="F203" s="333">
        <v>45215</v>
      </c>
      <c r="G203" s="334">
        <f t="shared" si="113"/>
        <v>2</v>
      </c>
      <c r="H203" s="288"/>
      <c r="I203" s="288"/>
      <c r="J203" s="288"/>
      <c r="K203" s="289">
        <f t="shared" si="114"/>
        <v>0</v>
      </c>
      <c r="L203" s="288"/>
      <c r="M203" s="288"/>
      <c r="N203" s="288"/>
      <c r="O203" s="289">
        <f t="shared" si="97"/>
        <v>0</v>
      </c>
      <c r="P203" s="335">
        <f t="shared" si="98"/>
        <v>0</v>
      </c>
      <c r="Q203" s="335">
        <f t="shared" si="99"/>
        <v>0</v>
      </c>
      <c r="R203" s="288" t="s">
        <v>11</v>
      </c>
      <c r="S203" s="288">
        <f t="shared" si="94"/>
        <v>0</v>
      </c>
      <c r="T203" s="335">
        <f t="shared" si="100"/>
        <v>0</v>
      </c>
      <c r="U203" s="288" t="s">
        <v>11</v>
      </c>
      <c r="V203" s="336" t="b">
        <f t="shared" si="115"/>
        <v>1</v>
      </c>
      <c r="W203" s="320"/>
      <c r="X203" s="326"/>
      <c r="Y203" s="329"/>
      <c r="Z203" s="339"/>
      <c r="AB203" s="288">
        <f t="shared" si="101"/>
        <v>0</v>
      </c>
      <c r="AC203" s="288">
        <f t="shared" si="102"/>
        <v>0</v>
      </c>
      <c r="AD203" s="288">
        <f t="shared" si="103"/>
        <v>0</v>
      </c>
      <c r="AE203" s="288">
        <f t="shared" si="104"/>
        <v>0</v>
      </c>
      <c r="AF203" s="288"/>
      <c r="AG203" s="288"/>
      <c r="AH203" s="288"/>
      <c r="AI203" s="288"/>
      <c r="AJ203" s="288">
        <f t="shared" si="122"/>
        <v>0</v>
      </c>
      <c r="AK203" s="288"/>
      <c r="AL203" s="288"/>
      <c r="AM203" s="288"/>
      <c r="AN203" s="288">
        <f t="shared" si="116"/>
        <v>0</v>
      </c>
      <c r="AO203" s="335">
        <f t="shared" si="105"/>
        <v>0</v>
      </c>
      <c r="AP203" s="335">
        <f t="shared" si="106"/>
        <v>0</v>
      </c>
      <c r="AR203" s="288"/>
      <c r="AS203" s="288"/>
      <c r="AT203" s="288"/>
      <c r="AU203" s="289"/>
      <c r="AV203" s="288">
        <f t="shared" si="117"/>
        <v>0</v>
      </c>
      <c r="AW203" s="288">
        <f t="shared" si="118"/>
        <v>0</v>
      </c>
      <c r="AX203" s="288">
        <f t="shared" si="119"/>
        <v>0</v>
      </c>
      <c r="AY203" s="288">
        <f t="shared" si="120"/>
        <v>0</v>
      </c>
      <c r="AZ203" s="340"/>
      <c r="BA203" s="288"/>
      <c r="BB203" s="288"/>
      <c r="BC203" s="288"/>
      <c r="BD203" s="289"/>
      <c r="BE203" s="288">
        <f t="shared" si="121"/>
        <v>0</v>
      </c>
      <c r="BF203" s="288">
        <f t="shared" si="107"/>
        <v>0</v>
      </c>
      <c r="BG203" s="288">
        <f t="shared" si="108"/>
        <v>0</v>
      </c>
      <c r="BH203" s="288">
        <f t="shared" si="109"/>
        <v>0</v>
      </c>
      <c r="BJ203" s="340"/>
      <c r="DJ203" s="341"/>
    </row>
    <row r="204" spans="1:114" ht="12.75" customHeight="1" outlineLevel="1" x14ac:dyDescent="0.25">
      <c r="A204" s="331" t="str">
        <f t="shared" si="110"/>
        <v>Hotel NameOct-23</v>
      </c>
      <c r="B204" s="331" t="str">
        <f t="shared" si="111"/>
        <v>Hotel Name45216</v>
      </c>
      <c r="C204" s="332" t="s">
        <v>183</v>
      </c>
      <c r="D204" s="333" t="str">
        <f t="shared" si="112"/>
        <v>Oct-23</v>
      </c>
      <c r="E204" s="333" t="s">
        <v>53</v>
      </c>
      <c r="F204" s="333">
        <v>45216</v>
      </c>
      <c r="G204" s="334">
        <f t="shared" si="113"/>
        <v>3</v>
      </c>
      <c r="H204" s="288"/>
      <c r="I204" s="288"/>
      <c r="J204" s="288"/>
      <c r="K204" s="289">
        <f t="shared" si="114"/>
        <v>0</v>
      </c>
      <c r="L204" s="288"/>
      <c r="M204" s="288"/>
      <c r="N204" s="288"/>
      <c r="O204" s="289">
        <f t="shared" si="97"/>
        <v>0</v>
      </c>
      <c r="P204" s="335">
        <f t="shared" si="98"/>
        <v>0</v>
      </c>
      <c r="Q204" s="335">
        <f t="shared" si="99"/>
        <v>0</v>
      </c>
      <c r="R204" s="288" t="s">
        <v>11</v>
      </c>
      <c r="S204" s="288">
        <f t="shared" si="94"/>
        <v>0</v>
      </c>
      <c r="T204" s="335">
        <f t="shared" si="100"/>
        <v>0</v>
      </c>
      <c r="U204" s="288" t="s">
        <v>11</v>
      </c>
      <c r="V204" s="336" t="b">
        <f t="shared" si="115"/>
        <v>1</v>
      </c>
      <c r="W204" s="320"/>
      <c r="X204" s="326"/>
      <c r="Y204" s="329"/>
      <c r="Z204" s="339"/>
      <c r="AB204" s="288">
        <f t="shared" si="101"/>
        <v>0</v>
      </c>
      <c r="AC204" s="288">
        <f t="shared" si="102"/>
        <v>0</v>
      </c>
      <c r="AD204" s="288">
        <f t="shared" si="103"/>
        <v>0</v>
      </c>
      <c r="AE204" s="288">
        <f t="shared" si="104"/>
        <v>0</v>
      </c>
      <c r="AF204" s="288"/>
      <c r="AG204" s="288"/>
      <c r="AH204" s="288"/>
      <c r="AI204" s="288"/>
      <c r="AJ204" s="288">
        <f t="shared" si="122"/>
        <v>0</v>
      </c>
      <c r="AK204" s="288"/>
      <c r="AL204" s="288"/>
      <c r="AM204" s="288"/>
      <c r="AN204" s="288">
        <f t="shared" si="116"/>
        <v>0</v>
      </c>
      <c r="AO204" s="335">
        <f t="shared" si="105"/>
        <v>0</v>
      </c>
      <c r="AP204" s="335">
        <f t="shared" si="106"/>
        <v>0</v>
      </c>
      <c r="AR204" s="288"/>
      <c r="AS204" s="288"/>
      <c r="AT204" s="288"/>
      <c r="AU204" s="289"/>
      <c r="AV204" s="288">
        <f t="shared" si="117"/>
        <v>0</v>
      </c>
      <c r="AW204" s="288">
        <f t="shared" si="118"/>
        <v>0</v>
      </c>
      <c r="AX204" s="288">
        <f t="shared" si="119"/>
        <v>0</v>
      </c>
      <c r="AY204" s="288">
        <f t="shared" si="120"/>
        <v>0</v>
      </c>
      <c r="AZ204" s="340"/>
      <c r="BA204" s="288"/>
      <c r="BB204" s="288"/>
      <c r="BC204" s="288"/>
      <c r="BD204" s="289"/>
      <c r="BE204" s="288">
        <f t="shared" si="121"/>
        <v>0</v>
      </c>
      <c r="BF204" s="288">
        <f t="shared" si="107"/>
        <v>0</v>
      </c>
      <c r="BG204" s="288">
        <f t="shared" si="108"/>
        <v>0</v>
      </c>
      <c r="BH204" s="288">
        <f t="shared" si="109"/>
        <v>0</v>
      </c>
      <c r="BJ204" s="340"/>
      <c r="DJ204" s="341"/>
    </row>
    <row r="205" spans="1:114" ht="12.75" customHeight="1" outlineLevel="1" x14ac:dyDescent="0.25">
      <c r="A205" s="331" t="str">
        <f t="shared" si="110"/>
        <v>Hotel NameOct-23</v>
      </c>
      <c r="B205" s="331" t="str">
        <f t="shared" si="111"/>
        <v>Hotel Name45217</v>
      </c>
      <c r="C205" s="332" t="s">
        <v>183</v>
      </c>
      <c r="D205" s="333" t="str">
        <f t="shared" si="112"/>
        <v>Oct-23</v>
      </c>
      <c r="E205" s="333" t="s">
        <v>53</v>
      </c>
      <c r="F205" s="333">
        <v>45217</v>
      </c>
      <c r="G205" s="334">
        <f t="shared" si="113"/>
        <v>4</v>
      </c>
      <c r="H205" s="288"/>
      <c r="I205" s="288"/>
      <c r="J205" s="288"/>
      <c r="K205" s="289">
        <f t="shared" si="114"/>
        <v>0</v>
      </c>
      <c r="L205" s="288"/>
      <c r="M205" s="288"/>
      <c r="N205" s="288"/>
      <c r="O205" s="289">
        <f t="shared" si="97"/>
        <v>0</v>
      </c>
      <c r="P205" s="335">
        <f t="shared" si="98"/>
        <v>0</v>
      </c>
      <c r="Q205" s="335">
        <f t="shared" si="99"/>
        <v>0</v>
      </c>
      <c r="R205" s="288" t="s">
        <v>11</v>
      </c>
      <c r="S205" s="288">
        <f t="shared" si="94"/>
        <v>0</v>
      </c>
      <c r="T205" s="335">
        <f t="shared" si="100"/>
        <v>0</v>
      </c>
      <c r="U205" s="288" t="s">
        <v>11</v>
      </c>
      <c r="V205" s="336" t="b">
        <f t="shared" si="115"/>
        <v>1</v>
      </c>
      <c r="W205" s="320"/>
      <c r="X205" s="326"/>
      <c r="Y205" s="329"/>
      <c r="Z205" s="339"/>
      <c r="AB205" s="288">
        <f t="shared" si="101"/>
        <v>0</v>
      </c>
      <c r="AC205" s="288">
        <f t="shared" si="102"/>
        <v>0</v>
      </c>
      <c r="AD205" s="288">
        <f t="shared" si="103"/>
        <v>0</v>
      </c>
      <c r="AE205" s="288">
        <f t="shared" si="104"/>
        <v>0</v>
      </c>
      <c r="AF205" s="288"/>
      <c r="AG205" s="288"/>
      <c r="AH205" s="288"/>
      <c r="AI205" s="288"/>
      <c r="AJ205" s="288">
        <f t="shared" si="122"/>
        <v>0</v>
      </c>
      <c r="AK205" s="288"/>
      <c r="AL205" s="288"/>
      <c r="AM205" s="288"/>
      <c r="AN205" s="288">
        <f t="shared" si="116"/>
        <v>0</v>
      </c>
      <c r="AO205" s="335">
        <f t="shared" si="105"/>
        <v>0</v>
      </c>
      <c r="AP205" s="335">
        <f t="shared" si="106"/>
        <v>0</v>
      </c>
      <c r="AR205" s="288"/>
      <c r="AS205" s="288"/>
      <c r="AT205" s="288"/>
      <c r="AU205" s="289"/>
      <c r="AV205" s="288">
        <f t="shared" si="117"/>
        <v>0</v>
      </c>
      <c r="AW205" s="288">
        <f t="shared" si="118"/>
        <v>0</v>
      </c>
      <c r="AX205" s="288">
        <f t="shared" si="119"/>
        <v>0</v>
      </c>
      <c r="AY205" s="288">
        <f t="shared" si="120"/>
        <v>0</v>
      </c>
      <c r="AZ205" s="340"/>
      <c r="BA205" s="288"/>
      <c r="BB205" s="288"/>
      <c r="BC205" s="288"/>
      <c r="BD205" s="289"/>
      <c r="BE205" s="288">
        <f t="shared" si="121"/>
        <v>0</v>
      </c>
      <c r="BF205" s="288">
        <f t="shared" si="107"/>
        <v>0</v>
      </c>
      <c r="BG205" s="288">
        <f t="shared" si="108"/>
        <v>0</v>
      </c>
      <c r="BH205" s="288">
        <f t="shared" si="109"/>
        <v>0</v>
      </c>
      <c r="BJ205" s="340"/>
      <c r="DJ205" s="341"/>
    </row>
    <row r="206" spans="1:114" ht="12.75" customHeight="1" outlineLevel="1" x14ac:dyDescent="0.25">
      <c r="A206" s="331" t="str">
        <f t="shared" si="110"/>
        <v>Hotel NameOct-23</v>
      </c>
      <c r="B206" s="331" t="str">
        <f t="shared" si="111"/>
        <v>Hotel Name45218</v>
      </c>
      <c r="C206" s="332" t="s">
        <v>183</v>
      </c>
      <c r="D206" s="333" t="str">
        <f t="shared" si="112"/>
        <v>Oct-23</v>
      </c>
      <c r="E206" s="333" t="s">
        <v>53</v>
      </c>
      <c r="F206" s="333">
        <v>45218</v>
      </c>
      <c r="G206" s="334">
        <f t="shared" si="113"/>
        <v>5</v>
      </c>
      <c r="H206" s="288"/>
      <c r="I206" s="288"/>
      <c r="J206" s="288"/>
      <c r="K206" s="289">
        <f t="shared" si="114"/>
        <v>0</v>
      </c>
      <c r="L206" s="288"/>
      <c r="M206" s="288"/>
      <c r="N206" s="288"/>
      <c r="O206" s="289">
        <f t="shared" si="97"/>
        <v>0</v>
      </c>
      <c r="P206" s="335">
        <f t="shared" si="98"/>
        <v>0</v>
      </c>
      <c r="Q206" s="335">
        <f t="shared" si="99"/>
        <v>0</v>
      </c>
      <c r="R206" s="288" t="s">
        <v>11</v>
      </c>
      <c r="S206" s="288">
        <f t="shared" si="94"/>
        <v>0</v>
      </c>
      <c r="T206" s="335">
        <f t="shared" si="100"/>
        <v>0</v>
      </c>
      <c r="U206" s="288" t="s">
        <v>11</v>
      </c>
      <c r="V206" s="336" t="b">
        <f t="shared" si="115"/>
        <v>1</v>
      </c>
      <c r="W206" s="320"/>
      <c r="X206" s="326"/>
      <c r="Y206" s="329"/>
      <c r="Z206" s="339"/>
      <c r="AB206" s="288">
        <f t="shared" si="101"/>
        <v>0</v>
      </c>
      <c r="AC206" s="288">
        <f t="shared" si="102"/>
        <v>0</v>
      </c>
      <c r="AD206" s="288">
        <f t="shared" si="103"/>
        <v>0</v>
      </c>
      <c r="AE206" s="288">
        <f t="shared" si="104"/>
        <v>0</v>
      </c>
      <c r="AF206" s="288"/>
      <c r="AG206" s="288"/>
      <c r="AH206" s="288"/>
      <c r="AI206" s="288"/>
      <c r="AJ206" s="288">
        <f t="shared" si="122"/>
        <v>0</v>
      </c>
      <c r="AK206" s="288"/>
      <c r="AL206" s="288"/>
      <c r="AM206" s="288"/>
      <c r="AN206" s="288">
        <f t="shared" si="116"/>
        <v>0</v>
      </c>
      <c r="AO206" s="335">
        <f t="shared" si="105"/>
        <v>0</v>
      </c>
      <c r="AP206" s="335">
        <f t="shared" si="106"/>
        <v>0</v>
      </c>
      <c r="AR206" s="288"/>
      <c r="AS206" s="288"/>
      <c r="AT206" s="288"/>
      <c r="AU206" s="289"/>
      <c r="AV206" s="288">
        <f t="shared" si="117"/>
        <v>0</v>
      </c>
      <c r="AW206" s="288">
        <f t="shared" si="118"/>
        <v>0</v>
      </c>
      <c r="AX206" s="288">
        <f t="shared" si="119"/>
        <v>0</v>
      </c>
      <c r="AY206" s="288">
        <f t="shared" si="120"/>
        <v>0</v>
      </c>
      <c r="AZ206" s="340"/>
      <c r="BA206" s="288"/>
      <c r="BB206" s="288"/>
      <c r="BC206" s="288"/>
      <c r="BD206" s="289"/>
      <c r="BE206" s="288">
        <f t="shared" si="121"/>
        <v>0</v>
      </c>
      <c r="BF206" s="288">
        <f t="shared" si="107"/>
        <v>0</v>
      </c>
      <c r="BG206" s="288">
        <f t="shared" si="108"/>
        <v>0</v>
      </c>
      <c r="BH206" s="288">
        <f t="shared" si="109"/>
        <v>0</v>
      </c>
      <c r="BJ206" s="340"/>
      <c r="DJ206" s="341"/>
    </row>
    <row r="207" spans="1:114" ht="12.75" customHeight="1" outlineLevel="1" x14ac:dyDescent="0.25">
      <c r="A207" s="331" t="str">
        <f t="shared" si="110"/>
        <v>Hotel NameOct-23</v>
      </c>
      <c r="B207" s="331" t="str">
        <f t="shared" si="111"/>
        <v>Hotel Name45219</v>
      </c>
      <c r="C207" s="332" t="s">
        <v>183</v>
      </c>
      <c r="D207" s="333" t="str">
        <f t="shared" si="112"/>
        <v>Oct-23</v>
      </c>
      <c r="E207" s="333" t="s">
        <v>53</v>
      </c>
      <c r="F207" s="333">
        <v>45219</v>
      </c>
      <c r="G207" s="334">
        <f t="shared" si="113"/>
        <v>6</v>
      </c>
      <c r="H207" s="288"/>
      <c r="I207" s="288"/>
      <c r="J207" s="288"/>
      <c r="K207" s="289">
        <f t="shared" si="114"/>
        <v>0</v>
      </c>
      <c r="L207" s="288"/>
      <c r="M207" s="288"/>
      <c r="N207" s="288"/>
      <c r="O207" s="289">
        <f t="shared" si="97"/>
        <v>0</v>
      </c>
      <c r="P207" s="335">
        <f t="shared" si="98"/>
        <v>0</v>
      </c>
      <c r="Q207" s="335">
        <f t="shared" si="99"/>
        <v>0</v>
      </c>
      <c r="R207" s="288" t="s">
        <v>11</v>
      </c>
      <c r="S207" s="288">
        <f t="shared" si="94"/>
        <v>0</v>
      </c>
      <c r="T207" s="335">
        <f t="shared" si="100"/>
        <v>0</v>
      </c>
      <c r="U207" s="288" t="s">
        <v>11</v>
      </c>
      <c r="V207" s="336" t="b">
        <f t="shared" si="115"/>
        <v>1</v>
      </c>
      <c r="W207" s="320"/>
      <c r="X207" s="326"/>
      <c r="Y207" s="329"/>
      <c r="Z207" s="339"/>
      <c r="AB207" s="288">
        <f t="shared" si="101"/>
        <v>0</v>
      </c>
      <c r="AC207" s="288">
        <f t="shared" si="102"/>
        <v>0</v>
      </c>
      <c r="AD207" s="288">
        <f t="shared" si="103"/>
        <v>0</v>
      </c>
      <c r="AE207" s="288">
        <f t="shared" si="104"/>
        <v>0</v>
      </c>
      <c r="AF207" s="288"/>
      <c r="AG207" s="288"/>
      <c r="AH207" s="288"/>
      <c r="AI207" s="288"/>
      <c r="AJ207" s="288">
        <f t="shared" si="122"/>
        <v>0</v>
      </c>
      <c r="AK207" s="288"/>
      <c r="AL207" s="288"/>
      <c r="AM207" s="288"/>
      <c r="AN207" s="288">
        <f t="shared" si="116"/>
        <v>0</v>
      </c>
      <c r="AO207" s="335">
        <f t="shared" si="105"/>
        <v>0</v>
      </c>
      <c r="AP207" s="335">
        <f t="shared" si="106"/>
        <v>0</v>
      </c>
      <c r="AR207" s="288"/>
      <c r="AS207" s="288"/>
      <c r="AT207" s="288"/>
      <c r="AU207" s="289"/>
      <c r="AV207" s="288">
        <f t="shared" si="117"/>
        <v>0</v>
      </c>
      <c r="AW207" s="288">
        <f t="shared" si="118"/>
        <v>0</v>
      </c>
      <c r="AX207" s="288">
        <f t="shared" si="119"/>
        <v>0</v>
      </c>
      <c r="AY207" s="288">
        <f t="shared" si="120"/>
        <v>0</v>
      </c>
      <c r="AZ207" s="340"/>
      <c r="BA207" s="288"/>
      <c r="BB207" s="288"/>
      <c r="BC207" s="288"/>
      <c r="BD207" s="289"/>
      <c r="BE207" s="288">
        <f t="shared" si="121"/>
        <v>0</v>
      </c>
      <c r="BF207" s="288">
        <f t="shared" si="107"/>
        <v>0</v>
      </c>
      <c r="BG207" s="288">
        <f t="shared" si="108"/>
        <v>0</v>
      </c>
      <c r="BH207" s="288">
        <f t="shared" si="109"/>
        <v>0</v>
      </c>
      <c r="BJ207" s="340"/>
      <c r="DJ207" s="341"/>
    </row>
    <row r="208" spans="1:114" ht="12.75" customHeight="1" outlineLevel="1" x14ac:dyDescent="0.25">
      <c r="A208" s="331" t="str">
        <f t="shared" si="110"/>
        <v>Hotel NameOct-23</v>
      </c>
      <c r="B208" s="331" t="str">
        <f t="shared" si="111"/>
        <v>Hotel Name45220</v>
      </c>
      <c r="C208" s="332" t="s">
        <v>183</v>
      </c>
      <c r="D208" s="333" t="str">
        <f t="shared" si="112"/>
        <v>Oct-23</v>
      </c>
      <c r="E208" s="333" t="s">
        <v>53</v>
      </c>
      <c r="F208" s="333">
        <v>45220</v>
      </c>
      <c r="G208" s="334">
        <f t="shared" si="113"/>
        <v>7</v>
      </c>
      <c r="H208" s="288"/>
      <c r="I208" s="288"/>
      <c r="J208" s="288"/>
      <c r="K208" s="289">
        <f t="shared" si="114"/>
        <v>0</v>
      </c>
      <c r="L208" s="288"/>
      <c r="M208" s="288"/>
      <c r="N208" s="288"/>
      <c r="O208" s="289">
        <f t="shared" si="97"/>
        <v>0</v>
      </c>
      <c r="P208" s="335">
        <f t="shared" si="98"/>
        <v>0</v>
      </c>
      <c r="Q208" s="335">
        <f t="shared" si="99"/>
        <v>0</v>
      </c>
      <c r="R208" s="288" t="s">
        <v>11</v>
      </c>
      <c r="S208" s="288">
        <f t="shared" si="94"/>
        <v>0</v>
      </c>
      <c r="T208" s="335">
        <f t="shared" si="100"/>
        <v>0</v>
      </c>
      <c r="U208" s="288" t="s">
        <v>11</v>
      </c>
      <c r="V208" s="336" t="b">
        <f t="shared" si="115"/>
        <v>1</v>
      </c>
      <c r="W208" s="320"/>
      <c r="X208" s="326"/>
      <c r="Y208" s="329"/>
      <c r="Z208" s="339"/>
      <c r="AB208" s="288">
        <f t="shared" si="101"/>
        <v>0</v>
      </c>
      <c r="AC208" s="288">
        <f t="shared" si="102"/>
        <v>0</v>
      </c>
      <c r="AD208" s="288">
        <f t="shared" si="103"/>
        <v>0</v>
      </c>
      <c r="AE208" s="288">
        <f t="shared" si="104"/>
        <v>0</v>
      </c>
      <c r="AF208" s="288"/>
      <c r="AG208" s="288"/>
      <c r="AH208" s="288"/>
      <c r="AI208" s="288"/>
      <c r="AJ208" s="288">
        <f t="shared" si="122"/>
        <v>0</v>
      </c>
      <c r="AK208" s="288"/>
      <c r="AL208" s="288"/>
      <c r="AM208" s="288"/>
      <c r="AN208" s="288">
        <f t="shared" si="116"/>
        <v>0</v>
      </c>
      <c r="AO208" s="335">
        <f t="shared" si="105"/>
        <v>0</v>
      </c>
      <c r="AP208" s="335">
        <f t="shared" si="106"/>
        <v>0</v>
      </c>
      <c r="AR208" s="288"/>
      <c r="AS208" s="288"/>
      <c r="AT208" s="288"/>
      <c r="AU208" s="289"/>
      <c r="AV208" s="288">
        <f t="shared" si="117"/>
        <v>0</v>
      </c>
      <c r="AW208" s="288">
        <f t="shared" si="118"/>
        <v>0</v>
      </c>
      <c r="AX208" s="288">
        <f t="shared" si="119"/>
        <v>0</v>
      </c>
      <c r="AY208" s="288">
        <f t="shared" si="120"/>
        <v>0</v>
      </c>
      <c r="AZ208" s="340"/>
      <c r="BA208" s="288"/>
      <c r="BB208" s="288"/>
      <c r="BC208" s="288"/>
      <c r="BD208" s="289"/>
      <c r="BE208" s="288">
        <f t="shared" si="121"/>
        <v>0</v>
      </c>
      <c r="BF208" s="288">
        <f t="shared" si="107"/>
        <v>0</v>
      </c>
      <c r="BG208" s="288">
        <f t="shared" si="108"/>
        <v>0</v>
      </c>
      <c r="BH208" s="288">
        <f t="shared" si="109"/>
        <v>0</v>
      </c>
      <c r="BJ208" s="340"/>
      <c r="DJ208" s="341"/>
    </row>
    <row r="209" spans="1:114" ht="12.75" customHeight="1" outlineLevel="1" x14ac:dyDescent="0.25">
      <c r="A209" s="331" t="str">
        <f t="shared" si="110"/>
        <v>Hotel NameOct-23</v>
      </c>
      <c r="B209" s="331" t="str">
        <f t="shared" si="111"/>
        <v>Hotel Name45221</v>
      </c>
      <c r="C209" s="332" t="s">
        <v>183</v>
      </c>
      <c r="D209" s="333" t="str">
        <f t="shared" si="112"/>
        <v>Oct-23</v>
      </c>
      <c r="E209" s="333" t="s">
        <v>53</v>
      </c>
      <c r="F209" s="333">
        <v>45221</v>
      </c>
      <c r="G209" s="334">
        <f t="shared" si="113"/>
        <v>1</v>
      </c>
      <c r="H209" s="288"/>
      <c r="I209" s="288"/>
      <c r="J209" s="288"/>
      <c r="K209" s="289">
        <f t="shared" si="114"/>
        <v>0</v>
      </c>
      <c r="L209" s="288"/>
      <c r="M209" s="288"/>
      <c r="N209" s="288"/>
      <c r="O209" s="289">
        <f t="shared" si="97"/>
        <v>0</v>
      </c>
      <c r="P209" s="335">
        <f t="shared" si="98"/>
        <v>0</v>
      </c>
      <c r="Q209" s="335">
        <f t="shared" si="99"/>
        <v>0</v>
      </c>
      <c r="R209" s="288" t="s">
        <v>11</v>
      </c>
      <c r="S209" s="288">
        <f t="shared" si="94"/>
        <v>0</v>
      </c>
      <c r="T209" s="335">
        <f t="shared" si="100"/>
        <v>0</v>
      </c>
      <c r="U209" s="288" t="s">
        <v>11</v>
      </c>
      <c r="V209" s="336" t="b">
        <f t="shared" si="115"/>
        <v>1</v>
      </c>
      <c r="W209" s="320"/>
      <c r="X209" s="326"/>
      <c r="Y209" s="329"/>
      <c r="Z209" s="339"/>
      <c r="AB209" s="288">
        <f t="shared" si="101"/>
        <v>0</v>
      </c>
      <c r="AC209" s="288">
        <f t="shared" si="102"/>
        <v>0</v>
      </c>
      <c r="AD209" s="288">
        <f t="shared" si="103"/>
        <v>0</v>
      </c>
      <c r="AE209" s="288">
        <f t="shared" si="104"/>
        <v>0</v>
      </c>
      <c r="AF209" s="288"/>
      <c r="AG209" s="288"/>
      <c r="AH209" s="288"/>
      <c r="AI209" s="288"/>
      <c r="AJ209" s="288">
        <f t="shared" si="122"/>
        <v>0</v>
      </c>
      <c r="AK209" s="288"/>
      <c r="AL209" s="288"/>
      <c r="AM209" s="288"/>
      <c r="AN209" s="288">
        <f t="shared" si="116"/>
        <v>0</v>
      </c>
      <c r="AO209" s="335">
        <f t="shared" si="105"/>
        <v>0</v>
      </c>
      <c r="AP209" s="335">
        <f t="shared" si="106"/>
        <v>0</v>
      </c>
      <c r="AR209" s="288"/>
      <c r="AS209" s="288"/>
      <c r="AT209" s="288"/>
      <c r="AU209" s="289"/>
      <c r="AV209" s="288">
        <f t="shared" si="117"/>
        <v>0</v>
      </c>
      <c r="AW209" s="288">
        <f t="shared" si="118"/>
        <v>0</v>
      </c>
      <c r="AX209" s="288">
        <f t="shared" si="119"/>
        <v>0</v>
      </c>
      <c r="AY209" s="288">
        <f t="shared" si="120"/>
        <v>0</v>
      </c>
      <c r="AZ209" s="340"/>
      <c r="BA209" s="288"/>
      <c r="BB209" s="288"/>
      <c r="BC209" s="288"/>
      <c r="BD209" s="289"/>
      <c r="BE209" s="288">
        <f t="shared" si="121"/>
        <v>0</v>
      </c>
      <c r="BF209" s="288">
        <f t="shared" si="107"/>
        <v>0</v>
      </c>
      <c r="BG209" s="288">
        <f t="shared" si="108"/>
        <v>0</v>
      </c>
      <c r="BH209" s="288">
        <f t="shared" si="109"/>
        <v>0</v>
      </c>
      <c r="BJ209" s="340"/>
      <c r="DJ209" s="341"/>
    </row>
    <row r="210" spans="1:114" ht="12.75" customHeight="1" outlineLevel="1" x14ac:dyDescent="0.25">
      <c r="A210" s="331" t="str">
        <f t="shared" si="110"/>
        <v>Hotel NameOct-23</v>
      </c>
      <c r="B210" s="331" t="str">
        <f t="shared" si="111"/>
        <v>Hotel Name45222</v>
      </c>
      <c r="C210" s="332" t="s">
        <v>183</v>
      </c>
      <c r="D210" s="333" t="str">
        <f t="shared" si="112"/>
        <v>Oct-23</v>
      </c>
      <c r="E210" s="333" t="s">
        <v>53</v>
      </c>
      <c r="F210" s="333">
        <v>45222</v>
      </c>
      <c r="G210" s="334">
        <f t="shared" si="113"/>
        <v>2</v>
      </c>
      <c r="H210" s="288"/>
      <c r="I210" s="288"/>
      <c r="J210" s="288"/>
      <c r="K210" s="289">
        <f t="shared" si="114"/>
        <v>0</v>
      </c>
      <c r="L210" s="288"/>
      <c r="M210" s="288"/>
      <c r="N210" s="288"/>
      <c r="O210" s="289">
        <f t="shared" si="97"/>
        <v>0</v>
      </c>
      <c r="P210" s="335">
        <f t="shared" si="98"/>
        <v>0</v>
      </c>
      <c r="Q210" s="335">
        <f t="shared" si="99"/>
        <v>0</v>
      </c>
      <c r="R210" s="288" t="s">
        <v>11</v>
      </c>
      <c r="S210" s="288">
        <f t="shared" si="94"/>
        <v>0</v>
      </c>
      <c r="T210" s="335">
        <f t="shared" si="100"/>
        <v>0</v>
      </c>
      <c r="U210" s="288" t="s">
        <v>11</v>
      </c>
      <c r="V210" s="336" t="b">
        <f t="shared" si="115"/>
        <v>1</v>
      </c>
      <c r="W210" s="320"/>
      <c r="X210" s="326"/>
      <c r="Y210" s="329"/>
      <c r="Z210" s="339"/>
      <c r="AB210" s="288">
        <f t="shared" si="101"/>
        <v>0</v>
      </c>
      <c r="AC210" s="288">
        <f t="shared" si="102"/>
        <v>0</v>
      </c>
      <c r="AD210" s="288">
        <f t="shared" si="103"/>
        <v>0</v>
      </c>
      <c r="AE210" s="288">
        <f t="shared" si="104"/>
        <v>0</v>
      </c>
      <c r="AF210" s="288"/>
      <c r="AG210" s="288"/>
      <c r="AH210" s="288"/>
      <c r="AI210" s="288"/>
      <c r="AJ210" s="288">
        <f t="shared" si="122"/>
        <v>0</v>
      </c>
      <c r="AK210" s="288"/>
      <c r="AL210" s="288"/>
      <c r="AM210" s="288"/>
      <c r="AN210" s="288">
        <f t="shared" si="116"/>
        <v>0</v>
      </c>
      <c r="AO210" s="335">
        <f t="shared" si="105"/>
        <v>0</v>
      </c>
      <c r="AP210" s="335">
        <f t="shared" si="106"/>
        <v>0</v>
      </c>
      <c r="AR210" s="288"/>
      <c r="AS210" s="288"/>
      <c r="AT210" s="288"/>
      <c r="AU210" s="289"/>
      <c r="AV210" s="288">
        <f t="shared" si="117"/>
        <v>0</v>
      </c>
      <c r="AW210" s="288">
        <f t="shared" si="118"/>
        <v>0</v>
      </c>
      <c r="AX210" s="288">
        <f t="shared" si="119"/>
        <v>0</v>
      </c>
      <c r="AY210" s="288">
        <f t="shared" si="120"/>
        <v>0</v>
      </c>
      <c r="AZ210" s="340"/>
      <c r="BA210" s="288"/>
      <c r="BB210" s="288"/>
      <c r="BC210" s="288"/>
      <c r="BD210" s="289"/>
      <c r="BE210" s="288">
        <f t="shared" si="121"/>
        <v>0</v>
      </c>
      <c r="BF210" s="288">
        <f t="shared" si="107"/>
        <v>0</v>
      </c>
      <c r="BG210" s="288">
        <f t="shared" si="108"/>
        <v>0</v>
      </c>
      <c r="BH210" s="288">
        <f t="shared" si="109"/>
        <v>0</v>
      </c>
      <c r="BJ210" s="340"/>
      <c r="DJ210" s="341"/>
    </row>
    <row r="211" spans="1:114" ht="12.75" customHeight="1" outlineLevel="1" x14ac:dyDescent="0.25">
      <c r="A211" s="331" t="str">
        <f t="shared" si="110"/>
        <v>Hotel NameOct-23</v>
      </c>
      <c r="B211" s="331" t="str">
        <f t="shared" si="111"/>
        <v>Hotel Name45223</v>
      </c>
      <c r="C211" s="332" t="s">
        <v>183</v>
      </c>
      <c r="D211" s="333" t="str">
        <f t="shared" si="112"/>
        <v>Oct-23</v>
      </c>
      <c r="E211" s="333" t="s">
        <v>53</v>
      </c>
      <c r="F211" s="333">
        <v>45223</v>
      </c>
      <c r="G211" s="334">
        <f t="shared" si="113"/>
        <v>3</v>
      </c>
      <c r="H211" s="288"/>
      <c r="I211" s="288"/>
      <c r="J211" s="288"/>
      <c r="K211" s="289">
        <f t="shared" si="114"/>
        <v>0</v>
      </c>
      <c r="L211" s="288"/>
      <c r="M211" s="288"/>
      <c r="N211" s="288"/>
      <c r="O211" s="289">
        <f t="shared" si="97"/>
        <v>0</v>
      </c>
      <c r="P211" s="335">
        <f t="shared" si="98"/>
        <v>0</v>
      </c>
      <c r="Q211" s="335">
        <f t="shared" si="99"/>
        <v>0</v>
      </c>
      <c r="R211" s="288" t="s">
        <v>11</v>
      </c>
      <c r="S211" s="288">
        <f t="shared" si="94"/>
        <v>0</v>
      </c>
      <c r="T211" s="335">
        <f t="shared" si="100"/>
        <v>0</v>
      </c>
      <c r="U211" s="288" t="s">
        <v>11</v>
      </c>
      <c r="V211" s="336" t="b">
        <f t="shared" si="115"/>
        <v>1</v>
      </c>
      <c r="W211" s="320"/>
      <c r="X211" s="326"/>
      <c r="Y211" s="329"/>
      <c r="Z211" s="339"/>
      <c r="AB211" s="288">
        <f t="shared" si="101"/>
        <v>0</v>
      </c>
      <c r="AC211" s="288">
        <f t="shared" si="102"/>
        <v>0</v>
      </c>
      <c r="AD211" s="288">
        <f t="shared" si="103"/>
        <v>0</v>
      </c>
      <c r="AE211" s="288">
        <f t="shared" si="104"/>
        <v>0</v>
      </c>
      <c r="AF211" s="288"/>
      <c r="AG211" s="288"/>
      <c r="AH211" s="288"/>
      <c r="AI211" s="288"/>
      <c r="AJ211" s="288">
        <f t="shared" si="122"/>
        <v>0</v>
      </c>
      <c r="AK211" s="288"/>
      <c r="AL211" s="288"/>
      <c r="AM211" s="288"/>
      <c r="AN211" s="288">
        <f t="shared" si="116"/>
        <v>0</v>
      </c>
      <c r="AO211" s="335">
        <f t="shared" si="105"/>
        <v>0</v>
      </c>
      <c r="AP211" s="335">
        <f t="shared" si="106"/>
        <v>0</v>
      </c>
      <c r="AR211" s="288"/>
      <c r="AS211" s="288"/>
      <c r="AT211" s="288"/>
      <c r="AU211" s="289"/>
      <c r="AV211" s="288">
        <f t="shared" si="117"/>
        <v>0</v>
      </c>
      <c r="AW211" s="288">
        <f t="shared" si="118"/>
        <v>0</v>
      </c>
      <c r="AX211" s="288">
        <f t="shared" si="119"/>
        <v>0</v>
      </c>
      <c r="AY211" s="288">
        <f t="shared" si="120"/>
        <v>0</v>
      </c>
      <c r="AZ211" s="340"/>
      <c r="BA211" s="288"/>
      <c r="BB211" s="288"/>
      <c r="BC211" s="288"/>
      <c r="BD211" s="289"/>
      <c r="BE211" s="288">
        <f t="shared" si="121"/>
        <v>0</v>
      </c>
      <c r="BF211" s="288">
        <f t="shared" si="107"/>
        <v>0</v>
      </c>
      <c r="BG211" s="288">
        <f t="shared" si="108"/>
        <v>0</v>
      </c>
      <c r="BH211" s="288">
        <f t="shared" si="109"/>
        <v>0</v>
      </c>
      <c r="BJ211" s="340"/>
      <c r="DJ211" s="341"/>
    </row>
    <row r="212" spans="1:114" ht="12.75" customHeight="1" outlineLevel="1" x14ac:dyDescent="0.25">
      <c r="A212" s="331" t="str">
        <f t="shared" si="110"/>
        <v>Hotel NameOct-23</v>
      </c>
      <c r="B212" s="331" t="str">
        <f t="shared" si="111"/>
        <v>Hotel Name45224</v>
      </c>
      <c r="C212" s="332" t="s">
        <v>183</v>
      </c>
      <c r="D212" s="333" t="str">
        <f t="shared" si="112"/>
        <v>Oct-23</v>
      </c>
      <c r="E212" s="333" t="s">
        <v>53</v>
      </c>
      <c r="F212" s="333">
        <v>45224</v>
      </c>
      <c r="G212" s="334">
        <f t="shared" si="113"/>
        <v>4</v>
      </c>
      <c r="H212" s="288"/>
      <c r="I212" s="288"/>
      <c r="J212" s="288"/>
      <c r="K212" s="289">
        <f t="shared" si="114"/>
        <v>0</v>
      </c>
      <c r="L212" s="288"/>
      <c r="M212" s="288"/>
      <c r="N212" s="288"/>
      <c r="O212" s="289">
        <f t="shared" si="97"/>
        <v>0</v>
      </c>
      <c r="P212" s="335">
        <f t="shared" si="98"/>
        <v>0</v>
      </c>
      <c r="Q212" s="335">
        <f t="shared" si="99"/>
        <v>0</v>
      </c>
      <c r="R212" s="288" t="s">
        <v>11</v>
      </c>
      <c r="S212" s="288">
        <f t="shared" si="94"/>
        <v>0</v>
      </c>
      <c r="T212" s="335">
        <f t="shared" si="100"/>
        <v>0</v>
      </c>
      <c r="U212" s="288" t="s">
        <v>11</v>
      </c>
      <c r="V212" s="336" t="b">
        <f t="shared" si="115"/>
        <v>1</v>
      </c>
      <c r="W212" s="320"/>
      <c r="X212" s="326"/>
      <c r="Y212" s="329"/>
      <c r="Z212" s="339"/>
      <c r="AB212" s="288">
        <f t="shared" si="101"/>
        <v>0</v>
      </c>
      <c r="AC212" s="288">
        <f t="shared" si="102"/>
        <v>0</v>
      </c>
      <c r="AD212" s="288">
        <f t="shared" si="103"/>
        <v>0</v>
      </c>
      <c r="AE212" s="288">
        <f t="shared" si="104"/>
        <v>0</v>
      </c>
      <c r="AF212" s="288"/>
      <c r="AG212" s="288"/>
      <c r="AH212" s="288"/>
      <c r="AI212" s="288"/>
      <c r="AJ212" s="288">
        <f t="shared" si="122"/>
        <v>0</v>
      </c>
      <c r="AK212" s="288"/>
      <c r="AL212" s="288"/>
      <c r="AM212" s="288"/>
      <c r="AN212" s="288">
        <f t="shared" si="116"/>
        <v>0</v>
      </c>
      <c r="AO212" s="335">
        <f t="shared" si="105"/>
        <v>0</v>
      </c>
      <c r="AP212" s="335">
        <f t="shared" si="106"/>
        <v>0</v>
      </c>
      <c r="AR212" s="288"/>
      <c r="AS212" s="288"/>
      <c r="AT212" s="288"/>
      <c r="AU212" s="289"/>
      <c r="AV212" s="288">
        <f t="shared" si="117"/>
        <v>0</v>
      </c>
      <c r="AW212" s="288">
        <f t="shared" si="118"/>
        <v>0</v>
      </c>
      <c r="AX212" s="288">
        <f t="shared" si="119"/>
        <v>0</v>
      </c>
      <c r="AY212" s="288">
        <f t="shared" si="120"/>
        <v>0</v>
      </c>
      <c r="AZ212" s="340"/>
      <c r="BA212" s="288"/>
      <c r="BB212" s="288"/>
      <c r="BC212" s="288"/>
      <c r="BD212" s="289"/>
      <c r="BE212" s="288">
        <f t="shared" si="121"/>
        <v>0</v>
      </c>
      <c r="BF212" s="288">
        <f t="shared" si="107"/>
        <v>0</v>
      </c>
      <c r="BG212" s="288">
        <f t="shared" si="108"/>
        <v>0</v>
      </c>
      <c r="BH212" s="288">
        <f t="shared" si="109"/>
        <v>0</v>
      </c>
      <c r="BJ212" s="340"/>
      <c r="DJ212" s="341"/>
    </row>
    <row r="213" spans="1:114" ht="12.75" customHeight="1" outlineLevel="1" x14ac:dyDescent="0.25">
      <c r="A213" s="331" t="str">
        <f t="shared" si="110"/>
        <v>Hotel NameOct-23</v>
      </c>
      <c r="B213" s="331" t="str">
        <f t="shared" si="111"/>
        <v>Hotel Name45225</v>
      </c>
      <c r="C213" s="332" t="s">
        <v>183</v>
      </c>
      <c r="D213" s="333" t="str">
        <f t="shared" si="112"/>
        <v>Oct-23</v>
      </c>
      <c r="E213" s="333" t="s">
        <v>53</v>
      </c>
      <c r="F213" s="333">
        <v>45225</v>
      </c>
      <c r="G213" s="334">
        <f t="shared" si="113"/>
        <v>5</v>
      </c>
      <c r="H213" s="288"/>
      <c r="I213" s="288"/>
      <c r="J213" s="288"/>
      <c r="K213" s="289">
        <f t="shared" si="114"/>
        <v>0</v>
      </c>
      <c r="L213" s="288"/>
      <c r="M213" s="288"/>
      <c r="N213" s="288"/>
      <c r="O213" s="289">
        <f t="shared" si="97"/>
        <v>0</v>
      </c>
      <c r="P213" s="335">
        <f t="shared" si="98"/>
        <v>0</v>
      </c>
      <c r="Q213" s="335">
        <f t="shared" si="99"/>
        <v>0</v>
      </c>
      <c r="R213" s="288" t="s">
        <v>11</v>
      </c>
      <c r="S213" s="288">
        <f t="shared" ref="S213:S276" si="123">N213</f>
        <v>0</v>
      </c>
      <c r="T213" s="335">
        <f t="shared" si="100"/>
        <v>0</v>
      </c>
      <c r="U213" s="288" t="s">
        <v>11</v>
      </c>
      <c r="V213" s="336" t="b">
        <f t="shared" si="115"/>
        <v>1</v>
      </c>
      <c r="W213" s="320"/>
      <c r="X213" s="326"/>
      <c r="Y213" s="329"/>
      <c r="Z213" s="339"/>
      <c r="AB213" s="288">
        <f t="shared" si="101"/>
        <v>0</v>
      </c>
      <c r="AC213" s="288">
        <f t="shared" si="102"/>
        <v>0</v>
      </c>
      <c r="AD213" s="288">
        <f t="shared" si="103"/>
        <v>0</v>
      </c>
      <c r="AE213" s="288">
        <f t="shared" si="104"/>
        <v>0</v>
      </c>
      <c r="AF213" s="288"/>
      <c r="AG213" s="288"/>
      <c r="AH213" s="288"/>
      <c r="AI213" s="288"/>
      <c r="AJ213" s="288">
        <f t="shared" si="122"/>
        <v>0</v>
      </c>
      <c r="AK213" s="288"/>
      <c r="AL213" s="288"/>
      <c r="AM213" s="288"/>
      <c r="AN213" s="288">
        <f t="shared" si="116"/>
        <v>0</v>
      </c>
      <c r="AO213" s="335">
        <f t="shared" si="105"/>
        <v>0</v>
      </c>
      <c r="AP213" s="335">
        <f t="shared" si="106"/>
        <v>0</v>
      </c>
      <c r="AR213" s="288"/>
      <c r="AS213" s="288"/>
      <c r="AT213" s="288"/>
      <c r="AU213" s="289"/>
      <c r="AV213" s="288">
        <f t="shared" si="117"/>
        <v>0</v>
      </c>
      <c r="AW213" s="288">
        <f t="shared" si="118"/>
        <v>0</v>
      </c>
      <c r="AX213" s="288">
        <f t="shared" si="119"/>
        <v>0</v>
      </c>
      <c r="AY213" s="288">
        <f t="shared" si="120"/>
        <v>0</v>
      </c>
      <c r="AZ213" s="340"/>
      <c r="BA213" s="288"/>
      <c r="BB213" s="288"/>
      <c r="BC213" s="288"/>
      <c r="BD213" s="289"/>
      <c r="BE213" s="288">
        <f t="shared" si="121"/>
        <v>0</v>
      </c>
      <c r="BF213" s="288">
        <f t="shared" si="107"/>
        <v>0</v>
      </c>
      <c r="BG213" s="288">
        <f t="shared" si="108"/>
        <v>0</v>
      </c>
      <c r="BH213" s="288">
        <f t="shared" si="109"/>
        <v>0</v>
      </c>
      <c r="BJ213" s="340"/>
      <c r="DJ213" s="341"/>
    </row>
    <row r="214" spans="1:114" ht="12.75" customHeight="1" outlineLevel="1" x14ac:dyDescent="0.25">
      <c r="A214" s="331" t="str">
        <f t="shared" si="110"/>
        <v>Hotel NameOct-23</v>
      </c>
      <c r="B214" s="331" t="str">
        <f t="shared" si="111"/>
        <v>Hotel Name45226</v>
      </c>
      <c r="C214" s="332" t="s">
        <v>183</v>
      </c>
      <c r="D214" s="333" t="str">
        <f t="shared" si="112"/>
        <v>Oct-23</v>
      </c>
      <c r="E214" s="333" t="s">
        <v>53</v>
      </c>
      <c r="F214" s="333">
        <v>45226</v>
      </c>
      <c r="G214" s="334">
        <f t="shared" si="113"/>
        <v>6</v>
      </c>
      <c r="H214" s="288"/>
      <c r="I214" s="288"/>
      <c r="J214" s="288"/>
      <c r="K214" s="289">
        <f t="shared" si="114"/>
        <v>0</v>
      </c>
      <c r="L214" s="288"/>
      <c r="M214" s="288"/>
      <c r="N214" s="288"/>
      <c r="O214" s="289">
        <f t="shared" si="97"/>
        <v>0</v>
      </c>
      <c r="P214" s="335">
        <f t="shared" si="98"/>
        <v>0</v>
      </c>
      <c r="Q214" s="335">
        <f t="shared" si="99"/>
        <v>0</v>
      </c>
      <c r="R214" s="288" t="s">
        <v>11</v>
      </c>
      <c r="S214" s="288">
        <f t="shared" si="123"/>
        <v>0</v>
      </c>
      <c r="T214" s="335">
        <f t="shared" si="100"/>
        <v>0</v>
      </c>
      <c r="U214" s="288" t="s">
        <v>11</v>
      </c>
      <c r="V214" s="336" t="b">
        <f t="shared" si="115"/>
        <v>1</v>
      </c>
      <c r="W214" s="320"/>
      <c r="X214" s="326"/>
      <c r="Y214" s="329"/>
      <c r="Z214" s="339"/>
      <c r="AB214" s="288">
        <f t="shared" si="101"/>
        <v>0</v>
      </c>
      <c r="AC214" s="288">
        <f t="shared" si="102"/>
        <v>0</v>
      </c>
      <c r="AD214" s="288">
        <f t="shared" si="103"/>
        <v>0</v>
      </c>
      <c r="AE214" s="288">
        <f t="shared" si="104"/>
        <v>0</v>
      </c>
      <c r="AF214" s="288"/>
      <c r="AG214" s="288"/>
      <c r="AH214" s="288"/>
      <c r="AI214" s="288"/>
      <c r="AJ214" s="288">
        <f t="shared" si="122"/>
        <v>0</v>
      </c>
      <c r="AK214" s="288"/>
      <c r="AL214" s="288"/>
      <c r="AM214" s="288"/>
      <c r="AN214" s="288">
        <f t="shared" si="116"/>
        <v>0</v>
      </c>
      <c r="AO214" s="335">
        <f t="shared" si="105"/>
        <v>0</v>
      </c>
      <c r="AP214" s="335">
        <f t="shared" si="106"/>
        <v>0</v>
      </c>
      <c r="AR214" s="288"/>
      <c r="AS214" s="288"/>
      <c r="AT214" s="288"/>
      <c r="AU214" s="289"/>
      <c r="AV214" s="288">
        <f t="shared" si="117"/>
        <v>0</v>
      </c>
      <c r="AW214" s="288">
        <f t="shared" si="118"/>
        <v>0</v>
      </c>
      <c r="AX214" s="288">
        <f t="shared" si="119"/>
        <v>0</v>
      </c>
      <c r="AY214" s="288">
        <f t="shared" si="120"/>
        <v>0</v>
      </c>
      <c r="AZ214" s="340"/>
      <c r="BA214" s="288"/>
      <c r="BB214" s="288"/>
      <c r="BC214" s="288"/>
      <c r="BD214" s="289"/>
      <c r="BE214" s="288">
        <f t="shared" si="121"/>
        <v>0</v>
      </c>
      <c r="BF214" s="288">
        <f t="shared" si="107"/>
        <v>0</v>
      </c>
      <c r="BG214" s="288">
        <f t="shared" si="108"/>
        <v>0</v>
      </c>
      <c r="BH214" s="288">
        <f t="shared" si="109"/>
        <v>0</v>
      </c>
      <c r="BJ214" s="340"/>
      <c r="DJ214" s="341"/>
    </row>
    <row r="215" spans="1:114" ht="12.75" customHeight="1" outlineLevel="1" x14ac:dyDescent="0.25">
      <c r="A215" s="331" t="str">
        <f t="shared" si="110"/>
        <v>Hotel NameOct-23</v>
      </c>
      <c r="B215" s="331" t="str">
        <f t="shared" si="111"/>
        <v>Hotel Name45227</v>
      </c>
      <c r="C215" s="332" t="s">
        <v>183</v>
      </c>
      <c r="D215" s="333" t="str">
        <f t="shared" si="112"/>
        <v>Oct-23</v>
      </c>
      <c r="E215" s="333" t="s">
        <v>53</v>
      </c>
      <c r="F215" s="333">
        <v>45227</v>
      </c>
      <c r="G215" s="334">
        <f t="shared" si="113"/>
        <v>7</v>
      </c>
      <c r="H215" s="288"/>
      <c r="I215" s="288"/>
      <c r="J215" s="288"/>
      <c r="K215" s="289">
        <f t="shared" si="114"/>
        <v>0</v>
      </c>
      <c r="L215" s="288"/>
      <c r="M215" s="288"/>
      <c r="N215" s="288"/>
      <c r="O215" s="289">
        <f t="shared" si="97"/>
        <v>0</v>
      </c>
      <c r="P215" s="335">
        <f t="shared" si="98"/>
        <v>0</v>
      </c>
      <c r="Q215" s="335">
        <f t="shared" si="99"/>
        <v>0</v>
      </c>
      <c r="R215" s="288" t="s">
        <v>11</v>
      </c>
      <c r="S215" s="288">
        <f t="shared" si="123"/>
        <v>0</v>
      </c>
      <c r="T215" s="335">
        <f t="shared" si="100"/>
        <v>0</v>
      </c>
      <c r="U215" s="288" t="s">
        <v>11</v>
      </c>
      <c r="V215" s="336" t="b">
        <f t="shared" si="115"/>
        <v>1</v>
      </c>
      <c r="W215" s="320"/>
      <c r="X215" s="326"/>
      <c r="Y215" s="329"/>
      <c r="Z215" s="339"/>
      <c r="AB215" s="288">
        <f t="shared" si="101"/>
        <v>0</v>
      </c>
      <c r="AC215" s="288">
        <f t="shared" si="102"/>
        <v>0</v>
      </c>
      <c r="AD215" s="288">
        <f t="shared" si="103"/>
        <v>0</v>
      </c>
      <c r="AE215" s="288">
        <f t="shared" si="104"/>
        <v>0</v>
      </c>
      <c r="AF215" s="288"/>
      <c r="AG215" s="288"/>
      <c r="AH215" s="288"/>
      <c r="AI215" s="288"/>
      <c r="AJ215" s="288">
        <f t="shared" si="122"/>
        <v>0</v>
      </c>
      <c r="AK215" s="288"/>
      <c r="AL215" s="288"/>
      <c r="AM215" s="288"/>
      <c r="AN215" s="288">
        <f t="shared" si="116"/>
        <v>0</v>
      </c>
      <c r="AO215" s="335">
        <f t="shared" si="105"/>
        <v>0</v>
      </c>
      <c r="AP215" s="335">
        <f t="shared" si="106"/>
        <v>0</v>
      </c>
      <c r="AR215" s="288"/>
      <c r="AS215" s="288"/>
      <c r="AT215" s="288"/>
      <c r="AU215" s="289"/>
      <c r="AV215" s="288">
        <f t="shared" si="117"/>
        <v>0</v>
      </c>
      <c r="AW215" s="288">
        <f t="shared" si="118"/>
        <v>0</v>
      </c>
      <c r="AX215" s="288">
        <f t="shared" si="119"/>
        <v>0</v>
      </c>
      <c r="AY215" s="288">
        <f t="shared" si="120"/>
        <v>0</v>
      </c>
      <c r="AZ215" s="340"/>
      <c r="BA215" s="288"/>
      <c r="BB215" s="288"/>
      <c r="BC215" s="288"/>
      <c r="BD215" s="289"/>
      <c r="BE215" s="288">
        <f t="shared" si="121"/>
        <v>0</v>
      </c>
      <c r="BF215" s="288">
        <f t="shared" si="107"/>
        <v>0</v>
      </c>
      <c r="BG215" s="288">
        <f t="shared" si="108"/>
        <v>0</v>
      </c>
      <c r="BH215" s="288">
        <f t="shared" si="109"/>
        <v>0</v>
      </c>
      <c r="BJ215" s="340"/>
      <c r="DJ215" s="341"/>
    </row>
    <row r="216" spans="1:114" ht="12.75" customHeight="1" outlineLevel="1" x14ac:dyDescent="0.25">
      <c r="A216" s="331" t="str">
        <f t="shared" si="110"/>
        <v>Hotel NameOct-23</v>
      </c>
      <c r="B216" s="331" t="str">
        <f t="shared" si="111"/>
        <v>Hotel Name45228</v>
      </c>
      <c r="C216" s="332" t="s">
        <v>183</v>
      </c>
      <c r="D216" s="333" t="str">
        <f t="shared" si="112"/>
        <v>Oct-23</v>
      </c>
      <c r="E216" s="333" t="s">
        <v>53</v>
      </c>
      <c r="F216" s="333">
        <v>45228</v>
      </c>
      <c r="G216" s="334">
        <f t="shared" si="113"/>
        <v>1</v>
      </c>
      <c r="H216" s="288"/>
      <c r="I216" s="288"/>
      <c r="J216" s="288"/>
      <c r="K216" s="289">
        <f t="shared" si="114"/>
        <v>0</v>
      </c>
      <c r="L216" s="288"/>
      <c r="M216" s="288"/>
      <c r="N216" s="288"/>
      <c r="O216" s="289">
        <f t="shared" si="97"/>
        <v>0</v>
      </c>
      <c r="P216" s="335">
        <f t="shared" si="98"/>
        <v>0</v>
      </c>
      <c r="Q216" s="335">
        <f t="shared" si="99"/>
        <v>0</v>
      </c>
      <c r="R216" s="288" t="s">
        <v>11</v>
      </c>
      <c r="S216" s="288">
        <f t="shared" si="123"/>
        <v>0</v>
      </c>
      <c r="T216" s="335">
        <f t="shared" si="100"/>
        <v>0</v>
      </c>
      <c r="U216" s="288" t="s">
        <v>11</v>
      </c>
      <c r="V216" s="336" t="b">
        <f t="shared" si="115"/>
        <v>1</v>
      </c>
      <c r="W216" s="320"/>
      <c r="X216" s="326"/>
      <c r="Y216" s="329"/>
      <c r="Z216" s="339"/>
      <c r="AB216" s="288">
        <f t="shared" si="101"/>
        <v>0</v>
      </c>
      <c r="AC216" s="288">
        <f t="shared" si="102"/>
        <v>0</v>
      </c>
      <c r="AD216" s="288">
        <f t="shared" si="103"/>
        <v>0</v>
      </c>
      <c r="AE216" s="288">
        <f t="shared" si="104"/>
        <v>0</v>
      </c>
      <c r="AF216" s="288"/>
      <c r="AG216" s="288"/>
      <c r="AH216" s="288"/>
      <c r="AI216" s="288"/>
      <c r="AJ216" s="288">
        <f t="shared" si="122"/>
        <v>0</v>
      </c>
      <c r="AK216" s="288"/>
      <c r="AL216" s="288"/>
      <c r="AM216" s="288"/>
      <c r="AN216" s="288">
        <f t="shared" si="116"/>
        <v>0</v>
      </c>
      <c r="AO216" s="335">
        <f t="shared" si="105"/>
        <v>0</v>
      </c>
      <c r="AP216" s="335">
        <f t="shared" si="106"/>
        <v>0</v>
      </c>
      <c r="AR216" s="288"/>
      <c r="AS216" s="288"/>
      <c r="AT216" s="288"/>
      <c r="AU216" s="289"/>
      <c r="AV216" s="288">
        <f t="shared" si="117"/>
        <v>0</v>
      </c>
      <c r="AW216" s="288">
        <f t="shared" si="118"/>
        <v>0</v>
      </c>
      <c r="AX216" s="288">
        <f t="shared" si="119"/>
        <v>0</v>
      </c>
      <c r="AY216" s="288">
        <f t="shared" si="120"/>
        <v>0</v>
      </c>
      <c r="AZ216" s="340"/>
      <c r="BA216" s="288"/>
      <c r="BB216" s="288"/>
      <c r="BC216" s="288"/>
      <c r="BD216" s="289"/>
      <c r="BE216" s="288">
        <f t="shared" si="121"/>
        <v>0</v>
      </c>
      <c r="BF216" s="288">
        <f t="shared" si="107"/>
        <v>0</v>
      </c>
      <c r="BG216" s="288">
        <f t="shared" si="108"/>
        <v>0</v>
      </c>
      <c r="BH216" s="288">
        <f t="shared" si="109"/>
        <v>0</v>
      </c>
      <c r="BJ216" s="340"/>
      <c r="DJ216" s="341"/>
    </row>
    <row r="217" spans="1:114" ht="12.75" customHeight="1" outlineLevel="1" x14ac:dyDescent="0.25">
      <c r="A217" s="331" t="str">
        <f t="shared" si="110"/>
        <v>Hotel NameOct-23</v>
      </c>
      <c r="B217" s="331" t="str">
        <f t="shared" si="111"/>
        <v>Hotel Name45229</v>
      </c>
      <c r="C217" s="332" t="s">
        <v>183</v>
      </c>
      <c r="D217" s="333" t="str">
        <f t="shared" si="112"/>
        <v>Oct-23</v>
      </c>
      <c r="E217" s="333" t="s">
        <v>53</v>
      </c>
      <c r="F217" s="333">
        <v>45229</v>
      </c>
      <c r="G217" s="334">
        <f t="shared" si="113"/>
        <v>2</v>
      </c>
      <c r="H217" s="288"/>
      <c r="I217" s="288"/>
      <c r="J217" s="288"/>
      <c r="K217" s="289">
        <f t="shared" si="114"/>
        <v>0</v>
      </c>
      <c r="L217" s="288"/>
      <c r="M217" s="288"/>
      <c r="N217" s="288"/>
      <c r="O217" s="289">
        <f t="shared" si="97"/>
        <v>0</v>
      </c>
      <c r="P217" s="335">
        <f t="shared" si="98"/>
        <v>0</v>
      </c>
      <c r="Q217" s="335">
        <f t="shared" si="99"/>
        <v>0</v>
      </c>
      <c r="R217" s="288" t="s">
        <v>11</v>
      </c>
      <c r="S217" s="288">
        <f t="shared" si="123"/>
        <v>0</v>
      </c>
      <c r="T217" s="335">
        <f t="shared" si="100"/>
        <v>0</v>
      </c>
      <c r="U217" s="288" t="s">
        <v>11</v>
      </c>
      <c r="V217" s="336" t="b">
        <f t="shared" si="115"/>
        <v>1</v>
      </c>
      <c r="W217" s="320"/>
      <c r="X217" s="326"/>
      <c r="Y217" s="329"/>
      <c r="Z217" s="339"/>
      <c r="AB217" s="288">
        <f t="shared" si="101"/>
        <v>0</v>
      </c>
      <c r="AC217" s="288">
        <f t="shared" si="102"/>
        <v>0</v>
      </c>
      <c r="AD217" s="288">
        <f t="shared" si="103"/>
        <v>0</v>
      </c>
      <c r="AE217" s="288">
        <f t="shared" si="104"/>
        <v>0</v>
      </c>
      <c r="AF217" s="288"/>
      <c r="AG217" s="288"/>
      <c r="AH217" s="288"/>
      <c r="AI217" s="288"/>
      <c r="AJ217" s="288">
        <f t="shared" si="122"/>
        <v>0</v>
      </c>
      <c r="AK217" s="288"/>
      <c r="AL217" s="288"/>
      <c r="AM217" s="288"/>
      <c r="AN217" s="288">
        <f t="shared" si="116"/>
        <v>0</v>
      </c>
      <c r="AO217" s="335">
        <f t="shared" si="105"/>
        <v>0</v>
      </c>
      <c r="AP217" s="335">
        <f t="shared" si="106"/>
        <v>0</v>
      </c>
      <c r="AR217" s="288"/>
      <c r="AS217" s="288"/>
      <c r="AT217" s="288"/>
      <c r="AU217" s="289"/>
      <c r="AV217" s="288">
        <f t="shared" si="117"/>
        <v>0</v>
      </c>
      <c r="AW217" s="288">
        <f t="shared" si="118"/>
        <v>0</v>
      </c>
      <c r="AX217" s="288">
        <f t="shared" si="119"/>
        <v>0</v>
      </c>
      <c r="AY217" s="288">
        <f t="shared" si="120"/>
        <v>0</v>
      </c>
      <c r="AZ217" s="340"/>
      <c r="BA217" s="288"/>
      <c r="BB217" s="288"/>
      <c r="BC217" s="288"/>
      <c r="BD217" s="289"/>
      <c r="BE217" s="288">
        <f t="shared" si="121"/>
        <v>0</v>
      </c>
      <c r="BF217" s="288">
        <f t="shared" si="107"/>
        <v>0</v>
      </c>
      <c r="BG217" s="288">
        <f t="shared" si="108"/>
        <v>0</v>
      </c>
      <c r="BH217" s="288">
        <f t="shared" si="109"/>
        <v>0</v>
      </c>
      <c r="BJ217" s="340"/>
      <c r="DJ217" s="341"/>
    </row>
    <row r="218" spans="1:114" ht="12.75" customHeight="1" outlineLevel="1" x14ac:dyDescent="0.25">
      <c r="A218" s="331" t="str">
        <f t="shared" si="110"/>
        <v>Hotel NameOct-23</v>
      </c>
      <c r="B218" s="331" t="str">
        <f t="shared" si="111"/>
        <v>Hotel Name45230</v>
      </c>
      <c r="C218" s="332" t="s">
        <v>183</v>
      </c>
      <c r="D218" s="333" t="str">
        <f t="shared" si="112"/>
        <v>Oct-23</v>
      </c>
      <c r="E218" s="333" t="s">
        <v>53</v>
      </c>
      <c r="F218" s="333">
        <v>45230</v>
      </c>
      <c r="G218" s="334">
        <f t="shared" si="113"/>
        <v>3</v>
      </c>
      <c r="H218" s="288"/>
      <c r="I218" s="288"/>
      <c r="J218" s="288"/>
      <c r="K218" s="289">
        <f t="shared" si="114"/>
        <v>0</v>
      </c>
      <c r="L218" s="288"/>
      <c r="M218" s="288"/>
      <c r="N218" s="288"/>
      <c r="O218" s="289">
        <f t="shared" si="97"/>
        <v>0</v>
      </c>
      <c r="P218" s="335">
        <f t="shared" si="98"/>
        <v>0</v>
      </c>
      <c r="Q218" s="335">
        <f t="shared" si="99"/>
        <v>0</v>
      </c>
      <c r="R218" s="288" t="s">
        <v>11</v>
      </c>
      <c r="S218" s="288">
        <f t="shared" si="123"/>
        <v>0</v>
      </c>
      <c r="T218" s="335">
        <f t="shared" si="100"/>
        <v>0</v>
      </c>
      <c r="U218" s="288" t="s">
        <v>11</v>
      </c>
      <c r="V218" s="336" t="b">
        <f t="shared" si="115"/>
        <v>1</v>
      </c>
      <c r="W218" s="320"/>
      <c r="X218" s="326"/>
      <c r="Y218" s="329"/>
      <c r="Z218" s="339"/>
      <c r="AB218" s="288">
        <f t="shared" si="101"/>
        <v>0</v>
      </c>
      <c r="AC218" s="288">
        <f t="shared" si="102"/>
        <v>0</v>
      </c>
      <c r="AD218" s="288">
        <f t="shared" si="103"/>
        <v>0</v>
      </c>
      <c r="AE218" s="288">
        <f t="shared" si="104"/>
        <v>0</v>
      </c>
      <c r="AF218" s="288"/>
      <c r="AG218" s="288"/>
      <c r="AH218" s="288"/>
      <c r="AI218" s="288"/>
      <c r="AJ218" s="288">
        <f t="shared" si="122"/>
        <v>0</v>
      </c>
      <c r="AK218" s="288"/>
      <c r="AL218" s="288"/>
      <c r="AM218" s="288"/>
      <c r="AN218" s="288">
        <f t="shared" si="116"/>
        <v>0</v>
      </c>
      <c r="AO218" s="335">
        <f t="shared" si="105"/>
        <v>0</v>
      </c>
      <c r="AP218" s="335">
        <f t="shared" si="106"/>
        <v>0</v>
      </c>
      <c r="AR218" s="288"/>
      <c r="AS218" s="288"/>
      <c r="AT218" s="288"/>
      <c r="AU218" s="289"/>
      <c r="AV218" s="288">
        <f t="shared" si="117"/>
        <v>0</v>
      </c>
      <c r="AW218" s="288">
        <f t="shared" si="118"/>
        <v>0</v>
      </c>
      <c r="AX218" s="288">
        <f t="shared" si="119"/>
        <v>0</v>
      </c>
      <c r="AY218" s="288">
        <f t="shared" si="120"/>
        <v>0</v>
      </c>
      <c r="AZ218" s="340"/>
      <c r="BA218" s="288"/>
      <c r="BB218" s="288"/>
      <c r="BC218" s="288"/>
      <c r="BD218" s="289"/>
      <c r="BE218" s="288">
        <f t="shared" si="121"/>
        <v>0</v>
      </c>
      <c r="BF218" s="288">
        <f t="shared" si="107"/>
        <v>0</v>
      </c>
      <c r="BG218" s="288">
        <f t="shared" si="108"/>
        <v>0</v>
      </c>
      <c r="BH218" s="288">
        <f t="shared" si="109"/>
        <v>0</v>
      </c>
      <c r="BJ218" s="340"/>
      <c r="DJ218" s="341"/>
    </row>
    <row r="219" spans="1:114" ht="12.75" customHeight="1" outlineLevel="1" collapsed="1" x14ac:dyDescent="0.25">
      <c r="A219" s="331" t="str">
        <f t="shared" si="110"/>
        <v>Hotel NameNov-23</v>
      </c>
      <c r="B219" s="331" t="str">
        <f t="shared" si="111"/>
        <v>Hotel Name45231</v>
      </c>
      <c r="C219" s="332" t="s">
        <v>183</v>
      </c>
      <c r="D219" s="333" t="str">
        <f t="shared" si="112"/>
        <v>Nov-23</v>
      </c>
      <c r="E219" s="333" t="s">
        <v>53</v>
      </c>
      <c r="F219" s="333">
        <v>45231</v>
      </c>
      <c r="G219" s="334">
        <f t="shared" si="113"/>
        <v>4</v>
      </c>
      <c r="H219" s="288"/>
      <c r="I219" s="288"/>
      <c r="J219" s="288"/>
      <c r="K219" s="289">
        <f t="shared" si="114"/>
        <v>0</v>
      </c>
      <c r="L219" s="288"/>
      <c r="M219" s="288"/>
      <c r="N219" s="288"/>
      <c r="O219" s="289">
        <f t="shared" si="97"/>
        <v>0</v>
      </c>
      <c r="P219" s="335">
        <f t="shared" si="98"/>
        <v>0</v>
      </c>
      <c r="Q219" s="335">
        <f t="shared" si="99"/>
        <v>0</v>
      </c>
      <c r="R219" s="288" t="s">
        <v>11</v>
      </c>
      <c r="S219" s="288">
        <f t="shared" si="123"/>
        <v>0</v>
      </c>
      <c r="T219" s="335">
        <f t="shared" si="100"/>
        <v>0</v>
      </c>
      <c r="U219" s="288" t="s">
        <v>11</v>
      </c>
      <c r="V219" s="336" t="b">
        <f t="shared" si="115"/>
        <v>1</v>
      </c>
      <c r="W219" s="320"/>
      <c r="X219" s="326"/>
      <c r="Y219" s="329"/>
      <c r="Z219" s="339"/>
      <c r="AB219" s="288">
        <f t="shared" si="101"/>
        <v>0</v>
      </c>
      <c r="AC219" s="288">
        <f t="shared" si="102"/>
        <v>0</v>
      </c>
      <c r="AD219" s="288">
        <f t="shared" si="103"/>
        <v>0</v>
      </c>
      <c r="AE219" s="288">
        <f t="shared" si="104"/>
        <v>0</v>
      </c>
      <c r="AF219" s="288"/>
      <c r="AG219" s="288"/>
      <c r="AH219" s="288"/>
      <c r="AI219" s="288"/>
      <c r="AJ219" s="288">
        <f t="shared" si="122"/>
        <v>0</v>
      </c>
      <c r="AK219" s="288"/>
      <c r="AL219" s="288"/>
      <c r="AM219" s="288"/>
      <c r="AN219" s="288">
        <f t="shared" si="116"/>
        <v>0</v>
      </c>
      <c r="AO219" s="335">
        <f t="shared" si="105"/>
        <v>0</v>
      </c>
      <c r="AP219" s="335">
        <f t="shared" si="106"/>
        <v>0</v>
      </c>
      <c r="AR219" s="288"/>
      <c r="AS219" s="288"/>
      <c r="AT219" s="288"/>
      <c r="AU219" s="289"/>
      <c r="AV219" s="288">
        <f t="shared" si="117"/>
        <v>0</v>
      </c>
      <c r="AW219" s="288">
        <f t="shared" si="118"/>
        <v>0</v>
      </c>
      <c r="AX219" s="288">
        <f t="shared" si="119"/>
        <v>0</v>
      </c>
      <c r="AY219" s="288">
        <f t="shared" si="120"/>
        <v>0</v>
      </c>
      <c r="AZ219" s="340"/>
      <c r="BA219" s="288"/>
      <c r="BB219" s="288"/>
      <c r="BC219" s="288"/>
      <c r="BD219" s="289"/>
      <c r="BE219" s="288">
        <f t="shared" si="121"/>
        <v>0</v>
      </c>
      <c r="BF219" s="288">
        <f t="shared" si="107"/>
        <v>0</v>
      </c>
      <c r="BG219" s="288">
        <f t="shared" si="108"/>
        <v>0</v>
      </c>
      <c r="BH219" s="288">
        <f t="shared" si="109"/>
        <v>0</v>
      </c>
      <c r="BJ219" s="340"/>
      <c r="DJ219" s="341"/>
    </row>
    <row r="220" spans="1:114" ht="12.75" customHeight="1" outlineLevel="1" x14ac:dyDescent="0.25">
      <c r="A220" s="331" t="str">
        <f t="shared" si="110"/>
        <v>Hotel NameNov-23</v>
      </c>
      <c r="B220" s="331" t="str">
        <f t="shared" si="111"/>
        <v>Hotel Name45232</v>
      </c>
      <c r="C220" s="332" t="s">
        <v>183</v>
      </c>
      <c r="D220" s="333" t="str">
        <f t="shared" si="112"/>
        <v>Nov-23</v>
      </c>
      <c r="E220" s="333" t="s">
        <v>53</v>
      </c>
      <c r="F220" s="333">
        <v>45232</v>
      </c>
      <c r="G220" s="334">
        <f t="shared" si="113"/>
        <v>5</v>
      </c>
      <c r="H220" s="288"/>
      <c r="I220" s="288"/>
      <c r="J220" s="288"/>
      <c r="K220" s="289">
        <f t="shared" si="114"/>
        <v>0</v>
      </c>
      <c r="L220" s="288"/>
      <c r="M220" s="288"/>
      <c r="N220" s="288"/>
      <c r="O220" s="289">
        <f t="shared" si="97"/>
        <v>0</v>
      </c>
      <c r="P220" s="335">
        <f t="shared" si="98"/>
        <v>0</v>
      </c>
      <c r="Q220" s="335">
        <f t="shared" si="99"/>
        <v>0</v>
      </c>
      <c r="R220" s="288" t="s">
        <v>11</v>
      </c>
      <c r="S220" s="288">
        <f t="shared" si="123"/>
        <v>0</v>
      </c>
      <c r="T220" s="335">
        <f t="shared" si="100"/>
        <v>0</v>
      </c>
      <c r="U220" s="288" t="s">
        <v>11</v>
      </c>
      <c r="V220" s="336" t="b">
        <f t="shared" si="115"/>
        <v>1</v>
      </c>
      <c r="W220" s="320"/>
      <c r="X220" s="326"/>
      <c r="Y220" s="329"/>
      <c r="Z220" s="339"/>
      <c r="AB220" s="288">
        <f t="shared" si="101"/>
        <v>0</v>
      </c>
      <c r="AC220" s="288">
        <f t="shared" si="102"/>
        <v>0</v>
      </c>
      <c r="AD220" s="288">
        <f t="shared" si="103"/>
        <v>0</v>
      </c>
      <c r="AE220" s="288">
        <f t="shared" si="104"/>
        <v>0</v>
      </c>
      <c r="AF220" s="288"/>
      <c r="AG220" s="288"/>
      <c r="AH220" s="288"/>
      <c r="AI220" s="288"/>
      <c r="AJ220" s="288">
        <f t="shared" si="122"/>
        <v>0</v>
      </c>
      <c r="AK220" s="288"/>
      <c r="AL220" s="288"/>
      <c r="AM220" s="288"/>
      <c r="AN220" s="288">
        <f t="shared" si="116"/>
        <v>0</v>
      </c>
      <c r="AO220" s="335">
        <f t="shared" si="105"/>
        <v>0</v>
      </c>
      <c r="AP220" s="335">
        <f t="shared" si="106"/>
        <v>0</v>
      </c>
      <c r="AR220" s="288"/>
      <c r="AS220" s="288"/>
      <c r="AT220" s="288"/>
      <c r="AU220" s="289"/>
      <c r="AV220" s="288">
        <f t="shared" si="117"/>
        <v>0</v>
      </c>
      <c r="AW220" s="288">
        <f t="shared" si="118"/>
        <v>0</v>
      </c>
      <c r="AX220" s="288">
        <f t="shared" si="119"/>
        <v>0</v>
      </c>
      <c r="AY220" s="288">
        <f t="shared" si="120"/>
        <v>0</v>
      </c>
      <c r="AZ220" s="340"/>
      <c r="BA220" s="288"/>
      <c r="BB220" s="288"/>
      <c r="BC220" s="288"/>
      <c r="BD220" s="289"/>
      <c r="BE220" s="288">
        <f t="shared" si="121"/>
        <v>0</v>
      </c>
      <c r="BF220" s="288">
        <f t="shared" si="107"/>
        <v>0</v>
      </c>
      <c r="BG220" s="288">
        <f t="shared" si="108"/>
        <v>0</v>
      </c>
      <c r="BH220" s="288">
        <f t="shared" si="109"/>
        <v>0</v>
      </c>
      <c r="BJ220" s="340"/>
      <c r="DJ220" s="341"/>
    </row>
    <row r="221" spans="1:114" ht="12.75" customHeight="1" outlineLevel="1" x14ac:dyDescent="0.25">
      <c r="A221" s="331" t="str">
        <f t="shared" si="110"/>
        <v>Hotel NameNov-23</v>
      </c>
      <c r="B221" s="331" t="str">
        <f t="shared" si="111"/>
        <v>Hotel Name45233</v>
      </c>
      <c r="C221" s="332" t="s">
        <v>183</v>
      </c>
      <c r="D221" s="333" t="str">
        <f t="shared" si="112"/>
        <v>Nov-23</v>
      </c>
      <c r="E221" s="333" t="s">
        <v>53</v>
      </c>
      <c r="F221" s="333">
        <v>45233</v>
      </c>
      <c r="G221" s="334">
        <f t="shared" si="113"/>
        <v>6</v>
      </c>
      <c r="H221" s="288"/>
      <c r="I221" s="288"/>
      <c r="J221" s="288"/>
      <c r="K221" s="289">
        <f t="shared" si="114"/>
        <v>0</v>
      </c>
      <c r="L221" s="288"/>
      <c r="M221" s="288"/>
      <c r="N221" s="288"/>
      <c r="O221" s="289">
        <f t="shared" si="97"/>
        <v>0</v>
      </c>
      <c r="P221" s="335">
        <f t="shared" si="98"/>
        <v>0</v>
      </c>
      <c r="Q221" s="335">
        <f t="shared" si="99"/>
        <v>0</v>
      </c>
      <c r="R221" s="288" t="s">
        <v>11</v>
      </c>
      <c r="S221" s="288">
        <f t="shared" si="123"/>
        <v>0</v>
      </c>
      <c r="T221" s="335">
        <f t="shared" si="100"/>
        <v>0</v>
      </c>
      <c r="U221" s="288" t="s">
        <v>11</v>
      </c>
      <c r="V221" s="336" t="b">
        <f t="shared" si="115"/>
        <v>1</v>
      </c>
      <c r="W221" s="320"/>
      <c r="X221" s="326"/>
      <c r="Y221" s="329"/>
      <c r="Z221" s="339"/>
      <c r="AB221" s="288">
        <f t="shared" si="101"/>
        <v>0</v>
      </c>
      <c r="AC221" s="288">
        <f t="shared" si="102"/>
        <v>0</v>
      </c>
      <c r="AD221" s="288">
        <f t="shared" si="103"/>
        <v>0</v>
      </c>
      <c r="AE221" s="288">
        <f t="shared" si="104"/>
        <v>0</v>
      </c>
      <c r="AF221" s="288"/>
      <c r="AG221" s="288"/>
      <c r="AH221" s="288"/>
      <c r="AI221" s="288"/>
      <c r="AJ221" s="288">
        <f t="shared" si="122"/>
        <v>0</v>
      </c>
      <c r="AK221" s="288"/>
      <c r="AL221" s="288"/>
      <c r="AM221" s="288"/>
      <c r="AN221" s="288">
        <f t="shared" si="116"/>
        <v>0</v>
      </c>
      <c r="AO221" s="335">
        <f t="shared" si="105"/>
        <v>0</v>
      </c>
      <c r="AP221" s="335">
        <f t="shared" si="106"/>
        <v>0</v>
      </c>
      <c r="AR221" s="288"/>
      <c r="AS221" s="288"/>
      <c r="AT221" s="288"/>
      <c r="AU221" s="289"/>
      <c r="AV221" s="288">
        <f t="shared" si="117"/>
        <v>0</v>
      </c>
      <c r="AW221" s="288">
        <f t="shared" si="118"/>
        <v>0</v>
      </c>
      <c r="AX221" s="288">
        <f t="shared" si="119"/>
        <v>0</v>
      </c>
      <c r="AY221" s="288">
        <f t="shared" si="120"/>
        <v>0</v>
      </c>
      <c r="AZ221" s="340"/>
      <c r="BA221" s="288"/>
      <c r="BB221" s="288"/>
      <c r="BC221" s="288"/>
      <c r="BD221" s="289"/>
      <c r="BE221" s="288">
        <f t="shared" si="121"/>
        <v>0</v>
      </c>
      <c r="BF221" s="288">
        <f t="shared" si="107"/>
        <v>0</v>
      </c>
      <c r="BG221" s="288">
        <f t="shared" si="108"/>
        <v>0</v>
      </c>
      <c r="BH221" s="288">
        <f t="shared" si="109"/>
        <v>0</v>
      </c>
      <c r="BJ221" s="340"/>
      <c r="DJ221" s="341"/>
    </row>
    <row r="222" spans="1:114" ht="12.75" customHeight="1" outlineLevel="1" x14ac:dyDescent="0.25">
      <c r="A222" s="331" t="str">
        <f t="shared" si="110"/>
        <v>Hotel NameNov-23</v>
      </c>
      <c r="B222" s="331" t="str">
        <f t="shared" si="111"/>
        <v>Hotel Name45234</v>
      </c>
      <c r="C222" s="332" t="s">
        <v>183</v>
      </c>
      <c r="D222" s="333" t="str">
        <f t="shared" si="112"/>
        <v>Nov-23</v>
      </c>
      <c r="E222" s="333" t="s">
        <v>53</v>
      </c>
      <c r="F222" s="333">
        <v>45234</v>
      </c>
      <c r="G222" s="334">
        <f t="shared" si="113"/>
        <v>7</v>
      </c>
      <c r="H222" s="288"/>
      <c r="I222" s="288"/>
      <c r="J222" s="288"/>
      <c r="K222" s="289">
        <f t="shared" si="114"/>
        <v>0</v>
      </c>
      <c r="L222" s="288"/>
      <c r="M222" s="288"/>
      <c r="N222" s="288"/>
      <c r="O222" s="289">
        <f t="shared" si="97"/>
        <v>0</v>
      </c>
      <c r="P222" s="335">
        <f t="shared" si="98"/>
        <v>0</v>
      </c>
      <c r="Q222" s="335">
        <f t="shared" si="99"/>
        <v>0</v>
      </c>
      <c r="R222" s="288" t="s">
        <v>11</v>
      </c>
      <c r="S222" s="288">
        <f t="shared" si="123"/>
        <v>0</v>
      </c>
      <c r="T222" s="335">
        <f t="shared" si="100"/>
        <v>0</v>
      </c>
      <c r="U222" s="288" t="s">
        <v>11</v>
      </c>
      <c r="V222" s="336" t="b">
        <f t="shared" si="115"/>
        <v>1</v>
      </c>
      <c r="W222" s="320"/>
      <c r="X222" s="326"/>
      <c r="Y222" s="329"/>
      <c r="Z222" s="339"/>
      <c r="AB222" s="288">
        <f t="shared" si="101"/>
        <v>0</v>
      </c>
      <c r="AC222" s="288">
        <f t="shared" si="102"/>
        <v>0</v>
      </c>
      <c r="AD222" s="288">
        <f t="shared" si="103"/>
        <v>0</v>
      </c>
      <c r="AE222" s="288">
        <f t="shared" si="104"/>
        <v>0</v>
      </c>
      <c r="AF222" s="288"/>
      <c r="AG222" s="288"/>
      <c r="AH222" s="288"/>
      <c r="AI222" s="288"/>
      <c r="AJ222" s="288">
        <f t="shared" si="122"/>
        <v>0</v>
      </c>
      <c r="AK222" s="288"/>
      <c r="AL222" s="288"/>
      <c r="AM222" s="288"/>
      <c r="AN222" s="288">
        <f t="shared" si="116"/>
        <v>0</v>
      </c>
      <c r="AO222" s="335">
        <f t="shared" si="105"/>
        <v>0</v>
      </c>
      <c r="AP222" s="335">
        <f t="shared" si="106"/>
        <v>0</v>
      </c>
      <c r="AR222" s="288"/>
      <c r="AS222" s="288"/>
      <c r="AT222" s="288"/>
      <c r="AU222" s="289"/>
      <c r="AV222" s="288">
        <f t="shared" si="117"/>
        <v>0</v>
      </c>
      <c r="AW222" s="288">
        <f t="shared" si="118"/>
        <v>0</v>
      </c>
      <c r="AX222" s="288">
        <f t="shared" si="119"/>
        <v>0</v>
      </c>
      <c r="AY222" s="288">
        <f t="shared" si="120"/>
        <v>0</v>
      </c>
      <c r="AZ222" s="340"/>
      <c r="BA222" s="288"/>
      <c r="BB222" s="288"/>
      <c r="BC222" s="288"/>
      <c r="BD222" s="289"/>
      <c r="BE222" s="288">
        <f t="shared" si="121"/>
        <v>0</v>
      </c>
      <c r="BF222" s="288">
        <f t="shared" si="107"/>
        <v>0</v>
      </c>
      <c r="BG222" s="288">
        <f t="shared" si="108"/>
        <v>0</v>
      </c>
      <c r="BH222" s="288">
        <f t="shared" si="109"/>
        <v>0</v>
      </c>
      <c r="BJ222" s="340"/>
      <c r="DJ222" s="341"/>
    </row>
    <row r="223" spans="1:114" ht="12.75" customHeight="1" outlineLevel="1" x14ac:dyDescent="0.25">
      <c r="A223" s="331" t="str">
        <f t="shared" si="110"/>
        <v>Hotel NameNov-23</v>
      </c>
      <c r="B223" s="331" t="str">
        <f t="shared" si="111"/>
        <v>Hotel Name45235</v>
      </c>
      <c r="C223" s="332" t="s">
        <v>183</v>
      </c>
      <c r="D223" s="333" t="str">
        <f t="shared" si="112"/>
        <v>Nov-23</v>
      </c>
      <c r="E223" s="333" t="s">
        <v>53</v>
      </c>
      <c r="F223" s="333">
        <v>45235</v>
      </c>
      <c r="G223" s="334">
        <f t="shared" si="113"/>
        <v>1</v>
      </c>
      <c r="H223" s="288"/>
      <c r="I223" s="288"/>
      <c r="J223" s="288"/>
      <c r="K223" s="289">
        <f t="shared" si="114"/>
        <v>0</v>
      </c>
      <c r="L223" s="288"/>
      <c r="M223" s="288"/>
      <c r="N223" s="288"/>
      <c r="O223" s="289">
        <f t="shared" si="97"/>
        <v>0</v>
      </c>
      <c r="P223" s="335">
        <f t="shared" si="98"/>
        <v>0</v>
      </c>
      <c r="Q223" s="335">
        <f t="shared" si="99"/>
        <v>0</v>
      </c>
      <c r="R223" s="288" t="s">
        <v>11</v>
      </c>
      <c r="S223" s="288">
        <f t="shared" si="123"/>
        <v>0</v>
      </c>
      <c r="T223" s="335">
        <f t="shared" si="100"/>
        <v>0</v>
      </c>
      <c r="U223" s="288" t="s">
        <v>11</v>
      </c>
      <c r="V223" s="336" t="b">
        <f t="shared" si="115"/>
        <v>1</v>
      </c>
      <c r="W223" s="320"/>
      <c r="X223" s="326"/>
      <c r="Y223" s="329"/>
      <c r="Z223" s="339"/>
      <c r="AB223" s="288">
        <f t="shared" si="101"/>
        <v>0</v>
      </c>
      <c r="AC223" s="288">
        <f t="shared" si="102"/>
        <v>0</v>
      </c>
      <c r="AD223" s="288">
        <f t="shared" si="103"/>
        <v>0</v>
      </c>
      <c r="AE223" s="288">
        <f t="shared" si="104"/>
        <v>0</v>
      </c>
      <c r="AF223" s="288"/>
      <c r="AG223" s="288"/>
      <c r="AH223" s="288"/>
      <c r="AI223" s="288"/>
      <c r="AJ223" s="288">
        <f t="shared" si="122"/>
        <v>0</v>
      </c>
      <c r="AK223" s="288"/>
      <c r="AL223" s="288"/>
      <c r="AM223" s="288"/>
      <c r="AN223" s="288">
        <f t="shared" si="116"/>
        <v>0</v>
      </c>
      <c r="AO223" s="335">
        <f t="shared" si="105"/>
        <v>0</v>
      </c>
      <c r="AP223" s="335">
        <f t="shared" si="106"/>
        <v>0</v>
      </c>
      <c r="AR223" s="288"/>
      <c r="AS223" s="288"/>
      <c r="AT223" s="288"/>
      <c r="AU223" s="289"/>
      <c r="AV223" s="288">
        <f t="shared" si="117"/>
        <v>0</v>
      </c>
      <c r="AW223" s="288">
        <f t="shared" si="118"/>
        <v>0</v>
      </c>
      <c r="AX223" s="288">
        <f t="shared" si="119"/>
        <v>0</v>
      </c>
      <c r="AY223" s="288">
        <f t="shared" si="120"/>
        <v>0</v>
      </c>
      <c r="AZ223" s="340"/>
      <c r="BA223" s="288"/>
      <c r="BB223" s="288"/>
      <c r="BC223" s="288"/>
      <c r="BD223" s="289"/>
      <c r="BE223" s="288">
        <f t="shared" si="121"/>
        <v>0</v>
      </c>
      <c r="BF223" s="288">
        <f t="shared" si="107"/>
        <v>0</v>
      </c>
      <c r="BG223" s="288">
        <f t="shared" si="108"/>
        <v>0</v>
      </c>
      <c r="BH223" s="288">
        <f t="shared" si="109"/>
        <v>0</v>
      </c>
      <c r="BJ223" s="340"/>
      <c r="DJ223" s="341"/>
    </row>
    <row r="224" spans="1:114" ht="12.75" customHeight="1" outlineLevel="1" x14ac:dyDescent="0.25">
      <c r="A224" s="331" t="str">
        <f t="shared" si="110"/>
        <v>Hotel NameNov-23</v>
      </c>
      <c r="B224" s="331" t="str">
        <f t="shared" si="111"/>
        <v>Hotel Name45236</v>
      </c>
      <c r="C224" s="332" t="s">
        <v>183</v>
      </c>
      <c r="D224" s="333" t="str">
        <f t="shared" si="112"/>
        <v>Nov-23</v>
      </c>
      <c r="E224" s="333" t="s">
        <v>53</v>
      </c>
      <c r="F224" s="333">
        <v>45236</v>
      </c>
      <c r="G224" s="334">
        <f t="shared" si="113"/>
        <v>2</v>
      </c>
      <c r="H224" s="288"/>
      <c r="I224" s="288"/>
      <c r="J224" s="288"/>
      <c r="K224" s="289">
        <f t="shared" si="114"/>
        <v>0</v>
      </c>
      <c r="L224" s="288"/>
      <c r="M224" s="288"/>
      <c r="N224" s="288"/>
      <c r="O224" s="289">
        <f t="shared" si="97"/>
        <v>0</v>
      </c>
      <c r="P224" s="335">
        <f t="shared" si="98"/>
        <v>0</v>
      </c>
      <c r="Q224" s="335">
        <f t="shared" si="99"/>
        <v>0</v>
      </c>
      <c r="R224" s="288" t="s">
        <v>11</v>
      </c>
      <c r="S224" s="288">
        <f t="shared" si="123"/>
        <v>0</v>
      </c>
      <c r="T224" s="335">
        <f t="shared" si="100"/>
        <v>0</v>
      </c>
      <c r="U224" s="288" t="s">
        <v>11</v>
      </c>
      <c r="V224" s="336" t="b">
        <f t="shared" si="115"/>
        <v>1</v>
      </c>
      <c r="W224" s="320"/>
      <c r="X224" s="326"/>
      <c r="Y224" s="329"/>
      <c r="Z224" s="339"/>
      <c r="AB224" s="288">
        <f t="shared" si="101"/>
        <v>0</v>
      </c>
      <c r="AC224" s="288">
        <f t="shared" si="102"/>
        <v>0</v>
      </c>
      <c r="AD224" s="288">
        <f t="shared" si="103"/>
        <v>0</v>
      </c>
      <c r="AE224" s="288">
        <f t="shared" si="104"/>
        <v>0</v>
      </c>
      <c r="AF224" s="288"/>
      <c r="AG224" s="288"/>
      <c r="AH224" s="288"/>
      <c r="AI224" s="288"/>
      <c r="AJ224" s="288">
        <f t="shared" si="122"/>
        <v>0</v>
      </c>
      <c r="AK224" s="288"/>
      <c r="AL224" s="288"/>
      <c r="AM224" s="288"/>
      <c r="AN224" s="288">
        <f t="shared" si="116"/>
        <v>0</v>
      </c>
      <c r="AO224" s="335">
        <f t="shared" si="105"/>
        <v>0</v>
      </c>
      <c r="AP224" s="335">
        <f t="shared" si="106"/>
        <v>0</v>
      </c>
      <c r="AR224" s="288"/>
      <c r="AS224" s="288"/>
      <c r="AT224" s="288"/>
      <c r="AU224" s="289"/>
      <c r="AV224" s="288">
        <f t="shared" si="117"/>
        <v>0</v>
      </c>
      <c r="AW224" s="288">
        <f t="shared" si="118"/>
        <v>0</v>
      </c>
      <c r="AX224" s="288">
        <f t="shared" si="119"/>
        <v>0</v>
      </c>
      <c r="AY224" s="288">
        <f t="shared" si="120"/>
        <v>0</v>
      </c>
      <c r="AZ224" s="340"/>
      <c r="BA224" s="288"/>
      <c r="BB224" s="288"/>
      <c r="BC224" s="288"/>
      <c r="BD224" s="289"/>
      <c r="BE224" s="288">
        <f t="shared" si="121"/>
        <v>0</v>
      </c>
      <c r="BF224" s="288">
        <f t="shared" si="107"/>
        <v>0</v>
      </c>
      <c r="BG224" s="288">
        <f t="shared" si="108"/>
        <v>0</v>
      </c>
      <c r="BH224" s="288">
        <f t="shared" si="109"/>
        <v>0</v>
      </c>
      <c r="BJ224" s="340"/>
      <c r="DJ224" s="341"/>
    </row>
    <row r="225" spans="1:114" ht="12.75" customHeight="1" outlineLevel="1" x14ac:dyDescent="0.25">
      <c r="A225" s="331" t="str">
        <f t="shared" si="110"/>
        <v>Hotel NameNov-23</v>
      </c>
      <c r="B225" s="331" t="str">
        <f t="shared" si="111"/>
        <v>Hotel Name45237</v>
      </c>
      <c r="C225" s="332" t="s">
        <v>183</v>
      </c>
      <c r="D225" s="333" t="str">
        <f t="shared" si="112"/>
        <v>Nov-23</v>
      </c>
      <c r="E225" s="333" t="s">
        <v>53</v>
      </c>
      <c r="F225" s="333">
        <v>45237</v>
      </c>
      <c r="G225" s="334">
        <f t="shared" si="113"/>
        <v>3</v>
      </c>
      <c r="H225" s="288"/>
      <c r="I225" s="288"/>
      <c r="J225" s="288"/>
      <c r="K225" s="289">
        <f t="shared" si="114"/>
        <v>0</v>
      </c>
      <c r="L225" s="288"/>
      <c r="M225" s="288"/>
      <c r="N225" s="288"/>
      <c r="O225" s="289">
        <f t="shared" si="97"/>
        <v>0</v>
      </c>
      <c r="P225" s="335">
        <f t="shared" si="98"/>
        <v>0</v>
      </c>
      <c r="Q225" s="335">
        <f t="shared" si="99"/>
        <v>0</v>
      </c>
      <c r="R225" s="288" t="s">
        <v>11</v>
      </c>
      <c r="S225" s="288">
        <f t="shared" si="123"/>
        <v>0</v>
      </c>
      <c r="T225" s="335">
        <f t="shared" si="100"/>
        <v>0</v>
      </c>
      <c r="U225" s="288" t="s">
        <v>11</v>
      </c>
      <c r="V225" s="336" t="b">
        <f t="shared" si="115"/>
        <v>1</v>
      </c>
      <c r="W225" s="320"/>
      <c r="X225" s="326"/>
      <c r="Y225" s="329"/>
      <c r="Z225" s="339"/>
      <c r="AB225" s="288">
        <f t="shared" si="101"/>
        <v>0</v>
      </c>
      <c r="AC225" s="288">
        <f t="shared" si="102"/>
        <v>0</v>
      </c>
      <c r="AD225" s="288">
        <f t="shared" si="103"/>
        <v>0</v>
      </c>
      <c r="AE225" s="288">
        <f t="shared" si="104"/>
        <v>0</v>
      </c>
      <c r="AF225" s="288"/>
      <c r="AG225" s="288"/>
      <c r="AH225" s="288"/>
      <c r="AI225" s="288"/>
      <c r="AJ225" s="288">
        <f t="shared" si="122"/>
        <v>0</v>
      </c>
      <c r="AK225" s="288"/>
      <c r="AL225" s="288"/>
      <c r="AM225" s="288"/>
      <c r="AN225" s="288">
        <f t="shared" si="116"/>
        <v>0</v>
      </c>
      <c r="AO225" s="335">
        <f t="shared" si="105"/>
        <v>0</v>
      </c>
      <c r="AP225" s="335">
        <f t="shared" si="106"/>
        <v>0</v>
      </c>
      <c r="AR225" s="288"/>
      <c r="AS225" s="288"/>
      <c r="AT225" s="288"/>
      <c r="AU225" s="289"/>
      <c r="AV225" s="288">
        <f t="shared" si="117"/>
        <v>0</v>
      </c>
      <c r="AW225" s="288">
        <f t="shared" si="118"/>
        <v>0</v>
      </c>
      <c r="AX225" s="288">
        <f t="shared" si="119"/>
        <v>0</v>
      </c>
      <c r="AY225" s="288">
        <f t="shared" si="120"/>
        <v>0</v>
      </c>
      <c r="AZ225" s="340"/>
      <c r="BA225" s="288"/>
      <c r="BB225" s="288"/>
      <c r="BC225" s="288"/>
      <c r="BD225" s="289"/>
      <c r="BE225" s="288">
        <f t="shared" si="121"/>
        <v>0</v>
      </c>
      <c r="BF225" s="288">
        <f t="shared" si="107"/>
        <v>0</v>
      </c>
      <c r="BG225" s="288">
        <f t="shared" si="108"/>
        <v>0</v>
      </c>
      <c r="BH225" s="288">
        <f t="shared" si="109"/>
        <v>0</v>
      </c>
      <c r="BJ225" s="340"/>
      <c r="DJ225" s="341"/>
    </row>
    <row r="226" spans="1:114" ht="12.75" customHeight="1" outlineLevel="1" x14ac:dyDescent="0.25">
      <c r="A226" s="331" t="str">
        <f t="shared" si="110"/>
        <v>Hotel NameNov-23</v>
      </c>
      <c r="B226" s="331" t="str">
        <f t="shared" si="111"/>
        <v>Hotel Name45238</v>
      </c>
      <c r="C226" s="332" t="s">
        <v>183</v>
      </c>
      <c r="D226" s="333" t="str">
        <f t="shared" si="112"/>
        <v>Nov-23</v>
      </c>
      <c r="E226" s="333" t="s">
        <v>53</v>
      </c>
      <c r="F226" s="333">
        <v>45238</v>
      </c>
      <c r="G226" s="334">
        <f t="shared" si="113"/>
        <v>4</v>
      </c>
      <c r="H226" s="288"/>
      <c r="I226" s="288"/>
      <c r="J226" s="288"/>
      <c r="K226" s="289">
        <f t="shared" si="114"/>
        <v>0</v>
      </c>
      <c r="L226" s="288"/>
      <c r="M226" s="288"/>
      <c r="N226" s="288"/>
      <c r="O226" s="289">
        <f t="shared" si="97"/>
        <v>0</v>
      </c>
      <c r="P226" s="335">
        <f t="shared" si="98"/>
        <v>0</v>
      </c>
      <c r="Q226" s="335">
        <f t="shared" si="99"/>
        <v>0</v>
      </c>
      <c r="R226" s="288" t="s">
        <v>11</v>
      </c>
      <c r="S226" s="288">
        <f t="shared" si="123"/>
        <v>0</v>
      </c>
      <c r="T226" s="335">
        <f t="shared" si="100"/>
        <v>0</v>
      </c>
      <c r="U226" s="288" t="s">
        <v>11</v>
      </c>
      <c r="V226" s="336" t="b">
        <f t="shared" si="115"/>
        <v>1</v>
      </c>
      <c r="W226" s="320"/>
      <c r="X226" s="326"/>
      <c r="Y226" s="329"/>
      <c r="Z226" s="339"/>
      <c r="AB226" s="288">
        <f t="shared" si="101"/>
        <v>0</v>
      </c>
      <c r="AC226" s="288">
        <f t="shared" si="102"/>
        <v>0</v>
      </c>
      <c r="AD226" s="288">
        <f t="shared" si="103"/>
        <v>0</v>
      </c>
      <c r="AE226" s="288">
        <f t="shared" si="104"/>
        <v>0</v>
      </c>
      <c r="AF226" s="288"/>
      <c r="AG226" s="288"/>
      <c r="AH226" s="288"/>
      <c r="AI226" s="288"/>
      <c r="AJ226" s="288">
        <f t="shared" si="122"/>
        <v>0</v>
      </c>
      <c r="AK226" s="288"/>
      <c r="AL226" s="288"/>
      <c r="AM226" s="288"/>
      <c r="AN226" s="288">
        <f t="shared" si="116"/>
        <v>0</v>
      </c>
      <c r="AO226" s="335">
        <f t="shared" si="105"/>
        <v>0</v>
      </c>
      <c r="AP226" s="335">
        <f t="shared" si="106"/>
        <v>0</v>
      </c>
      <c r="AR226" s="288"/>
      <c r="AS226" s="288"/>
      <c r="AT226" s="288"/>
      <c r="AU226" s="289"/>
      <c r="AV226" s="288">
        <f t="shared" si="117"/>
        <v>0</v>
      </c>
      <c r="AW226" s="288">
        <f t="shared" si="118"/>
        <v>0</v>
      </c>
      <c r="AX226" s="288">
        <f t="shared" si="119"/>
        <v>0</v>
      </c>
      <c r="AY226" s="288">
        <f t="shared" si="120"/>
        <v>0</v>
      </c>
      <c r="AZ226" s="340"/>
      <c r="BA226" s="288"/>
      <c r="BB226" s="288"/>
      <c r="BC226" s="288"/>
      <c r="BD226" s="289"/>
      <c r="BE226" s="288">
        <f t="shared" si="121"/>
        <v>0</v>
      </c>
      <c r="BF226" s="288">
        <f t="shared" si="107"/>
        <v>0</v>
      </c>
      <c r="BG226" s="288">
        <f t="shared" si="108"/>
        <v>0</v>
      </c>
      <c r="BH226" s="288">
        <f t="shared" si="109"/>
        <v>0</v>
      </c>
      <c r="BJ226" s="340"/>
      <c r="DJ226" s="341"/>
    </row>
    <row r="227" spans="1:114" ht="12.75" customHeight="1" outlineLevel="1" x14ac:dyDescent="0.25">
      <c r="A227" s="331" t="str">
        <f t="shared" si="110"/>
        <v>Hotel NameNov-23</v>
      </c>
      <c r="B227" s="331" t="str">
        <f t="shared" si="111"/>
        <v>Hotel Name45239</v>
      </c>
      <c r="C227" s="332" t="s">
        <v>183</v>
      </c>
      <c r="D227" s="333" t="str">
        <f t="shared" si="112"/>
        <v>Nov-23</v>
      </c>
      <c r="E227" s="333" t="s">
        <v>53</v>
      </c>
      <c r="F227" s="333">
        <v>45239</v>
      </c>
      <c r="G227" s="334">
        <f t="shared" si="113"/>
        <v>5</v>
      </c>
      <c r="H227" s="288"/>
      <c r="I227" s="288"/>
      <c r="J227" s="288"/>
      <c r="K227" s="289">
        <f t="shared" si="114"/>
        <v>0</v>
      </c>
      <c r="L227" s="288"/>
      <c r="M227" s="288"/>
      <c r="N227" s="288"/>
      <c r="O227" s="289">
        <f t="shared" si="97"/>
        <v>0</v>
      </c>
      <c r="P227" s="335">
        <f t="shared" si="98"/>
        <v>0</v>
      </c>
      <c r="Q227" s="335">
        <f t="shared" si="99"/>
        <v>0</v>
      </c>
      <c r="R227" s="288" t="s">
        <v>11</v>
      </c>
      <c r="S227" s="288">
        <f t="shared" si="123"/>
        <v>0</v>
      </c>
      <c r="T227" s="335">
        <f t="shared" si="100"/>
        <v>0</v>
      </c>
      <c r="U227" s="288" t="s">
        <v>11</v>
      </c>
      <c r="V227" s="336" t="b">
        <f t="shared" si="115"/>
        <v>1</v>
      </c>
      <c r="W227" s="320"/>
      <c r="X227" s="326"/>
      <c r="Y227" s="329"/>
      <c r="Z227" s="339"/>
      <c r="AB227" s="288">
        <f t="shared" si="101"/>
        <v>0</v>
      </c>
      <c r="AC227" s="288">
        <f t="shared" si="102"/>
        <v>0</v>
      </c>
      <c r="AD227" s="288">
        <f t="shared" si="103"/>
        <v>0</v>
      </c>
      <c r="AE227" s="288">
        <f t="shared" si="104"/>
        <v>0</v>
      </c>
      <c r="AF227" s="288"/>
      <c r="AG227" s="288"/>
      <c r="AH227" s="288"/>
      <c r="AI227" s="288"/>
      <c r="AJ227" s="288">
        <f t="shared" si="122"/>
        <v>0</v>
      </c>
      <c r="AK227" s="288"/>
      <c r="AL227" s="288"/>
      <c r="AM227" s="288"/>
      <c r="AN227" s="288">
        <f t="shared" si="116"/>
        <v>0</v>
      </c>
      <c r="AO227" s="335">
        <f t="shared" si="105"/>
        <v>0</v>
      </c>
      <c r="AP227" s="335">
        <f t="shared" si="106"/>
        <v>0</v>
      </c>
      <c r="AR227" s="288"/>
      <c r="AS227" s="288"/>
      <c r="AT227" s="288"/>
      <c r="AU227" s="289"/>
      <c r="AV227" s="288">
        <f t="shared" si="117"/>
        <v>0</v>
      </c>
      <c r="AW227" s="288">
        <f t="shared" si="118"/>
        <v>0</v>
      </c>
      <c r="AX227" s="288">
        <f t="shared" si="119"/>
        <v>0</v>
      </c>
      <c r="AY227" s="288">
        <f t="shared" si="120"/>
        <v>0</v>
      </c>
      <c r="AZ227" s="340"/>
      <c r="BA227" s="288"/>
      <c r="BB227" s="288"/>
      <c r="BC227" s="288"/>
      <c r="BD227" s="289"/>
      <c r="BE227" s="288">
        <f t="shared" si="121"/>
        <v>0</v>
      </c>
      <c r="BF227" s="288">
        <f t="shared" si="107"/>
        <v>0</v>
      </c>
      <c r="BG227" s="288">
        <f t="shared" si="108"/>
        <v>0</v>
      </c>
      <c r="BH227" s="288">
        <f t="shared" si="109"/>
        <v>0</v>
      </c>
      <c r="BJ227" s="340"/>
      <c r="DJ227" s="341"/>
    </row>
    <row r="228" spans="1:114" ht="12.75" customHeight="1" outlineLevel="1" x14ac:dyDescent="0.25">
      <c r="A228" s="331" t="str">
        <f t="shared" si="110"/>
        <v>Hotel NameNov-23</v>
      </c>
      <c r="B228" s="331" t="str">
        <f t="shared" si="111"/>
        <v>Hotel Name45240</v>
      </c>
      <c r="C228" s="332" t="s">
        <v>183</v>
      </c>
      <c r="D228" s="333" t="str">
        <f t="shared" si="112"/>
        <v>Nov-23</v>
      </c>
      <c r="E228" s="333" t="s">
        <v>53</v>
      </c>
      <c r="F228" s="333">
        <v>45240</v>
      </c>
      <c r="G228" s="334">
        <f t="shared" si="113"/>
        <v>6</v>
      </c>
      <c r="H228" s="288"/>
      <c r="I228" s="288"/>
      <c r="J228" s="288"/>
      <c r="K228" s="289">
        <f t="shared" si="114"/>
        <v>0</v>
      </c>
      <c r="L228" s="288"/>
      <c r="M228" s="288"/>
      <c r="N228" s="288"/>
      <c r="O228" s="289">
        <f t="shared" si="97"/>
        <v>0</v>
      </c>
      <c r="P228" s="335">
        <f t="shared" si="98"/>
        <v>0</v>
      </c>
      <c r="Q228" s="335">
        <f t="shared" si="99"/>
        <v>0</v>
      </c>
      <c r="R228" s="288" t="s">
        <v>11</v>
      </c>
      <c r="S228" s="288">
        <f t="shared" si="123"/>
        <v>0</v>
      </c>
      <c r="T228" s="335">
        <f t="shared" si="100"/>
        <v>0</v>
      </c>
      <c r="U228" s="288" t="s">
        <v>11</v>
      </c>
      <c r="V228" s="336" t="b">
        <f t="shared" si="115"/>
        <v>1</v>
      </c>
      <c r="W228" s="320"/>
      <c r="X228" s="326"/>
      <c r="Y228" s="329"/>
      <c r="Z228" s="339"/>
      <c r="AB228" s="288">
        <f t="shared" si="101"/>
        <v>0</v>
      </c>
      <c r="AC228" s="288">
        <f t="shared" si="102"/>
        <v>0</v>
      </c>
      <c r="AD228" s="288">
        <f t="shared" si="103"/>
        <v>0</v>
      </c>
      <c r="AE228" s="288">
        <f t="shared" si="104"/>
        <v>0</v>
      </c>
      <c r="AF228" s="288"/>
      <c r="AG228" s="288"/>
      <c r="AH228" s="288"/>
      <c r="AI228" s="288"/>
      <c r="AJ228" s="288">
        <f t="shared" si="122"/>
        <v>0</v>
      </c>
      <c r="AK228" s="288"/>
      <c r="AL228" s="288"/>
      <c r="AM228" s="288"/>
      <c r="AN228" s="288">
        <f t="shared" si="116"/>
        <v>0</v>
      </c>
      <c r="AO228" s="335">
        <f t="shared" si="105"/>
        <v>0</v>
      </c>
      <c r="AP228" s="335">
        <f t="shared" si="106"/>
        <v>0</v>
      </c>
      <c r="AR228" s="288"/>
      <c r="AS228" s="288"/>
      <c r="AT228" s="288"/>
      <c r="AU228" s="289"/>
      <c r="AV228" s="288">
        <f t="shared" si="117"/>
        <v>0</v>
      </c>
      <c r="AW228" s="288">
        <f t="shared" si="118"/>
        <v>0</v>
      </c>
      <c r="AX228" s="288">
        <f t="shared" si="119"/>
        <v>0</v>
      </c>
      <c r="AY228" s="288">
        <f t="shared" si="120"/>
        <v>0</v>
      </c>
      <c r="AZ228" s="340"/>
      <c r="BA228" s="288"/>
      <c r="BB228" s="288"/>
      <c r="BC228" s="288"/>
      <c r="BD228" s="289"/>
      <c r="BE228" s="288">
        <f t="shared" si="121"/>
        <v>0</v>
      </c>
      <c r="BF228" s="288">
        <f t="shared" si="107"/>
        <v>0</v>
      </c>
      <c r="BG228" s="288">
        <f t="shared" si="108"/>
        <v>0</v>
      </c>
      <c r="BH228" s="288">
        <f t="shared" si="109"/>
        <v>0</v>
      </c>
      <c r="BJ228" s="340"/>
      <c r="DJ228" s="341"/>
    </row>
    <row r="229" spans="1:114" ht="12.75" customHeight="1" outlineLevel="1" x14ac:dyDescent="0.25">
      <c r="A229" s="331" t="str">
        <f t="shared" si="110"/>
        <v>Hotel NameNov-23</v>
      </c>
      <c r="B229" s="331" t="str">
        <f t="shared" si="111"/>
        <v>Hotel Name45241</v>
      </c>
      <c r="C229" s="332" t="s">
        <v>183</v>
      </c>
      <c r="D229" s="333" t="str">
        <f t="shared" si="112"/>
        <v>Nov-23</v>
      </c>
      <c r="E229" s="333" t="s">
        <v>53</v>
      </c>
      <c r="F229" s="333">
        <v>45241</v>
      </c>
      <c r="G229" s="334">
        <f t="shared" si="113"/>
        <v>7</v>
      </c>
      <c r="H229" s="288"/>
      <c r="I229" s="288"/>
      <c r="J229" s="288"/>
      <c r="K229" s="289">
        <f t="shared" si="114"/>
        <v>0</v>
      </c>
      <c r="L229" s="288"/>
      <c r="M229" s="288"/>
      <c r="N229" s="288"/>
      <c r="O229" s="289">
        <f t="shared" si="97"/>
        <v>0</v>
      </c>
      <c r="P229" s="335">
        <f t="shared" si="98"/>
        <v>0</v>
      </c>
      <c r="Q229" s="335">
        <f t="shared" si="99"/>
        <v>0</v>
      </c>
      <c r="R229" s="288" t="s">
        <v>11</v>
      </c>
      <c r="S229" s="288">
        <f t="shared" si="123"/>
        <v>0</v>
      </c>
      <c r="T229" s="335">
        <f t="shared" si="100"/>
        <v>0</v>
      </c>
      <c r="U229" s="288" t="s">
        <v>11</v>
      </c>
      <c r="V229" s="336" t="b">
        <f t="shared" si="115"/>
        <v>1</v>
      </c>
      <c r="W229" s="320"/>
      <c r="X229" s="326"/>
      <c r="Y229" s="329"/>
      <c r="Z229" s="339"/>
      <c r="AB229" s="288">
        <f t="shared" si="101"/>
        <v>0</v>
      </c>
      <c r="AC229" s="288">
        <f t="shared" si="102"/>
        <v>0</v>
      </c>
      <c r="AD229" s="288">
        <f t="shared" si="103"/>
        <v>0</v>
      </c>
      <c r="AE229" s="288">
        <f t="shared" si="104"/>
        <v>0</v>
      </c>
      <c r="AF229" s="288"/>
      <c r="AG229" s="288"/>
      <c r="AH229" s="288"/>
      <c r="AI229" s="288"/>
      <c r="AJ229" s="288">
        <f t="shared" si="122"/>
        <v>0</v>
      </c>
      <c r="AK229" s="288"/>
      <c r="AL229" s="288"/>
      <c r="AM229" s="288"/>
      <c r="AN229" s="288">
        <f t="shared" si="116"/>
        <v>0</v>
      </c>
      <c r="AO229" s="335">
        <f t="shared" si="105"/>
        <v>0</v>
      </c>
      <c r="AP229" s="335">
        <f t="shared" si="106"/>
        <v>0</v>
      </c>
      <c r="AR229" s="288"/>
      <c r="AS229" s="288"/>
      <c r="AT229" s="288"/>
      <c r="AU229" s="289"/>
      <c r="AV229" s="288">
        <f t="shared" si="117"/>
        <v>0</v>
      </c>
      <c r="AW229" s="288">
        <f t="shared" si="118"/>
        <v>0</v>
      </c>
      <c r="AX229" s="288">
        <f t="shared" si="119"/>
        <v>0</v>
      </c>
      <c r="AY229" s="288">
        <f t="shared" si="120"/>
        <v>0</v>
      </c>
      <c r="AZ229" s="340"/>
      <c r="BA229" s="288"/>
      <c r="BB229" s="288"/>
      <c r="BC229" s="288"/>
      <c r="BD229" s="289"/>
      <c r="BE229" s="288">
        <f t="shared" si="121"/>
        <v>0</v>
      </c>
      <c r="BF229" s="288">
        <f t="shared" si="107"/>
        <v>0</v>
      </c>
      <c r="BG229" s="288">
        <f t="shared" si="108"/>
        <v>0</v>
      </c>
      <c r="BH229" s="288">
        <f t="shared" si="109"/>
        <v>0</v>
      </c>
      <c r="BJ229" s="340"/>
      <c r="DJ229" s="341"/>
    </row>
    <row r="230" spans="1:114" ht="12.75" customHeight="1" outlineLevel="1" x14ac:dyDescent="0.25">
      <c r="A230" s="331" t="str">
        <f t="shared" si="110"/>
        <v>Hotel NameNov-23</v>
      </c>
      <c r="B230" s="331" t="str">
        <f t="shared" si="111"/>
        <v>Hotel Name45242</v>
      </c>
      <c r="C230" s="332" t="s">
        <v>183</v>
      </c>
      <c r="D230" s="333" t="str">
        <f t="shared" si="112"/>
        <v>Nov-23</v>
      </c>
      <c r="E230" s="333" t="s">
        <v>53</v>
      </c>
      <c r="F230" s="333">
        <v>45242</v>
      </c>
      <c r="G230" s="334">
        <f t="shared" si="113"/>
        <v>1</v>
      </c>
      <c r="H230" s="288"/>
      <c r="I230" s="288"/>
      <c r="J230" s="288"/>
      <c r="K230" s="289">
        <f t="shared" si="114"/>
        <v>0</v>
      </c>
      <c r="L230" s="288"/>
      <c r="M230" s="288"/>
      <c r="N230" s="288"/>
      <c r="O230" s="289">
        <f t="shared" si="97"/>
        <v>0</v>
      </c>
      <c r="P230" s="335">
        <f t="shared" si="98"/>
        <v>0</v>
      </c>
      <c r="Q230" s="335">
        <f t="shared" si="99"/>
        <v>0</v>
      </c>
      <c r="R230" s="288" t="s">
        <v>11</v>
      </c>
      <c r="S230" s="288">
        <f t="shared" si="123"/>
        <v>0</v>
      </c>
      <c r="T230" s="335">
        <f t="shared" si="100"/>
        <v>0</v>
      </c>
      <c r="U230" s="288" t="s">
        <v>11</v>
      </c>
      <c r="V230" s="336" t="b">
        <f t="shared" si="115"/>
        <v>1</v>
      </c>
      <c r="W230" s="320"/>
      <c r="X230" s="326"/>
      <c r="Y230" s="329"/>
      <c r="Z230" s="339"/>
      <c r="AB230" s="288">
        <f t="shared" si="101"/>
        <v>0</v>
      </c>
      <c r="AC230" s="288">
        <f t="shared" si="102"/>
        <v>0</v>
      </c>
      <c r="AD230" s="288">
        <f t="shared" si="103"/>
        <v>0</v>
      </c>
      <c r="AE230" s="288">
        <f t="shared" si="104"/>
        <v>0</v>
      </c>
      <c r="AF230" s="288"/>
      <c r="AG230" s="288"/>
      <c r="AH230" s="288"/>
      <c r="AI230" s="288"/>
      <c r="AJ230" s="288">
        <f t="shared" si="122"/>
        <v>0</v>
      </c>
      <c r="AK230" s="288"/>
      <c r="AL230" s="288"/>
      <c r="AM230" s="288"/>
      <c r="AN230" s="288">
        <f t="shared" si="116"/>
        <v>0</v>
      </c>
      <c r="AO230" s="335">
        <f t="shared" si="105"/>
        <v>0</v>
      </c>
      <c r="AP230" s="335">
        <f t="shared" si="106"/>
        <v>0</v>
      </c>
      <c r="AR230" s="288"/>
      <c r="AS230" s="288"/>
      <c r="AT230" s="288"/>
      <c r="AU230" s="289"/>
      <c r="AV230" s="288">
        <f t="shared" si="117"/>
        <v>0</v>
      </c>
      <c r="AW230" s="288">
        <f t="shared" si="118"/>
        <v>0</v>
      </c>
      <c r="AX230" s="288">
        <f t="shared" si="119"/>
        <v>0</v>
      </c>
      <c r="AY230" s="288">
        <f t="shared" si="120"/>
        <v>0</v>
      </c>
      <c r="AZ230" s="340"/>
      <c r="BA230" s="288"/>
      <c r="BB230" s="288"/>
      <c r="BC230" s="288"/>
      <c r="BD230" s="289"/>
      <c r="BE230" s="288">
        <f t="shared" si="121"/>
        <v>0</v>
      </c>
      <c r="BF230" s="288">
        <f t="shared" si="107"/>
        <v>0</v>
      </c>
      <c r="BG230" s="288">
        <f t="shared" si="108"/>
        <v>0</v>
      </c>
      <c r="BH230" s="288">
        <f t="shared" si="109"/>
        <v>0</v>
      </c>
      <c r="BJ230" s="340"/>
      <c r="DJ230" s="341"/>
    </row>
    <row r="231" spans="1:114" ht="12.75" customHeight="1" outlineLevel="1" x14ac:dyDescent="0.25">
      <c r="A231" s="331" t="str">
        <f t="shared" si="110"/>
        <v>Hotel NameNov-23</v>
      </c>
      <c r="B231" s="331" t="str">
        <f t="shared" si="111"/>
        <v>Hotel Name45243</v>
      </c>
      <c r="C231" s="332" t="s">
        <v>183</v>
      </c>
      <c r="D231" s="333" t="str">
        <f t="shared" si="112"/>
        <v>Nov-23</v>
      </c>
      <c r="E231" s="333" t="s">
        <v>53</v>
      </c>
      <c r="F231" s="333">
        <v>45243</v>
      </c>
      <c r="G231" s="334">
        <f t="shared" si="113"/>
        <v>2</v>
      </c>
      <c r="H231" s="288"/>
      <c r="I231" s="288"/>
      <c r="J231" s="288"/>
      <c r="K231" s="289">
        <f t="shared" si="114"/>
        <v>0</v>
      </c>
      <c r="L231" s="288"/>
      <c r="M231" s="288"/>
      <c r="N231" s="288"/>
      <c r="O231" s="289">
        <f t="shared" si="97"/>
        <v>0</v>
      </c>
      <c r="P231" s="335">
        <f t="shared" si="98"/>
        <v>0</v>
      </c>
      <c r="Q231" s="335">
        <f t="shared" si="99"/>
        <v>0</v>
      </c>
      <c r="R231" s="288" t="s">
        <v>11</v>
      </c>
      <c r="S231" s="288">
        <f t="shared" si="123"/>
        <v>0</v>
      </c>
      <c r="T231" s="335">
        <f t="shared" si="100"/>
        <v>0</v>
      </c>
      <c r="U231" s="288" t="s">
        <v>11</v>
      </c>
      <c r="V231" s="336" t="b">
        <f t="shared" si="115"/>
        <v>1</v>
      </c>
      <c r="W231" s="320"/>
      <c r="X231" s="326"/>
      <c r="Y231" s="329"/>
      <c r="Z231" s="339"/>
      <c r="AB231" s="288">
        <f t="shared" si="101"/>
        <v>0</v>
      </c>
      <c r="AC231" s="288">
        <f t="shared" si="102"/>
        <v>0</v>
      </c>
      <c r="AD231" s="288">
        <f t="shared" si="103"/>
        <v>0</v>
      </c>
      <c r="AE231" s="288">
        <f t="shared" si="104"/>
        <v>0</v>
      </c>
      <c r="AF231" s="288"/>
      <c r="AG231" s="288"/>
      <c r="AH231" s="288"/>
      <c r="AI231" s="288"/>
      <c r="AJ231" s="288">
        <f t="shared" ref="AJ231:AJ261" si="124">SUM(AG231:AI231)-AI231</f>
        <v>0</v>
      </c>
      <c r="AK231" s="288"/>
      <c r="AL231" s="288"/>
      <c r="AM231" s="288"/>
      <c r="AN231" s="288">
        <f t="shared" si="116"/>
        <v>0</v>
      </c>
      <c r="AO231" s="335">
        <f t="shared" si="105"/>
        <v>0</v>
      </c>
      <c r="AP231" s="335">
        <f t="shared" si="106"/>
        <v>0</v>
      </c>
      <c r="AR231" s="288"/>
      <c r="AS231" s="288"/>
      <c r="AT231" s="288"/>
      <c r="AU231" s="289"/>
      <c r="AV231" s="288">
        <f t="shared" si="117"/>
        <v>0</v>
      </c>
      <c r="AW231" s="288">
        <f t="shared" si="118"/>
        <v>0</v>
      </c>
      <c r="AX231" s="288">
        <f t="shared" si="119"/>
        <v>0</v>
      </c>
      <c r="AY231" s="288">
        <f t="shared" si="120"/>
        <v>0</v>
      </c>
      <c r="AZ231" s="340"/>
      <c r="BA231" s="288"/>
      <c r="BB231" s="288"/>
      <c r="BC231" s="288"/>
      <c r="BD231" s="289"/>
      <c r="BE231" s="288">
        <f t="shared" si="121"/>
        <v>0</v>
      </c>
      <c r="BF231" s="288">
        <f t="shared" si="107"/>
        <v>0</v>
      </c>
      <c r="BG231" s="288">
        <f t="shared" si="108"/>
        <v>0</v>
      </c>
      <c r="BH231" s="288">
        <f t="shared" si="109"/>
        <v>0</v>
      </c>
      <c r="BJ231" s="340"/>
      <c r="DJ231" s="341"/>
    </row>
    <row r="232" spans="1:114" ht="12.75" customHeight="1" outlineLevel="1" x14ac:dyDescent="0.25">
      <c r="A232" s="331" t="str">
        <f t="shared" si="110"/>
        <v>Hotel NameNov-23</v>
      </c>
      <c r="B232" s="331" t="str">
        <f t="shared" si="111"/>
        <v>Hotel Name45244</v>
      </c>
      <c r="C232" s="332" t="s">
        <v>183</v>
      </c>
      <c r="D232" s="333" t="str">
        <f t="shared" si="112"/>
        <v>Nov-23</v>
      </c>
      <c r="E232" s="333" t="s">
        <v>53</v>
      </c>
      <c r="F232" s="333">
        <v>45244</v>
      </c>
      <c r="G232" s="334">
        <f t="shared" si="113"/>
        <v>3</v>
      </c>
      <c r="H232" s="288"/>
      <c r="I232" s="288"/>
      <c r="J232" s="288"/>
      <c r="K232" s="289">
        <f t="shared" si="114"/>
        <v>0</v>
      </c>
      <c r="L232" s="288"/>
      <c r="M232" s="288"/>
      <c r="N232" s="288"/>
      <c r="O232" s="289">
        <f t="shared" si="97"/>
        <v>0</v>
      </c>
      <c r="P232" s="335">
        <f t="shared" si="98"/>
        <v>0</v>
      </c>
      <c r="Q232" s="335">
        <f t="shared" si="99"/>
        <v>0</v>
      </c>
      <c r="R232" s="288" t="s">
        <v>11</v>
      </c>
      <c r="S232" s="288">
        <f t="shared" si="123"/>
        <v>0</v>
      </c>
      <c r="T232" s="335">
        <f t="shared" si="100"/>
        <v>0</v>
      </c>
      <c r="U232" s="288" t="s">
        <v>11</v>
      </c>
      <c r="V232" s="336" t="b">
        <f t="shared" si="115"/>
        <v>1</v>
      </c>
      <c r="W232" s="320"/>
      <c r="X232" s="326"/>
      <c r="Y232" s="329"/>
      <c r="Z232" s="339"/>
      <c r="AB232" s="288">
        <f t="shared" si="101"/>
        <v>0</v>
      </c>
      <c r="AC232" s="288">
        <f t="shared" si="102"/>
        <v>0</v>
      </c>
      <c r="AD232" s="288">
        <f t="shared" si="103"/>
        <v>0</v>
      </c>
      <c r="AE232" s="288">
        <f t="shared" si="104"/>
        <v>0</v>
      </c>
      <c r="AF232" s="288"/>
      <c r="AG232" s="288"/>
      <c r="AH232" s="288"/>
      <c r="AI232" s="288"/>
      <c r="AJ232" s="288">
        <f t="shared" si="124"/>
        <v>0</v>
      </c>
      <c r="AK232" s="288"/>
      <c r="AL232" s="288"/>
      <c r="AM232" s="288"/>
      <c r="AN232" s="288">
        <f t="shared" si="116"/>
        <v>0</v>
      </c>
      <c r="AO232" s="335">
        <f t="shared" si="105"/>
        <v>0</v>
      </c>
      <c r="AP232" s="335">
        <f t="shared" si="106"/>
        <v>0</v>
      </c>
      <c r="AR232" s="288"/>
      <c r="AS232" s="288"/>
      <c r="AT232" s="288"/>
      <c r="AU232" s="289"/>
      <c r="AV232" s="288">
        <f t="shared" si="117"/>
        <v>0</v>
      </c>
      <c r="AW232" s="288">
        <f t="shared" si="118"/>
        <v>0</v>
      </c>
      <c r="AX232" s="288">
        <f t="shared" si="119"/>
        <v>0</v>
      </c>
      <c r="AY232" s="288">
        <f t="shared" si="120"/>
        <v>0</v>
      </c>
      <c r="AZ232" s="340"/>
      <c r="BA232" s="288"/>
      <c r="BB232" s="288"/>
      <c r="BC232" s="288"/>
      <c r="BD232" s="289"/>
      <c r="BE232" s="288">
        <f t="shared" si="121"/>
        <v>0</v>
      </c>
      <c r="BF232" s="288">
        <f t="shared" si="107"/>
        <v>0</v>
      </c>
      <c r="BG232" s="288">
        <f t="shared" si="108"/>
        <v>0</v>
      </c>
      <c r="BH232" s="288">
        <f t="shared" si="109"/>
        <v>0</v>
      </c>
      <c r="BJ232" s="340"/>
      <c r="DJ232" s="341"/>
    </row>
    <row r="233" spans="1:114" ht="12.75" customHeight="1" outlineLevel="1" x14ac:dyDescent="0.25">
      <c r="A233" s="331" t="str">
        <f t="shared" si="110"/>
        <v>Hotel NameNov-23</v>
      </c>
      <c r="B233" s="331" t="str">
        <f t="shared" si="111"/>
        <v>Hotel Name45245</v>
      </c>
      <c r="C233" s="332" t="s">
        <v>183</v>
      </c>
      <c r="D233" s="333" t="str">
        <f t="shared" si="112"/>
        <v>Nov-23</v>
      </c>
      <c r="E233" s="333" t="s">
        <v>53</v>
      </c>
      <c r="F233" s="333">
        <v>45245</v>
      </c>
      <c r="G233" s="334">
        <f t="shared" si="113"/>
        <v>4</v>
      </c>
      <c r="H233" s="288"/>
      <c r="I233" s="288"/>
      <c r="J233" s="288"/>
      <c r="K233" s="289">
        <f t="shared" si="114"/>
        <v>0</v>
      </c>
      <c r="L233" s="288"/>
      <c r="M233" s="288"/>
      <c r="N233" s="288"/>
      <c r="O233" s="289">
        <f t="shared" si="97"/>
        <v>0</v>
      </c>
      <c r="P233" s="335">
        <f t="shared" si="98"/>
        <v>0</v>
      </c>
      <c r="Q233" s="335">
        <f t="shared" si="99"/>
        <v>0</v>
      </c>
      <c r="R233" s="288" t="s">
        <v>11</v>
      </c>
      <c r="S233" s="288">
        <f t="shared" si="123"/>
        <v>0</v>
      </c>
      <c r="T233" s="335">
        <f t="shared" si="100"/>
        <v>0</v>
      </c>
      <c r="U233" s="288" t="s">
        <v>75</v>
      </c>
      <c r="V233" s="336" t="b">
        <f t="shared" si="115"/>
        <v>0</v>
      </c>
      <c r="W233" s="320"/>
      <c r="X233" s="326"/>
      <c r="Y233" s="329"/>
      <c r="Z233" s="339"/>
      <c r="AB233" s="288">
        <f t="shared" si="101"/>
        <v>0</v>
      </c>
      <c r="AC233" s="288">
        <f t="shared" si="102"/>
        <v>0</v>
      </c>
      <c r="AD233" s="288">
        <f t="shared" si="103"/>
        <v>0</v>
      </c>
      <c r="AE233" s="288">
        <f t="shared" si="104"/>
        <v>0</v>
      </c>
      <c r="AF233" s="288"/>
      <c r="AG233" s="288"/>
      <c r="AH233" s="288"/>
      <c r="AI233" s="288"/>
      <c r="AJ233" s="288">
        <f t="shared" si="124"/>
        <v>0</v>
      </c>
      <c r="AK233" s="288"/>
      <c r="AL233" s="288"/>
      <c r="AM233" s="288"/>
      <c r="AN233" s="288">
        <f t="shared" si="116"/>
        <v>0</v>
      </c>
      <c r="AO233" s="335">
        <f t="shared" si="105"/>
        <v>0</v>
      </c>
      <c r="AP233" s="335">
        <f t="shared" si="106"/>
        <v>0</v>
      </c>
      <c r="AR233" s="288"/>
      <c r="AS233" s="288"/>
      <c r="AT233" s="288"/>
      <c r="AU233" s="289"/>
      <c r="AV233" s="288">
        <f t="shared" si="117"/>
        <v>0</v>
      </c>
      <c r="AW233" s="288">
        <f t="shared" si="118"/>
        <v>0</v>
      </c>
      <c r="AX233" s="288">
        <f t="shared" si="119"/>
        <v>0</v>
      </c>
      <c r="AY233" s="288">
        <f t="shared" si="120"/>
        <v>0</v>
      </c>
      <c r="AZ233" s="340"/>
      <c r="BA233" s="288"/>
      <c r="BB233" s="288"/>
      <c r="BC233" s="288"/>
      <c r="BD233" s="289"/>
      <c r="BE233" s="288">
        <f t="shared" si="121"/>
        <v>0</v>
      </c>
      <c r="BF233" s="288">
        <f t="shared" si="107"/>
        <v>0</v>
      </c>
      <c r="BG233" s="288">
        <f t="shared" si="108"/>
        <v>0</v>
      </c>
      <c r="BH233" s="288">
        <f t="shared" si="109"/>
        <v>0</v>
      </c>
      <c r="BJ233" s="340"/>
      <c r="DJ233" s="341"/>
    </row>
    <row r="234" spans="1:114" ht="12.75" customHeight="1" outlineLevel="1" x14ac:dyDescent="0.25">
      <c r="A234" s="331" t="str">
        <f t="shared" si="110"/>
        <v>Hotel NameNov-23</v>
      </c>
      <c r="B234" s="331" t="str">
        <f t="shared" si="111"/>
        <v>Hotel Name45246</v>
      </c>
      <c r="C234" s="332" t="s">
        <v>183</v>
      </c>
      <c r="D234" s="333" t="str">
        <f t="shared" si="112"/>
        <v>Nov-23</v>
      </c>
      <c r="E234" s="333" t="s">
        <v>53</v>
      </c>
      <c r="F234" s="333">
        <v>45246</v>
      </c>
      <c r="G234" s="334">
        <f t="shared" si="113"/>
        <v>5</v>
      </c>
      <c r="H234" s="288"/>
      <c r="I234" s="288"/>
      <c r="J234" s="288"/>
      <c r="K234" s="289">
        <f t="shared" si="114"/>
        <v>0</v>
      </c>
      <c r="L234" s="288"/>
      <c r="M234" s="288"/>
      <c r="N234" s="288"/>
      <c r="O234" s="289">
        <f t="shared" si="97"/>
        <v>0</v>
      </c>
      <c r="P234" s="335">
        <f t="shared" si="98"/>
        <v>0</v>
      </c>
      <c r="Q234" s="335">
        <f t="shared" si="99"/>
        <v>0</v>
      </c>
      <c r="R234" s="288" t="s">
        <v>11</v>
      </c>
      <c r="S234" s="288">
        <f t="shared" si="123"/>
        <v>0</v>
      </c>
      <c r="T234" s="335">
        <f t="shared" si="100"/>
        <v>0</v>
      </c>
      <c r="U234" s="288" t="s">
        <v>75</v>
      </c>
      <c r="V234" s="336" t="b">
        <f t="shared" si="115"/>
        <v>0</v>
      </c>
      <c r="W234" s="320"/>
      <c r="X234" s="326"/>
      <c r="Y234" s="329"/>
      <c r="Z234" s="339"/>
      <c r="AB234" s="288">
        <f t="shared" si="101"/>
        <v>0</v>
      </c>
      <c r="AC234" s="288">
        <f t="shared" si="102"/>
        <v>0</v>
      </c>
      <c r="AD234" s="288">
        <f t="shared" si="103"/>
        <v>0</v>
      </c>
      <c r="AE234" s="288">
        <f t="shared" si="104"/>
        <v>0</v>
      </c>
      <c r="AF234" s="288"/>
      <c r="AG234" s="288"/>
      <c r="AH234" s="288"/>
      <c r="AI234" s="288"/>
      <c r="AJ234" s="288">
        <f t="shared" si="124"/>
        <v>0</v>
      </c>
      <c r="AK234" s="288"/>
      <c r="AL234" s="288"/>
      <c r="AM234" s="288"/>
      <c r="AN234" s="288">
        <f t="shared" si="116"/>
        <v>0</v>
      </c>
      <c r="AO234" s="335">
        <f t="shared" si="105"/>
        <v>0</v>
      </c>
      <c r="AP234" s="335">
        <f t="shared" si="106"/>
        <v>0</v>
      </c>
      <c r="AR234" s="288"/>
      <c r="AS234" s="288"/>
      <c r="AT234" s="288"/>
      <c r="AU234" s="289"/>
      <c r="AV234" s="288">
        <f t="shared" si="117"/>
        <v>0</v>
      </c>
      <c r="AW234" s="288">
        <f t="shared" si="118"/>
        <v>0</v>
      </c>
      <c r="AX234" s="288">
        <f t="shared" si="119"/>
        <v>0</v>
      </c>
      <c r="AY234" s="288">
        <f t="shared" si="120"/>
        <v>0</v>
      </c>
      <c r="AZ234" s="340"/>
      <c r="BA234" s="288"/>
      <c r="BB234" s="288"/>
      <c r="BC234" s="288"/>
      <c r="BD234" s="289"/>
      <c r="BE234" s="288">
        <f t="shared" si="121"/>
        <v>0</v>
      </c>
      <c r="BF234" s="288">
        <f t="shared" si="107"/>
        <v>0</v>
      </c>
      <c r="BG234" s="288">
        <f t="shared" si="108"/>
        <v>0</v>
      </c>
      <c r="BH234" s="288">
        <f t="shared" si="109"/>
        <v>0</v>
      </c>
      <c r="BJ234" s="340"/>
      <c r="DJ234" s="341"/>
    </row>
    <row r="235" spans="1:114" ht="12.75" customHeight="1" outlineLevel="1" x14ac:dyDescent="0.25">
      <c r="A235" s="331" t="str">
        <f t="shared" si="110"/>
        <v>Hotel NameNov-23</v>
      </c>
      <c r="B235" s="331" t="str">
        <f t="shared" si="111"/>
        <v>Hotel Name45247</v>
      </c>
      <c r="C235" s="332" t="s">
        <v>183</v>
      </c>
      <c r="D235" s="333" t="str">
        <f t="shared" si="112"/>
        <v>Nov-23</v>
      </c>
      <c r="E235" s="333" t="s">
        <v>53</v>
      </c>
      <c r="F235" s="333">
        <v>45247</v>
      </c>
      <c r="G235" s="334">
        <f t="shared" si="113"/>
        <v>6</v>
      </c>
      <c r="H235" s="288"/>
      <c r="I235" s="288"/>
      <c r="J235" s="288"/>
      <c r="K235" s="289">
        <f t="shared" si="114"/>
        <v>0</v>
      </c>
      <c r="L235" s="288"/>
      <c r="M235" s="288"/>
      <c r="N235" s="288"/>
      <c r="O235" s="289">
        <f t="shared" si="97"/>
        <v>0</v>
      </c>
      <c r="P235" s="335">
        <f t="shared" si="98"/>
        <v>0</v>
      </c>
      <c r="Q235" s="335">
        <f t="shared" si="99"/>
        <v>0</v>
      </c>
      <c r="R235" s="288" t="s">
        <v>11</v>
      </c>
      <c r="S235" s="288">
        <f t="shared" si="123"/>
        <v>0</v>
      </c>
      <c r="T235" s="335">
        <f t="shared" si="100"/>
        <v>0</v>
      </c>
      <c r="U235" s="288" t="s">
        <v>77</v>
      </c>
      <c r="V235" s="336" t="b">
        <f t="shared" si="115"/>
        <v>0</v>
      </c>
      <c r="W235" s="320"/>
      <c r="X235" s="326"/>
      <c r="Y235" s="329"/>
      <c r="Z235" s="339"/>
      <c r="AB235" s="288">
        <f t="shared" si="101"/>
        <v>0</v>
      </c>
      <c r="AC235" s="288">
        <f t="shared" si="102"/>
        <v>0</v>
      </c>
      <c r="AD235" s="288">
        <f t="shared" si="103"/>
        <v>0</v>
      </c>
      <c r="AE235" s="288">
        <f t="shared" si="104"/>
        <v>0</v>
      </c>
      <c r="AF235" s="288"/>
      <c r="AG235" s="288"/>
      <c r="AH235" s="288"/>
      <c r="AI235" s="288"/>
      <c r="AJ235" s="288">
        <f t="shared" si="124"/>
        <v>0</v>
      </c>
      <c r="AK235" s="288"/>
      <c r="AL235" s="288"/>
      <c r="AM235" s="288"/>
      <c r="AN235" s="288">
        <f t="shared" si="116"/>
        <v>0</v>
      </c>
      <c r="AO235" s="335">
        <f t="shared" si="105"/>
        <v>0</v>
      </c>
      <c r="AP235" s="335">
        <f t="shared" si="106"/>
        <v>0</v>
      </c>
      <c r="AR235" s="288"/>
      <c r="AS235" s="288"/>
      <c r="AT235" s="288"/>
      <c r="AU235" s="289"/>
      <c r="AV235" s="288">
        <f t="shared" si="117"/>
        <v>0</v>
      </c>
      <c r="AW235" s="288">
        <f t="shared" si="118"/>
        <v>0</v>
      </c>
      <c r="AX235" s="288">
        <f t="shared" si="119"/>
        <v>0</v>
      </c>
      <c r="AY235" s="288">
        <f t="shared" si="120"/>
        <v>0</v>
      </c>
      <c r="AZ235" s="340"/>
      <c r="BA235" s="288"/>
      <c r="BB235" s="288"/>
      <c r="BC235" s="288"/>
      <c r="BD235" s="289"/>
      <c r="BE235" s="288">
        <f t="shared" si="121"/>
        <v>0</v>
      </c>
      <c r="BF235" s="288">
        <f t="shared" si="107"/>
        <v>0</v>
      </c>
      <c r="BG235" s="288">
        <f t="shared" si="108"/>
        <v>0</v>
      </c>
      <c r="BH235" s="288">
        <f t="shared" si="109"/>
        <v>0</v>
      </c>
      <c r="BJ235" s="340"/>
      <c r="DJ235" s="341"/>
    </row>
    <row r="236" spans="1:114" ht="12.75" customHeight="1" outlineLevel="1" x14ac:dyDescent="0.25">
      <c r="A236" s="331" t="str">
        <f t="shared" si="110"/>
        <v>Hotel NameNov-23</v>
      </c>
      <c r="B236" s="331" t="str">
        <f t="shared" si="111"/>
        <v>Hotel Name45248</v>
      </c>
      <c r="C236" s="332" t="s">
        <v>183</v>
      </c>
      <c r="D236" s="333" t="str">
        <f t="shared" si="112"/>
        <v>Nov-23</v>
      </c>
      <c r="E236" s="333" t="s">
        <v>53</v>
      </c>
      <c r="F236" s="333">
        <v>45248</v>
      </c>
      <c r="G236" s="334">
        <f t="shared" si="113"/>
        <v>7</v>
      </c>
      <c r="H236" s="288"/>
      <c r="I236" s="288"/>
      <c r="J236" s="288"/>
      <c r="K236" s="289">
        <f t="shared" si="114"/>
        <v>0</v>
      </c>
      <c r="L236" s="288"/>
      <c r="M236" s="288"/>
      <c r="N236" s="288"/>
      <c r="O236" s="289">
        <f t="shared" si="97"/>
        <v>0</v>
      </c>
      <c r="P236" s="335">
        <f t="shared" si="98"/>
        <v>0</v>
      </c>
      <c r="Q236" s="335">
        <f t="shared" si="99"/>
        <v>0</v>
      </c>
      <c r="R236" s="288" t="s">
        <v>11</v>
      </c>
      <c r="S236" s="288">
        <f t="shared" si="123"/>
        <v>0</v>
      </c>
      <c r="T236" s="335">
        <f t="shared" si="100"/>
        <v>0</v>
      </c>
      <c r="U236" s="288" t="s">
        <v>77</v>
      </c>
      <c r="V236" s="336" t="b">
        <f t="shared" si="115"/>
        <v>0</v>
      </c>
      <c r="W236" s="320"/>
      <c r="X236" s="326"/>
      <c r="Y236" s="329"/>
      <c r="Z236" s="339"/>
      <c r="AB236" s="288">
        <f t="shared" si="101"/>
        <v>0</v>
      </c>
      <c r="AC236" s="288">
        <f t="shared" si="102"/>
        <v>0</v>
      </c>
      <c r="AD236" s="288">
        <f t="shared" si="103"/>
        <v>0</v>
      </c>
      <c r="AE236" s="288">
        <f t="shared" si="104"/>
        <v>0</v>
      </c>
      <c r="AF236" s="288"/>
      <c r="AG236" s="288"/>
      <c r="AH236" s="288"/>
      <c r="AI236" s="288"/>
      <c r="AJ236" s="288">
        <f t="shared" si="124"/>
        <v>0</v>
      </c>
      <c r="AK236" s="288"/>
      <c r="AL236" s="288"/>
      <c r="AM236" s="288"/>
      <c r="AN236" s="288">
        <f t="shared" si="116"/>
        <v>0</v>
      </c>
      <c r="AO236" s="335">
        <f t="shared" si="105"/>
        <v>0</v>
      </c>
      <c r="AP236" s="335">
        <f t="shared" si="106"/>
        <v>0</v>
      </c>
      <c r="AR236" s="288"/>
      <c r="AS236" s="288"/>
      <c r="AT236" s="288"/>
      <c r="AU236" s="289"/>
      <c r="AV236" s="288">
        <f t="shared" si="117"/>
        <v>0</v>
      </c>
      <c r="AW236" s="288">
        <f t="shared" si="118"/>
        <v>0</v>
      </c>
      <c r="AX236" s="288">
        <f t="shared" si="119"/>
        <v>0</v>
      </c>
      <c r="AY236" s="288">
        <f t="shared" si="120"/>
        <v>0</v>
      </c>
      <c r="AZ236" s="340"/>
      <c r="BA236" s="288"/>
      <c r="BB236" s="288"/>
      <c r="BC236" s="288"/>
      <c r="BD236" s="289"/>
      <c r="BE236" s="288">
        <f t="shared" si="121"/>
        <v>0</v>
      </c>
      <c r="BF236" s="288">
        <f t="shared" si="107"/>
        <v>0</v>
      </c>
      <c r="BG236" s="288">
        <f t="shared" si="108"/>
        <v>0</v>
      </c>
      <c r="BH236" s="288">
        <f t="shared" si="109"/>
        <v>0</v>
      </c>
      <c r="BJ236" s="340"/>
      <c r="DJ236" s="341"/>
    </row>
    <row r="237" spans="1:114" ht="12.75" customHeight="1" outlineLevel="1" x14ac:dyDescent="0.25">
      <c r="A237" s="331" t="str">
        <f t="shared" si="110"/>
        <v>Hotel NameNov-23</v>
      </c>
      <c r="B237" s="331" t="str">
        <f t="shared" si="111"/>
        <v>Hotel Name45249</v>
      </c>
      <c r="C237" s="332" t="s">
        <v>183</v>
      </c>
      <c r="D237" s="333" t="str">
        <f t="shared" si="112"/>
        <v>Nov-23</v>
      </c>
      <c r="E237" s="333" t="s">
        <v>53</v>
      </c>
      <c r="F237" s="333">
        <v>45249</v>
      </c>
      <c r="G237" s="334">
        <f t="shared" si="113"/>
        <v>1</v>
      </c>
      <c r="H237" s="288"/>
      <c r="I237" s="288"/>
      <c r="J237" s="288"/>
      <c r="K237" s="289">
        <f t="shared" si="114"/>
        <v>0</v>
      </c>
      <c r="L237" s="288"/>
      <c r="M237" s="288"/>
      <c r="N237" s="288"/>
      <c r="O237" s="289">
        <f t="shared" si="97"/>
        <v>0</v>
      </c>
      <c r="P237" s="335">
        <f t="shared" si="98"/>
        <v>0</v>
      </c>
      <c r="Q237" s="335">
        <f t="shared" si="99"/>
        <v>0</v>
      </c>
      <c r="R237" s="288" t="s">
        <v>11</v>
      </c>
      <c r="S237" s="288">
        <f t="shared" si="123"/>
        <v>0</v>
      </c>
      <c r="T237" s="335">
        <f t="shared" si="100"/>
        <v>0</v>
      </c>
      <c r="U237" s="288" t="s">
        <v>77</v>
      </c>
      <c r="V237" s="336" t="b">
        <f t="shared" si="115"/>
        <v>0</v>
      </c>
      <c r="W237" s="320"/>
      <c r="X237" s="326"/>
      <c r="Y237" s="329"/>
      <c r="Z237" s="339"/>
      <c r="AB237" s="288">
        <f t="shared" si="101"/>
        <v>0</v>
      </c>
      <c r="AC237" s="288">
        <f t="shared" si="102"/>
        <v>0</v>
      </c>
      <c r="AD237" s="288">
        <f t="shared" si="103"/>
        <v>0</v>
      </c>
      <c r="AE237" s="288">
        <f t="shared" si="104"/>
        <v>0</v>
      </c>
      <c r="AF237" s="288"/>
      <c r="AG237" s="288"/>
      <c r="AH237" s="288"/>
      <c r="AI237" s="288"/>
      <c r="AJ237" s="288">
        <f t="shared" si="124"/>
        <v>0</v>
      </c>
      <c r="AK237" s="288"/>
      <c r="AL237" s="288"/>
      <c r="AM237" s="288"/>
      <c r="AN237" s="288">
        <f t="shared" si="116"/>
        <v>0</v>
      </c>
      <c r="AO237" s="335">
        <f t="shared" si="105"/>
        <v>0</v>
      </c>
      <c r="AP237" s="335">
        <f t="shared" si="106"/>
        <v>0</v>
      </c>
      <c r="AR237" s="288"/>
      <c r="AS237" s="288"/>
      <c r="AT237" s="288"/>
      <c r="AU237" s="289"/>
      <c r="AV237" s="288">
        <f t="shared" si="117"/>
        <v>0</v>
      </c>
      <c r="AW237" s="288">
        <f t="shared" si="118"/>
        <v>0</v>
      </c>
      <c r="AX237" s="288">
        <f t="shared" si="119"/>
        <v>0</v>
      </c>
      <c r="AY237" s="288">
        <f t="shared" si="120"/>
        <v>0</v>
      </c>
      <c r="AZ237" s="340"/>
      <c r="BA237" s="288"/>
      <c r="BB237" s="288"/>
      <c r="BC237" s="288"/>
      <c r="BD237" s="289"/>
      <c r="BE237" s="288">
        <f t="shared" si="121"/>
        <v>0</v>
      </c>
      <c r="BF237" s="288">
        <f t="shared" si="107"/>
        <v>0</v>
      </c>
      <c r="BG237" s="288">
        <f t="shared" si="108"/>
        <v>0</v>
      </c>
      <c r="BH237" s="288">
        <f t="shared" si="109"/>
        <v>0</v>
      </c>
      <c r="BJ237" s="340"/>
      <c r="DJ237" s="341"/>
    </row>
    <row r="238" spans="1:114" ht="12.75" customHeight="1" outlineLevel="1" x14ac:dyDescent="0.25">
      <c r="A238" s="331" t="str">
        <f t="shared" si="110"/>
        <v>Hotel NameNov-23</v>
      </c>
      <c r="B238" s="331" t="str">
        <f t="shared" si="111"/>
        <v>Hotel Name45250</v>
      </c>
      <c r="C238" s="332" t="s">
        <v>183</v>
      </c>
      <c r="D238" s="333" t="str">
        <f t="shared" si="112"/>
        <v>Nov-23</v>
      </c>
      <c r="E238" s="333" t="s">
        <v>53</v>
      </c>
      <c r="F238" s="333">
        <v>45250</v>
      </c>
      <c r="G238" s="334">
        <f t="shared" si="113"/>
        <v>2</v>
      </c>
      <c r="H238" s="288"/>
      <c r="I238" s="288"/>
      <c r="J238" s="288"/>
      <c r="K238" s="289">
        <f t="shared" si="114"/>
        <v>0</v>
      </c>
      <c r="L238" s="288"/>
      <c r="M238" s="288"/>
      <c r="N238" s="288"/>
      <c r="O238" s="289">
        <f t="shared" si="97"/>
        <v>0</v>
      </c>
      <c r="P238" s="335">
        <f t="shared" si="98"/>
        <v>0</v>
      </c>
      <c r="Q238" s="335">
        <f t="shared" si="99"/>
        <v>0</v>
      </c>
      <c r="R238" s="288" t="s">
        <v>11</v>
      </c>
      <c r="S238" s="288">
        <f t="shared" si="123"/>
        <v>0</v>
      </c>
      <c r="T238" s="335">
        <f t="shared" si="100"/>
        <v>0</v>
      </c>
      <c r="U238" s="288" t="s">
        <v>76</v>
      </c>
      <c r="V238" s="336" t="b">
        <f t="shared" si="115"/>
        <v>0</v>
      </c>
      <c r="W238" s="320"/>
      <c r="X238" s="326"/>
      <c r="Y238" s="329"/>
      <c r="Z238" s="339"/>
      <c r="AB238" s="288">
        <f t="shared" si="101"/>
        <v>0</v>
      </c>
      <c r="AC238" s="288">
        <f t="shared" si="102"/>
        <v>0</v>
      </c>
      <c r="AD238" s="288">
        <f t="shared" si="103"/>
        <v>0</v>
      </c>
      <c r="AE238" s="288">
        <f t="shared" si="104"/>
        <v>0</v>
      </c>
      <c r="AF238" s="288"/>
      <c r="AG238" s="288"/>
      <c r="AH238" s="288"/>
      <c r="AI238" s="288"/>
      <c r="AJ238" s="288">
        <f t="shared" si="124"/>
        <v>0</v>
      </c>
      <c r="AK238" s="288"/>
      <c r="AL238" s="288"/>
      <c r="AM238" s="288"/>
      <c r="AN238" s="288">
        <f t="shared" si="116"/>
        <v>0</v>
      </c>
      <c r="AO238" s="335">
        <f t="shared" si="105"/>
        <v>0</v>
      </c>
      <c r="AP238" s="335">
        <f t="shared" si="106"/>
        <v>0</v>
      </c>
      <c r="AR238" s="288"/>
      <c r="AS238" s="288"/>
      <c r="AT238" s="288"/>
      <c r="AU238" s="289"/>
      <c r="AV238" s="288">
        <f t="shared" si="117"/>
        <v>0</v>
      </c>
      <c r="AW238" s="288">
        <f t="shared" si="118"/>
        <v>0</v>
      </c>
      <c r="AX238" s="288">
        <f t="shared" si="119"/>
        <v>0</v>
      </c>
      <c r="AY238" s="288">
        <f t="shared" si="120"/>
        <v>0</v>
      </c>
      <c r="AZ238" s="340"/>
      <c r="BA238" s="288"/>
      <c r="BB238" s="288"/>
      <c r="BC238" s="288"/>
      <c r="BD238" s="289"/>
      <c r="BE238" s="288">
        <f t="shared" si="121"/>
        <v>0</v>
      </c>
      <c r="BF238" s="288">
        <f t="shared" si="107"/>
        <v>0</v>
      </c>
      <c r="BG238" s="288">
        <f t="shared" si="108"/>
        <v>0</v>
      </c>
      <c r="BH238" s="288">
        <f t="shared" si="109"/>
        <v>0</v>
      </c>
      <c r="BJ238" s="340"/>
      <c r="DJ238" s="341"/>
    </row>
    <row r="239" spans="1:114" ht="12.75" customHeight="1" outlineLevel="1" x14ac:dyDescent="0.25">
      <c r="A239" s="331" t="str">
        <f t="shared" si="110"/>
        <v>Hotel NameNov-23</v>
      </c>
      <c r="B239" s="331" t="str">
        <f t="shared" si="111"/>
        <v>Hotel Name45251</v>
      </c>
      <c r="C239" s="332" t="s">
        <v>183</v>
      </c>
      <c r="D239" s="333" t="str">
        <f t="shared" si="112"/>
        <v>Nov-23</v>
      </c>
      <c r="E239" s="333" t="s">
        <v>53</v>
      </c>
      <c r="F239" s="333">
        <v>45251</v>
      </c>
      <c r="G239" s="334">
        <f t="shared" si="113"/>
        <v>3</v>
      </c>
      <c r="H239" s="288"/>
      <c r="I239" s="288"/>
      <c r="J239" s="288"/>
      <c r="K239" s="289">
        <f t="shared" si="114"/>
        <v>0</v>
      </c>
      <c r="L239" s="288"/>
      <c r="M239" s="288"/>
      <c r="N239" s="288"/>
      <c r="O239" s="289">
        <f t="shared" si="97"/>
        <v>0</v>
      </c>
      <c r="P239" s="335">
        <f t="shared" si="98"/>
        <v>0</v>
      </c>
      <c r="Q239" s="335">
        <f t="shared" si="99"/>
        <v>0</v>
      </c>
      <c r="R239" s="288" t="s">
        <v>11</v>
      </c>
      <c r="S239" s="288">
        <f t="shared" si="123"/>
        <v>0</v>
      </c>
      <c r="T239" s="335">
        <f t="shared" si="100"/>
        <v>0</v>
      </c>
      <c r="U239" s="288" t="s">
        <v>75</v>
      </c>
      <c r="V239" s="336" t="b">
        <f t="shared" si="115"/>
        <v>0</v>
      </c>
      <c r="W239" s="320"/>
      <c r="X239" s="326"/>
      <c r="Y239" s="329"/>
      <c r="Z239" s="339"/>
      <c r="AB239" s="288">
        <f t="shared" si="101"/>
        <v>0</v>
      </c>
      <c r="AC239" s="288">
        <f t="shared" si="102"/>
        <v>0</v>
      </c>
      <c r="AD239" s="288">
        <f t="shared" si="103"/>
        <v>0</v>
      </c>
      <c r="AE239" s="288">
        <f t="shared" si="104"/>
        <v>0</v>
      </c>
      <c r="AF239" s="288"/>
      <c r="AG239" s="288"/>
      <c r="AH239" s="288"/>
      <c r="AI239" s="288"/>
      <c r="AJ239" s="288">
        <f t="shared" si="124"/>
        <v>0</v>
      </c>
      <c r="AK239" s="288"/>
      <c r="AL239" s="288"/>
      <c r="AM239" s="288"/>
      <c r="AN239" s="288">
        <f t="shared" si="116"/>
        <v>0</v>
      </c>
      <c r="AO239" s="335">
        <f t="shared" si="105"/>
        <v>0</v>
      </c>
      <c r="AP239" s="335">
        <f t="shared" si="106"/>
        <v>0</v>
      </c>
      <c r="AR239" s="288"/>
      <c r="AS239" s="288"/>
      <c r="AT239" s="288"/>
      <c r="AU239" s="289"/>
      <c r="AV239" s="288">
        <f t="shared" si="117"/>
        <v>0</v>
      </c>
      <c r="AW239" s="288">
        <f t="shared" si="118"/>
        <v>0</v>
      </c>
      <c r="AX239" s="288">
        <f t="shared" si="119"/>
        <v>0</v>
      </c>
      <c r="AY239" s="288">
        <f t="shared" si="120"/>
        <v>0</v>
      </c>
      <c r="AZ239" s="340"/>
      <c r="BA239" s="288"/>
      <c r="BB239" s="288"/>
      <c r="BC239" s="288"/>
      <c r="BD239" s="289"/>
      <c r="BE239" s="288">
        <f t="shared" si="121"/>
        <v>0</v>
      </c>
      <c r="BF239" s="288">
        <f t="shared" si="107"/>
        <v>0</v>
      </c>
      <c r="BG239" s="288">
        <f t="shared" si="108"/>
        <v>0</v>
      </c>
      <c r="BH239" s="288">
        <f t="shared" si="109"/>
        <v>0</v>
      </c>
      <c r="BJ239" s="340"/>
      <c r="DJ239" s="341"/>
    </row>
    <row r="240" spans="1:114" ht="12.75" customHeight="1" outlineLevel="1" x14ac:dyDescent="0.25">
      <c r="A240" s="331" t="str">
        <f t="shared" si="110"/>
        <v>Hotel NameNov-23</v>
      </c>
      <c r="B240" s="331" t="str">
        <f t="shared" si="111"/>
        <v>Hotel Name45252</v>
      </c>
      <c r="C240" s="332" t="s">
        <v>183</v>
      </c>
      <c r="D240" s="333" t="str">
        <f t="shared" si="112"/>
        <v>Nov-23</v>
      </c>
      <c r="E240" s="333" t="s">
        <v>53</v>
      </c>
      <c r="F240" s="333">
        <v>45252</v>
      </c>
      <c r="G240" s="334">
        <f t="shared" si="113"/>
        <v>4</v>
      </c>
      <c r="H240" s="288"/>
      <c r="I240" s="288"/>
      <c r="J240" s="288"/>
      <c r="K240" s="289">
        <f t="shared" si="114"/>
        <v>0</v>
      </c>
      <c r="L240" s="288"/>
      <c r="M240" s="288"/>
      <c r="N240" s="288"/>
      <c r="O240" s="289">
        <f t="shared" si="97"/>
        <v>0</v>
      </c>
      <c r="P240" s="335">
        <f t="shared" si="98"/>
        <v>0</v>
      </c>
      <c r="Q240" s="335">
        <f t="shared" si="99"/>
        <v>0</v>
      </c>
      <c r="R240" s="288" t="s">
        <v>11</v>
      </c>
      <c r="S240" s="288">
        <f t="shared" si="123"/>
        <v>0</v>
      </c>
      <c r="T240" s="335">
        <f t="shared" si="100"/>
        <v>0</v>
      </c>
      <c r="U240" s="288" t="s">
        <v>76</v>
      </c>
      <c r="V240" s="336" t="b">
        <f t="shared" si="115"/>
        <v>0</v>
      </c>
      <c r="W240" s="320"/>
      <c r="X240" s="326"/>
      <c r="Y240" s="329"/>
      <c r="Z240" s="339"/>
      <c r="AB240" s="288">
        <f t="shared" si="101"/>
        <v>0</v>
      </c>
      <c r="AC240" s="288">
        <f t="shared" si="102"/>
        <v>0</v>
      </c>
      <c r="AD240" s="288">
        <f t="shared" si="103"/>
        <v>0</v>
      </c>
      <c r="AE240" s="288">
        <f t="shared" si="104"/>
        <v>0</v>
      </c>
      <c r="AF240" s="288"/>
      <c r="AG240" s="288"/>
      <c r="AH240" s="288"/>
      <c r="AI240" s="288"/>
      <c r="AJ240" s="288">
        <f t="shared" si="124"/>
        <v>0</v>
      </c>
      <c r="AK240" s="288"/>
      <c r="AL240" s="288"/>
      <c r="AM240" s="288"/>
      <c r="AN240" s="288">
        <f t="shared" si="116"/>
        <v>0</v>
      </c>
      <c r="AO240" s="335">
        <f t="shared" si="105"/>
        <v>0</v>
      </c>
      <c r="AP240" s="335">
        <f t="shared" si="106"/>
        <v>0</v>
      </c>
      <c r="AR240" s="288"/>
      <c r="AS240" s="288"/>
      <c r="AT240" s="288"/>
      <c r="AU240" s="289"/>
      <c r="AV240" s="288">
        <f t="shared" si="117"/>
        <v>0</v>
      </c>
      <c r="AW240" s="288">
        <f t="shared" si="118"/>
        <v>0</v>
      </c>
      <c r="AX240" s="288">
        <f t="shared" si="119"/>
        <v>0</v>
      </c>
      <c r="AY240" s="288">
        <f t="shared" si="120"/>
        <v>0</v>
      </c>
      <c r="AZ240" s="340"/>
      <c r="BA240" s="288"/>
      <c r="BB240" s="288"/>
      <c r="BC240" s="288"/>
      <c r="BD240" s="289"/>
      <c r="BE240" s="288">
        <f t="shared" si="121"/>
        <v>0</v>
      </c>
      <c r="BF240" s="288">
        <f t="shared" si="107"/>
        <v>0</v>
      </c>
      <c r="BG240" s="288">
        <f t="shared" si="108"/>
        <v>0</v>
      </c>
      <c r="BH240" s="288">
        <f t="shared" si="109"/>
        <v>0</v>
      </c>
      <c r="BJ240" s="340"/>
      <c r="DJ240" s="341"/>
    </row>
    <row r="241" spans="1:114" ht="12.75" customHeight="1" outlineLevel="1" x14ac:dyDescent="0.25">
      <c r="A241" s="331" t="str">
        <f t="shared" si="110"/>
        <v>Hotel NameNov-23</v>
      </c>
      <c r="B241" s="331" t="str">
        <f t="shared" si="111"/>
        <v>Hotel Name45253</v>
      </c>
      <c r="C241" s="332" t="s">
        <v>183</v>
      </c>
      <c r="D241" s="333" t="str">
        <f t="shared" si="112"/>
        <v>Nov-23</v>
      </c>
      <c r="E241" s="333" t="s">
        <v>53</v>
      </c>
      <c r="F241" s="333">
        <v>45253</v>
      </c>
      <c r="G241" s="334">
        <f t="shared" si="113"/>
        <v>5</v>
      </c>
      <c r="H241" s="288"/>
      <c r="I241" s="288"/>
      <c r="J241" s="288"/>
      <c r="K241" s="289">
        <f t="shared" si="114"/>
        <v>0</v>
      </c>
      <c r="L241" s="288"/>
      <c r="M241" s="288"/>
      <c r="N241" s="288"/>
      <c r="O241" s="289">
        <f t="shared" si="97"/>
        <v>0</v>
      </c>
      <c r="P241" s="335">
        <f t="shared" si="98"/>
        <v>0</v>
      </c>
      <c r="Q241" s="335">
        <f t="shared" si="99"/>
        <v>0</v>
      </c>
      <c r="R241" s="288" t="s">
        <v>11</v>
      </c>
      <c r="S241" s="288">
        <f t="shared" si="123"/>
        <v>0</v>
      </c>
      <c r="T241" s="335">
        <f t="shared" si="100"/>
        <v>0</v>
      </c>
      <c r="U241" s="288" t="s">
        <v>75</v>
      </c>
      <c r="V241" s="336" t="b">
        <f t="shared" si="115"/>
        <v>0</v>
      </c>
      <c r="W241" s="320"/>
      <c r="X241" s="326"/>
      <c r="Y241" s="329"/>
      <c r="Z241" s="339"/>
      <c r="AB241" s="288">
        <f t="shared" si="101"/>
        <v>0</v>
      </c>
      <c r="AC241" s="288">
        <f t="shared" si="102"/>
        <v>0</v>
      </c>
      <c r="AD241" s="288">
        <f t="shared" si="103"/>
        <v>0</v>
      </c>
      <c r="AE241" s="288">
        <f t="shared" si="104"/>
        <v>0</v>
      </c>
      <c r="AF241" s="288"/>
      <c r="AG241" s="288"/>
      <c r="AH241" s="288"/>
      <c r="AI241" s="288"/>
      <c r="AJ241" s="288">
        <f t="shared" si="124"/>
        <v>0</v>
      </c>
      <c r="AK241" s="288"/>
      <c r="AL241" s="288"/>
      <c r="AM241" s="288"/>
      <c r="AN241" s="288">
        <f t="shared" si="116"/>
        <v>0</v>
      </c>
      <c r="AO241" s="335">
        <f t="shared" si="105"/>
        <v>0</v>
      </c>
      <c r="AP241" s="335">
        <f t="shared" si="106"/>
        <v>0</v>
      </c>
      <c r="AR241" s="288"/>
      <c r="AS241" s="288"/>
      <c r="AT241" s="288"/>
      <c r="AU241" s="289"/>
      <c r="AV241" s="288">
        <f t="shared" si="117"/>
        <v>0</v>
      </c>
      <c r="AW241" s="288">
        <f t="shared" si="118"/>
        <v>0</v>
      </c>
      <c r="AX241" s="288">
        <f t="shared" si="119"/>
        <v>0</v>
      </c>
      <c r="AY241" s="288">
        <f t="shared" si="120"/>
        <v>0</v>
      </c>
      <c r="AZ241" s="340"/>
      <c r="BA241" s="288"/>
      <c r="BB241" s="288"/>
      <c r="BC241" s="288"/>
      <c r="BD241" s="289"/>
      <c r="BE241" s="288">
        <f t="shared" si="121"/>
        <v>0</v>
      </c>
      <c r="BF241" s="288">
        <f t="shared" si="107"/>
        <v>0</v>
      </c>
      <c r="BG241" s="288">
        <f t="shared" si="108"/>
        <v>0</v>
      </c>
      <c r="BH241" s="288">
        <f t="shared" si="109"/>
        <v>0</v>
      </c>
      <c r="BJ241" s="340"/>
      <c r="DJ241" s="341"/>
    </row>
    <row r="242" spans="1:114" ht="12.75" customHeight="1" outlineLevel="1" x14ac:dyDescent="0.25">
      <c r="A242" s="331" t="str">
        <f t="shared" si="110"/>
        <v>Hotel NameNov-23</v>
      </c>
      <c r="B242" s="331" t="str">
        <f t="shared" si="111"/>
        <v>Hotel Name45254</v>
      </c>
      <c r="C242" s="332" t="s">
        <v>183</v>
      </c>
      <c r="D242" s="333" t="str">
        <f t="shared" si="112"/>
        <v>Nov-23</v>
      </c>
      <c r="E242" s="333" t="s">
        <v>53</v>
      </c>
      <c r="F242" s="333">
        <v>45254</v>
      </c>
      <c r="G242" s="334">
        <f t="shared" si="113"/>
        <v>6</v>
      </c>
      <c r="H242" s="288"/>
      <c r="I242" s="288"/>
      <c r="J242" s="288"/>
      <c r="K242" s="289">
        <f t="shared" si="114"/>
        <v>0</v>
      </c>
      <c r="L242" s="288"/>
      <c r="M242" s="288"/>
      <c r="N242" s="288"/>
      <c r="O242" s="289">
        <f t="shared" si="97"/>
        <v>0</v>
      </c>
      <c r="P242" s="335">
        <f t="shared" si="98"/>
        <v>0</v>
      </c>
      <c r="Q242" s="335">
        <f t="shared" si="99"/>
        <v>0</v>
      </c>
      <c r="R242" s="288" t="s">
        <v>11</v>
      </c>
      <c r="S242" s="288">
        <f t="shared" si="123"/>
        <v>0</v>
      </c>
      <c r="T242" s="335">
        <f t="shared" si="100"/>
        <v>0</v>
      </c>
      <c r="U242" s="288" t="s">
        <v>76</v>
      </c>
      <c r="V242" s="336" t="b">
        <f t="shared" si="115"/>
        <v>0</v>
      </c>
      <c r="W242" s="320"/>
      <c r="X242" s="326"/>
      <c r="Y242" s="329"/>
      <c r="Z242" s="339"/>
      <c r="AB242" s="288">
        <f t="shared" si="101"/>
        <v>0</v>
      </c>
      <c r="AC242" s="288">
        <f t="shared" si="102"/>
        <v>0</v>
      </c>
      <c r="AD242" s="288">
        <f t="shared" si="103"/>
        <v>0</v>
      </c>
      <c r="AE242" s="288">
        <f t="shared" si="104"/>
        <v>0</v>
      </c>
      <c r="AF242" s="288"/>
      <c r="AG242" s="288"/>
      <c r="AH242" s="288"/>
      <c r="AI242" s="288"/>
      <c r="AJ242" s="288">
        <f t="shared" si="124"/>
        <v>0</v>
      </c>
      <c r="AK242" s="288"/>
      <c r="AL242" s="288"/>
      <c r="AM242" s="288"/>
      <c r="AN242" s="288">
        <f t="shared" si="116"/>
        <v>0</v>
      </c>
      <c r="AO242" s="335">
        <f t="shared" si="105"/>
        <v>0</v>
      </c>
      <c r="AP242" s="335">
        <f t="shared" si="106"/>
        <v>0</v>
      </c>
      <c r="AR242" s="288"/>
      <c r="AS242" s="288"/>
      <c r="AT242" s="288"/>
      <c r="AU242" s="289"/>
      <c r="AV242" s="288">
        <f t="shared" si="117"/>
        <v>0</v>
      </c>
      <c r="AW242" s="288">
        <f t="shared" si="118"/>
        <v>0</v>
      </c>
      <c r="AX242" s="288">
        <f t="shared" si="119"/>
        <v>0</v>
      </c>
      <c r="AY242" s="288">
        <f t="shared" si="120"/>
        <v>0</v>
      </c>
      <c r="AZ242" s="340"/>
      <c r="BA242" s="288"/>
      <c r="BB242" s="288"/>
      <c r="BC242" s="288"/>
      <c r="BD242" s="289"/>
      <c r="BE242" s="288">
        <f t="shared" si="121"/>
        <v>0</v>
      </c>
      <c r="BF242" s="288">
        <f t="shared" si="107"/>
        <v>0</v>
      </c>
      <c r="BG242" s="288">
        <f t="shared" si="108"/>
        <v>0</v>
      </c>
      <c r="BH242" s="288">
        <f t="shared" si="109"/>
        <v>0</v>
      </c>
      <c r="BJ242" s="340"/>
      <c r="DJ242" s="341"/>
    </row>
    <row r="243" spans="1:114" ht="12.75" customHeight="1" outlineLevel="1" x14ac:dyDescent="0.25">
      <c r="A243" s="331" t="str">
        <f t="shared" si="110"/>
        <v>Hotel NameNov-23</v>
      </c>
      <c r="B243" s="331" t="str">
        <f t="shared" si="111"/>
        <v>Hotel Name45255</v>
      </c>
      <c r="C243" s="332" t="s">
        <v>183</v>
      </c>
      <c r="D243" s="333" t="str">
        <f t="shared" si="112"/>
        <v>Nov-23</v>
      </c>
      <c r="E243" s="333" t="s">
        <v>53</v>
      </c>
      <c r="F243" s="333">
        <v>45255</v>
      </c>
      <c r="G243" s="334">
        <f t="shared" si="113"/>
        <v>7</v>
      </c>
      <c r="H243" s="288"/>
      <c r="I243" s="288"/>
      <c r="J243" s="288"/>
      <c r="K243" s="289">
        <f t="shared" si="114"/>
        <v>0</v>
      </c>
      <c r="L243" s="288"/>
      <c r="M243" s="288"/>
      <c r="N243" s="288"/>
      <c r="O243" s="289">
        <f t="shared" si="97"/>
        <v>0</v>
      </c>
      <c r="P243" s="335">
        <f t="shared" si="98"/>
        <v>0</v>
      </c>
      <c r="Q243" s="335">
        <f t="shared" si="99"/>
        <v>0</v>
      </c>
      <c r="R243" s="288" t="s">
        <v>11</v>
      </c>
      <c r="S243" s="288">
        <f t="shared" si="123"/>
        <v>0</v>
      </c>
      <c r="T243" s="335">
        <f t="shared" si="100"/>
        <v>0</v>
      </c>
      <c r="U243" s="288" t="s">
        <v>76</v>
      </c>
      <c r="V243" s="336" t="b">
        <f t="shared" si="115"/>
        <v>0</v>
      </c>
      <c r="W243" s="320"/>
      <c r="X243" s="326"/>
      <c r="Y243" s="329"/>
      <c r="Z243" s="339"/>
      <c r="AB243" s="288">
        <f t="shared" si="101"/>
        <v>0</v>
      </c>
      <c r="AC243" s="288">
        <f t="shared" si="102"/>
        <v>0</v>
      </c>
      <c r="AD243" s="288">
        <f t="shared" si="103"/>
        <v>0</v>
      </c>
      <c r="AE243" s="288">
        <f t="shared" si="104"/>
        <v>0</v>
      </c>
      <c r="AF243" s="288"/>
      <c r="AG243" s="288"/>
      <c r="AH243" s="288"/>
      <c r="AI243" s="288"/>
      <c r="AJ243" s="288">
        <f t="shared" si="124"/>
        <v>0</v>
      </c>
      <c r="AK243" s="288"/>
      <c r="AL243" s="288"/>
      <c r="AM243" s="288"/>
      <c r="AN243" s="288">
        <f t="shared" si="116"/>
        <v>0</v>
      </c>
      <c r="AO243" s="335">
        <f t="shared" si="105"/>
        <v>0</v>
      </c>
      <c r="AP243" s="335">
        <f t="shared" si="106"/>
        <v>0</v>
      </c>
      <c r="AR243" s="288"/>
      <c r="AS243" s="288"/>
      <c r="AT243" s="288"/>
      <c r="AU243" s="289"/>
      <c r="AV243" s="288">
        <f t="shared" si="117"/>
        <v>0</v>
      </c>
      <c r="AW243" s="288">
        <f t="shared" si="118"/>
        <v>0</v>
      </c>
      <c r="AX243" s="288">
        <f t="shared" si="119"/>
        <v>0</v>
      </c>
      <c r="AY243" s="288">
        <f t="shared" si="120"/>
        <v>0</v>
      </c>
      <c r="AZ243" s="340"/>
      <c r="BA243" s="288"/>
      <c r="BB243" s="288"/>
      <c r="BC243" s="288"/>
      <c r="BD243" s="289"/>
      <c r="BE243" s="288">
        <f t="shared" si="121"/>
        <v>0</v>
      </c>
      <c r="BF243" s="288">
        <f t="shared" si="107"/>
        <v>0</v>
      </c>
      <c r="BG243" s="288">
        <f t="shared" si="108"/>
        <v>0</v>
      </c>
      <c r="BH243" s="288">
        <f t="shared" si="109"/>
        <v>0</v>
      </c>
      <c r="BJ243" s="340"/>
      <c r="DJ243" s="341"/>
    </row>
    <row r="244" spans="1:114" ht="12.75" customHeight="1" outlineLevel="1" x14ac:dyDescent="0.25">
      <c r="A244" s="331" t="str">
        <f t="shared" si="110"/>
        <v>Hotel NameNov-23</v>
      </c>
      <c r="B244" s="331" t="str">
        <f t="shared" si="111"/>
        <v>Hotel Name45256</v>
      </c>
      <c r="C244" s="332" t="s">
        <v>183</v>
      </c>
      <c r="D244" s="333" t="str">
        <f t="shared" si="112"/>
        <v>Nov-23</v>
      </c>
      <c r="E244" s="333" t="s">
        <v>53</v>
      </c>
      <c r="F244" s="333">
        <v>45256</v>
      </c>
      <c r="G244" s="334">
        <f t="shared" si="113"/>
        <v>1</v>
      </c>
      <c r="H244" s="288"/>
      <c r="I244" s="288"/>
      <c r="J244" s="288"/>
      <c r="K244" s="289">
        <f t="shared" si="114"/>
        <v>0</v>
      </c>
      <c r="L244" s="288"/>
      <c r="M244" s="288"/>
      <c r="N244" s="288"/>
      <c r="O244" s="289">
        <f t="shared" si="97"/>
        <v>0</v>
      </c>
      <c r="P244" s="335">
        <f t="shared" si="98"/>
        <v>0</v>
      </c>
      <c r="Q244" s="335">
        <f t="shared" si="99"/>
        <v>0</v>
      </c>
      <c r="R244" s="288" t="s">
        <v>11</v>
      </c>
      <c r="S244" s="288">
        <f t="shared" si="123"/>
        <v>0</v>
      </c>
      <c r="T244" s="335">
        <f t="shared" si="100"/>
        <v>0</v>
      </c>
      <c r="U244" s="288" t="s">
        <v>76</v>
      </c>
      <c r="V244" s="336" t="b">
        <f t="shared" si="115"/>
        <v>0</v>
      </c>
      <c r="W244" s="320"/>
      <c r="X244" s="326"/>
      <c r="Y244" s="329"/>
      <c r="Z244" s="339"/>
      <c r="AB244" s="288">
        <f t="shared" si="101"/>
        <v>0</v>
      </c>
      <c r="AC244" s="288">
        <f t="shared" si="102"/>
        <v>0</v>
      </c>
      <c r="AD244" s="288">
        <f t="shared" si="103"/>
        <v>0</v>
      </c>
      <c r="AE244" s="288">
        <f t="shared" si="104"/>
        <v>0</v>
      </c>
      <c r="AF244" s="288"/>
      <c r="AG244" s="288"/>
      <c r="AH244" s="288"/>
      <c r="AI244" s="288"/>
      <c r="AJ244" s="288">
        <f t="shared" si="124"/>
        <v>0</v>
      </c>
      <c r="AK244" s="288"/>
      <c r="AL244" s="288"/>
      <c r="AM244" s="288"/>
      <c r="AN244" s="288">
        <f t="shared" si="116"/>
        <v>0</v>
      </c>
      <c r="AO244" s="335">
        <f t="shared" si="105"/>
        <v>0</v>
      </c>
      <c r="AP244" s="335">
        <f t="shared" si="106"/>
        <v>0</v>
      </c>
      <c r="AR244" s="288"/>
      <c r="AS244" s="288"/>
      <c r="AT244" s="288"/>
      <c r="AU244" s="289"/>
      <c r="AV244" s="288">
        <f t="shared" si="117"/>
        <v>0</v>
      </c>
      <c r="AW244" s="288">
        <f t="shared" si="118"/>
        <v>0</v>
      </c>
      <c r="AX244" s="288">
        <f t="shared" si="119"/>
        <v>0</v>
      </c>
      <c r="AY244" s="288">
        <f t="shared" si="120"/>
        <v>0</v>
      </c>
      <c r="AZ244" s="340"/>
      <c r="BA244" s="288"/>
      <c r="BB244" s="288"/>
      <c r="BC244" s="288"/>
      <c r="BD244" s="289"/>
      <c r="BE244" s="288">
        <f t="shared" si="121"/>
        <v>0</v>
      </c>
      <c r="BF244" s="288">
        <f t="shared" si="107"/>
        <v>0</v>
      </c>
      <c r="BG244" s="288">
        <f t="shared" si="108"/>
        <v>0</v>
      </c>
      <c r="BH244" s="288">
        <f t="shared" si="109"/>
        <v>0</v>
      </c>
      <c r="BJ244" s="340"/>
      <c r="DJ244" s="341"/>
    </row>
    <row r="245" spans="1:114" ht="12.75" customHeight="1" outlineLevel="1" x14ac:dyDescent="0.25">
      <c r="A245" s="331" t="str">
        <f t="shared" si="110"/>
        <v>Hotel NameNov-23</v>
      </c>
      <c r="B245" s="331" t="str">
        <f t="shared" si="111"/>
        <v>Hotel Name45257</v>
      </c>
      <c r="C245" s="332" t="s">
        <v>183</v>
      </c>
      <c r="D245" s="333" t="str">
        <f t="shared" si="112"/>
        <v>Nov-23</v>
      </c>
      <c r="E245" s="333" t="s">
        <v>53</v>
      </c>
      <c r="F245" s="333">
        <v>45257</v>
      </c>
      <c r="G245" s="334">
        <f t="shared" si="113"/>
        <v>2</v>
      </c>
      <c r="H245" s="288"/>
      <c r="I245" s="288"/>
      <c r="J245" s="288"/>
      <c r="K245" s="289">
        <f t="shared" si="114"/>
        <v>0</v>
      </c>
      <c r="L245" s="288"/>
      <c r="M245" s="288"/>
      <c r="N245" s="288"/>
      <c r="O245" s="289">
        <f t="shared" si="97"/>
        <v>0</v>
      </c>
      <c r="P245" s="335">
        <f t="shared" si="98"/>
        <v>0</v>
      </c>
      <c r="Q245" s="335">
        <f t="shared" si="99"/>
        <v>0</v>
      </c>
      <c r="R245" s="288" t="s">
        <v>11</v>
      </c>
      <c r="S245" s="288">
        <f t="shared" si="123"/>
        <v>0</v>
      </c>
      <c r="T245" s="335">
        <f t="shared" si="100"/>
        <v>0</v>
      </c>
      <c r="U245" s="288" t="s">
        <v>75</v>
      </c>
      <c r="V245" s="336" t="b">
        <f t="shared" si="115"/>
        <v>0</v>
      </c>
      <c r="W245" s="320"/>
      <c r="X245" s="326"/>
      <c r="Y245" s="329"/>
      <c r="Z245" s="339"/>
      <c r="AB245" s="288">
        <f t="shared" si="101"/>
        <v>0</v>
      </c>
      <c r="AC245" s="288">
        <f t="shared" si="102"/>
        <v>0</v>
      </c>
      <c r="AD245" s="288">
        <f t="shared" si="103"/>
        <v>0</v>
      </c>
      <c r="AE245" s="288">
        <f t="shared" si="104"/>
        <v>0</v>
      </c>
      <c r="AF245" s="288"/>
      <c r="AG245" s="288"/>
      <c r="AH245" s="288"/>
      <c r="AI245" s="288"/>
      <c r="AJ245" s="288">
        <f t="shared" si="124"/>
        <v>0</v>
      </c>
      <c r="AK245" s="288"/>
      <c r="AL245" s="288"/>
      <c r="AM245" s="288"/>
      <c r="AN245" s="288">
        <f t="shared" si="116"/>
        <v>0</v>
      </c>
      <c r="AO245" s="335">
        <f t="shared" si="105"/>
        <v>0</v>
      </c>
      <c r="AP245" s="335">
        <f t="shared" si="106"/>
        <v>0</v>
      </c>
      <c r="AR245" s="288"/>
      <c r="AS245" s="288"/>
      <c r="AT245" s="288"/>
      <c r="AU245" s="289"/>
      <c r="AV245" s="288">
        <f t="shared" si="117"/>
        <v>0</v>
      </c>
      <c r="AW245" s="288">
        <f t="shared" si="118"/>
        <v>0</v>
      </c>
      <c r="AX245" s="288">
        <f t="shared" si="119"/>
        <v>0</v>
      </c>
      <c r="AY245" s="288">
        <f t="shared" si="120"/>
        <v>0</v>
      </c>
      <c r="AZ245" s="340"/>
      <c r="BA245" s="288"/>
      <c r="BB245" s="288"/>
      <c r="BC245" s="288"/>
      <c r="BD245" s="289"/>
      <c r="BE245" s="288">
        <f t="shared" si="121"/>
        <v>0</v>
      </c>
      <c r="BF245" s="288">
        <f t="shared" si="107"/>
        <v>0</v>
      </c>
      <c r="BG245" s="288">
        <f t="shared" si="108"/>
        <v>0</v>
      </c>
      <c r="BH245" s="288">
        <f t="shared" si="109"/>
        <v>0</v>
      </c>
      <c r="BJ245" s="340"/>
      <c r="DJ245" s="341"/>
    </row>
    <row r="246" spans="1:114" ht="12.75" customHeight="1" outlineLevel="1" x14ac:dyDescent="0.25">
      <c r="A246" s="331" t="str">
        <f t="shared" si="110"/>
        <v>Hotel NameNov-23</v>
      </c>
      <c r="B246" s="331" t="str">
        <f t="shared" si="111"/>
        <v>Hotel Name45258</v>
      </c>
      <c r="C246" s="332" t="s">
        <v>183</v>
      </c>
      <c r="D246" s="333" t="str">
        <f t="shared" si="112"/>
        <v>Nov-23</v>
      </c>
      <c r="E246" s="333" t="s">
        <v>53</v>
      </c>
      <c r="F246" s="333">
        <v>45258</v>
      </c>
      <c r="G246" s="334">
        <f t="shared" si="113"/>
        <v>3</v>
      </c>
      <c r="H246" s="288"/>
      <c r="I246" s="288"/>
      <c r="J246" s="288"/>
      <c r="K246" s="289">
        <f t="shared" si="114"/>
        <v>0</v>
      </c>
      <c r="L246" s="288"/>
      <c r="M246" s="288"/>
      <c r="N246" s="288"/>
      <c r="O246" s="289">
        <f t="shared" si="97"/>
        <v>0</v>
      </c>
      <c r="P246" s="335">
        <f t="shared" si="98"/>
        <v>0</v>
      </c>
      <c r="Q246" s="335">
        <f t="shared" si="99"/>
        <v>0</v>
      </c>
      <c r="R246" s="288" t="s">
        <v>11</v>
      </c>
      <c r="S246" s="288">
        <f t="shared" si="123"/>
        <v>0</v>
      </c>
      <c r="T246" s="335">
        <f t="shared" si="100"/>
        <v>0</v>
      </c>
      <c r="U246" s="288" t="s">
        <v>75</v>
      </c>
      <c r="V246" s="336" t="b">
        <f t="shared" si="115"/>
        <v>0</v>
      </c>
      <c r="W246" s="320"/>
      <c r="X246" s="326"/>
      <c r="Y246" s="329"/>
      <c r="Z246" s="339"/>
      <c r="AB246" s="288">
        <f t="shared" si="101"/>
        <v>0</v>
      </c>
      <c r="AC246" s="288">
        <f t="shared" si="102"/>
        <v>0</v>
      </c>
      <c r="AD246" s="288">
        <f t="shared" si="103"/>
        <v>0</v>
      </c>
      <c r="AE246" s="288">
        <f t="shared" si="104"/>
        <v>0</v>
      </c>
      <c r="AF246" s="288"/>
      <c r="AG246" s="288"/>
      <c r="AH246" s="288"/>
      <c r="AI246" s="288"/>
      <c r="AJ246" s="288">
        <f t="shared" si="124"/>
        <v>0</v>
      </c>
      <c r="AK246" s="288"/>
      <c r="AL246" s="288"/>
      <c r="AM246" s="288"/>
      <c r="AN246" s="288">
        <f t="shared" si="116"/>
        <v>0</v>
      </c>
      <c r="AO246" s="335">
        <f t="shared" si="105"/>
        <v>0</v>
      </c>
      <c r="AP246" s="335">
        <f t="shared" si="106"/>
        <v>0</v>
      </c>
      <c r="AR246" s="288"/>
      <c r="AS246" s="288"/>
      <c r="AT246" s="288"/>
      <c r="AU246" s="289"/>
      <c r="AV246" s="288">
        <f t="shared" si="117"/>
        <v>0</v>
      </c>
      <c r="AW246" s="288">
        <f t="shared" si="118"/>
        <v>0</v>
      </c>
      <c r="AX246" s="288">
        <f t="shared" si="119"/>
        <v>0</v>
      </c>
      <c r="AY246" s="288">
        <f t="shared" si="120"/>
        <v>0</v>
      </c>
      <c r="AZ246" s="340"/>
      <c r="BA246" s="288"/>
      <c r="BB246" s="288"/>
      <c r="BC246" s="288"/>
      <c r="BD246" s="289"/>
      <c r="BE246" s="288">
        <f t="shared" si="121"/>
        <v>0</v>
      </c>
      <c r="BF246" s="288">
        <f t="shared" si="107"/>
        <v>0</v>
      </c>
      <c r="BG246" s="288">
        <f t="shared" si="108"/>
        <v>0</v>
      </c>
      <c r="BH246" s="288">
        <f t="shared" si="109"/>
        <v>0</v>
      </c>
      <c r="BJ246" s="340"/>
      <c r="DJ246" s="341"/>
    </row>
    <row r="247" spans="1:114" ht="12.75" customHeight="1" outlineLevel="1" x14ac:dyDescent="0.25">
      <c r="A247" s="331" t="str">
        <f t="shared" si="110"/>
        <v>Hotel NameNov-23</v>
      </c>
      <c r="B247" s="331" t="str">
        <f t="shared" si="111"/>
        <v>Hotel Name45259</v>
      </c>
      <c r="C247" s="332" t="s">
        <v>183</v>
      </c>
      <c r="D247" s="333" t="str">
        <f t="shared" si="112"/>
        <v>Nov-23</v>
      </c>
      <c r="E247" s="333" t="s">
        <v>53</v>
      </c>
      <c r="F247" s="333">
        <v>45259</v>
      </c>
      <c r="G247" s="334">
        <f t="shared" si="113"/>
        <v>4</v>
      </c>
      <c r="H247" s="288"/>
      <c r="I247" s="288"/>
      <c r="J247" s="288"/>
      <c r="K247" s="289">
        <f t="shared" si="114"/>
        <v>0</v>
      </c>
      <c r="L247" s="288"/>
      <c r="M247" s="288"/>
      <c r="N247" s="288"/>
      <c r="O247" s="289">
        <f t="shared" si="97"/>
        <v>0</v>
      </c>
      <c r="P247" s="335">
        <f t="shared" si="98"/>
        <v>0</v>
      </c>
      <c r="Q247" s="335">
        <f t="shared" si="99"/>
        <v>0</v>
      </c>
      <c r="R247" s="288" t="s">
        <v>11</v>
      </c>
      <c r="S247" s="288">
        <f t="shared" si="123"/>
        <v>0</v>
      </c>
      <c r="T247" s="335">
        <f t="shared" si="100"/>
        <v>0</v>
      </c>
      <c r="U247" s="288" t="s">
        <v>75</v>
      </c>
      <c r="V247" s="336" t="b">
        <f t="shared" si="115"/>
        <v>0</v>
      </c>
      <c r="W247" s="320"/>
      <c r="X247" s="326"/>
      <c r="Y247" s="329"/>
      <c r="Z247" s="339"/>
      <c r="AB247" s="288">
        <f t="shared" si="101"/>
        <v>0</v>
      </c>
      <c r="AC247" s="288">
        <f t="shared" si="102"/>
        <v>0</v>
      </c>
      <c r="AD247" s="288">
        <f t="shared" si="103"/>
        <v>0</v>
      </c>
      <c r="AE247" s="288">
        <f t="shared" si="104"/>
        <v>0</v>
      </c>
      <c r="AF247" s="288"/>
      <c r="AG247" s="288"/>
      <c r="AH247" s="288"/>
      <c r="AI247" s="288"/>
      <c r="AJ247" s="288">
        <f t="shared" si="124"/>
        <v>0</v>
      </c>
      <c r="AK247" s="288"/>
      <c r="AL247" s="288"/>
      <c r="AM247" s="288"/>
      <c r="AN247" s="288">
        <f t="shared" si="116"/>
        <v>0</v>
      </c>
      <c r="AO247" s="335">
        <f t="shared" si="105"/>
        <v>0</v>
      </c>
      <c r="AP247" s="335">
        <f t="shared" si="106"/>
        <v>0</v>
      </c>
      <c r="AR247" s="288"/>
      <c r="AS247" s="288"/>
      <c r="AT247" s="288"/>
      <c r="AU247" s="289"/>
      <c r="AV247" s="288">
        <f t="shared" si="117"/>
        <v>0</v>
      </c>
      <c r="AW247" s="288">
        <f t="shared" si="118"/>
        <v>0</v>
      </c>
      <c r="AX247" s="288">
        <f t="shared" si="119"/>
        <v>0</v>
      </c>
      <c r="AY247" s="288">
        <f t="shared" si="120"/>
        <v>0</v>
      </c>
      <c r="AZ247" s="340"/>
      <c r="BA247" s="288"/>
      <c r="BB247" s="288"/>
      <c r="BC247" s="288"/>
      <c r="BD247" s="289"/>
      <c r="BE247" s="288">
        <f t="shared" si="121"/>
        <v>0</v>
      </c>
      <c r="BF247" s="288">
        <f t="shared" si="107"/>
        <v>0</v>
      </c>
      <c r="BG247" s="288">
        <f t="shared" si="108"/>
        <v>0</v>
      </c>
      <c r="BH247" s="288">
        <f t="shared" si="109"/>
        <v>0</v>
      </c>
      <c r="BJ247" s="340"/>
      <c r="DJ247" s="341"/>
    </row>
    <row r="248" spans="1:114" ht="12.75" customHeight="1" outlineLevel="1" x14ac:dyDescent="0.25">
      <c r="A248" s="331" t="str">
        <f t="shared" si="110"/>
        <v>Hotel NameNov-23</v>
      </c>
      <c r="B248" s="331" t="str">
        <f t="shared" si="111"/>
        <v>Hotel Name45260</v>
      </c>
      <c r="C248" s="332" t="s">
        <v>183</v>
      </c>
      <c r="D248" s="333" t="str">
        <f t="shared" si="112"/>
        <v>Nov-23</v>
      </c>
      <c r="E248" s="333" t="s">
        <v>53</v>
      </c>
      <c r="F248" s="333">
        <v>45260</v>
      </c>
      <c r="G248" s="334">
        <f t="shared" si="113"/>
        <v>5</v>
      </c>
      <c r="H248" s="288"/>
      <c r="I248" s="288"/>
      <c r="J248" s="288"/>
      <c r="K248" s="289">
        <f t="shared" si="114"/>
        <v>0</v>
      </c>
      <c r="L248" s="288"/>
      <c r="M248" s="288"/>
      <c r="N248" s="288"/>
      <c r="O248" s="289">
        <f t="shared" si="97"/>
        <v>0</v>
      </c>
      <c r="P248" s="335">
        <f t="shared" si="98"/>
        <v>0</v>
      </c>
      <c r="Q248" s="335">
        <f t="shared" si="99"/>
        <v>0</v>
      </c>
      <c r="R248" s="288" t="s">
        <v>11</v>
      </c>
      <c r="S248" s="288">
        <f t="shared" si="123"/>
        <v>0</v>
      </c>
      <c r="T248" s="335">
        <f t="shared" si="100"/>
        <v>0</v>
      </c>
      <c r="U248" s="288" t="s">
        <v>75</v>
      </c>
      <c r="V248" s="336" t="b">
        <f t="shared" si="115"/>
        <v>0</v>
      </c>
      <c r="W248" s="320"/>
      <c r="X248" s="326"/>
      <c r="Y248" s="329"/>
      <c r="Z248" s="339"/>
      <c r="AB248" s="288">
        <f t="shared" si="101"/>
        <v>0</v>
      </c>
      <c r="AC248" s="288">
        <f t="shared" si="102"/>
        <v>0</v>
      </c>
      <c r="AD248" s="288">
        <f t="shared" si="103"/>
        <v>0</v>
      </c>
      <c r="AE248" s="288">
        <f t="shared" si="104"/>
        <v>0</v>
      </c>
      <c r="AF248" s="288"/>
      <c r="AG248" s="288"/>
      <c r="AH248" s="288"/>
      <c r="AI248" s="288"/>
      <c r="AJ248" s="288">
        <f t="shared" si="124"/>
        <v>0</v>
      </c>
      <c r="AK248" s="288"/>
      <c r="AL248" s="288"/>
      <c r="AM248" s="288"/>
      <c r="AN248" s="288">
        <f t="shared" si="116"/>
        <v>0</v>
      </c>
      <c r="AO248" s="335">
        <f t="shared" si="105"/>
        <v>0</v>
      </c>
      <c r="AP248" s="335">
        <f t="shared" si="106"/>
        <v>0</v>
      </c>
      <c r="AR248" s="288"/>
      <c r="AS248" s="288"/>
      <c r="AT248" s="288"/>
      <c r="AU248" s="289"/>
      <c r="AV248" s="288">
        <f t="shared" si="117"/>
        <v>0</v>
      </c>
      <c r="AW248" s="288">
        <f t="shared" si="118"/>
        <v>0</v>
      </c>
      <c r="AX248" s="288">
        <f t="shared" si="119"/>
        <v>0</v>
      </c>
      <c r="AY248" s="288">
        <f t="shared" si="120"/>
        <v>0</v>
      </c>
      <c r="AZ248" s="340"/>
      <c r="BA248" s="288"/>
      <c r="BB248" s="288"/>
      <c r="BC248" s="288"/>
      <c r="BD248" s="289"/>
      <c r="BE248" s="288">
        <f t="shared" si="121"/>
        <v>0</v>
      </c>
      <c r="BF248" s="288">
        <f t="shared" si="107"/>
        <v>0</v>
      </c>
      <c r="BG248" s="288">
        <f t="shared" si="108"/>
        <v>0</v>
      </c>
      <c r="BH248" s="288">
        <f t="shared" si="109"/>
        <v>0</v>
      </c>
      <c r="BJ248" s="340"/>
      <c r="DJ248" s="341"/>
    </row>
    <row r="249" spans="1:114" ht="12.75" customHeight="1" outlineLevel="1" collapsed="1" x14ac:dyDescent="0.25">
      <c r="A249" s="331" t="str">
        <f t="shared" si="110"/>
        <v>Hotel NameDec-23</v>
      </c>
      <c r="B249" s="331" t="str">
        <f t="shared" si="111"/>
        <v>Hotel Name45261</v>
      </c>
      <c r="C249" s="332" t="s">
        <v>183</v>
      </c>
      <c r="D249" s="333" t="str">
        <f t="shared" si="112"/>
        <v>Dec-23</v>
      </c>
      <c r="E249" s="333" t="s">
        <v>53</v>
      </c>
      <c r="F249" s="333">
        <v>45261</v>
      </c>
      <c r="G249" s="334">
        <f t="shared" si="113"/>
        <v>6</v>
      </c>
      <c r="H249" s="288"/>
      <c r="I249" s="288"/>
      <c r="J249" s="288"/>
      <c r="K249" s="289">
        <f t="shared" si="114"/>
        <v>0</v>
      </c>
      <c r="L249" s="288"/>
      <c r="M249" s="288"/>
      <c r="N249" s="288"/>
      <c r="O249" s="289">
        <f t="shared" si="97"/>
        <v>0</v>
      </c>
      <c r="P249" s="335">
        <f t="shared" si="98"/>
        <v>0</v>
      </c>
      <c r="Q249" s="335">
        <f t="shared" si="99"/>
        <v>0</v>
      </c>
      <c r="R249" s="288" t="s">
        <v>11</v>
      </c>
      <c r="S249" s="288">
        <f t="shared" si="123"/>
        <v>0</v>
      </c>
      <c r="T249" s="335">
        <f t="shared" si="100"/>
        <v>0</v>
      </c>
      <c r="U249" s="288" t="s">
        <v>76</v>
      </c>
      <c r="V249" s="336" t="b">
        <f t="shared" si="115"/>
        <v>0</v>
      </c>
      <c r="W249" s="320"/>
      <c r="X249" s="326"/>
      <c r="Y249" s="329"/>
      <c r="Z249" s="339"/>
      <c r="AB249" s="288">
        <f t="shared" si="101"/>
        <v>0</v>
      </c>
      <c r="AC249" s="288">
        <f t="shared" si="102"/>
        <v>0</v>
      </c>
      <c r="AD249" s="288">
        <f t="shared" si="103"/>
        <v>0</v>
      </c>
      <c r="AE249" s="288">
        <f t="shared" si="104"/>
        <v>0</v>
      </c>
      <c r="AF249" s="288"/>
      <c r="AG249" s="288"/>
      <c r="AH249" s="288"/>
      <c r="AI249" s="288"/>
      <c r="AJ249" s="288">
        <f t="shared" si="124"/>
        <v>0</v>
      </c>
      <c r="AK249" s="288"/>
      <c r="AL249" s="288"/>
      <c r="AM249" s="288"/>
      <c r="AN249" s="288">
        <f t="shared" si="116"/>
        <v>0</v>
      </c>
      <c r="AO249" s="335">
        <f t="shared" si="105"/>
        <v>0</v>
      </c>
      <c r="AP249" s="335">
        <f t="shared" si="106"/>
        <v>0</v>
      </c>
      <c r="AR249" s="288"/>
      <c r="AS249" s="288"/>
      <c r="AT249" s="288"/>
      <c r="AU249" s="289"/>
      <c r="AV249" s="288">
        <f t="shared" si="117"/>
        <v>0</v>
      </c>
      <c r="AW249" s="288">
        <f t="shared" si="118"/>
        <v>0</v>
      </c>
      <c r="AX249" s="288">
        <f t="shared" si="119"/>
        <v>0</v>
      </c>
      <c r="AY249" s="288">
        <f t="shared" si="120"/>
        <v>0</v>
      </c>
      <c r="AZ249" s="340"/>
      <c r="BA249" s="288"/>
      <c r="BB249" s="288"/>
      <c r="BC249" s="288"/>
      <c r="BD249" s="289"/>
      <c r="BE249" s="288">
        <f t="shared" si="121"/>
        <v>0</v>
      </c>
      <c r="BF249" s="288">
        <f t="shared" si="107"/>
        <v>0</v>
      </c>
      <c r="BG249" s="288">
        <f t="shared" si="108"/>
        <v>0</v>
      </c>
      <c r="BH249" s="288">
        <f t="shared" si="109"/>
        <v>0</v>
      </c>
      <c r="BJ249" s="340"/>
      <c r="DJ249" s="341"/>
    </row>
    <row r="250" spans="1:114" ht="12.75" customHeight="1" outlineLevel="1" x14ac:dyDescent="0.25">
      <c r="A250" s="331" t="str">
        <f t="shared" si="110"/>
        <v>Hotel NameDec-23</v>
      </c>
      <c r="B250" s="331" t="str">
        <f t="shared" si="111"/>
        <v>Hotel Name45262</v>
      </c>
      <c r="C250" s="332" t="s">
        <v>183</v>
      </c>
      <c r="D250" s="333" t="str">
        <f t="shared" si="112"/>
        <v>Dec-23</v>
      </c>
      <c r="E250" s="333" t="s">
        <v>53</v>
      </c>
      <c r="F250" s="333">
        <v>45262</v>
      </c>
      <c r="G250" s="334">
        <f t="shared" si="113"/>
        <v>7</v>
      </c>
      <c r="H250" s="288"/>
      <c r="I250" s="288"/>
      <c r="J250" s="288"/>
      <c r="K250" s="289">
        <f t="shared" si="114"/>
        <v>0</v>
      </c>
      <c r="L250" s="288"/>
      <c r="M250" s="288"/>
      <c r="N250" s="288"/>
      <c r="O250" s="289">
        <f t="shared" si="97"/>
        <v>0</v>
      </c>
      <c r="P250" s="335">
        <f t="shared" si="98"/>
        <v>0</v>
      </c>
      <c r="Q250" s="335">
        <f t="shared" si="99"/>
        <v>0</v>
      </c>
      <c r="R250" s="288" t="s">
        <v>11</v>
      </c>
      <c r="S250" s="288">
        <f t="shared" si="123"/>
        <v>0</v>
      </c>
      <c r="T250" s="335">
        <f t="shared" si="100"/>
        <v>0</v>
      </c>
      <c r="U250" s="288" t="s">
        <v>76</v>
      </c>
      <c r="V250" s="336" t="b">
        <f t="shared" si="115"/>
        <v>0</v>
      </c>
      <c r="W250" s="320"/>
      <c r="X250" s="326"/>
      <c r="Y250" s="329"/>
      <c r="Z250" s="339"/>
      <c r="AB250" s="288">
        <f t="shared" si="101"/>
        <v>0</v>
      </c>
      <c r="AC250" s="288">
        <f t="shared" si="102"/>
        <v>0</v>
      </c>
      <c r="AD250" s="288">
        <f t="shared" si="103"/>
        <v>0</v>
      </c>
      <c r="AE250" s="288">
        <f t="shared" si="104"/>
        <v>0</v>
      </c>
      <c r="AF250" s="288"/>
      <c r="AG250" s="288"/>
      <c r="AH250" s="288"/>
      <c r="AI250" s="288"/>
      <c r="AJ250" s="288">
        <f t="shared" si="124"/>
        <v>0</v>
      </c>
      <c r="AK250" s="288"/>
      <c r="AL250" s="288"/>
      <c r="AM250" s="288"/>
      <c r="AN250" s="288">
        <f t="shared" si="116"/>
        <v>0</v>
      </c>
      <c r="AO250" s="335">
        <f t="shared" si="105"/>
        <v>0</v>
      </c>
      <c r="AP250" s="335">
        <f t="shared" si="106"/>
        <v>0</v>
      </c>
      <c r="AR250" s="288"/>
      <c r="AS250" s="288"/>
      <c r="AT250" s="288"/>
      <c r="AU250" s="289"/>
      <c r="AV250" s="288">
        <f t="shared" si="117"/>
        <v>0</v>
      </c>
      <c r="AW250" s="288">
        <f t="shared" si="118"/>
        <v>0</v>
      </c>
      <c r="AX250" s="288">
        <f t="shared" si="119"/>
        <v>0</v>
      </c>
      <c r="AY250" s="288">
        <f t="shared" si="120"/>
        <v>0</v>
      </c>
      <c r="AZ250" s="340"/>
      <c r="BA250" s="288"/>
      <c r="BB250" s="288"/>
      <c r="BC250" s="288"/>
      <c r="BD250" s="289"/>
      <c r="BE250" s="288">
        <f t="shared" si="121"/>
        <v>0</v>
      </c>
      <c r="BF250" s="288">
        <f t="shared" si="107"/>
        <v>0</v>
      </c>
      <c r="BG250" s="288">
        <f t="shared" si="108"/>
        <v>0</v>
      </c>
      <c r="BH250" s="288">
        <f t="shared" si="109"/>
        <v>0</v>
      </c>
      <c r="BJ250" s="340"/>
      <c r="DJ250" s="341"/>
    </row>
    <row r="251" spans="1:114" ht="12.75" customHeight="1" outlineLevel="1" x14ac:dyDescent="0.25">
      <c r="A251" s="331" t="str">
        <f t="shared" si="110"/>
        <v>Hotel NameDec-23</v>
      </c>
      <c r="B251" s="331" t="str">
        <f t="shared" si="111"/>
        <v>Hotel Name45263</v>
      </c>
      <c r="C251" s="332" t="s">
        <v>183</v>
      </c>
      <c r="D251" s="333" t="str">
        <f t="shared" si="112"/>
        <v>Dec-23</v>
      </c>
      <c r="E251" s="333" t="s">
        <v>53</v>
      </c>
      <c r="F251" s="333">
        <v>45263</v>
      </c>
      <c r="G251" s="334">
        <f t="shared" si="113"/>
        <v>1</v>
      </c>
      <c r="H251" s="288"/>
      <c r="I251" s="288"/>
      <c r="J251" s="288"/>
      <c r="K251" s="289">
        <f t="shared" si="114"/>
        <v>0</v>
      </c>
      <c r="L251" s="288"/>
      <c r="M251" s="288"/>
      <c r="N251" s="288"/>
      <c r="O251" s="289">
        <f t="shared" si="97"/>
        <v>0</v>
      </c>
      <c r="P251" s="335">
        <f t="shared" si="98"/>
        <v>0</v>
      </c>
      <c r="Q251" s="335">
        <f t="shared" si="99"/>
        <v>0</v>
      </c>
      <c r="R251" s="288" t="s">
        <v>11</v>
      </c>
      <c r="S251" s="288">
        <f t="shared" si="123"/>
        <v>0</v>
      </c>
      <c r="T251" s="335">
        <f t="shared" si="100"/>
        <v>0</v>
      </c>
      <c r="U251" s="288" t="s">
        <v>76</v>
      </c>
      <c r="V251" s="336" t="b">
        <f t="shared" si="115"/>
        <v>0</v>
      </c>
      <c r="W251" s="320"/>
      <c r="X251" s="326"/>
      <c r="Y251" s="329"/>
      <c r="Z251" s="339"/>
      <c r="AB251" s="288">
        <f t="shared" si="101"/>
        <v>0</v>
      </c>
      <c r="AC251" s="288">
        <f t="shared" si="102"/>
        <v>0</v>
      </c>
      <c r="AD251" s="288">
        <f t="shared" si="103"/>
        <v>0</v>
      </c>
      <c r="AE251" s="288">
        <f t="shared" si="104"/>
        <v>0</v>
      </c>
      <c r="AF251" s="288"/>
      <c r="AG251" s="288"/>
      <c r="AH251" s="288"/>
      <c r="AI251" s="288"/>
      <c r="AJ251" s="288">
        <f t="shared" si="124"/>
        <v>0</v>
      </c>
      <c r="AK251" s="288"/>
      <c r="AL251" s="288"/>
      <c r="AM251" s="288"/>
      <c r="AN251" s="288">
        <f t="shared" si="116"/>
        <v>0</v>
      </c>
      <c r="AO251" s="335">
        <f t="shared" si="105"/>
        <v>0</v>
      </c>
      <c r="AP251" s="335">
        <f t="shared" si="106"/>
        <v>0</v>
      </c>
      <c r="AR251" s="288"/>
      <c r="AS251" s="288"/>
      <c r="AT251" s="288"/>
      <c r="AU251" s="289"/>
      <c r="AV251" s="288">
        <f t="shared" si="117"/>
        <v>0</v>
      </c>
      <c r="AW251" s="288">
        <f t="shared" si="118"/>
        <v>0</v>
      </c>
      <c r="AX251" s="288">
        <f t="shared" si="119"/>
        <v>0</v>
      </c>
      <c r="AY251" s="288">
        <f t="shared" si="120"/>
        <v>0</v>
      </c>
      <c r="AZ251" s="340"/>
      <c r="BA251" s="288"/>
      <c r="BB251" s="288"/>
      <c r="BC251" s="288"/>
      <c r="BD251" s="289"/>
      <c r="BE251" s="288">
        <f t="shared" si="121"/>
        <v>0</v>
      </c>
      <c r="BF251" s="288">
        <f t="shared" si="107"/>
        <v>0</v>
      </c>
      <c r="BG251" s="288">
        <f t="shared" si="108"/>
        <v>0</v>
      </c>
      <c r="BH251" s="288">
        <f t="shared" si="109"/>
        <v>0</v>
      </c>
      <c r="BJ251" s="340"/>
      <c r="DJ251" s="341"/>
    </row>
    <row r="252" spans="1:114" ht="12.75" customHeight="1" outlineLevel="1" x14ac:dyDescent="0.25">
      <c r="A252" s="331" t="str">
        <f t="shared" si="110"/>
        <v>Hotel NameDec-23</v>
      </c>
      <c r="B252" s="331" t="str">
        <f t="shared" si="111"/>
        <v>Hotel Name45264</v>
      </c>
      <c r="C252" s="332" t="s">
        <v>183</v>
      </c>
      <c r="D252" s="333" t="str">
        <f t="shared" si="112"/>
        <v>Dec-23</v>
      </c>
      <c r="E252" s="333" t="s">
        <v>53</v>
      </c>
      <c r="F252" s="333">
        <v>45264</v>
      </c>
      <c r="G252" s="334">
        <f t="shared" si="113"/>
        <v>2</v>
      </c>
      <c r="H252" s="288"/>
      <c r="I252" s="288"/>
      <c r="J252" s="288"/>
      <c r="K252" s="289">
        <f t="shared" si="114"/>
        <v>0</v>
      </c>
      <c r="L252" s="288"/>
      <c r="M252" s="288"/>
      <c r="N252" s="288"/>
      <c r="O252" s="289">
        <f t="shared" si="97"/>
        <v>0</v>
      </c>
      <c r="P252" s="335">
        <f t="shared" si="98"/>
        <v>0</v>
      </c>
      <c r="Q252" s="335">
        <f t="shared" si="99"/>
        <v>0</v>
      </c>
      <c r="R252" s="288" t="s">
        <v>11</v>
      </c>
      <c r="S252" s="288">
        <f t="shared" si="123"/>
        <v>0</v>
      </c>
      <c r="T252" s="335">
        <f t="shared" si="100"/>
        <v>0</v>
      </c>
      <c r="U252" s="288" t="s">
        <v>75</v>
      </c>
      <c r="V252" s="336" t="b">
        <f t="shared" si="115"/>
        <v>0</v>
      </c>
      <c r="W252" s="320"/>
      <c r="X252" s="326"/>
      <c r="Y252" s="329"/>
      <c r="Z252" s="339"/>
      <c r="AB252" s="288">
        <f t="shared" si="101"/>
        <v>0</v>
      </c>
      <c r="AC252" s="288">
        <f t="shared" si="102"/>
        <v>0</v>
      </c>
      <c r="AD252" s="288">
        <f t="shared" si="103"/>
        <v>0</v>
      </c>
      <c r="AE252" s="288">
        <f t="shared" si="104"/>
        <v>0</v>
      </c>
      <c r="AF252" s="288"/>
      <c r="AG252" s="288"/>
      <c r="AH252" s="288"/>
      <c r="AI252" s="288"/>
      <c r="AJ252" s="288">
        <f t="shared" si="124"/>
        <v>0</v>
      </c>
      <c r="AK252" s="288"/>
      <c r="AL252" s="288"/>
      <c r="AM252" s="288"/>
      <c r="AN252" s="288">
        <f t="shared" si="116"/>
        <v>0</v>
      </c>
      <c r="AO252" s="335">
        <f t="shared" si="105"/>
        <v>0</v>
      </c>
      <c r="AP252" s="335">
        <f t="shared" si="106"/>
        <v>0</v>
      </c>
      <c r="AR252" s="288"/>
      <c r="AS252" s="288"/>
      <c r="AT252" s="288"/>
      <c r="AU252" s="289"/>
      <c r="AV252" s="288">
        <f t="shared" si="117"/>
        <v>0</v>
      </c>
      <c r="AW252" s="288">
        <f t="shared" si="118"/>
        <v>0</v>
      </c>
      <c r="AX252" s="288">
        <f t="shared" si="119"/>
        <v>0</v>
      </c>
      <c r="AY252" s="288">
        <f t="shared" si="120"/>
        <v>0</v>
      </c>
      <c r="AZ252" s="340"/>
      <c r="BA252" s="288"/>
      <c r="BB252" s="288"/>
      <c r="BC252" s="288"/>
      <c r="BD252" s="289"/>
      <c r="BE252" s="288">
        <f t="shared" si="121"/>
        <v>0</v>
      </c>
      <c r="BF252" s="288">
        <f t="shared" si="107"/>
        <v>0</v>
      </c>
      <c r="BG252" s="288">
        <f t="shared" si="108"/>
        <v>0</v>
      </c>
      <c r="BH252" s="288">
        <f t="shared" si="109"/>
        <v>0</v>
      </c>
      <c r="BJ252" s="340"/>
      <c r="DJ252" s="341"/>
    </row>
    <row r="253" spans="1:114" ht="12.75" customHeight="1" outlineLevel="1" x14ac:dyDescent="0.25">
      <c r="A253" s="331" t="str">
        <f t="shared" si="110"/>
        <v>Hotel NameDec-23</v>
      </c>
      <c r="B253" s="331" t="str">
        <f t="shared" si="111"/>
        <v>Hotel Name45265</v>
      </c>
      <c r="C253" s="332" t="s">
        <v>183</v>
      </c>
      <c r="D253" s="333" t="str">
        <f t="shared" si="112"/>
        <v>Dec-23</v>
      </c>
      <c r="E253" s="333" t="s">
        <v>53</v>
      </c>
      <c r="F253" s="333">
        <v>45265</v>
      </c>
      <c r="G253" s="334">
        <f t="shared" si="113"/>
        <v>3</v>
      </c>
      <c r="H253" s="288"/>
      <c r="I253" s="288"/>
      <c r="J253" s="288"/>
      <c r="K253" s="289">
        <f t="shared" si="114"/>
        <v>0</v>
      </c>
      <c r="L253" s="288"/>
      <c r="M253" s="288"/>
      <c r="N253" s="288"/>
      <c r="O253" s="289">
        <f t="shared" si="97"/>
        <v>0</v>
      </c>
      <c r="P253" s="335">
        <f t="shared" si="98"/>
        <v>0</v>
      </c>
      <c r="Q253" s="335">
        <f t="shared" si="99"/>
        <v>0</v>
      </c>
      <c r="R253" s="288" t="s">
        <v>11</v>
      </c>
      <c r="S253" s="288">
        <f t="shared" si="123"/>
        <v>0</v>
      </c>
      <c r="T253" s="335">
        <f t="shared" si="100"/>
        <v>0</v>
      </c>
      <c r="U253" s="288" t="s">
        <v>75</v>
      </c>
      <c r="V253" s="336" t="b">
        <f t="shared" si="115"/>
        <v>0</v>
      </c>
      <c r="W253" s="320"/>
      <c r="X253" s="326"/>
      <c r="Y253" s="329"/>
      <c r="Z253" s="339"/>
      <c r="AB253" s="288">
        <f t="shared" si="101"/>
        <v>0</v>
      </c>
      <c r="AC253" s="288">
        <f t="shared" si="102"/>
        <v>0</v>
      </c>
      <c r="AD253" s="288">
        <f t="shared" si="103"/>
        <v>0</v>
      </c>
      <c r="AE253" s="288">
        <f t="shared" si="104"/>
        <v>0</v>
      </c>
      <c r="AF253" s="288"/>
      <c r="AG253" s="288"/>
      <c r="AH253" s="288"/>
      <c r="AI253" s="288"/>
      <c r="AJ253" s="288">
        <f t="shared" si="124"/>
        <v>0</v>
      </c>
      <c r="AK253" s="288"/>
      <c r="AL253" s="288"/>
      <c r="AM253" s="288"/>
      <c r="AN253" s="288">
        <f t="shared" si="116"/>
        <v>0</v>
      </c>
      <c r="AO253" s="335">
        <f t="shared" si="105"/>
        <v>0</v>
      </c>
      <c r="AP253" s="335">
        <f t="shared" si="106"/>
        <v>0</v>
      </c>
      <c r="AR253" s="288"/>
      <c r="AS253" s="288"/>
      <c r="AT253" s="288"/>
      <c r="AU253" s="289"/>
      <c r="AV253" s="288">
        <f t="shared" si="117"/>
        <v>0</v>
      </c>
      <c r="AW253" s="288">
        <f t="shared" si="118"/>
        <v>0</v>
      </c>
      <c r="AX253" s="288">
        <f t="shared" si="119"/>
        <v>0</v>
      </c>
      <c r="AY253" s="288">
        <f t="shared" si="120"/>
        <v>0</v>
      </c>
      <c r="AZ253" s="340"/>
      <c r="BA253" s="288"/>
      <c r="BB253" s="288"/>
      <c r="BC253" s="288"/>
      <c r="BD253" s="289"/>
      <c r="BE253" s="288">
        <f t="shared" si="121"/>
        <v>0</v>
      </c>
      <c r="BF253" s="288">
        <f t="shared" si="107"/>
        <v>0</v>
      </c>
      <c r="BG253" s="288">
        <f t="shared" si="108"/>
        <v>0</v>
      </c>
      <c r="BH253" s="288">
        <f t="shared" si="109"/>
        <v>0</v>
      </c>
      <c r="BJ253" s="340"/>
      <c r="DJ253" s="341"/>
    </row>
    <row r="254" spans="1:114" ht="12.75" customHeight="1" outlineLevel="1" x14ac:dyDescent="0.25">
      <c r="A254" s="331" t="str">
        <f t="shared" si="110"/>
        <v>Hotel NameDec-23</v>
      </c>
      <c r="B254" s="331" t="str">
        <f t="shared" si="111"/>
        <v>Hotel Name45266</v>
      </c>
      <c r="C254" s="332" t="s">
        <v>183</v>
      </c>
      <c r="D254" s="333" t="str">
        <f t="shared" si="112"/>
        <v>Dec-23</v>
      </c>
      <c r="E254" s="333" t="s">
        <v>53</v>
      </c>
      <c r="F254" s="333">
        <v>45266</v>
      </c>
      <c r="G254" s="334">
        <f t="shared" si="113"/>
        <v>4</v>
      </c>
      <c r="H254" s="288"/>
      <c r="I254" s="288"/>
      <c r="J254" s="288"/>
      <c r="K254" s="289">
        <f t="shared" si="114"/>
        <v>0</v>
      </c>
      <c r="L254" s="288"/>
      <c r="M254" s="288"/>
      <c r="N254" s="288"/>
      <c r="O254" s="289">
        <f t="shared" si="97"/>
        <v>0</v>
      </c>
      <c r="P254" s="335">
        <f t="shared" si="98"/>
        <v>0</v>
      </c>
      <c r="Q254" s="335">
        <f t="shared" si="99"/>
        <v>0</v>
      </c>
      <c r="R254" s="288" t="s">
        <v>11</v>
      </c>
      <c r="S254" s="288">
        <f t="shared" si="123"/>
        <v>0</v>
      </c>
      <c r="T254" s="335">
        <f t="shared" si="100"/>
        <v>0</v>
      </c>
      <c r="U254" s="288" t="s">
        <v>75</v>
      </c>
      <c r="V254" s="336" t="b">
        <f t="shared" si="115"/>
        <v>0</v>
      </c>
      <c r="W254" s="320"/>
      <c r="X254" s="326"/>
      <c r="Y254" s="329"/>
      <c r="Z254" s="339"/>
      <c r="AB254" s="288">
        <f t="shared" si="101"/>
        <v>0</v>
      </c>
      <c r="AC254" s="288">
        <f t="shared" si="102"/>
        <v>0</v>
      </c>
      <c r="AD254" s="288">
        <f t="shared" si="103"/>
        <v>0</v>
      </c>
      <c r="AE254" s="288">
        <f t="shared" si="104"/>
        <v>0</v>
      </c>
      <c r="AF254" s="288"/>
      <c r="AG254" s="288"/>
      <c r="AH254" s="288"/>
      <c r="AI254" s="288"/>
      <c r="AJ254" s="288">
        <f t="shared" si="124"/>
        <v>0</v>
      </c>
      <c r="AK254" s="288"/>
      <c r="AL254" s="288"/>
      <c r="AM254" s="288"/>
      <c r="AN254" s="288">
        <f t="shared" si="116"/>
        <v>0</v>
      </c>
      <c r="AO254" s="335">
        <f t="shared" si="105"/>
        <v>0</v>
      </c>
      <c r="AP254" s="335">
        <f t="shared" si="106"/>
        <v>0</v>
      </c>
      <c r="AR254" s="288"/>
      <c r="AS254" s="288"/>
      <c r="AT254" s="288"/>
      <c r="AU254" s="289"/>
      <c r="AV254" s="288">
        <f t="shared" si="117"/>
        <v>0</v>
      </c>
      <c r="AW254" s="288">
        <f t="shared" si="118"/>
        <v>0</v>
      </c>
      <c r="AX254" s="288">
        <f t="shared" si="119"/>
        <v>0</v>
      </c>
      <c r="AY254" s="288">
        <f t="shared" si="120"/>
        <v>0</v>
      </c>
      <c r="AZ254" s="340"/>
      <c r="BA254" s="288"/>
      <c r="BB254" s="288"/>
      <c r="BC254" s="288"/>
      <c r="BD254" s="289"/>
      <c r="BE254" s="288">
        <f t="shared" si="121"/>
        <v>0</v>
      </c>
      <c r="BF254" s="288">
        <f t="shared" si="107"/>
        <v>0</v>
      </c>
      <c r="BG254" s="288">
        <f t="shared" si="108"/>
        <v>0</v>
      </c>
      <c r="BH254" s="288">
        <f t="shared" si="109"/>
        <v>0</v>
      </c>
      <c r="BJ254" s="340"/>
      <c r="DJ254" s="341"/>
    </row>
    <row r="255" spans="1:114" ht="12.75" customHeight="1" outlineLevel="1" x14ac:dyDescent="0.25">
      <c r="A255" s="331" t="str">
        <f t="shared" si="110"/>
        <v>Hotel NameDec-23</v>
      </c>
      <c r="B255" s="331" t="str">
        <f t="shared" si="111"/>
        <v>Hotel Name45267</v>
      </c>
      <c r="C255" s="332" t="s">
        <v>183</v>
      </c>
      <c r="D255" s="333" t="str">
        <f t="shared" si="112"/>
        <v>Dec-23</v>
      </c>
      <c r="E255" s="333" t="s">
        <v>53</v>
      </c>
      <c r="F255" s="333">
        <v>45267</v>
      </c>
      <c r="G255" s="334">
        <f t="shared" si="113"/>
        <v>5</v>
      </c>
      <c r="H255" s="288"/>
      <c r="I255" s="288"/>
      <c r="J255" s="288"/>
      <c r="K255" s="289">
        <f t="shared" si="114"/>
        <v>0</v>
      </c>
      <c r="L255" s="288"/>
      <c r="M255" s="288"/>
      <c r="N255" s="288"/>
      <c r="O255" s="289">
        <f t="shared" si="97"/>
        <v>0</v>
      </c>
      <c r="P255" s="335">
        <f t="shared" si="98"/>
        <v>0</v>
      </c>
      <c r="Q255" s="335">
        <f t="shared" si="99"/>
        <v>0</v>
      </c>
      <c r="R255" s="288" t="s">
        <v>11</v>
      </c>
      <c r="S255" s="288">
        <f t="shared" si="123"/>
        <v>0</v>
      </c>
      <c r="T255" s="335">
        <f t="shared" si="100"/>
        <v>0</v>
      </c>
      <c r="U255" s="288" t="s">
        <v>75</v>
      </c>
      <c r="V255" s="336" t="b">
        <f t="shared" si="115"/>
        <v>0</v>
      </c>
      <c r="W255" s="320"/>
      <c r="X255" s="326"/>
      <c r="Y255" s="329"/>
      <c r="Z255" s="339"/>
      <c r="AB255" s="288">
        <f t="shared" si="101"/>
        <v>0</v>
      </c>
      <c r="AC255" s="288">
        <f t="shared" si="102"/>
        <v>0</v>
      </c>
      <c r="AD255" s="288">
        <f t="shared" si="103"/>
        <v>0</v>
      </c>
      <c r="AE255" s="288">
        <f t="shared" si="104"/>
        <v>0</v>
      </c>
      <c r="AF255" s="288"/>
      <c r="AG255" s="288"/>
      <c r="AH255" s="288"/>
      <c r="AI255" s="288"/>
      <c r="AJ255" s="288">
        <f t="shared" si="124"/>
        <v>0</v>
      </c>
      <c r="AK255" s="288"/>
      <c r="AL255" s="288"/>
      <c r="AM255" s="288"/>
      <c r="AN255" s="288">
        <f t="shared" si="116"/>
        <v>0</v>
      </c>
      <c r="AO255" s="335">
        <f t="shared" si="105"/>
        <v>0</v>
      </c>
      <c r="AP255" s="335">
        <f t="shared" si="106"/>
        <v>0</v>
      </c>
      <c r="AR255" s="288"/>
      <c r="AS255" s="288"/>
      <c r="AT255" s="288"/>
      <c r="AU255" s="289"/>
      <c r="AV255" s="288">
        <f t="shared" si="117"/>
        <v>0</v>
      </c>
      <c r="AW255" s="288">
        <f t="shared" si="118"/>
        <v>0</v>
      </c>
      <c r="AX255" s="288">
        <f t="shared" si="119"/>
        <v>0</v>
      </c>
      <c r="AY255" s="288">
        <f t="shared" si="120"/>
        <v>0</v>
      </c>
      <c r="AZ255" s="340"/>
      <c r="BA255" s="288"/>
      <c r="BB255" s="288"/>
      <c r="BC255" s="288"/>
      <c r="BD255" s="289"/>
      <c r="BE255" s="288">
        <f t="shared" si="121"/>
        <v>0</v>
      </c>
      <c r="BF255" s="288">
        <f t="shared" si="107"/>
        <v>0</v>
      </c>
      <c r="BG255" s="288">
        <f t="shared" si="108"/>
        <v>0</v>
      </c>
      <c r="BH255" s="288">
        <f t="shared" si="109"/>
        <v>0</v>
      </c>
      <c r="BJ255" s="340"/>
      <c r="DJ255" s="341"/>
    </row>
    <row r="256" spans="1:114" ht="12.75" customHeight="1" outlineLevel="1" x14ac:dyDescent="0.25">
      <c r="A256" s="331" t="str">
        <f t="shared" si="110"/>
        <v>Hotel NameDec-23</v>
      </c>
      <c r="B256" s="331" t="str">
        <f t="shared" si="111"/>
        <v>Hotel Name45268</v>
      </c>
      <c r="C256" s="332" t="s">
        <v>183</v>
      </c>
      <c r="D256" s="333" t="str">
        <f t="shared" si="112"/>
        <v>Dec-23</v>
      </c>
      <c r="E256" s="333" t="s">
        <v>53</v>
      </c>
      <c r="F256" s="333">
        <v>45268</v>
      </c>
      <c r="G256" s="334">
        <f t="shared" si="113"/>
        <v>6</v>
      </c>
      <c r="H256" s="288"/>
      <c r="I256" s="288"/>
      <c r="J256" s="288"/>
      <c r="K256" s="289">
        <f t="shared" si="114"/>
        <v>0</v>
      </c>
      <c r="L256" s="288"/>
      <c r="M256" s="288"/>
      <c r="N256" s="288"/>
      <c r="O256" s="289">
        <f t="shared" si="97"/>
        <v>0</v>
      </c>
      <c r="P256" s="335">
        <f t="shared" si="98"/>
        <v>0</v>
      </c>
      <c r="Q256" s="335">
        <f t="shared" si="99"/>
        <v>0</v>
      </c>
      <c r="R256" s="288" t="s">
        <v>11</v>
      </c>
      <c r="S256" s="288">
        <f t="shared" si="123"/>
        <v>0</v>
      </c>
      <c r="T256" s="335">
        <f t="shared" si="100"/>
        <v>0</v>
      </c>
      <c r="U256" s="288" t="s">
        <v>75</v>
      </c>
      <c r="V256" s="336" t="b">
        <f t="shared" si="115"/>
        <v>0</v>
      </c>
      <c r="W256" s="320"/>
      <c r="X256" s="326"/>
      <c r="Y256" s="329"/>
      <c r="Z256" s="339"/>
      <c r="AB256" s="288">
        <f t="shared" si="101"/>
        <v>0</v>
      </c>
      <c r="AC256" s="288">
        <f t="shared" si="102"/>
        <v>0</v>
      </c>
      <c r="AD256" s="288">
        <f t="shared" si="103"/>
        <v>0</v>
      </c>
      <c r="AE256" s="288">
        <f t="shared" si="104"/>
        <v>0</v>
      </c>
      <c r="AF256" s="288"/>
      <c r="AG256" s="288"/>
      <c r="AH256" s="288"/>
      <c r="AI256" s="288"/>
      <c r="AJ256" s="288">
        <f t="shared" si="124"/>
        <v>0</v>
      </c>
      <c r="AK256" s="288"/>
      <c r="AL256" s="288"/>
      <c r="AM256" s="288"/>
      <c r="AN256" s="288">
        <f t="shared" si="116"/>
        <v>0</v>
      </c>
      <c r="AO256" s="335">
        <f t="shared" si="105"/>
        <v>0</v>
      </c>
      <c r="AP256" s="335">
        <f t="shared" si="106"/>
        <v>0</v>
      </c>
      <c r="AR256" s="288"/>
      <c r="AS256" s="288"/>
      <c r="AT256" s="288"/>
      <c r="AU256" s="289"/>
      <c r="AV256" s="288">
        <f t="shared" si="117"/>
        <v>0</v>
      </c>
      <c r="AW256" s="288">
        <f t="shared" si="118"/>
        <v>0</v>
      </c>
      <c r="AX256" s="288">
        <f t="shared" si="119"/>
        <v>0</v>
      </c>
      <c r="AY256" s="288">
        <f t="shared" si="120"/>
        <v>0</v>
      </c>
      <c r="AZ256" s="340"/>
      <c r="BA256" s="288"/>
      <c r="BB256" s="288"/>
      <c r="BC256" s="288"/>
      <c r="BD256" s="289"/>
      <c r="BE256" s="288">
        <f t="shared" si="121"/>
        <v>0</v>
      </c>
      <c r="BF256" s="288">
        <f t="shared" si="107"/>
        <v>0</v>
      </c>
      <c r="BG256" s="288">
        <f t="shared" si="108"/>
        <v>0</v>
      </c>
      <c r="BH256" s="288">
        <f t="shared" si="109"/>
        <v>0</v>
      </c>
      <c r="BJ256" s="340"/>
      <c r="DJ256" s="341"/>
    </row>
    <row r="257" spans="1:114" ht="12.75" customHeight="1" outlineLevel="1" x14ac:dyDescent="0.25">
      <c r="A257" s="331" t="str">
        <f t="shared" si="110"/>
        <v>Hotel NameDec-23</v>
      </c>
      <c r="B257" s="331" t="str">
        <f t="shared" si="111"/>
        <v>Hotel Name45269</v>
      </c>
      <c r="C257" s="332" t="s">
        <v>183</v>
      </c>
      <c r="D257" s="333" t="str">
        <f t="shared" si="112"/>
        <v>Dec-23</v>
      </c>
      <c r="E257" s="333" t="s">
        <v>53</v>
      </c>
      <c r="F257" s="333">
        <v>45269</v>
      </c>
      <c r="G257" s="334">
        <f t="shared" si="113"/>
        <v>7</v>
      </c>
      <c r="H257" s="288"/>
      <c r="I257" s="288"/>
      <c r="J257" s="288"/>
      <c r="K257" s="289">
        <f t="shared" si="114"/>
        <v>0</v>
      </c>
      <c r="L257" s="288"/>
      <c r="M257" s="288"/>
      <c r="N257" s="288"/>
      <c r="O257" s="289">
        <f t="shared" si="97"/>
        <v>0</v>
      </c>
      <c r="P257" s="335">
        <f t="shared" si="98"/>
        <v>0</v>
      </c>
      <c r="Q257" s="335">
        <f t="shared" si="99"/>
        <v>0</v>
      </c>
      <c r="R257" s="288" t="s">
        <v>11</v>
      </c>
      <c r="S257" s="288">
        <f t="shared" si="123"/>
        <v>0</v>
      </c>
      <c r="T257" s="335">
        <f t="shared" si="100"/>
        <v>0</v>
      </c>
      <c r="U257" s="288" t="s">
        <v>75</v>
      </c>
      <c r="V257" s="336" t="b">
        <f t="shared" si="115"/>
        <v>0</v>
      </c>
      <c r="W257" s="320"/>
      <c r="X257" s="326"/>
      <c r="Y257" s="329"/>
      <c r="Z257" s="339"/>
      <c r="AB257" s="288">
        <f t="shared" si="101"/>
        <v>0</v>
      </c>
      <c r="AC257" s="288">
        <f t="shared" si="102"/>
        <v>0</v>
      </c>
      <c r="AD257" s="288">
        <f t="shared" si="103"/>
        <v>0</v>
      </c>
      <c r="AE257" s="288">
        <f t="shared" si="104"/>
        <v>0</v>
      </c>
      <c r="AF257" s="288"/>
      <c r="AG257" s="288"/>
      <c r="AH257" s="288"/>
      <c r="AI257" s="288"/>
      <c r="AJ257" s="288">
        <f t="shared" si="124"/>
        <v>0</v>
      </c>
      <c r="AK257" s="288"/>
      <c r="AL257" s="288"/>
      <c r="AM257" s="288"/>
      <c r="AN257" s="288">
        <f t="shared" si="116"/>
        <v>0</v>
      </c>
      <c r="AO257" s="335">
        <f t="shared" si="105"/>
        <v>0</v>
      </c>
      <c r="AP257" s="335">
        <f t="shared" si="106"/>
        <v>0</v>
      </c>
      <c r="AR257" s="288"/>
      <c r="AS257" s="288"/>
      <c r="AT257" s="288"/>
      <c r="AU257" s="289"/>
      <c r="AV257" s="288">
        <f t="shared" si="117"/>
        <v>0</v>
      </c>
      <c r="AW257" s="288">
        <f t="shared" si="118"/>
        <v>0</v>
      </c>
      <c r="AX257" s="288">
        <f t="shared" si="119"/>
        <v>0</v>
      </c>
      <c r="AY257" s="288">
        <f t="shared" si="120"/>
        <v>0</v>
      </c>
      <c r="AZ257" s="340"/>
      <c r="BA257" s="288"/>
      <c r="BB257" s="288"/>
      <c r="BC257" s="288"/>
      <c r="BD257" s="289"/>
      <c r="BE257" s="288">
        <f t="shared" si="121"/>
        <v>0</v>
      </c>
      <c r="BF257" s="288">
        <f t="shared" si="107"/>
        <v>0</v>
      </c>
      <c r="BG257" s="288">
        <f t="shared" si="108"/>
        <v>0</v>
      </c>
      <c r="BH257" s="288">
        <f t="shared" si="109"/>
        <v>0</v>
      </c>
      <c r="BJ257" s="340"/>
      <c r="DJ257" s="341"/>
    </row>
    <row r="258" spans="1:114" ht="12.75" customHeight="1" outlineLevel="1" x14ac:dyDescent="0.25">
      <c r="A258" s="331" t="str">
        <f t="shared" si="110"/>
        <v>Hotel NameDec-23</v>
      </c>
      <c r="B258" s="331" t="str">
        <f t="shared" si="111"/>
        <v>Hotel Name45270</v>
      </c>
      <c r="C258" s="332" t="s">
        <v>183</v>
      </c>
      <c r="D258" s="333" t="str">
        <f t="shared" si="112"/>
        <v>Dec-23</v>
      </c>
      <c r="E258" s="333" t="s">
        <v>53</v>
      </c>
      <c r="F258" s="333">
        <v>45270</v>
      </c>
      <c r="G258" s="334">
        <f t="shared" si="113"/>
        <v>1</v>
      </c>
      <c r="H258" s="288"/>
      <c r="I258" s="288"/>
      <c r="J258" s="288"/>
      <c r="K258" s="289">
        <f t="shared" si="114"/>
        <v>0</v>
      </c>
      <c r="L258" s="288"/>
      <c r="M258" s="288"/>
      <c r="N258" s="288"/>
      <c r="O258" s="289">
        <f t="shared" si="97"/>
        <v>0</v>
      </c>
      <c r="P258" s="335">
        <f t="shared" si="98"/>
        <v>0</v>
      </c>
      <c r="Q258" s="335">
        <f t="shared" si="99"/>
        <v>0</v>
      </c>
      <c r="R258" s="288" t="s">
        <v>11</v>
      </c>
      <c r="S258" s="288">
        <f t="shared" si="123"/>
        <v>0</v>
      </c>
      <c r="T258" s="335">
        <f t="shared" si="100"/>
        <v>0</v>
      </c>
      <c r="U258" s="288" t="s">
        <v>75</v>
      </c>
      <c r="V258" s="336" t="b">
        <f t="shared" si="115"/>
        <v>0</v>
      </c>
      <c r="W258" s="320"/>
      <c r="X258" s="326"/>
      <c r="Y258" s="329"/>
      <c r="Z258" s="339"/>
      <c r="AB258" s="288">
        <f t="shared" si="101"/>
        <v>0</v>
      </c>
      <c r="AC258" s="288">
        <f t="shared" si="102"/>
        <v>0</v>
      </c>
      <c r="AD258" s="288">
        <f t="shared" si="103"/>
        <v>0</v>
      </c>
      <c r="AE258" s="288">
        <f t="shared" si="104"/>
        <v>0</v>
      </c>
      <c r="AF258" s="288"/>
      <c r="AG258" s="288"/>
      <c r="AH258" s="288"/>
      <c r="AI258" s="288"/>
      <c r="AJ258" s="288">
        <f t="shared" si="124"/>
        <v>0</v>
      </c>
      <c r="AK258" s="288"/>
      <c r="AL258" s="288"/>
      <c r="AM258" s="288"/>
      <c r="AN258" s="288">
        <f t="shared" si="116"/>
        <v>0</v>
      </c>
      <c r="AO258" s="335">
        <f t="shared" si="105"/>
        <v>0</v>
      </c>
      <c r="AP258" s="335">
        <f t="shared" si="106"/>
        <v>0</v>
      </c>
      <c r="AR258" s="288"/>
      <c r="AS258" s="288"/>
      <c r="AT258" s="288"/>
      <c r="AU258" s="289"/>
      <c r="AV258" s="288">
        <f t="shared" si="117"/>
        <v>0</v>
      </c>
      <c r="AW258" s="288">
        <f t="shared" si="118"/>
        <v>0</v>
      </c>
      <c r="AX258" s="288">
        <f t="shared" si="119"/>
        <v>0</v>
      </c>
      <c r="AY258" s="288">
        <f t="shared" si="120"/>
        <v>0</v>
      </c>
      <c r="AZ258" s="340"/>
      <c r="BA258" s="288"/>
      <c r="BB258" s="288"/>
      <c r="BC258" s="288"/>
      <c r="BD258" s="289"/>
      <c r="BE258" s="288">
        <f t="shared" si="121"/>
        <v>0</v>
      </c>
      <c r="BF258" s="288">
        <f t="shared" si="107"/>
        <v>0</v>
      </c>
      <c r="BG258" s="288">
        <f t="shared" si="108"/>
        <v>0</v>
      </c>
      <c r="BH258" s="288">
        <f t="shared" si="109"/>
        <v>0</v>
      </c>
      <c r="BJ258" s="340"/>
      <c r="DJ258" s="341"/>
    </row>
    <row r="259" spans="1:114" ht="12.75" customHeight="1" outlineLevel="1" x14ac:dyDescent="0.25">
      <c r="A259" s="331" t="str">
        <f t="shared" si="110"/>
        <v>Hotel NameDec-23</v>
      </c>
      <c r="B259" s="331" t="str">
        <f t="shared" si="111"/>
        <v>Hotel Name45271</v>
      </c>
      <c r="C259" s="332" t="s">
        <v>183</v>
      </c>
      <c r="D259" s="333" t="str">
        <f t="shared" si="112"/>
        <v>Dec-23</v>
      </c>
      <c r="E259" s="333" t="s">
        <v>53</v>
      </c>
      <c r="F259" s="333">
        <v>45271</v>
      </c>
      <c r="G259" s="334">
        <f t="shared" si="113"/>
        <v>2</v>
      </c>
      <c r="H259" s="288"/>
      <c r="I259" s="288"/>
      <c r="J259" s="288"/>
      <c r="K259" s="289">
        <f t="shared" si="114"/>
        <v>0</v>
      </c>
      <c r="L259" s="288"/>
      <c r="M259" s="288"/>
      <c r="N259" s="288"/>
      <c r="O259" s="289">
        <f>SUM(L259:N259)-N259</f>
        <v>0</v>
      </c>
      <c r="P259" s="335">
        <f t="shared" si="98"/>
        <v>0</v>
      </c>
      <c r="Q259" s="335">
        <f t="shared" si="99"/>
        <v>0</v>
      </c>
      <c r="R259" s="288" t="s">
        <v>75</v>
      </c>
      <c r="S259" s="288">
        <f t="shared" si="123"/>
        <v>0</v>
      </c>
      <c r="T259" s="335">
        <f t="shared" si="100"/>
        <v>0</v>
      </c>
      <c r="U259" s="288" t="s">
        <v>75</v>
      </c>
      <c r="V259" s="336" t="b">
        <f t="shared" si="115"/>
        <v>1</v>
      </c>
      <c r="W259" s="320"/>
      <c r="X259" s="326"/>
      <c r="Y259" s="329"/>
      <c r="Z259" s="339"/>
      <c r="AB259" s="288">
        <f t="shared" si="101"/>
        <v>0</v>
      </c>
      <c r="AC259" s="288">
        <f t="shared" si="102"/>
        <v>0</v>
      </c>
      <c r="AD259" s="288">
        <f t="shared" si="103"/>
        <v>0</v>
      </c>
      <c r="AE259" s="288">
        <f t="shared" si="104"/>
        <v>0</v>
      </c>
      <c r="AF259" s="288"/>
      <c r="AG259" s="288"/>
      <c r="AH259" s="288"/>
      <c r="AI259" s="288"/>
      <c r="AJ259" s="288">
        <f t="shared" si="124"/>
        <v>0</v>
      </c>
      <c r="AK259" s="288"/>
      <c r="AL259" s="288"/>
      <c r="AM259" s="288"/>
      <c r="AN259" s="288">
        <f t="shared" si="116"/>
        <v>0</v>
      </c>
      <c r="AO259" s="335">
        <f t="shared" si="105"/>
        <v>0</v>
      </c>
      <c r="AP259" s="335">
        <f t="shared" si="106"/>
        <v>0</v>
      </c>
      <c r="AR259" s="288"/>
      <c r="AS259" s="288"/>
      <c r="AT259" s="288"/>
      <c r="AU259" s="289"/>
      <c r="AV259" s="288">
        <f t="shared" si="117"/>
        <v>0</v>
      </c>
      <c r="AW259" s="288">
        <f t="shared" si="118"/>
        <v>0</v>
      </c>
      <c r="AX259" s="288">
        <f t="shared" si="119"/>
        <v>0</v>
      </c>
      <c r="AY259" s="288">
        <f t="shared" si="120"/>
        <v>0</v>
      </c>
      <c r="AZ259" s="340"/>
      <c r="BA259" s="288"/>
      <c r="BB259" s="288"/>
      <c r="BC259" s="288"/>
      <c r="BD259" s="289"/>
      <c r="BE259" s="288">
        <f t="shared" si="121"/>
        <v>0</v>
      </c>
      <c r="BF259" s="288">
        <f t="shared" si="107"/>
        <v>0</v>
      </c>
      <c r="BG259" s="288">
        <f t="shared" si="108"/>
        <v>0</v>
      </c>
      <c r="BH259" s="288">
        <f t="shared" si="109"/>
        <v>0</v>
      </c>
      <c r="BJ259" s="340"/>
      <c r="DJ259" s="341"/>
    </row>
    <row r="260" spans="1:114" ht="12.75" customHeight="1" outlineLevel="1" x14ac:dyDescent="0.25">
      <c r="A260" s="331" t="str">
        <f t="shared" si="110"/>
        <v>Hotel NameDec-23</v>
      </c>
      <c r="B260" s="331" t="str">
        <f t="shared" si="111"/>
        <v>Hotel Name45272</v>
      </c>
      <c r="C260" s="332" t="s">
        <v>183</v>
      </c>
      <c r="D260" s="333" t="str">
        <f t="shared" si="112"/>
        <v>Dec-23</v>
      </c>
      <c r="E260" s="333" t="s">
        <v>53</v>
      </c>
      <c r="F260" s="333">
        <v>45272</v>
      </c>
      <c r="G260" s="334">
        <f t="shared" si="113"/>
        <v>3</v>
      </c>
      <c r="H260" s="288"/>
      <c r="I260" s="288"/>
      <c r="J260" s="288"/>
      <c r="K260" s="289">
        <f t="shared" si="114"/>
        <v>0</v>
      </c>
      <c r="L260" s="288"/>
      <c r="M260" s="288"/>
      <c r="N260" s="288"/>
      <c r="O260" s="289">
        <f t="shared" si="97"/>
        <v>0</v>
      </c>
      <c r="P260" s="335">
        <f t="shared" si="98"/>
        <v>0</v>
      </c>
      <c r="Q260" s="335">
        <f t="shared" si="99"/>
        <v>0</v>
      </c>
      <c r="R260" s="288" t="s">
        <v>75</v>
      </c>
      <c r="S260" s="288">
        <f t="shared" si="123"/>
        <v>0</v>
      </c>
      <c r="T260" s="335">
        <f t="shared" si="100"/>
        <v>0</v>
      </c>
      <c r="U260" s="288" t="s">
        <v>75</v>
      </c>
      <c r="V260" s="336" t="b">
        <f t="shared" si="115"/>
        <v>1</v>
      </c>
      <c r="W260" s="320"/>
      <c r="X260" s="326"/>
      <c r="Y260" s="329"/>
      <c r="Z260" s="339"/>
      <c r="AB260" s="288">
        <f t="shared" si="101"/>
        <v>0</v>
      </c>
      <c r="AC260" s="288">
        <f t="shared" si="102"/>
        <v>0</v>
      </c>
      <c r="AD260" s="288">
        <f t="shared" si="103"/>
        <v>0</v>
      </c>
      <c r="AE260" s="288">
        <f t="shared" si="104"/>
        <v>0</v>
      </c>
      <c r="AF260" s="288"/>
      <c r="AG260" s="288"/>
      <c r="AH260" s="288"/>
      <c r="AI260" s="288"/>
      <c r="AJ260" s="288">
        <f t="shared" si="124"/>
        <v>0</v>
      </c>
      <c r="AK260" s="288"/>
      <c r="AL260" s="288"/>
      <c r="AM260" s="288"/>
      <c r="AN260" s="288">
        <f t="shared" si="116"/>
        <v>0</v>
      </c>
      <c r="AO260" s="335">
        <f t="shared" si="105"/>
        <v>0</v>
      </c>
      <c r="AP260" s="335">
        <f t="shared" si="106"/>
        <v>0</v>
      </c>
      <c r="AR260" s="288"/>
      <c r="AS260" s="288"/>
      <c r="AT260" s="288"/>
      <c r="AU260" s="289"/>
      <c r="AV260" s="288">
        <f t="shared" si="117"/>
        <v>0</v>
      </c>
      <c r="AW260" s="288">
        <f t="shared" si="118"/>
        <v>0</v>
      </c>
      <c r="AX260" s="288">
        <f t="shared" si="119"/>
        <v>0</v>
      </c>
      <c r="AY260" s="288">
        <f t="shared" si="120"/>
        <v>0</v>
      </c>
      <c r="AZ260" s="340"/>
      <c r="BA260" s="288"/>
      <c r="BB260" s="288"/>
      <c r="BC260" s="288"/>
      <c r="BD260" s="289"/>
      <c r="BE260" s="288">
        <f t="shared" si="121"/>
        <v>0</v>
      </c>
      <c r="BF260" s="288">
        <f t="shared" si="107"/>
        <v>0</v>
      </c>
      <c r="BG260" s="288">
        <f t="shared" si="108"/>
        <v>0</v>
      </c>
      <c r="BH260" s="288">
        <f t="shared" si="109"/>
        <v>0</v>
      </c>
      <c r="BJ260" s="340"/>
      <c r="DJ260" s="341"/>
    </row>
    <row r="261" spans="1:114" ht="12.75" customHeight="1" outlineLevel="1" x14ac:dyDescent="0.25">
      <c r="A261" s="331" t="str">
        <f t="shared" si="110"/>
        <v>Hotel NameDec-23</v>
      </c>
      <c r="B261" s="331" t="str">
        <f t="shared" si="111"/>
        <v>Hotel Name45273</v>
      </c>
      <c r="C261" s="332" t="s">
        <v>183</v>
      </c>
      <c r="D261" s="333" t="str">
        <f t="shared" si="112"/>
        <v>Dec-23</v>
      </c>
      <c r="E261" s="333" t="s">
        <v>53</v>
      </c>
      <c r="F261" s="333">
        <v>45273</v>
      </c>
      <c r="G261" s="334">
        <f t="shared" si="113"/>
        <v>4</v>
      </c>
      <c r="H261" s="288"/>
      <c r="I261" s="288"/>
      <c r="J261" s="288"/>
      <c r="K261" s="289">
        <f t="shared" si="114"/>
        <v>0</v>
      </c>
      <c r="L261" s="288"/>
      <c r="M261" s="288"/>
      <c r="N261" s="288"/>
      <c r="O261" s="289">
        <f t="shared" ref="O261:O324" si="125">SUM(L261:N261)-N261</f>
        <v>0</v>
      </c>
      <c r="P261" s="335">
        <f t="shared" ref="P261:P324" si="126">IF(ISERROR(K261/VLOOKUP(C261,$W$1:$X$4,2,0)),"",K261/VLOOKUP(C261,$W$1:$X$4,2,0))</f>
        <v>0</v>
      </c>
      <c r="Q261" s="335">
        <f t="shared" ref="Q261:Q324" si="127">IF(ISERROR(O261/VLOOKUP(C261,$W$1:$X$4,2,0)),"",O261/VLOOKUP(C261,$W$1:$X$4,2,0))</f>
        <v>0</v>
      </c>
      <c r="R261" s="288" t="s">
        <v>75</v>
      </c>
      <c r="S261" s="288">
        <f t="shared" si="123"/>
        <v>0</v>
      </c>
      <c r="T261" s="335">
        <f t="shared" ref="T261:T324" si="128">(O261+S261)/VLOOKUP(C261,$W$1:$X$4,2,0)</f>
        <v>0</v>
      </c>
      <c r="U261" s="288" t="s">
        <v>75</v>
      </c>
      <c r="V261" s="336" t="b">
        <f t="shared" si="115"/>
        <v>1</v>
      </c>
      <c r="W261" s="320"/>
      <c r="X261" s="326"/>
      <c r="Y261" s="329"/>
      <c r="Z261" s="339"/>
      <c r="AB261" s="288">
        <f t="shared" ref="AB261:AB324" si="129">L261-H261</f>
        <v>0</v>
      </c>
      <c r="AC261" s="288">
        <f t="shared" ref="AC261:AC324" si="130">M261-I261</f>
        <v>0</v>
      </c>
      <c r="AD261" s="288">
        <f t="shared" ref="AD261:AD324" si="131">N261-J261</f>
        <v>0</v>
      </c>
      <c r="AE261" s="288">
        <f t="shared" ref="AE261:AE324" si="132">O261-K261</f>
        <v>0</v>
      </c>
      <c r="AF261" s="288"/>
      <c r="AG261" s="288"/>
      <c r="AH261" s="288"/>
      <c r="AI261" s="288"/>
      <c r="AJ261" s="288">
        <f t="shared" si="124"/>
        <v>0</v>
      </c>
      <c r="AK261" s="288"/>
      <c r="AL261" s="288"/>
      <c r="AM261" s="288"/>
      <c r="AN261" s="288">
        <f t="shared" si="116"/>
        <v>0</v>
      </c>
      <c r="AO261" s="335">
        <f t="shared" ref="AO261:AO324" si="133">IF(ISERROR(AJ261/VLOOKUP(C261,$W$1:$X$4,2,0)),"",AJ261/VLOOKUP(C261,$W$1:$X$4,2,0))</f>
        <v>0</v>
      </c>
      <c r="AP261" s="335">
        <f t="shared" ref="AP261:AP324" si="134">IF(ISERROR(AN261/VLOOKUP(C261,$W$1:$X$4,2,0)),"",AN261/VLOOKUP(C261,$W$1:$X$4,2,0))</f>
        <v>0</v>
      </c>
      <c r="AR261" s="288"/>
      <c r="AS261" s="288"/>
      <c r="AT261" s="288"/>
      <c r="AU261" s="289"/>
      <c r="AV261" s="288">
        <f t="shared" si="117"/>
        <v>0</v>
      </c>
      <c r="AW261" s="288">
        <f t="shared" si="118"/>
        <v>0</v>
      </c>
      <c r="AX261" s="288">
        <f t="shared" si="119"/>
        <v>0</v>
      </c>
      <c r="AY261" s="288">
        <f t="shared" si="120"/>
        <v>0</v>
      </c>
      <c r="AZ261" s="340"/>
      <c r="BA261" s="288"/>
      <c r="BB261" s="288"/>
      <c r="BC261" s="288"/>
      <c r="BD261" s="289"/>
      <c r="BE261" s="288">
        <f t="shared" si="121"/>
        <v>0</v>
      </c>
      <c r="BF261" s="288">
        <f t="shared" ref="BF261:BF324" si="135">M261-BB261</f>
        <v>0</v>
      </c>
      <c r="BG261" s="288">
        <f t="shared" ref="BG261:BG324" si="136">N261-BC261</f>
        <v>0</v>
      </c>
      <c r="BH261" s="288">
        <f t="shared" ref="BH261:BH324" si="137">O261-BD261</f>
        <v>0</v>
      </c>
      <c r="BJ261" s="340"/>
      <c r="DJ261" s="341"/>
    </row>
    <row r="262" spans="1:114" ht="12.75" customHeight="1" outlineLevel="1" x14ac:dyDescent="0.25">
      <c r="A262" s="331" t="str">
        <f t="shared" ref="A262:A325" si="138">C262&amp;D262</f>
        <v>Hotel NameDec-23</v>
      </c>
      <c r="B262" s="331" t="str">
        <f t="shared" ref="B262:B325" si="139">C262&amp;F262</f>
        <v>Hotel Name45274</v>
      </c>
      <c r="C262" s="332" t="s">
        <v>183</v>
      </c>
      <c r="D262" s="333" t="str">
        <f t="shared" ref="D262:D325" si="140">TEXT(F262,"mmm")&amp;"-"&amp;RIGHT(YEAR(F262),2)</f>
        <v>Dec-23</v>
      </c>
      <c r="E262" s="333" t="s">
        <v>53</v>
      </c>
      <c r="F262" s="333">
        <v>45274</v>
      </c>
      <c r="G262" s="334">
        <f t="shared" ref="G262:G325" si="141">WEEKDAY(F262)</f>
        <v>5</v>
      </c>
      <c r="H262" s="288"/>
      <c r="I262" s="288"/>
      <c r="J262" s="288"/>
      <c r="K262" s="289">
        <f>SUM(H262:J262)-J262</f>
        <v>0</v>
      </c>
      <c r="L262" s="288"/>
      <c r="M262" s="288"/>
      <c r="N262" s="288"/>
      <c r="O262" s="289">
        <f t="shared" si="125"/>
        <v>0</v>
      </c>
      <c r="P262" s="335">
        <f t="shared" si="126"/>
        <v>0</v>
      </c>
      <c r="Q262" s="335">
        <f t="shared" si="127"/>
        <v>0</v>
      </c>
      <c r="R262" s="288" t="s">
        <v>76</v>
      </c>
      <c r="S262" s="288">
        <f t="shared" si="123"/>
        <v>0</v>
      </c>
      <c r="T262" s="335">
        <f t="shared" si="128"/>
        <v>0</v>
      </c>
      <c r="U262" s="288" t="s">
        <v>75</v>
      </c>
      <c r="V262" s="336" t="b">
        <f t="shared" ref="V262:V325" si="142">U262=R262</f>
        <v>0</v>
      </c>
      <c r="W262" s="320"/>
      <c r="X262" s="326"/>
      <c r="Y262" s="329"/>
      <c r="Z262" s="339"/>
      <c r="AB262" s="288">
        <f t="shared" si="129"/>
        <v>0</v>
      </c>
      <c r="AC262" s="288">
        <f t="shared" si="130"/>
        <v>0</v>
      </c>
      <c r="AD262" s="288">
        <f t="shared" si="131"/>
        <v>0</v>
      </c>
      <c r="AE262" s="288">
        <f t="shared" si="132"/>
        <v>0</v>
      </c>
      <c r="AF262" s="288"/>
      <c r="AG262" s="288"/>
      <c r="AH262" s="288"/>
      <c r="AI262" s="288"/>
      <c r="AJ262" s="288">
        <f t="shared" ref="AJ262:AJ315" si="143">SUM(AG262:AI262)-AI262</f>
        <v>0</v>
      </c>
      <c r="AK262" s="288"/>
      <c r="AL262" s="288"/>
      <c r="AM262" s="288"/>
      <c r="AN262" s="288">
        <f t="shared" ref="AN262:AN325" si="144">SUM(AK262:AM262)-AM262</f>
        <v>0</v>
      </c>
      <c r="AO262" s="335">
        <f t="shared" si="133"/>
        <v>0</v>
      </c>
      <c r="AP262" s="335">
        <f t="shared" si="134"/>
        <v>0</v>
      </c>
      <c r="AR262" s="288"/>
      <c r="AS262" s="288"/>
      <c r="AT262" s="288"/>
      <c r="AU262" s="289"/>
      <c r="AV262" s="288">
        <f t="shared" ref="AV262:AV325" si="145">H262-AR262</f>
        <v>0</v>
      </c>
      <c r="AW262" s="288">
        <f t="shared" ref="AW262:AW325" si="146">I262-AS262</f>
        <v>0</v>
      </c>
      <c r="AX262" s="288">
        <f t="shared" ref="AX262:AX325" si="147">J262-AT262</f>
        <v>0</v>
      </c>
      <c r="AY262" s="288">
        <f t="shared" ref="AY262:AY325" si="148">K262-AU262</f>
        <v>0</v>
      </c>
      <c r="AZ262" s="340"/>
      <c r="BA262" s="288"/>
      <c r="BB262" s="288"/>
      <c r="BC262" s="288"/>
      <c r="BD262" s="289"/>
      <c r="BE262" s="288">
        <f t="shared" ref="BE262:BE325" si="149">L262-BA262</f>
        <v>0</v>
      </c>
      <c r="BF262" s="288">
        <f t="shared" si="135"/>
        <v>0</v>
      </c>
      <c r="BG262" s="288">
        <f t="shared" si="136"/>
        <v>0</v>
      </c>
      <c r="BH262" s="288">
        <f t="shared" si="137"/>
        <v>0</v>
      </c>
      <c r="BJ262" s="340"/>
      <c r="DJ262" s="341"/>
    </row>
    <row r="263" spans="1:114" ht="12.75" customHeight="1" outlineLevel="1" x14ac:dyDescent="0.25">
      <c r="A263" s="331" t="str">
        <f t="shared" si="138"/>
        <v>Hotel NameDec-23</v>
      </c>
      <c r="B263" s="331" t="str">
        <f t="shared" si="139"/>
        <v>Hotel Name45275</v>
      </c>
      <c r="C263" s="332" t="s">
        <v>183</v>
      </c>
      <c r="D263" s="333" t="str">
        <f t="shared" si="140"/>
        <v>Dec-23</v>
      </c>
      <c r="E263" s="333" t="s">
        <v>53</v>
      </c>
      <c r="F263" s="333">
        <v>45275</v>
      </c>
      <c r="G263" s="334">
        <f t="shared" si="141"/>
        <v>6</v>
      </c>
      <c r="H263" s="288"/>
      <c r="I263" s="288"/>
      <c r="J263" s="288"/>
      <c r="K263" s="289">
        <f>SUM(H263:J263)-J263</f>
        <v>0</v>
      </c>
      <c r="L263" s="288"/>
      <c r="M263" s="288"/>
      <c r="N263" s="288"/>
      <c r="O263" s="289">
        <f t="shared" si="125"/>
        <v>0</v>
      </c>
      <c r="P263" s="335">
        <f t="shared" si="126"/>
        <v>0</v>
      </c>
      <c r="Q263" s="335">
        <f t="shared" si="127"/>
        <v>0</v>
      </c>
      <c r="R263" s="288" t="s">
        <v>76</v>
      </c>
      <c r="S263" s="288">
        <f t="shared" si="123"/>
        <v>0</v>
      </c>
      <c r="T263" s="335">
        <f t="shared" si="128"/>
        <v>0</v>
      </c>
      <c r="U263" s="288" t="s">
        <v>75</v>
      </c>
      <c r="V263" s="336" t="b">
        <f t="shared" si="142"/>
        <v>0</v>
      </c>
      <c r="W263" s="320"/>
      <c r="X263" s="326"/>
      <c r="Y263" s="329"/>
      <c r="Z263" s="339"/>
      <c r="AB263" s="288">
        <f t="shared" si="129"/>
        <v>0</v>
      </c>
      <c r="AC263" s="288">
        <f t="shared" si="130"/>
        <v>0</v>
      </c>
      <c r="AD263" s="288">
        <f t="shared" si="131"/>
        <v>0</v>
      </c>
      <c r="AE263" s="288">
        <f t="shared" si="132"/>
        <v>0</v>
      </c>
      <c r="AF263" s="288"/>
      <c r="AG263" s="288"/>
      <c r="AH263" s="288"/>
      <c r="AI263" s="288"/>
      <c r="AJ263" s="288">
        <f t="shared" si="143"/>
        <v>0</v>
      </c>
      <c r="AK263" s="288"/>
      <c r="AL263" s="288"/>
      <c r="AM263" s="288"/>
      <c r="AN263" s="288">
        <f t="shared" si="144"/>
        <v>0</v>
      </c>
      <c r="AO263" s="335">
        <f t="shared" si="133"/>
        <v>0</v>
      </c>
      <c r="AP263" s="335">
        <f t="shared" si="134"/>
        <v>0</v>
      </c>
      <c r="AR263" s="288"/>
      <c r="AS263" s="288"/>
      <c r="AT263" s="288"/>
      <c r="AU263" s="289"/>
      <c r="AV263" s="288">
        <f t="shared" si="145"/>
        <v>0</v>
      </c>
      <c r="AW263" s="288">
        <f t="shared" si="146"/>
        <v>0</v>
      </c>
      <c r="AX263" s="288">
        <f t="shared" si="147"/>
        <v>0</v>
      </c>
      <c r="AY263" s="288">
        <f t="shared" si="148"/>
        <v>0</v>
      </c>
      <c r="AZ263" s="340"/>
      <c r="BA263" s="288"/>
      <c r="BB263" s="288"/>
      <c r="BC263" s="288"/>
      <c r="BD263" s="289"/>
      <c r="BE263" s="288">
        <f t="shared" si="149"/>
        <v>0</v>
      </c>
      <c r="BF263" s="288">
        <f t="shared" si="135"/>
        <v>0</v>
      </c>
      <c r="BG263" s="288">
        <f t="shared" si="136"/>
        <v>0</v>
      </c>
      <c r="BH263" s="288">
        <f t="shared" si="137"/>
        <v>0</v>
      </c>
      <c r="BJ263" s="340"/>
      <c r="DJ263" s="341"/>
    </row>
    <row r="264" spans="1:114" ht="12.75" customHeight="1" outlineLevel="1" x14ac:dyDescent="0.25">
      <c r="A264" s="331" t="str">
        <f t="shared" si="138"/>
        <v>Hotel NameDec-23</v>
      </c>
      <c r="B264" s="331" t="str">
        <f t="shared" si="139"/>
        <v>Hotel Name45276</v>
      </c>
      <c r="C264" s="332" t="s">
        <v>183</v>
      </c>
      <c r="D264" s="333" t="str">
        <f t="shared" si="140"/>
        <v>Dec-23</v>
      </c>
      <c r="E264" s="333" t="s">
        <v>53</v>
      </c>
      <c r="F264" s="333">
        <v>45276</v>
      </c>
      <c r="G264" s="334">
        <f t="shared" si="141"/>
        <v>7</v>
      </c>
      <c r="H264" s="288"/>
      <c r="I264" s="288"/>
      <c r="J264" s="288"/>
      <c r="K264" s="289">
        <f>SUM(H264:J264)-J264</f>
        <v>0</v>
      </c>
      <c r="L264" s="288"/>
      <c r="M264" s="288"/>
      <c r="N264" s="288"/>
      <c r="O264" s="289">
        <f t="shared" si="125"/>
        <v>0</v>
      </c>
      <c r="P264" s="335">
        <f t="shared" si="126"/>
        <v>0</v>
      </c>
      <c r="Q264" s="335">
        <f t="shared" si="127"/>
        <v>0</v>
      </c>
      <c r="R264" s="288" t="s">
        <v>75</v>
      </c>
      <c r="S264" s="288">
        <f t="shared" si="123"/>
        <v>0</v>
      </c>
      <c r="T264" s="335">
        <f t="shared" si="128"/>
        <v>0</v>
      </c>
      <c r="U264" s="288" t="s">
        <v>75</v>
      </c>
      <c r="V264" s="336" t="b">
        <f t="shared" si="142"/>
        <v>1</v>
      </c>
      <c r="W264" s="320"/>
      <c r="X264" s="326"/>
      <c r="Y264" s="329"/>
      <c r="Z264" s="339"/>
      <c r="AB264" s="288">
        <f t="shared" si="129"/>
        <v>0</v>
      </c>
      <c r="AC264" s="288">
        <f t="shared" si="130"/>
        <v>0</v>
      </c>
      <c r="AD264" s="288">
        <f t="shared" si="131"/>
        <v>0</v>
      </c>
      <c r="AE264" s="288">
        <f t="shared" si="132"/>
        <v>0</v>
      </c>
      <c r="AF264" s="288"/>
      <c r="AG264" s="288"/>
      <c r="AH264" s="288"/>
      <c r="AI264" s="288"/>
      <c r="AJ264" s="288">
        <f t="shared" si="143"/>
        <v>0</v>
      </c>
      <c r="AK264" s="288"/>
      <c r="AL264" s="288"/>
      <c r="AM264" s="288"/>
      <c r="AN264" s="288">
        <f t="shared" si="144"/>
        <v>0</v>
      </c>
      <c r="AO264" s="335">
        <f t="shared" si="133"/>
        <v>0</v>
      </c>
      <c r="AP264" s="335">
        <f t="shared" si="134"/>
        <v>0</v>
      </c>
      <c r="AR264" s="288"/>
      <c r="AS264" s="288"/>
      <c r="AT264" s="288"/>
      <c r="AU264" s="289"/>
      <c r="AV264" s="288">
        <f t="shared" si="145"/>
        <v>0</v>
      </c>
      <c r="AW264" s="288">
        <f t="shared" si="146"/>
        <v>0</v>
      </c>
      <c r="AX264" s="288">
        <f t="shared" si="147"/>
        <v>0</v>
      </c>
      <c r="AY264" s="288">
        <f t="shared" si="148"/>
        <v>0</v>
      </c>
      <c r="AZ264" s="340"/>
      <c r="BA264" s="288"/>
      <c r="BB264" s="288"/>
      <c r="BC264" s="288"/>
      <c r="BD264" s="289"/>
      <c r="BE264" s="288">
        <f t="shared" si="149"/>
        <v>0</v>
      </c>
      <c r="BF264" s="288">
        <f t="shared" si="135"/>
        <v>0</v>
      </c>
      <c r="BG264" s="288">
        <f t="shared" si="136"/>
        <v>0</v>
      </c>
      <c r="BH264" s="288">
        <f t="shared" si="137"/>
        <v>0</v>
      </c>
      <c r="BJ264" s="340"/>
      <c r="DJ264" s="341"/>
    </row>
    <row r="265" spans="1:114" ht="12.75" customHeight="1" outlineLevel="1" x14ac:dyDescent="0.25">
      <c r="A265" s="331" t="str">
        <f t="shared" si="138"/>
        <v>Hotel NameDec-23</v>
      </c>
      <c r="B265" s="331" t="str">
        <f t="shared" si="139"/>
        <v>Hotel Name45277</v>
      </c>
      <c r="C265" s="332" t="s">
        <v>183</v>
      </c>
      <c r="D265" s="333" t="str">
        <f t="shared" si="140"/>
        <v>Dec-23</v>
      </c>
      <c r="E265" s="333" t="s">
        <v>53</v>
      </c>
      <c r="F265" s="333">
        <v>45277</v>
      </c>
      <c r="G265" s="334">
        <f t="shared" si="141"/>
        <v>1</v>
      </c>
      <c r="H265" s="288"/>
      <c r="I265" s="288"/>
      <c r="J265" s="288"/>
      <c r="K265" s="289">
        <f>SUM(H265:J265)-J265</f>
        <v>0</v>
      </c>
      <c r="L265" s="288"/>
      <c r="M265" s="288"/>
      <c r="N265" s="288"/>
      <c r="O265" s="289">
        <f t="shared" si="125"/>
        <v>0</v>
      </c>
      <c r="P265" s="335">
        <f t="shared" si="126"/>
        <v>0</v>
      </c>
      <c r="Q265" s="335">
        <f t="shared" si="127"/>
        <v>0</v>
      </c>
      <c r="R265" s="288" t="s">
        <v>75</v>
      </c>
      <c r="S265" s="288">
        <f t="shared" si="123"/>
        <v>0</v>
      </c>
      <c r="T265" s="335">
        <f t="shared" si="128"/>
        <v>0</v>
      </c>
      <c r="U265" s="288" t="s">
        <v>75</v>
      </c>
      <c r="V265" s="336" t="b">
        <f t="shared" si="142"/>
        <v>1</v>
      </c>
      <c r="W265" s="320"/>
      <c r="X265" s="326"/>
      <c r="Y265" s="329"/>
      <c r="Z265" s="339"/>
      <c r="AB265" s="288">
        <f t="shared" si="129"/>
        <v>0</v>
      </c>
      <c r="AC265" s="288">
        <f t="shared" si="130"/>
        <v>0</v>
      </c>
      <c r="AD265" s="288">
        <f t="shared" si="131"/>
        <v>0</v>
      </c>
      <c r="AE265" s="288">
        <f t="shared" si="132"/>
        <v>0</v>
      </c>
      <c r="AF265" s="288"/>
      <c r="AG265" s="288"/>
      <c r="AH265" s="288"/>
      <c r="AI265" s="288"/>
      <c r="AJ265" s="288">
        <f t="shared" si="143"/>
        <v>0</v>
      </c>
      <c r="AK265" s="288"/>
      <c r="AL265" s="288"/>
      <c r="AM265" s="288"/>
      <c r="AN265" s="288">
        <f t="shared" si="144"/>
        <v>0</v>
      </c>
      <c r="AO265" s="335">
        <f t="shared" si="133"/>
        <v>0</v>
      </c>
      <c r="AP265" s="335">
        <f t="shared" si="134"/>
        <v>0</v>
      </c>
      <c r="AR265" s="288"/>
      <c r="AS265" s="288"/>
      <c r="AT265" s="288"/>
      <c r="AU265" s="289"/>
      <c r="AV265" s="288">
        <f t="shared" si="145"/>
        <v>0</v>
      </c>
      <c r="AW265" s="288">
        <f t="shared" si="146"/>
        <v>0</v>
      </c>
      <c r="AX265" s="288">
        <f t="shared" si="147"/>
        <v>0</v>
      </c>
      <c r="AY265" s="288">
        <f t="shared" si="148"/>
        <v>0</v>
      </c>
      <c r="AZ265" s="340"/>
      <c r="BA265" s="288"/>
      <c r="BB265" s="288"/>
      <c r="BC265" s="288"/>
      <c r="BD265" s="289"/>
      <c r="BE265" s="288">
        <f t="shared" si="149"/>
        <v>0</v>
      </c>
      <c r="BF265" s="288">
        <f t="shared" si="135"/>
        <v>0</v>
      </c>
      <c r="BG265" s="288">
        <f t="shared" si="136"/>
        <v>0</v>
      </c>
      <c r="BH265" s="288">
        <f t="shared" si="137"/>
        <v>0</v>
      </c>
      <c r="BJ265" s="340"/>
      <c r="DJ265" s="341"/>
    </row>
    <row r="266" spans="1:114" ht="12.75" customHeight="1" outlineLevel="1" x14ac:dyDescent="0.25">
      <c r="A266" s="331" t="str">
        <f t="shared" si="138"/>
        <v>Hotel NameDec-23</v>
      </c>
      <c r="B266" s="331" t="str">
        <f t="shared" si="139"/>
        <v>Hotel Name45278</v>
      </c>
      <c r="C266" s="332" t="s">
        <v>183</v>
      </c>
      <c r="D266" s="333" t="str">
        <f t="shared" si="140"/>
        <v>Dec-23</v>
      </c>
      <c r="E266" s="333" t="s">
        <v>53</v>
      </c>
      <c r="F266" s="333">
        <v>45278</v>
      </c>
      <c r="G266" s="334">
        <f t="shared" si="141"/>
        <v>2</v>
      </c>
      <c r="H266" s="288"/>
      <c r="I266" s="288"/>
      <c r="J266" s="288"/>
      <c r="K266" s="289">
        <f t="shared" ref="K266:K287" si="150">SUM(H266:J266)-J266</f>
        <v>0</v>
      </c>
      <c r="L266" s="288"/>
      <c r="M266" s="288"/>
      <c r="N266" s="288"/>
      <c r="O266" s="289">
        <f t="shared" si="125"/>
        <v>0</v>
      </c>
      <c r="P266" s="335">
        <f t="shared" si="126"/>
        <v>0</v>
      </c>
      <c r="Q266" s="335">
        <f t="shared" si="127"/>
        <v>0</v>
      </c>
      <c r="R266" s="288" t="s">
        <v>75</v>
      </c>
      <c r="S266" s="288">
        <f t="shared" si="123"/>
        <v>0</v>
      </c>
      <c r="T266" s="335">
        <f t="shared" si="128"/>
        <v>0</v>
      </c>
      <c r="U266" s="288" t="s">
        <v>75</v>
      </c>
      <c r="V266" s="336" t="b">
        <f t="shared" si="142"/>
        <v>1</v>
      </c>
      <c r="W266" s="320"/>
      <c r="X266" s="326"/>
      <c r="Y266" s="329"/>
      <c r="Z266" s="339"/>
      <c r="AB266" s="288">
        <f t="shared" si="129"/>
        <v>0</v>
      </c>
      <c r="AC266" s="288">
        <f t="shared" si="130"/>
        <v>0</v>
      </c>
      <c r="AD266" s="288">
        <f t="shared" si="131"/>
        <v>0</v>
      </c>
      <c r="AE266" s="288">
        <f t="shared" si="132"/>
        <v>0</v>
      </c>
      <c r="AF266" s="288"/>
      <c r="AG266" s="288"/>
      <c r="AH266" s="288"/>
      <c r="AI266" s="288"/>
      <c r="AJ266" s="288">
        <f t="shared" si="143"/>
        <v>0</v>
      </c>
      <c r="AK266" s="288"/>
      <c r="AL266" s="288"/>
      <c r="AM266" s="288"/>
      <c r="AN266" s="288">
        <f t="shared" si="144"/>
        <v>0</v>
      </c>
      <c r="AO266" s="335">
        <f t="shared" si="133"/>
        <v>0</v>
      </c>
      <c r="AP266" s="335">
        <f t="shared" si="134"/>
        <v>0</v>
      </c>
      <c r="AR266" s="288"/>
      <c r="AS266" s="288"/>
      <c r="AT266" s="288"/>
      <c r="AU266" s="289"/>
      <c r="AV266" s="288">
        <f t="shared" si="145"/>
        <v>0</v>
      </c>
      <c r="AW266" s="288">
        <f t="shared" si="146"/>
        <v>0</v>
      </c>
      <c r="AX266" s="288">
        <f t="shared" si="147"/>
        <v>0</v>
      </c>
      <c r="AY266" s="288">
        <f t="shared" si="148"/>
        <v>0</v>
      </c>
      <c r="AZ266" s="340"/>
      <c r="BA266" s="288"/>
      <c r="BB266" s="288"/>
      <c r="BC266" s="288"/>
      <c r="BD266" s="289"/>
      <c r="BE266" s="288">
        <f t="shared" si="149"/>
        <v>0</v>
      </c>
      <c r="BF266" s="288">
        <f t="shared" si="135"/>
        <v>0</v>
      </c>
      <c r="BG266" s="288">
        <f t="shared" si="136"/>
        <v>0</v>
      </c>
      <c r="BH266" s="288">
        <f t="shared" si="137"/>
        <v>0</v>
      </c>
      <c r="BJ266" s="340"/>
      <c r="DJ266" s="341"/>
    </row>
    <row r="267" spans="1:114" ht="12.75" customHeight="1" outlineLevel="1" x14ac:dyDescent="0.25">
      <c r="A267" s="331" t="str">
        <f t="shared" si="138"/>
        <v>Hotel NameDec-23</v>
      </c>
      <c r="B267" s="331" t="str">
        <f t="shared" si="139"/>
        <v>Hotel Name45279</v>
      </c>
      <c r="C267" s="332" t="s">
        <v>183</v>
      </c>
      <c r="D267" s="333" t="str">
        <f t="shared" si="140"/>
        <v>Dec-23</v>
      </c>
      <c r="E267" s="333" t="s">
        <v>53</v>
      </c>
      <c r="F267" s="333">
        <v>45279</v>
      </c>
      <c r="G267" s="334">
        <f t="shared" si="141"/>
        <v>3</v>
      </c>
      <c r="H267" s="288"/>
      <c r="I267" s="288"/>
      <c r="J267" s="288"/>
      <c r="K267" s="289">
        <f t="shared" si="150"/>
        <v>0</v>
      </c>
      <c r="L267" s="288"/>
      <c r="M267" s="288"/>
      <c r="N267" s="288"/>
      <c r="O267" s="289">
        <f t="shared" si="125"/>
        <v>0</v>
      </c>
      <c r="P267" s="335">
        <f t="shared" si="126"/>
        <v>0</v>
      </c>
      <c r="Q267" s="335">
        <f t="shared" si="127"/>
        <v>0</v>
      </c>
      <c r="R267" s="288" t="s">
        <v>75</v>
      </c>
      <c r="S267" s="288">
        <f t="shared" si="123"/>
        <v>0</v>
      </c>
      <c r="T267" s="335">
        <f t="shared" si="128"/>
        <v>0</v>
      </c>
      <c r="U267" s="288" t="s">
        <v>75</v>
      </c>
      <c r="V267" s="336" t="b">
        <f t="shared" si="142"/>
        <v>1</v>
      </c>
      <c r="W267" s="320"/>
      <c r="X267" s="326"/>
      <c r="Y267" s="329"/>
      <c r="Z267" s="339"/>
      <c r="AB267" s="288">
        <f t="shared" si="129"/>
        <v>0</v>
      </c>
      <c r="AC267" s="288">
        <f t="shared" si="130"/>
        <v>0</v>
      </c>
      <c r="AD267" s="288">
        <f t="shared" si="131"/>
        <v>0</v>
      </c>
      <c r="AE267" s="288">
        <f t="shared" si="132"/>
        <v>0</v>
      </c>
      <c r="AF267" s="288"/>
      <c r="AG267" s="288"/>
      <c r="AH267" s="288"/>
      <c r="AI267" s="288"/>
      <c r="AJ267" s="288">
        <f t="shared" si="143"/>
        <v>0</v>
      </c>
      <c r="AK267" s="288"/>
      <c r="AL267" s="288"/>
      <c r="AM267" s="288"/>
      <c r="AN267" s="288">
        <f t="shared" si="144"/>
        <v>0</v>
      </c>
      <c r="AO267" s="335">
        <f t="shared" si="133"/>
        <v>0</v>
      </c>
      <c r="AP267" s="335">
        <f t="shared" si="134"/>
        <v>0</v>
      </c>
      <c r="AR267" s="288"/>
      <c r="AS267" s="288"/>
      <c r="AT267" s="288"/>
      <c r="AU267" s="289"/>
      <c r="AV267" s="288">
        <f t="shared" si="145"/>
        <v>0</v>
      </c>
      <c r="AW267" s="288">
        <f t="shared" si="146"/>
        <v>0</v>
      </c>
      <c r="AX267" s="288">
        <f t="shared" si="147"/>
        <v>0</v>
      </c>
      <c r="AY267" s="288">
        <f t="shared" si="148"/>
        <v>0</v>
      </c>
      <c r="AZ267" s="340"/>
      <c r="BA267" s="288"/>
      <c r="BB267" s="288"/>
      <c r="BC267" s="288"/>
      <c r="BD267" s="289"/>
      <c r="BE267" s="288">
        <f t="shared" si="149"/>
        <v>0</v>
      </c>
      <c r="BF267" s="288">
        <f t="shared" si="135"/>
        <v>0</v>
      </c>
      <c r="BG267" s="288">
        <f t="shared" si="136"/>
        <v>0</v>
      </c>
      <c r="BH267" s="288">
        <f t="shared" si="137"/>
        <v>0</v>
      </c>
      <c r="BJ267" s="340"/>
      <c r="DJ267" s="341"/>
    </row>
    <row r="268" spans="1:114" ht="12.75" customHeight="1" outlineLevel="1" x14ac:dyDescent="0.25">
      <c r="A268" s="331" t="str">
        <f t="shared" si="138"/>
        <v>Hotel NameDec-23</v>
      </c>
      <c r="B268" s="331" t="str">
        <f t="shared" si="139"/>
        <v>Hotel Name45280</v>
      </c>
      <c r="C268" s="332" t="s">
        <v>183</v>
      </c>
      <c r="D268" s="333" t="str">
        <f t="shared" si="140"/>
        <v>Dec-23</v>
      </c>
      <c r="E268" s="333" t="s">
        <v>53</v>
      </c>
      <c r="F268" s="333">
        <v>45280</v>
      </c>
      <c r="G268" s="334">
        <f t="shared" si="141"/>
        <v>4</v>
      </c>
      <c r="H268" s="288"/>
      <c r="I268" s="288"/>
      <c r="J268" s="288"/>
      <c r="K268" s="289">
        <f t="shared" si="150"/>
        <v>0</v>
      </c>
      <c r="L268" s="288"/>
      <c r="M268" s="288"/>
      <c r="N268" s="288"/>
      <c r="O268" s="289">
        <f t="shared" si="125"/>
        <v>0</v>
      </c>
      <c r="P268" s="335">
        <f t="shared" si="126"/>
        <v>0</v>
      </c>
      <c r="Q268" s="335">
        <f t="shared" si="127"/>
        <v>0</v>
      </c>
      <c r="R268" s="288" t="s">
        <v>75</v>
      </c>
      <c r="S268" s="288">
        <f t="shared" si="123"/>
        <v>0</v>
      </c>
      <c r="T268" s="335">
        <f t="shared" si="128"/>
        <v>0</v>
      </c>
      <c r="U268" s="288" t="s">
        <v>75</v>
      </c>
      <c r="V268" s="336" t="b">
        <f t="shared" si="142"/>
        <v>1</v>
      </c>
      <c r="W268" s="320"/>
      <c r="X268" s="326"/>
      <c r="Y268" s="329"/>
      <c r="Z268" s="339"/>
      <c r="AB268" s="288">
        <f t="shared" si="129"/>
        <v>0</v>
      </c>
      <c r="AC268" s="288">
        <f t="shared" si="130"/>
        <v>0</v>
      </c>
      <c r="AD268" s="288">
        <f t="shared" si="131"/>
        <v>0</v>
      </c>
      <c r="AE268" s="288">
        <f t="shared" si="132"/>
        <v>0</v>
      </c>
      <c r="AF268" s="288"/>
      <c r="AG268" s="288"/>
      <c r="AH268" s="288"/>
      <c r="AI268" s="288"/>
      <c r="AJ268" s="288">
        <f t="shared" si="143"/>
        <v>0</v>
      </c>
      <c r="AK268" s="288"/>
      <c r="AL268" s="288"/>
      <c r="AM268" s="288"/>
      <c r="AN268" s="288">
        <f t="shared" si="144"/>
        <v>0</v>
      </c>
      <c r="AO268" s="335">
        <f t="shared" si="133"/>
        <v>0</v>
      </c>
      <c r="AP268" s="335">
        <f t="shared" si="134"/>
        <v>0</v>
      </c>
      <c r="AR268" s="288"/>
      <c r="AS268" s="288"/>
      <c r="AT268" s="288"/>
      <c r="AU268" s="289"/>
      <c r="AV268" s="288">
        <f t="shared" si="145"/>
        <v>0</v>
      </c>
      <c r="AW268" s="288">
        <f t="shared" si="146"/>
        <v>0</v>
      </c>
      <c r="AX268" s="288">
        <f t="shared" si="147"/>
        <v>0</v>
      </c>
      <c r="AY268" s="288">
        <f t="shared" si="148"/>
        <v>0</v>
      </c>
      <c r="AZ268" s="340"/>
      <c r="BA268" s="288"/>
      <c r="BB268" s="288"/>
      <c r="BC268" s="288"/>
      <c r="BD268" s="289"/>
      <c r="BE268" s="288">
        <f t="shared" si="149"/>
        <v>0</v>
      </c>
      <c r="BF268" s="288">
        <f t="shared" si="135"/>
        <v>0</v>
      </c>
      <c r="BG268" s="288">
        <f t="shared" si="136"/>
        <v>0</v>
      </c>
      <c r="BH268" s="288">
        <f t="shared" si="137"/>
        <v>0</v>
      </c>
      <c r="BJ268" s="340"/>
      <c r="DJ268" s="341"/>
    </row>
    <row r="269" spans="1:114" ht="12.75" customHeight="1" outlineLevel="1" x14ac:dyDescent="0.25">
      <c r="A269" s="331" t="str">
        <f t="shared" si="138"/>
        <v>Hotel NameDec-23</v>
      </c>
      <c r="B269" s="331" t="str">
        <f t="shared" si="139"/>
        <v>Hotel Name45281</v>
      </c>
      <c r="C269" s="332" t="s">
        <v>183</v>
      </c>
      <c r="D269" s="333" t="str">
        <f t="shared" si="140"/>
        <v>Dec-23</v>
      </c>
      <c r="E269" s="333" t="s">
        <v>53</v>
      </c>
      <c r="F269" s="333">
        <v>45281</v>
      </c>
      <c r="G269" s="334">
        <f t="shared" si="141"/>
        <v>5</v>
      </c>
      <c r="H269" s="288"/>
      <c r="I269" s="288"/>
      <c r="J269" s="288"/>
      <c r="K269" s="289">
        <f t="shared" si="150"/>
        <v>0</v>
      </c>
      <c r="L269" s="288"/>
      <c r="M269" s="288"/>
      <c r="N269" s="288"/>
      <c r="O269" s="289">
        <f t="shared" si="125"/>
        <v>0</v>
      </c>
      <c r="P269" s="335">
        <f t="shared" si="126"/>
        <v>0</v>
      </c>
      <c r="Q269" s="335">
        <f t="shared" si="127"/>
        <v>0</v>
      </c>
      <c r="R269" s="288" t="s">
        <v>77</v>
      </c>
      <c r="S269" s="288">
        <f t="shared" si="123"/>
        <v>0</v>
      </c>
      <c r="T269" s="335">
        <f t="shared" si="128"/>
        <v>0</v>
      </c>
      <c r="U269" s="288" t="s">
        <v>75</v>
      </c>
      <c r="V269" s="336" t="b">
        <f t="shared" si="142"/>
        <v>0</v>
      </c>
      <c r="W269" s="320"/>
      <c r="X269" s="326"/>
      <c r="Y269" s="329"/>
      <c r="Z269" s="339"/>
      <c r="AB269" s="288">
        <f t="shared" si="129"/>
        <v>0</v>
      </c>
      <c r="AC269" s="288">
        <f t="shared" si="130"/>
        <v>0</v>
      </c>
      <c r="AD269" s="288">
        <f t="shared" si="131"/>
        <v>0</v>
      </c>
      <c r="AE269" s="288">
        <f t="shared" si="132"/>
        <v>0</v>
      </c>
      <c r="AF269" s="288"/>
      <c r="AG269" s="288"/>
      <c r="AH269" s="288"/>
      <c r="AI269" s="288"/>
      <c r="AJ269" s="288">
        <f t="shared" si="143"/>
        <v>0</v>
      </c>
      <c r="AK269" s="288"/>
      <c r="AL269" s="288"/>
      <c r="AM269" s="288"/>
      <c r="AN269" s="288">
        <f t="shared" si="144"/>
        <v>0</v>
      </c>
      <c r="AO269" s="335">
        <f t="shared" si="133"/>
        <v>0</v>
      </c>
      <c r="AP269" s="335">
        <f t="shared" si="134"/>
        <v>0</v>
      </c>
      <c r="AR269" s="288"/>
      <c r="AS269" s="288"/>
      <c r="AT269" s="288"/>
      <c r="AU269" s="289"/>
      <c r="AV269" s="288">
        <f t="shared" si="145"/>
        <v>0</v>
      </c>
      <c r="AW269" s="288">
        <f t="shared" si="146"/>
        <v>0</v>
      </c>
      <c r="AX269" s="288">
        <f t="shared" si="147"/>
        <v>0</v>
      </c>
      <c r="AY269" s="288">
        <f t="shared" si="148"/>
        <v>0</v>
      </c>
      <c r="AZ269" s="340"/>
      <c r="BA269" s="288"/>
      <c r="BB269" s="288"/>
      <c r="BC269" s="288"/>
      <c r="BD269" s="289"/>
      <c r="BE269" s="288">
        <f t="shared" si="149"/>
        <v>0</v>
      </c>
      <c r="BF269" s="288">
        <f t="shared" si="135"/>
        <v>0</v>
      </c>
      <c r="BG269" s="288">
        <f t="shared" si="136"/>
        <v>0</v>
      </c>
      <c r="BH269" s="288">
        <f t="shared" si="137"/>
        <v>0</v>
      </c>
      <c r="BJ269" s="340"/>
      <c r="DJ269" s="341"/>
    </row>
    <row r="270" spans="1:114" ht="12.75" customHeight="1" outlineLevel="1" x14ac:dyDescent="0.25">
      <c r="A270" s="331" t="str">
        <f t="shared" si="138"/>
        <v>Hotel NameDec-23</v>
      </c>
      <c r="B270" s="331" t="str">
        <f t="shared" si="139"/>
        <v>Hotel Name45282</v>
      </c>
      <c r="C270" s="332" t="s">
        <v>183</v>
      </c>
      <c r="D270" s="333" t="str">
        <f t="shared" si="140"/>
        <v>Dec-23</v>
      </c>
      <c r="E270" s="333" t="s">
        <v>53</v>
      </c>
      <c r="F270" s="333">
        <v>45282</v>
      </c>
      <c r="G270" s="334">
        <f t="shared" si="141"/>
        <v>6</v>
      </c>
      <c r="H270" s="288"/>
      <c r="I270" s="288"/>
      <c r="J270" s="288"/>
      <c r="K270" s="289">
        <f t="shared" si="150"/>
        <v>0</v>
      </c>
      <c r="L270" s="288"/>
      <c r="M270" s="288"/>
      <c r="N270" s="288"/>
      <c r="O270" s="289">
        <f t="shared" si="125"/>
        <v>0</v>
      </c>
      <c r="P270" s="335">
        <f t="shared" si="126"/>
        <v>0</v>
      </c>
      <c r="Q270" s="335">
        <f t="shared" si="127"/>
        <v>0</v>
      </c>
      <c r="R270" s="288" t="s">
        <v>76</v>
      </c>
      <c r="S270" s="288">
        <f t="shared" si="123"/>
        <v>0</v>
      </c>
      <c r="T270" s="335">
        <f t="shared" si="128"/>
        <v>0</v>
      </c>
      <c r="U270" s="288" t="s">
        <v>75</v>
      </c>
      <c r="V270" s="336" t="b">
        <f t="shared" si="142"/>
        <v>0</v>
      </c>
      <c r="W270" s="320"/>
      <c r="X270" s="326"/>
      <c r="Y270" s="329"/>
      <c r="Z270" s="339"/>
      <c r="AB270" s="288">
        <f t="shared" si="129"/>
        <v>0</v>
      </c>
      <c r="AC270" s="288">
        <f t="shared" si="130"/>
        <v>0</v>
      </c>
      <c r="AD270" s="288">
        <f t="shared" si="131"/>
        <v>0</v>
      </c>
      <c r="AE270" s="288">
        <f t="shared" si="132"/>
        <v>0</v>
      </c>
      <c r="AF270" s="288"/>
      <c r="AG270" s="288"/>
      <c r="AH270" s="288"/>
      <c r="AI270" s="288"/>
      <c r="AJ270" s="288">
        <f t="shared" ref="AJ270:AJ291" si="151">SUM(AG270:AI270)-AI270</f>
        <v>0</v>
      </c>
      <c r="AK270" s="288"/>
      <c r="AL270" s="288"/>
      <c r="AM270" s="288"/>
      <c r="AN270" s="288">
        <f t="shared" si="144"/>
        <v>0</v>
      </c>
      <c r="AO270" s="335">
        <f t="shared" si="133"/>
        <v>0</v>
      </c>
      <c r="AP270" s="335">
        <f t="shared" si="134"/>
        <v>0</v>
      </c>
      <c r="AR270" s="288"/>
      <c r="AS270" s="288"/>
      <c r="AT270" s="288"/>
      <c r="AU270" s="289"/>
      <c r="AV270" s="288">
        <f t="shared" si="145"/>
        <v>0</v>
      </c>
      <c r="AW270" s="288">
        <f t="shared" si="146"/>
        <v>0</v>
      </c>
      <c r="AX270" s="288">
        <f t="shared" si="147"/>
        <v>0</v>
      </c>
      <c r="AY270" s="288">
        <f t="shared" si="148"/>
        <v>0</v>
      </c>
      <c r="AZ270" s="340"/>
      <c r="BA270" s="288"/>
      <c r="BB270" s="288"/>
      <c r="BC270" s="288"/>
      <c r="BD270" s="289"/>
      <c r="BE270" s="288">
        <f t="shared" si="149"/>
        <v>0</v>
      </c>
      <c r="BF270" s="288">
        <f t="shared" si="135"/>
        <v>0</v>
      </c>
      <c r="BG270" s="288">
        <f t="shared" si="136"/>
        <v>0</v>
      </c>
      <c r="BH270" s="288">
        <f t="shared" si="137"/>
        <v>0</v>
      </c>
      <c r="BJ270" s="340"/>
      <c r="DJ270" s="341"/>
    </row>
    <row r="271" spans="1:114" ht="12.75" customHeight="1" outlineLevel="1" x14ac:dyDescent="0.25">
      <c r="A271" s="331" t="str">
        <f t="shared" si="138"/>
        <v>Hotel NameDec-23</v>
      </c>
      <c r="B271" s="331" t="str">
        <f t="shared" si="139"/>
        <v>Hotel Name45283</v>
      </c>
      <c r="C271" s="332" t="s">
        <v>183</v>
      </c>
      <c r="D271" s="333" t="str">
        <f t="shared" si="140"/>
        <v>Dec-23</v>
      </c>
      <c r="E271" s="333" t="s">
        <v>53</v>
      </c>
      <c r="F271" s="333">
        <v>45283</v>
      </c>
      <c r="G271" s="334">
        <f t="shared" si="141"/>
        <v>7</v>
      </c>
      <c r="H271" s="288"/>
      <c r="I271" s="288"/>
      <c r="J271" s="288"/>
      <c r="K271" s="289">
        <f t="shared" si="150"/>
        <v>0</v>
      </c>
      <c r="L271" s="288"/>
      <c r="M271" s="288"/>
      <c r="N271" s="288"/>
      <c r="O271" s="289">
        <f t="shared" si="125"/>
        <v>0</v>
      </c>
      <c r="P271" s="335">
        <f t="shared" si="126"/>
        <v>0</v>
      </c>
      <c r="Q271" s="335">
        <f t="shared" si="127"/>
        <v>0</v>
      </c>
      <c r="R271" s="288" t="s">
        <v>76</v>
      </c>
      <c r="S271" s="288">
        <f t="shared" si="123"/>
        <v>0</v>
      </c>
      <c r="T271" s="335">
        <f t="shared" si="128"/>
        <v>0</v>
      </c>
      <c r="U271" s="288" t="s">
        <v>75</v>
      </c>
      <c r="V271" s="336" t="b">
        <f t="shared" si="142"/>
        <v>0</v>
      </c>
      <c r="W271" s="320"/>
      <c r="X271" s="326"/>
      <c r="Y271" s="329"/>
      <c r="Z271" s="339"/>
      <c r="AB271" s="288">
        <f t="shared" si="129"/>
        <v>0</v>
      </c>
      <c r="AC271" s="288">
        <f t="shared" si="130"/>
        <v>0</v>
      </c>
      <c r="AD271" s="288">
        <f t="shared" si="131"/>
        <v>0</v>
      </c>
      <c r="AE271" s="288">
        <f t="shared" si="132"/>
        <v>0</v>
      </c>
      <c r="AF271" s="288"/>
      <c r="AG271" s="288"/>
      <c r="AH271" s="288"/>
      <c r="AI271" s="288"/>
      <c r="AJ271" s="288">
        <f t="shared" si="151"/>
        <v>0</v>
      </c>
      <c r="AK271" s="288"/>
      <c r="AL271" s="288"/>
      <c r="AM271" s="288"/>
      <c r="AN271" s="288">
        <f t="shared" si="144"/>
        <v>0</v>
      </c>
      <c r="AO271" s="335">
        <f t="shared" si="133"/>
        <v>0</v>
      </c>
      <c r="AP271" s="335">
        <f t="shared" si="134"/>
        <v>0</v>
      </c>
      <c r="AR271" s="288"/>
      <c r="AS271" s="288"/>
      <c r="AT271" s="288"/>
      <c r="AU271" s="289"/>
      <c r="AV271" s="288">
        <f t="shared" si="145"/>
        <v>0</v>
      </c>
      <c r="AW271" s="288">
        <f t="shared" si="146"/>
        <v>0</v>
      </c>
      <c r="AX271" s="288">
        <f t="shared" si="147"/>
        <v>0</v>
      </c>
      <c r="AY271" s="288">
        <f t="shared" si="148"/>
        <v>0</v>
      </c>
      <c r="AZ271" s="340"/>
      <c r="BA271" s="288"/>
      <c r="BB271" s="288"/>
      <c r="BC271" s="288"/>
      <c r="BD271" s="289"/>
      <c r="BE271" s="288">
        <f t="shared" si="149"/>
        <v>0</v>
      </c>
      <c r="BF271" s="288">
        <f t="shared" si="135"/>
        <v>0</v>
      </c>
      <c r="BG271" s="288">
        <f t="shared" si="136"/>
        <v>0</v>
      </c>
      <c r="BH271" s="288">
        <f t="shared" si="137"/>
        <v>0</v>
      </c>
      <c r="BJ271" s="340"/>
      <c r="DJ271" s="341"/>
    </row>
    <row r="272" spans="1:114" ht="12.75" customHeight="1" outlineLevel="1" x14ac:dyDescent="0.25">
      <c r="A272" s="331" t="str">
        <f t="shared" si="138"/>
        <v>Hotel NameDec-23</v>
      </c>
      <c r="B272" s="331" t="str">
        <f t="shared" si="139"/>
        <v>Hotel Name45284</v>
      </c>
      <c r="C272" s="332" t="s">
        <v>183</v>
      </c>
      <c r="D272" s="333" t="str">
        <f t="shared" si="140"/>
        <v>Dec-23</v>
      </c>
      <c r="E272" s="333" t="s">
        <v>53</v>
      </c>
      <c r="F272" s="333">
        <v>45284</v>
      </c>
      <c r="G272" s="334">
        <f t="shared" si="141"/>
        <v>1</v>
      </c>
      <c r="H272" s="288"/>
      <c r="I272" s="288"/>
      <c r="J272" s="288"/>
      <c r="K272" s="289">
        <f t="shared" si="150"/>
        <v>0</v>
      </c>
      <c r="L272" s="288"/>
      <c r="M272" s="288"/>
      <c r="N272" s="288"/>
      <c r="O272" s="289">
        <f t="shared" si="125"/>
        <v>0</v>
      </c>
      <c r="P272" s="335">
        <f t="shared" si="126"/>
        <v>0</v>
      </c>
      <c r="Q272" s="335">
        <f t="shared" si="127"/>
        <v>0</v>
      </c>
      <c r="R272" s="288" t="s">
        <v>77</v>
      </c>
      <c r="S272" s="288">
        <f t="shared" si="123"/>
        <v>0</v>
      </c>
      <c r="T272" s="335">
        <f t="shared" si="128"/>
        <v>0</v>
      </c>
      <c r="U272" s="288" t="s">
        <v>77</v>
      </c>
      <c r="V272" s="336" t="b">
        <f t="shared" si="142"/>
        <v>1</v>
      </c>
      <c r="W272" s="320"/>
      <c r="X272" s="326"/>
      <c r="Y272" s="329"/>
      <c r="Z272" s="339"/>
      <c r="AB272" s="288">
        <f t="shared" si="129"/>
        <v>0</v>
      </c>
      <c r="AC272" s="288">
        <f t="shared" si="130"/>
        <v>0</v>
      </c>
      <c r="AD272" s="288">
        <f t="shared" si="131"/>
        <v>0</v>
      </c>
      <c r="AE272" s="288">
        <f t="shared" si="132"/>
        <v>0</v>
      </c>
      <c r="AF272" s="288"/>
      <c r="AG272" s="288"/>
      <c r="AH272" s="288"/>
      <c r="AI272" s="288"/>
      <c r="AJ272" s="288">
        <f t="shared" si="151"/>
        <v>0</v>
      </c>
      <c r="AK272" s="288"/>
      <c r="AL272" s="288"/>
      <c r="AM272" s="288"/>
      <c r="AN272" s="288">
        <f t="shared" si="144"/>
        <v>0</v>
      </c>
      <c r="AO272" s="335">
        <f t="shared" si="133"/>
        <v>0</v>
      </c>
      <c r="AP272" s="335">
        <f t="shared" si="134"/>
        <v>0</v>
      </c>
      <c r="AR272" s="288"/>
      <c r="AS272" s="288"/>
      <c r="AT272" s="288"/>
      <c r="AU272" s="289"/>
      <c r="AV272" s="288">
        <f t="shared" si="145"/>
        <v>0</v>
      </c>
      <c r="AW272" s="288">
        <f t="shared" si="146"/>
        <v>0</v>
      </c>
      <c r="AX272" s="288">
        <f t="shared" si="147"/>
        <v>0</v>
      </c>
      <c r="AY272" s="288">
        <f t="shared" si="148"/>
        <v>0</v>
      </c>
      <c r="AZ272" s="340"/>
      <c r="BA272" s="288"/>
      <c r="BB272" s="288"/>
      <c r="BC272" s="288"/>
      <c r="BD272" s="289"/>
      <c r="BE272" s="288">
        <f t="shared" si="149"/>
        <v>0</v>
      </c>
      <c r="BF272" s="288">
        <f t="shared" si="135"/>
        <v>0</v>
      </c>
      <c r="BG272" s="288">
        <f t="shared" si="136"/>
        <v>0</v>
      </c>
      <c r="BH272" s="288">
        <f t="shared" si="137"/>
        <v>0</v>
      </c>
      <c r="BJ272" s="340"/>
      <c r="DJ272" s="341"/>
    </row>
    <row r="273" spans="1:114" ht="12.75" customHeight="1" outlineLevel="1" x14ac:dyDescent="0.25">
      <c r="A273" s="331" t="str">
        <f t="shared" si="138"/>
        <v>Hotel NameDec-23</v>
      </c>
      <c r="B273" s="331" t="str">
        <f t="shared" si="139"/>
        <v>Hotel Name45285</v>
      </c>
      <c r="C273" s="332" t="s">
        <v>183</v>
      </c>
      <c r="D273" s="333" t="str">
        <f t="shared" si="140"/>
        <v>Dec-23</v>
      </c>
      <c r="E273" s="333" t="s">
        <v>53</v>
      </c>
      <c r="F273" s="333">
        <v>45285</v>
      </c>
      <c r="G273" s="334">
        <f t="shared" si="141"/>
        <v>2</v>
      </c>
      <c r="H273" s="288"/>
      <c r="I273" s="288"/>
      <c r="J273" s="288"/>
      <c r="K273" s="289">
        <f t="shared" si="150"/>
        <v>0</v>
      </c>
      <c r="L273" s="288"/>
      <c r="M273" s="288"/>
      <c r="N273" s="288"/>
      <c r="O273" s="289">
        <f t="shared" si="125"/>
        <v>0</v>
      </c>
      <c r="P273" s="335">
        <f t="shared" si="126"/>
        <v>0</v>
      </c>
      <c r="Q273" s="335">
        <f t="shared" si="127"/>
        <v>0</v>
      </c>
      <c r="R273" s="288" t="s">
        <v>77</v>
      </c>
      <c r="S273" s="288">
        <f t="shared" si="123"/>
        <v>0</v>
      </c>
      <c r="T273" s="335">
        <f t="shared" si="128"/>
        <v>0</v>
      </c>
      <c r="U273" s="288" t="s">
        <v>77</v>
      </c>
      <c r="V273" s="336" t="b">
        <f t="shared" si="142"/>
        <v>1</v>
      </c>
      <c r="W273" s="320"/>
      <c r="X273" s="326"/>
      <c r="Y273" s="329"/>
      <c r="Z273" s="339"/>
      <c r="AB273" s="288">
        <f t="shared" si="129"/>
        <v>0</v>
      </c>
      <c r="AC273" s="288">
        <f t="shared" si="130"/>
        <v>0</v>
      </c>
      <c r="AD273" s="288">
        <f t="shared" si="131"/>
        <v>0</v>
      </c>
      <c r="AE273" s="288">
        <f t="shared" si="132"/>
        <v>0</v>
      </c>
      <c r="AF273" s="288"/>
      <c r="AG273" s="288"/>
      <c r="AH273" s="288"/>
      <c r="AI273" s="288"/>
      <c r="AJ273" s="288">
        <f t="shared" si="151"/>
        <v>0</v>
      </c>
      <c r="AK273" s="288"/>
      <c r="AL273" s="288"/>
      <c r="AM273" s="288"/>
      <c r="AN273" s="288">
        <f t="shared" si="144"/>
        <v>0</v>
      </c>
      <c r="AO273" s="335">
        <f t="shared" si="133"/>
        <v>0</v>
      </c>
      <c r="AP273" s="335">
        <f t="shared" si="134"/>
        <v>0</v>
      </c>
      <c r="AR273" s="288"/>
      <c r="AS273" s="288"/>
      <c r="AT273" s="288"/>
      <c r="AU273" s="289"/>
      <c r="AV273" s="288">
        <f t="shared" si="145"/>
        <v>0</v>
      </c>
      <c r="AW273" s="288">
        <f t="shared" si="146"/>
        <v>0</v>
      </c>
      <c r="AX273" s="288">
        <f t="shared" si="147"/>
        <v>0</v>
      </c>
      <c r="AY273" s="288">
        <f t="shared" si="148"/>
        <v>0</v>
      </c>
      <c r="AZ273" s="340"/>
      <c r="BA273" s="288"/>
      <c r="BB273" s="288"/>
      <c r="BC273" s="288"/>
      <c r="BD273" s="289"/>
      <c r="BE273" s="288">
        <f t="shared" si="149"/>
        <v>0</v>
      </c>
      <c r="BF273" s="288">
        <f t="shared" si="135"/>
        <v>0</v>
      </c>
      <c r="BG273" s="288">
        <f t="shared" si="136"/>
        <v>0</v>
      </c>
      <c r="BH273" s="288">
        <f t="shared" si="137"/>
        <v>0</v>
      </c>
      <c r="BJ273" s="340"/>
      <c r="DJ273" s="341"/>
    </row>
    <row r="274" spans="1:114" ht="12.75" customHeight="1" outlineLevel="1" x14ac:dyDescent="0.25">
      <c r="A274" s="331" t="str">
        <f t="shared" si="138"/>
        <v>Hotel NameDec-23</v>
      </c>
      <c r="B274" s="331" t="str">
        <f t="shared" si="139"/>
        <v>Hotel Name45286</v>
      </c>
      <c r="C274" s="332" t="s">
        <v>183</v>
      </c>
      <c r="D274" s="333" t="str">
        <f t="shared" si="140"/>
        <v>Dec-23</v>
      </c>
      <c r="E274" s="333" t="s">
        <v>53</v>
      </c>
      <c r="F274" s="333">
        <v>45286</v>
      </c>
      <c r="G274" s="334">
        <f t="shared" si="141"/>
        <v>3</v>
      </c>
      <c r="H274" s="288"/>
      <c r="I274" s="288"/>
      <c r="J274" s="288"/>
      <c r="K274" s="289">
        <f t="shared" si="150"/>
        <v>0</v>
      </c>
      <c r="L274" s="288"/>
      <c r="M274" s="288"/>
      <c r="N274" s="288"/>
      <c r="O274" s="289">
        <f t="shared" si="125"/>
        <v>0</v>
      </c>
      <c r="P274" s="335">
        <f t="shared" si="126"/>
        <v>0</v>
      </c>
      <c r="Q274" s="335">
        <f t="shared" si="127"/>
        <v>0</v>
      </c>
      <c r="R274" s="288" t="s">
        <v>77</v>
      </c>
      <c r="S274" s="288">
        <f t="shared" si="123"/>
        <v>0</v>
      </c>
      <c r="T274" s="335">
        <f t="shared" si="128"/>
        <v>0</v>
      </c>
      <c r="U274" s="288" t="s">
        <v>77</v>
      </c>
      <c r="V274" s="336" t="b">
        <f t="shared" si="142"/>
        <v>1</v>
      </c>
      <c r="W274" s="320"/>
      <c r="X274" s="326"/>
      <c r="Y274" s="329"/>
      <c r="Z274" s="339"/>
      <c r="AB274" s="288">
        <f t="shared" si="129"/>
        <v>0</v>
      </c>
      <c r="AC274" s="288">
        <f t="shared" si="130"/>
        <v>0</v>
      </c>
      <c r="AD274" s="288">
        <f t="shared" si="131"/>
        <v>0</v>
      </c>
      <c r="AE274" s="288">
        <f t="shared" si="132"/>
        <v>0</v>
      </c>
      <c r="AF274" s="288"/>
      <c r="AG274" s="288"/>
      <c r="AH274" s="288"/>
      <c r="AI274" s="288"/>
      <c r="AJ274" s="288">
        <f t="shared" si="151"/>
        <v>0</v>
      </c>
      <c r="AK274" s="288"/>
      <c r="AL274" s="288"/>
      <c r="AM274" s="288"/>
      <c r="AN274" s="288">
        <f t="shared" si="144"/>
        <v>0</v>
      </c>
      <c r="AO274" s="335">
        <f t="shared" si="133"/>
        <v>0</v>
      </c>
      <c r="AP274" s="335">
        <f t="shared" si="134"/>
        <v>0</v>
      </c>
      <c r="AR274" s="288"/>
      <c r="AS274" s="288"/>
      <c r="AT274" s="288"/>
      <c r="AU274" s="289"/>
      <c r="AV274" s="288">
        <f t="shared" si="145"/>
        <v>0</v>
      </c>
      <c r="AW274" s="288">
        <f t="shared" si="146"/>
        <v>0</v>
      </c>
      <c r="AX274" s="288">
        <f t="shared" si="147"/>
        <v>0</v>
      </c>
      <c r="AY274" s="288">
        <f t="shared" si="148"/>
        <v>0</v>
      </c>
      <c r="AZ274" s="340"/>
      <c r="BA274" s="288"/>
      <c r="BB274" s="288"/>
      <c r="BC274" s="288"/>
      <c r="BD274" s="289"/>
      <c r="BE274" s="288">
        <f t="shared" si="149"/>
        <v>0</v>
      </c>
      <c r="BF274" s="288">
        <f t="shared" si="135"/>
        <v>0</v>
      </c>
      <c r="BG274" s="288">
        <f t="shared" si="136"/>
        <v>0</v>
      </c>
      <c r="BH274" s="288">
        <f t="shared" si="137"/>
        <v>0</v>
      </c>
      <c r="BJ274" s="340"/>
      <c r="DJ274" s="341"/>
    </row>
    <row r="275" spans="1:114" ht="12.75" customHeight="1" outlineLevel="1" x14ac:dyDescent="0.25">
      <c r="A275" s="331" t="str">
        <f t="shared" si="138"/>
        <v>Hotel NameDec-23</v>
      </c>
      <c r="B275" s="331" t="str">
        <f t="shared" si="139"/>
        <v>Hotel Name45287</v>
      </c>
      <c r="C275" s="332" t="s">
        <v>183</v>
      </c>
      <c r="D275" s="333" t="str">
        <f t="shared" si="140"/>
        <v>Dec-23</v>
      </c>
      <c r="E275" s="333" t="s">
        <v>53</v>
      </c>
      <c r="F275" s="333">
        <v>45287</v>
      </c>
      <c r="G275" s="334">
        <f t="shared" si="141"/>
        <v>4</v>
      </c>
      <c r="H275" s="288"/>
      <c r="I275" s="288"/>
      <c r="J275" s="288"/>
      <c r="K275" s="289">
        <f t="shared" si="150"/>
        <v>0</v>
      </c>
      <c r="L275" s="288"/>
      <c r="M275" s="288"/>
      <c r="N275" s="288"/>
      <c r="O275" s="289">
        <f t="shared" si="125"/>
        <v>0</v>
      </c>
      <c r="P275" s="335">
        <f t="shared" si="126"/>
        <v>0</v>
      </c>
      <c r="Q275" s="335">
        <f t="shared" si="127"/>
        <v>0</v>
      </c>
      <c r="R275" s="288" t="s">
        <v>76</v>
      </c>
      <c r="S275" s="288">
        <f t="shared" si="123"/>
        <v>0</v>
      </c>
      <c r="T275" s="335">
        <f t="shared" si="128"/>
        <v>0</v>
      </c>
      <c r="U275" s="288" t="s">
        <v>77</v>
      </c>
      <c r="V275" s="336" t="b">
        <f t="shared" si="142"/>
        <v>0</v>
      </c>
      <c r="W275" s="320"/>
      <c r="X275" s="326"/>
      <c r="Y275" s="329"/>
      <c r="Z275" s="339"/>
      <c r="AB275" s="288">
        <f t="shared" si="129"/>
        <v>0</v>
      </c>
      <c r="AC275" s="288">
        <f t="shared" si="130"/>
        <v>0</v>
      </c>
      <c r="AD275" s="288">
        <f t="shared" si="131"/>
        <v>0</v>
      </c>
      <c r="AE275" s="288">
        <f t="shared" si="132"/>
        <v>0</v>
      </c>
      <c r="AF275" s="288"/>
      <c r="AG275" s="288"/>
      <c r="AH275" s="288"/>
      <c r="AI275" s="288"/>
      <c r="AJ275" s="288">
        <f t="shared" si="151"/>
        <v>0</v>
      </c>
      <c r="AK275" s="288"/>
      <c r="AL275" s="288"/>
      <c r="AM275" s="288"/>
      <c r="AN275" s="288">
        <f t="shared" si="144"/>
        <v>0</v>
      </c>
      <c r="AO275" s="335">
        <f t="shared" si="133"/>
        <v>0</v>
      </c>
      <c r="AP275" s="335">
        <f t="shared" si="134"/>
        <v>0</v>
      </c>
      <c r="AR275" s="288"/>
      <c r="AS275" s="288"/>
      <c r="AT275" s="288"/>
      <c r="AU275" s="289"/>
      <c r="AV275" s="288">
        <f t="shared" si="145"/>
        <v>0</v>
      </c>
      <c r="AW275" s="288">
        <f t="shared" si="146"/>
        <v>0</v>
      </c>
      <c r="AX275" s="288">
        <f t="shared" si="147"/>
        <v>0</v>
      </c>
      <c r="AY275" s="288">
        <f t="shared" si="148"/>
        <v>0</v>
      </c>
      <c r="AZ275" s="340"/>
      <c r="BA275" s="288"/>
      <c r="BB275" s="288"/>
      <c r="BC275" s="288"/>
      <c r="BD275" s="289"/>
      <c r="BE275" s="288">
        <f t="shared" si="149"/>
        <v>0</v>
      </c>
      <c r="BF275" s="288">
        <f t="shared" si="135"/>
        <v>0</v>
      </c>
      <c r="BG275" s="288">
        <f t="shared" si="136"/>
        <v>0</v>
      </c>
      <c r="BH275" s="288">
        <f t="shared" si="137"/>
        <v>0</v>
      </c>
      <c r="BJ275" s="340"/>
      <c r="DJ275" s="341"/>
    </row>
    <row r="276" spans="1:114" ht="12.75" customHeight="1" outlineLevel="1" x14ac:dyDescent="0.25">
      <c r="A276" s="331" t="str">
        <f t="shared" si="138"/>
        <v>Hotel NameDec-23</v>
      </c>
      <c r="B276" s="331" t="str">
        <f t="shared" si="139"/>
        <v>Hotel Name45288</v>
      </c>
      <c r="C276" s="332" t="s">
        <v>183</v>
      </c>
      <c r="D276" s="333" t="str">
        <f t="shared" si="140"/>
        <v>Dec-23</v>
      </c>
      <c r="E276" s="333" t="s">
        <v>53</v>
      </c>
      <c r="F276" s="333">
        <v>45288</v>
      </c>
      <c r="G276" s="334">
        <f t="shared" si="141"/>
        <v>5</v>
      </c>
      <c r="H276" s="288"/>
      <c r="I276" s="288"/>
      <c r="J276" s="288"/>
      <c r="K276" s="289">
        <f t="shared" si="150"/>
        <v>0</v>
      </c>
      <c r="L276" s="288"/>
      <c r="M276" s="288"/>
      <c r="N276" s="288"/>
      <c r="O276" s="289">
        <f t="shared" si="125"/>
        <v>0</v>
      </c>
      <c r="P276" s="335">
        <f t="shared" si="126"/>
        <v>0</v>
      </c>
      <c r="Q276" s="335">
        <f t="shared" si="127"/>
        <v>0</v>
      </c>
      <c r="R276" s="288" t="s">
        <v>76</v>
      </c>
      <c r="S276" s="288">
        <f t="shared" si="123"/>
        <v>0</v>
      </c>
      <c r="T276" s="335">
        <f t="shared" si="128"/>
        <v>0</v>
      </c>
      <c r="U276" s="288" t="s">
        <v>77</v>
      </c>
      <c r="V276" s="336" t="b">
        <f t="shared" si="142"/>
        <v>0</v>
      </c>
      <c r="W276" s="320"/>
      <c r="X276" s="326"/>
      <c r="Y276" s="329"/>
      <c r="Z276" s="339"/>
      <c r="AB276" s="288">
        <f t="shared" si="129"/>
        <v>0</v>
      </c>
      <c r="AC276" s="288">
        <f t="shared" si="130"/>
        <v>0</v>
      </c>
      <c r="AD276" s="288">
        <f t="shared" si="131"/>
        <v>0</v>
      </c>
      <c r="AE276" s="288">
        <f t="shared" si="132"/>
        <v>0</v>
      </c>
      <c r="AF276" s="288"/>
      <c r="AG276" s="288"/>
      <c r="AH276" s="288"/>
      <c r="AI276" s="288"/>
      <c r="AJ276" s="288">
        <f t="shared" si="151"/>
        <v>0</v>
      </c>
      <c r="AK276" s="288"/>
      <c r="AL276" s="288"/>
      <c r="AM276" s="288"/>
      <c r="AN276" s="288">
        <f t="shared" si="144"/>
        <v>0</v>
      </c>
      <c r="AO276" s="335">
        <f t="shared" si="133"/>
        <v>0</v>
      </c>
      <c r="AP276" s="335">
        <f t="shared" si="134"/>
        <v>0</v>
      </c>
      <c r="AR276" s="288"/>
      <c r="AS276" s="288"/>
      <c r="AT276" s="288"/>
      <c r="AU276" s="289"/>
      <c r="AV276" s="288">
        <f t="shared" si="145"/>
        <v>0</v>
      </c>
      <c r="AW276" s="288">
        <f t="shared" si="146"/>
        <v>0</v>
      </c>
      <c r="AX276" s="288">
        <f t="shared" si="147"/>
        <v>0</v>
      </c>
      <c r="AY276" s="288">
        <f t="shared" si="148"/>
        <v>0</v>
      </c>
      <c r="AZ276" s="340"/>
      <c r="BA276" s="288"/>
      <c r="BB276" s="288"/>
      <c r="BC276" s="288"/>
      <c r="BD276" s="289"/>
      <c r="BE276" s="288">
        <f t="shared" si="149"/>
        <v>0</v>
      </c>
      <c r="BF276" s="288">
        <f t="shared" si="135"/>
        <v>0</v>
      </c>
      <c r="BG276" s="288">
        <f t="shared" si="136"/>
        <v>0</v>
      </c>
      <c r="BH276" s="288">
        <f t="shared" si="137"/>
        <v>0</v>
      </c>
      <c r="BJ276" s="340"/>
      <c r="DJ276" s="341"/>
    </row>
    <row r="277" spans="1:114" ht="12.75" customHeight="1" outlineLevel="1" x14ac:dyDescent="0.25">
      <c r="A277" s="331" t="str">
        <f t="shared" si="138"/>
        <v>Hotel NameDec-23</v>
      </c>
      <c r="B277" s="331" t="str">
        <f t="shared" si="139"/>
        <v>Hotel Name45289</v>
      </c>
      <c r="C277" s="332" t="s">
        <v>183</v>
      </c>
      <c r="D277" s="333" t="str">
        <f t="shared" si="140"/>
        <v>Dec-23</v>
      </c>
      <c r="E277" s="333" t="s">
        <v>53</v>
      </c>
      <c r="F277" s="333">
        <v>45289</v>
      </c>
      <c r="G277" s="334">
        <f t="shared" si="141"/>
        <v>6</v>
      </c>
      <c r="H277" s="288"/>
      <c r="I277" s="288"/>
      <c r="J277" s="288"/>
      <c r="K277" s="289">
        <f t="shared" si="150"/>
        <v>0</v>
      </c>
      <c r="L277" s="288"/>
      <c r="M277" s="288"/>
      <c r="N277" s="288"/>
      <c r="O277" s="289">
        <f t="shared" si="125"/>
        <v>0</v>
      </c>
      <c r="P277" s="335">
        <f t="shared" si="126"/>
        <v>0</v>
      </c>
      <c r="Q277" s="335">
        <f t="shared" si="127"/>
        <v>0</v>
      </c>
      <c r="R277" s="288" t="s">
        <v>76</v>
      </c>
      <c r="S277" s="288">
        <f t="shared" ref="S277:S340" si="152">N277</f>
        <v>0</v>
      </c>
      <c r="T277" s="335">
        <f t="shared" si="128"/>
        <v>0</v>
      </c>
      <c r="U277" s="288" t="s">
        <v>78</v>
      </c>
      <c r="V277" s="336" t="b">
        <f t="shared" si="142"/>
        <v>0</v>
      </c>
      <c r="W277" s="320"/>
      <c r="X277" s="326"/>
      <c r="Y277" s="329"/>
      <c r="Z277" s="339"/>
      <c r="AB277" s="288">
        <f t="shared" si="129"/>
        <v>0</v>
      </c>
      <c r="AC277" s="288">
        <f t="shared" si="130"/>
        <v>0</v>
      </c>
      <c r="AD277" s="288">
        <f t="shared" si="131"/>
        <v>0</v>
      </c>
      <c r="AE277" s="288">
        <f t="shared" si="132"/>
        <v>0</v>
      </c>
      <c r="AF277" s="288"/>
      <c r="AG277" s="288"/>
      <c r="AH277" s="288"/>
      <c r="AI277" s="288"/>
      <c r="AJ277" s="288">
        <f t="shared" si="151"/>
        <v>0</v>
      </c>
      <c r="AK277" s="288"/>
      <c r="AL277" s="288"/>
      <c r="AM277" s="288"/>
      <c r="AN277" s="288">
        <f t="shared" si="144"/>
        <v>0</v>
      </c>
      <c r="AO277" s="335">
        <f t="shared" si="133"/>
        <v>0</v>
      </c>
      <c r="AP277" s="335">
        <f t="shared" si="134"/>
        <v>0</v>
      </c>
      <c r="AR277" s="288"/>
      <c r="AS277" s="288"/>
      <c r="AT277" s="288"/>
      <c r="AU277" s="289"/>
      <c r="AV277" s="288">
        <f t="shared" si="145"/>
        <v>0</v>
      </c>
      <c r="AW277" s="288">
        <f t="shared" si="146"/>
        <v>0</v>
      </c>
      <c r="AX277" s="288">
        <f t="shared" si="147"/>
        <v>0</v>
      </c>
      <c r="AY277" s="288">
        <f t="shared" si="148"/>
        <v>0</v>
      </c>
      <c r="AZ277" s="340"/>
      <c r="BA277" s="288"/>
      <c r="BB277" s="288"/>
      <c r="BC277" s="288"/>
      <c r="BD277" s="289"/>
      <c r="BE277" s="288">
        <f t="shared" si="149"/>
        <v>0</v>
      </c>
      <c r="BF277" s="288">
        <f t="shared" si="135"/>
        <v>0</v>
      </c>
      <c r="BG277" s="288">
        <f t="shared" si="136"/>
        <v>0</v>
      </c>
      <c r="BH277" s="288">
        <f t="shared" si="137"/>
        <v>0</v>
      </c>
      <c r="BJ277" s="340"/>
      <c r="DJ277" s="341"/>
    </row>
    <row r="278" spans="1:114" ht="12.75" customHeight="1" outlineLevel="1" x14ac:dyDescent="0.25">
      <c r="A278" s="331" t="str">
        <f t="shared" si="138"/>
        <v>Hotel NameDec-23</v>
      </c>
      <c r="B278" s="331" t="str">
        <f t="shared" si="139"/>
        <v>Hotel Name45290</v>
      </c>
      <c r="C278" s="332" t="s">
        <v>183</v>
      </c>
      <c r="D278" s="333" t="str">
        <f t="shared" si="140"/>
        <v>Dec-23</v>
      </c>
      <c r="E278" s="333" t="s">
        <v>53</v>
      </c>
      <c r="F278" s="333">
        <v>45290</v>
      </c>
      <c r="G278" s="334">
        <f t="shared" si="141"/>
        <v>7</v>
      </c>
      <c r="H278" s="288"/>
      <c r="I278" s="288"/>
      <c r="J278" s="288"/>
      <c r="K278" s="289">
        <f t="shared" si="150"/>
        <v>0</v>
      </c>
      <c r="L278" s="288"/>
      <c r="M278" s="288"/>
      <c r="N278" s="288"/>
      <c r="O278" s="289">
        <f t="shared" si="125"/>
        <v>0</v>
      </c>
      <c r="P278" s="335">
        <f t="shared" si="126"/>
        <v>0</v>
      </c>
      <c r="Q278" s="335">
        <f t="shared" si="127"/>
        <v>0</v>
      </c>
      <c r="R278" s="288" t="s">
        <v>77</v>
      </c>
      <c r="S278" s="288">
        <f t="shared" si="152"/>
        <v>0</v>
      </c>
      <c r="T278" s="335">
        <f t="shared" si="128"/>
        <v>0</v>
      </c>
      <c r="U278" s="288" t="s">
        <v>78</v>
      </c>
      <c r="V278" s="336" t="b">
        <f t="shared" si="142"/>
        <v>0</v>
      </c>
      <c r="W278" s="320"/>
      <c r="X278" s="326"/>
      <c r="Y278" s="329"/>
      <c r="Z278" s="339"/>
      <c r="AB278" s="288">
        <f t="shared" si="129"/>
        <v>0</v>
      </c>
      <c r="AC278" s="288">
        <f t="shared" si="130"/>
        <v>0</v>
      </c>
      <c r="AD278" s="288">
        <f t="shared" si="131"/>
        <v>0</v>
      </c>
      <c r="AE278" s="288">
        <f t="shared" si="132"/>
        <v>0</v>
      </c>
      <c r="AF278" s="288"/>
      <c r="AG278" s="288"/>
      <c r="AH278" s="288"/>
      <c r="AI278" s="288"/>
      <c r="AJ278" s="288">
        <f t="shared" si="151"/>
        <v>0</v>
      </c>
      <c r="AK278" s="288"/>
      <c r="AL278" s="288"/>
      <c r="AM278" s="288"/>
      <c r="AN278" s="288">
        <f t="shared" si="144"/>
        <v>0</v>
      </c>
      <c r="AO278" s="335">
        <f t="shared" si="133"/>
        <v>0</v>
      </c>
      <c r="AP278" s="335">
        <f t="shared" si="134"/>
        <v>0</v>
      </c>
      <c r="AR278" s="288"/>
      <c r="AS278" s="288"/>
      <c r="AT278" s="288"/>
      <c r="AU278" s="289"/>
      <c r="AV278" s="288">
        <f t="shared" si="145"/>
        <v>0</v>
      </c>
      <c r="AW278" s="288">
        <f t="shared" si="146"/>
        <v>0</v>
      </c>
      <c r="AX278" s="288">
        <f t="shared" si="147"/>
        <v>0</v>
      </c>
      <c r="AY278" s="288">
        <f t="shared" si="148"/>
        <v>0</v>
      </c>
      <c r="AZ278" s="340"/>
      <c r="BA278" s="288"/>
      <c r="BB278" s="288"/>
      <c r="BC278" s="288"/>
      <c r="BD278" s="289"/>
      <c r="BE278" s="288">
        <f t="shared" si="149"/>
        <v>0</v>
      </c>
      <c r="BF278" s="288">
        <f t="shared" si="135"/>
        <v>0</v>
      </c>
      <c r="BG278" s="288">
        <f t="shared" si="136"/>
        <v>0</v>
      </c>
      <c r="BH278" s="288">
        <f t="shared" si="137"/>
        <v>0</v>
      </c>
      <c r="BJ278" s="340"/>
      <c r="DJ278" s="341"/>
    </row>
    <row r="279" spans="1:114" ht="12.75" customHeight="1" outlineLevel="1" x14ac:dyDescent="0.25">
      <c r="A279" s="331" t="str">
        <f t="shared" si="138"/>
        <v>Hotel NameDec-23</v>
      </c>
      <c r="B279" s="331" t="str">
        <f t="shared" si="139"/>
        <v>Hotel Name45291</v>
      </c>
      <c r="C279" s="332" t="s">
        <v>183</v>
      </c>
      <c r="D279" s="333" t="str">
        <f t="shared" si="140"/>
        <v>Dec-23</v>
      </c>
      <c r="E279" s="333" t="s">
        <v>53</v>
      </c>
      <c r="F279" s="333">
        <v>45291</v>
      </c>
      <c r="G279" s="334">
        <f t="shared" si="141"/>
        <v>1</v>
      </c>
      <c r="H279" s="288"/>
      <c r="I279" s="288"/>
      <c r="J279" s="288"/>
      <c r="K279" s="289">
        <f t="shared" si="150"/>
        <v>0</v>
      </c>
      <c r="L279" s="288"/>
      <c r="M279" s="288"/>
      <c r="N279" s="288"/>
      <c r="O279" s="289">
        <f t="shared" si="125"/>
        <v>0</v>
      </c>
      <c r="P279" s="335">
        <f t="shared" si="126"/>
        <v>0</v>
      </c>
      <c r="Q279" s="335">
        <f t="shared" si="127"/>
        <v>0</v>
      </c>
      <c r="R279" s="288" t="s">
        <v>76</v>
      </c>
      <c r="S279" s="288">
        <f t="shared" si="152"/>
        <v>0</v>
      </c>
      <c r="T279" s="335">
        <f t="shared" si="128"/>
        <v>0</v>
      </c>
      <c r="U279" s="288" t="s">
        <v>78</v>
      </c>
      <c r="V279" s="336" t="b">
        <f t="shared" si="142"/>
        <v>0</v>
      </c>
      <c r="W279" s="320"/>
      <c r="X279" s="326"/>
      <c r="Y279" s="329"/>
      <c r="Z279" s="339"/>
      <c r="AB279" s="288">
        <f t="shared" si="129"/>
        <v>0</v>
      </c>
      <c r="AC279" s="288">
        <f t="shared" si="130"/>
        <v>0</v>
      </c>
      <c r="AD279" s="288">
        <f t="shared" si="131"/>
        <v>0</v>
      </c>
      <c r="AE279" s="288">
        <f t="shared" si="132"/>
        <v>0</v>
      </c>
      <c r="AF279" s="288"/>
      <c r="AG279" s="288"/>
      <c r="AH279" s="288"/>
      <c r="AI279" s="288"/>
      <c r="AJ279" s="288">
        <f t="shared" si="151"/>
        <v>0</v>
      </c>
      <c r="AK279" s="288"/>
      <c r="AL279" s="288"/>
      <c r="AM279" s="288"/>
      <c r="AN279" s="288">
        <f t="shared" si="144"/>
        <v>0</v>
      </c>
      <c r="AO279" s="335">
        <f t="shared" si="133"/>
        <v>0</v>
      </c>
      <c r="AP279" s="335">
        <f t="shared" si="134"/>
        <v>0</v>
      </c>
      <c r="AR279" s="288"/>
      <c r="AS279" s="288"/>
      <c r="AT279" s="288"/>
      <c r="AU279" s="289"/>
      <c r="AV279" s="288">
        <f t="shared" si="145"/>
        <v>0</v>
      </c>
      <c r="AW279" s="288">
        <f t="shared" si="146"/>
        <v>0</v>
      </c>
      <c r="AX279" s="288">
        <f t="shared" si="147"/>
        <v>0</v>
      </c>
      <c r="AY279" s="288">
        <f t="shared" si="148"/>
        <v>0</v>
      </c>
      <c r="AZ279" s="340"/>
      <c r="BA279" s="288"/>
      <c r="BB279" s="288"/>
      <c r="BC279" s="288"/>
      <c r="BD279" s="289"/>
      <c r="BE279" s="288">
        <f t="shared" si="149"/>
        <v>0</v>
      </c>
      <c r="BF279" s="288">
        <f t="shared" si="135"/>
        <v>0</v>
      </c>
      <c r="BG279" s="288">
        <f t="shared" si="136"/>
        <v>0</v>
      </c>
      <c r="BH279" s="288">
        <f t="shared" si="137"/>
        <v>0</v>
      </c>
      <c r="BJ279" s="340"/>
      <c r="DJ279" s="341"/>
    </row>
    <row r="280" spans="1:114" ht="12.75" customHeight="1" outlineLevel="1" x14ac:dyDescent="0.25">
      <c r="A280" s="331" t="str">
        <f t="shared" si="138"/>
        <v>Hotel NameJan-24</v>
      </c>
      <c r="B280" s="331" t="str">
        <f t="shared" si="139"/>
        <v>Hotel Name45292</v>
      </c>
      <c r="C280" s="332" t="s">
        <v>183</v>
      </c>
      <c r="D280" s="333" t="str">
        <f t="shared" si="140"/>
        <v>Jan-24</v>
      </c>
      <c r="E280" s="333" t="s">
        <v>54</v>
      </c>
      <c r="F280" s="333">
        <v>45292</v>
      </c>
      <c r="G280" s="334">
        <f t="shared" si="141"/>
        <v>2</v>
      </c>
      <c r="H280" s="288"/>
      <c r="I280" s="288"/>
      <c r="J280" s="288"/>
      <c r="K280" s="289">
        <f t="shared" si="150"/>
        <v>0</v>
      </c>
      <c r="L280" s="288"/>
      <c r="M280" s="288"/>
      <c r="N280" s="288"/>
      <c r="O280" s="289">
        <f t="shared" si="125"/>
        <v>0</v>
      </c>
      <c r="P280" s="335">
        <f t="shared" si="126"/>
        <v>0</v>
      </c>
      <c r="Q280" s="335">
        <f t="shared" si="127"/>
        <v>0</v>
      </c>
      <c r="R280" s="288" t="s">
        <v>76</v>
      </c>
      <c r="S280" s="288">
        <f t="shared" si="152"/>
        <v>0</v>
      </c>
      <c r="T280" s="335">
        <f t="shared" si="128"/>
        <v>0</v>
      </c>
      <c r="U280" s="288" t="s">
        <v>76</v>
      </c>
      <c r="V280" s="336" t="b">
        <f t="shared" si="142"/>
        <v>1</v>
      </c>
      <c r="W280" s="337">
        <f>ROUND(L280,0)</f>
        <v>0</v>
      </c>
      <c r="X280" s="337">
        <f t="shared" ref="X280:X310" si="153">ROUND(M280,0)</f>
        <v>0</v>
      </c>
      <c r="Y280" s="329"/>
      <c r="Z280" s="339"/>
      <c r="AB280" s="288">
        <f t="shared" si="129"/>
        <v>0</v>
      </c>
      <c r="AC280" s="288">
        <f t="shared" si="130"/>
        <v>0</v>
      </c>
      <c r="AD280" s="288">
        <f t="shared" si="131"/>
        <v>0</v>
      </c>
      <c r="AE280" s="288">
        <f t="shared" si="132"/>
        <v>0</v>
      </c>
      <c r="AF280" s="288"/>
      <c r="AG280" s="288"/>
      <c r="AH280" s="288"/>
      <c r="AI280" s="288"/>
      <c r="AJ280" s="288">
        <f t="shared" si="151"/>
        <v>0</v>
      </c>
      <c r="AK280" s="288"/>
      <c r="AL280" s="288"/>
      <c r="AM280" s="288"/>
      <c r="AN280" s="288">
        <f t="shared" si="144"/>
        <v>0</v>
      </c>
      <c r="AO280" s="335">
        <f t="shared" si="133"/>
        <v>0</v>
      </c>
      <c r="AP280" s="335">
        <f t="shared" si="134"/>
        <v>0</v>
      </c>
      <c r="AR280" s="288"/>
      <c r="AS280" s="288"/>
      <c r="AT280" s="288"/>
      <c r="AU280" s="289"/>
      <c r="AV280" s="288">
        <f t="shared" si="145"/>
        <v>0</v>
      </c>
      <c r="AW280" s="288">
        <f t="shared" si="146"/>
        <v>0</v>
      </c>
      <c r="AX280" s="288">
        <f t="shared" si="147"/>
        <v>0</v>
      </c>
      <c r="AY280" s="288">
        <f t="shared" si="148"/>
        <v>0</v>
      </c>
      <c r="AZ280" s="340"/>
      <c r="BA280" s="288"/>
      <c r="BB280" s="288"/>
      <c r="BC280" s="288"/>
      <c r="BD280" s="289"/>
      <c r="BE280" s="288">
        <f t="shared" si="149"/>
        <v>0</v>
      </c>
      <c r="BF280" s="288">
        <f t="shared" si="135"/>
        <v>0</v>
      </c>
      <c r="BG280" s="288">
        <f t="shared" si="136"/>
        <v>0</v>
      </c>
      <c r="BH280" s="288">
        <f t="shared" si="137"/>
        <v>0</v>
      </c>
      <c r="DJ280" s="341"/>
    </row>
    <row r="281" spans="1:114" ht="12.75" customHeight="1" outlineLevel="1" x14ac:dyDescent="0.25">
      <c r="A281" s="331" t="str">
        <f t="shared" si="138"/>
        <v>Hotel NameJan-24</v>
      </c>
      <c r="B281" s="331" t="str">
        <f t="shared" si="139"/>
        <v>Hotel Name45293</v>
      </c>
      <c r="C281" s="332" t="s">
        <v>183</v>
      </c>
      <c r="D281" s="333" t="str">
        <f t="shared" si="140"/>
        <v>Jan-24</v>
      </c>
      <c r="E281" s="333" t="s">
        <v>54</v>
      </c>
      <c r="F281" s="333">
        <v>45293</v>
      </c>
      <c r="G281" s="334">
        <f t="shared" si="141"/>
        <v>3</v>
      </c>
      <c r="H281" s="288"/>
      <c r="I281" s="288"/>
      <c r="J281" s="288"/>
      <c r="K281" s="289">
        <f t="shared" si="150"/>
        <v>0</v>
      </c>
      <c r="L281" s="288"/>
      <c r="M281" s="288"/>
      <c r="N281" s="288"/>
      <c r="O281" s="289">
        <f t="shared" si="125"/>
        <v>0</v>
      </c>
      <c r="P281" s="335">
        <f t="shared" si="126"/>
        <v>0</v>
      </c>
      <c r="Q281" s="335">
        <f t="shared" si="127"/>
        <v>0</v>
      </c>
      <c r="R281" s="288" t="s">
        <v>76</v>
      </c>
      <c r="S281" s="288">
        <f t="shared" si="152"/>
        <v>0</v>
      </c>
      <c r="T281" s="335">
        <f t="shared" si="128"/>
        <v>0</v>
      </c>
      <c r="U281" s="288" t="s">
        <v>75</v>
      </c>
      <c r="V281" s="336" t="b">
        <f t="shared" si="142"/>
        <v>0</v>
      </c>
      <c r="W281" s="337">
        <f t="shared" ref="W281:W310" si="154">ROUND(L281,0)</f>
        <v>0</v>
      </c>
      <c r="X281" s="337">
        <f t="shared" si="153"/>
        <v>0</v>
      </c>
      <c r="Y281" s="329"/>
      <c r="Z281" s="339"/>
      <c r="AB281" s="288">
        <f t="shared" si="129"/>
        <v>0</v>
      </c>
      <c r="AC281" s="288">
        <f t="shared" si="130"/>
        <v>0</v>
      </c>
      <c r="AD281" s="288">
        <f t="shared" si="131"/>
        <v>0</v>
      </c>
      <c r="AE281" s="288">
        <f t="shared" si="132"/>
        <v>0</v>
      </c>
      <c r="AF281" s="288"/>
      <c r="AG281" s="288"/>
      <c r="AH281" s="288"/>
      <c r="AI281" s="288"/>
      <c r="AJ281" s="288">
        <f t="shared" si="151"/>
        <v>0</v>
      </c>
      <c r="AK281" s="288"/>
      <c r="AL281" s="288"/>
      <c r="AM281" s="288"/>
      <c r="AN281" s="288">
        <f t="shared" si="144"/>
        <v>0</v>
      </c>
      <c r="AO281" s="335">
        <f t="shared" si="133"/>
        <v>0</v>
      </c>
      <c r="AP281" s="335">
        <f t="shared" si="134"/>
        <v>0</v>
      </c>
      <c r="AR281" s="288"/>
      <c r="AS281" s="288"/>
      <c r="AT281" s="288"/>
      <c r="AU281" s="289"/>
      <c r="AV281" s="288">
        <f t="shared" si="145"/>
        <v>0</v>
      </c>
      <c r="AW281" s="288">
        <f t="shared" si="146"/>
        <v>0</v>
      </c>
      <c r="AX281" s="288">
        <f t="shared" si="147"/>
        <v>0</v>
      </c>
      <c r="AY281" s="288">
        <f t="shared" si="148"/>
        <v>0</v>
      </c>
      <c r="AZ281" s="340"/>
      <c r="BA281" s="288"/>
      <c r="BB281" s="288"/>
      <c r="BC281" s="288"/>
      <c r="BD281" s="289"/>
      <c r="BE281" s="288">
        <f t="shared" si="149"/>
        <v>0</v>
      </c>
      <c r="BF281" s="288">
        <f t="shared" si="135"/>
        <v>0</v>
      </c>
      <c r="BG281" s="288">
        <f t="shared" si="136"/>
        <v>0</v>
      </c>
      <c r="BH281" s="288">
        <f t="shared" si="137"/>
        <v>0</v>
      </c>
      <c r="DJ281" s="341"/>
    </row>
    <row r="282" spans="1:114" ht="12.75" customHeight="1" outlineLevel="1" x14ac:dyDescent="0.25">
      <c r="A282" s="331" t="str">
        <f t="shared" si="138"/>
        <v>Hotel NameJan-24</v>
      </c>
      <c r="B282" s="331" t="str">
        <f t="shared" si="139"/>
        <v>Hotel Name45294</v>
      </c>
      <c r="C282" s="332" t="s">
        <v>183</v>
      </c>
      <c r="D282" s="333" t="str">
        <f t="shared" si="140"/>
        <v>Jan-24</v>
      </c>
      <c r="E282" s="333" t="s">
        <v>54</v>
      </c>
      <c r="F282" s="333">
        <v>45294</v>
      </c>
      <c r="G282" s="334">
        <f t="shared" si="141"/>
        <v>4</v>
      </c>
      <c r="H282" s="288"/>
      <c r="I282" s="288"/>
      <c r="J282" s="288"/>
      <c r="K282" s="289">
        <f t="shared" si="150"/>
        <v>0</v>
      </c>
      <c r="L282" s="288"/>
      <c r="M282" s="288"/>
      <c r="N282" s="288"/>
      <c r="O282" s="289">
        <f t="shared" si="125"/>
        <v>0</v>
      </c>
      <c r="P282" s="335">
        <f t="shared" si="126"/>
        <v>0</v>
      </c>
      <c r="Q282" s="335">
        <f t="shared" si="127"/>
        <v>0</v>
      </c>
      <c r="R282" s="288" t="s">
        <v>75</v>
      </c>
      <c r="S282" s="288">
        <f t="shared" si="152"/>
        <v>0</v>
      </c>
      <c r="T282" s="335">
        <f t="shared" si="128"/>
        <v>0</v>
      </c>
      <c r="U282" s="288" t="s">
        <v>75</v>
      </c>
      <c r="V282" s="336" t="b">
        <f t="shared" si="142"/>
        <v>1</v>
      </c>
      <c r="W282" s="337">
        <f t="shared" si="154"/>
        <v>0</v>
      </c>
      <c r="X282" s="337">
        <f t="shared" si="153"/>
        <v>0</v>
      </c>
      <c r="Y282" s="329"/>
      <c r="Z282" s="339"/>
      <c r="AB282" s="288">
        <f t="shared" si="129"/>
        <v>0</v>
      </c>
      <c r="AC282" s="288">
        <f t="shared" si="130"/>
        <v>0</v>
      </c>
      <c r="AD282" s="288">
        <f t="shared" si="131"/>
        <v>0</v>
      </c>
      <c r="AE282" s="288">
        <f t="shared" si="132"/>
        <v>0</v>
      </c>
      <c r="AF282" s="288"/>
      <c r="AG282" s="288"/>
      <c r="AH282" s="288"/>
      <c r="AI282" s="288"/>
      <c r="AJ282" s="288">
        <f t="shared" si="151"/>
        <v>0</v>
      </c>
      <c r="AK282" s="288"/>
      <c r="AL282" s="288"/>
      <c r="AM282" s="288"/>
      <c r="AN282" s="288">
        <f t="shared" si="144"/>
        <v>0</v>
      </c>
      <c r="AO282" s="335">
        <f t="shared" si="133"/>
        <v>0</v>
      </c>
      <c r="AP282" s="335">
        <f t="shared" si="134"/>
        <v>0</v>
      </c>
      <c r="AR282" s="288"/>
      <c r="AS282" s="288"/>
      <c r="AT282" s="288"/>
      <c r="AU282" s="289"/>
      <c r="AV282" s="288">
        <f t="shared" si="145"/>
        <v>0</v>
      </c>
      <c r="AW282" s="288">
        <f t="shared" si="146"/>
        <v>0</v>
      </c>
      <c r="AX282" s="288">
        <f t="shared" si="147"/>
        <v>0</v>
      </c>
      <c r="AY282" s="288">
        <f t="shared" si="148"/>
        <v>0</v>
      </c>
      <c r="AZ282" s="340"/>
      <c r="BA282" s="288"/>
      <c r="BB282" s="288"/>
      <c r="BC282" s="288"/>
      <c r="BD282" s="289"/>
      <c r="BE282" s="288">
        <f t="shared" si="149"/>
        <v>0</v>
      </c>
      <c r="BF282" s="288">
        <f t="shared" si="135"/>
        <v>0</v>
      </c>
      <c r="BG282" s="288">
        <f t="shared" si="136"/>
        <v>0</v>
      </c>
      <c r="BH282" s="288">
        <f t="shared" si="137"/>
        <v>0</v>
      </c>
      <c r="DJ282" s="341"/>
    </row>
    <row r="283" spans="1:114" ht="12.75" customHeight="1" outlineLevel="1" x14ac:dyDescent="0.25">
      <c r="A283" s="331" t="str">
        <f t="shared" si="138"/>
        <v>Hotel NameJan-24</v>
      </c>
      <c r="B283" s="331" t="str">
        <f t="shared" si="139"/>
        <v>Hotel Name45295</v>
      </c>
      <c r="C283" s="332" t="s">
        <v>183</v>
      </c>
      <c r="D283" s="333" t="str">
        <f t="shared" si="140"/>
        <v>Jan-24</v>
      </c>
      <c r="E283" s="333" t="s">
        <v>54</v>
      </c>
      <c r="F283" s="333">
        <v>45295</v>
      </c>
      <c r="G283" s="334">
        <f t="shared" si="141"/>
        <v>5</v>
      </c>
      <c r="H283" s="288"/>
      <c r="I283" s="288"/>
      <c r="J283" s="288"/>
      <c r="K283" s="289">
        <f t="shared" si="150"/>
        <v>0</v>
      </c>
      <c r="L283" s="288"/>
      <c r="M283" s="288"/>
      <c r="N283" s="288"/>
      <c r="O283" s="289">
        <f t="shared" si="125"/>
        <v>0</v>
      </c>
      <c r="P283" s="335">
        <f t="shared" si="126"/>
        <v>0</v>
      </c>
      <c r="Q283" s="335">
        <f t="shared" si="127"/>
        <v>0</v>
      </c>
      <c r="R283" s="288" t="s">
        <v>75</v>
      </c>
      <c r="S283" s="288">
        <f t="shared" si="152"/>
        <v>0</v>
      </c>
      <c r="T283" s="335">
        <f t="shared" si="128"/>
        <v>0</v>
      </c>
      <c r="U283" s="288" t="s">
        <v>75</v>
      </c>
      <c r="V283" s="336" t="b">
        <f t="shared" si="142"/>
        <v>1</v>
      </c>
      <c r="W283" s="337">
        <f t="shared" si="154"/>
        <v>0</v>
      </c>
      <c r="X283" s="337">
        <f t="shared" si="153"/>
        <v>0</v>
      </c>
      <c r="Y283" s="329"/>
      <c r="Z283" s="339"/>
      <c r="AB283" s="288">
        <f t="shared" si="129"/>
        <v>0</v>
      </c>
      <c r="AC283" s="288">
        <f t="shared" si="130"/>
        <v>0</v>
      </c>
      <c r="AD283" s="288">
        <f t="shared" si="131"/>
        <v>0</v>
      </c>
      <c r="AE283" s="288">
        <f t="shared" si="132"/>
        <v>0</v>
      </c>
      <c r="AF283" s="288"/>
      <c r="AG283" s="288"/>
      <c r="AH283" s="288"/>
      <c r="AI283" s="288"/>
      <c r="AJ283" s="288">
        <f t="shared" si="151"/>
        <v>0</v>
      </c>
      <c r="AK283" s="288"/>
      <c r="AL283" s="288"/>
      <c r="AM283" s="288"/>
      <c r="AN283" s="288">
        <f t="shared" si="144"/>
        <v>0</v>
      </c>
      <c r="AO283" s="335">
        <f t="shared" si="133"/>
        <v>0</v>
      </c>
      <c r="AP283" s="335">
        <f t="shared" si="134"/>
        <v>0</v>
      </c>
      <c r="AR283" s="288"/>
      <c r="AS283" s="288"/>
      <c r="AT283" s="288"/>
      <c r="AU283" s="289"/>
      <c r="AV283" s="288">
        <f t="shared" si="145"/>
        <v>0</v>
      </c>
      <c r="AW283" s="288">
        <f t="shared" si="146"/>
        <v>0</v>
      </c>
      <c r="AX283" s="288">
        <f t="shared" si="147"/>
        <v>0</v>
      </c>
      <c r="AY283" s="288">
        <f t="shared" si="148"/>
        <v>0</v>
      </c>
      <c r="AZ283" s="340"/>
      <c r="BA283" s="288"/>
      <c r="BB283" s="288"/>
      <c r="BC283" s="288"/>
      <c r="BD283" s="289"/>
      <c r="BE283" s="288">
        <f t="shared" si="149"/>
        <v>0</v>
      </c>
      <c r="BF283" s="288">
        <f t="shared" si="135"/>
        <v>0</v>
      </c>
      <c r="BG283" s="288">
        <f t="shared" si="136"/>
        <v>0</v>
      </c>
      <c r="BH283" s="288">
        <f t="shared" si="137"/>
        <v>0</v>
      </c>
      <c r="DJ283" s="341"/>
    </row>
    <row r="284" spans="1:114" ht="12.75" customHeight="1" outlineLevel="1" x14ac:dyDescent="0.25">
      <c r="A284" s="331" t="str">
        <f t="shared" si="138"/>
        <v>Hotel NameJan-24</v>
      </c>
      <c r="B284" s="331" t="str">
        <f t="shared" si="139"/>
        <v>Hotel Name45296</v>
      </c>
      <c r="C284" s="332" t="s">
        <v>183</v>
      </c>
      <c r="D284" s="333" t="str">
        <f t="shared" si="140"/>
        <v>Jan-24</v>
      </c>
      <c r="E284" s="333" t="s">
        <v>54</v>
      </c>
      <c r="F284" s="333">
        <v>45296</v>
      </c>
      <c r="G284" s="334">
        <f t="shared" si="141"/>
        <v>6</v>
      </c>
      <c r="H284" s="288"/>
      <c r="I284" s="288"/>
      <c r="J284" s="288"/>
      <c r="K284" s="289">
        <f t="shared" si="150"/>
        <v>0</v>
      </c>
      <c r="L284" s="288"/>
      <c r="M284" s="288"/>
      <c r="N284" s="288"/>
      <c r="O284" s="289">
        <f t="shared" si="125"/>
        <v>0</v>
      </c>
      <c r="P284" s="335">
        <f t="shared" si="126"/>
        <v>0</v>
      </c>
      <c r="Q284" s="335">
        <f t="shared" si="127"/>
        <v>0</v>
      </c>
      <c r="R284" s="288" t="s">
        <v>75</v>
      </c>
      <c r="S284" s="288">
        <f t="shared" si="152"/>
        <v>0</v>
      </c>
      <c r="T284" s="335">
        <f t="shared" si="128"/>
        <v>0</v>
      </c>
      <c r="U284" s="288" t="s">
        <v>75</v>
      </c>
      <c r="V284" s="336" t="b">
        <f t="shared" si="142"/>
        <v>1</v>
      </c>
      <c r="W284" s="337">
        <f t="shared" si="154"/>
        <v>0</v>
      </c>
      <c r="X284" s="337">
        <f t="shared" si="153"/>
        <v>0</v>
      </c>
      <c r="Y284" s="329"/>
      <c r="Z284" s="339"/>
      <c r="AB284" s="288">
        <f t="shared" si="129"/>
        <v>0</v>
      </c>
      <c r="AC284" s="288">
        <f t="shared" si="130"/>
        <v>0</v>
      </c>
      <c r="AD284" s="288">
        <f t="shared" si="131"/>
        <v>0</v>
      </c>
      <c r="AE284" s="288">
        <f t="shared" si="132"/>
        <v>0</v>
      </c>
      <c r="AF284" s="288"/>
      <c r="AG284" s="288"/>
      <c r="AH284" s="288"/>
      <c r="AI284" s="288"/>
      <c r="AJ284" s="288">
        <f t="shared" si="151"/>
        <v>0</v>
      </c>
      <c r="AK284" s="288"/>
      <c r="AL284" s="288"/>
      <c r="AM284" s="288"/>
      <c r="AN284" s="288">
        <f t="shared" si="144"/>
        <v>0</v>
      </c>
      <c r="AO284" s="335">
        <f t="shared" si="133"/>
        <v>0</v>
      </c>
      <c r="AP284" s="335">
        <f t="shared" si="134"/>
        <v>0</v>
      </c>
      <c r="AR284" s="288"/>
      <c r="AS284" s="288"/>
      <c r="AT284" s="288"/>
      <c r="AU284" s="289"/>
      <c r="AV284" s="288">
        <f t="shared" si="145"/>
        <v>0</v>
      </c>
      <c r="AW284" s="288">
        <f t="shared" si="146"/>
        <v>0</v>
      </c>
      <c r="AX284" s="288">
        <f t="shared" si="147"/>
        <v>0</v>
      </c>
      <c r="AY284" s="288">
        <f t="shared" si="148"/>
        <v>0</v>
      </c>
      <c r="AZ284" s="340"/>
      <c r="BA284" s="288"/>
      <c r="BB284" s="288"/>
      <c r="BC284" s="288"/>
      <c r="BD284" s="289"/>
      <c r="BE284" s="288">
        <f t="shared" si="149"/>
        <v>0</v>
      </c>
      <c r="BF284" s="288">
        <f t="shared" si="135"/>
        <v>0</v>
      </c>
      <c r="BG284" s="288">
        <f t="shared" si="136"/>
        <v>0</v>
      </c>
      <c r="BH284" s="288">
        <f t="shared" si="137"/>
        <v>0</v>
      </c>
      <c r="DJ284" s="341"/>
    </row>
    <row r="285" spans="1:114" ht="12.75" customHeight="1" outlineLevel="1" x14ac:dyDescent="0.25">
      <c r="A285" s="331" t="str">
        <f t="shared" si="138"/>
        <v>Hotel NameJan-24</v>
      </c>
      <c r="B285" s="331" t="str">
        <f t="shared" si="139"/>
        <v>Hotel Name45297</v>
      </c>
      <c r="C285" s="332" t="s">
        <v>183</v>
      </c>
      <c r="D285" s="333" t="str">
        <f t="shared" si="140"/>
        <v>Jan-24</v>
      </c>
      <c r="E285" s="333" t="s">
        <v>54</v>
      </c>
      <c r="F285" s="333">
        <v>45297</v>
      </c>
      <c r="G285" s="334">
        <f t="shared" si="141"/>
        <v>7</v>
      </c>
      <c r="H285" s="288"/>
      <c r="I285" s="288"/>
      <c r="J285" s="288"/>
      <c r="K285" s="289">
        <f t="shared" si="150"/>
        <v>0</v>
      </c>
      <c r="L285" s="288"/>
      <c r="M285" s="288"/>
      <c r="N285" s="288"/>
      <c r="O285" s="289">
        <f t="shared" si="125"/>
        <v>0</v>
      </c>
      <c r="P285" s="335">
        <f t="shared" si="126"/>
        <v>0</v>
      </c>
      <c r="Q285" s="335">
        <f t="shared" si="127"/>
        <v>0</v>
      </c>
      <c r="R285" s="288" t="s">
        <v>75</v>
      </c>
      <c r="S285" s="288">
        <f t="shared" si="152"/>
        <v>0</v>
      </c>
      <c r="T285" s="335">
        <f t="shared" si="128"/>
        <v>0</v>
      </c>
      <c r="U285" s="288" t="s">
        <v>75</v>
      </c>
      <c r="V285" s="336" t="b">
        <f t="shared" si="142"/>
        <v>1</v>
      </c>
      <c r="W285" s="337">
        <f t="shared" si="154"/>
        <v>0</v>
      </c>
      <c r="X285" s="337">
        <f t="shared" si="153"/>
        <v>0</v>
      </c>
      <c r="Y285" s="329"/>
      <c r="Z285" s="339"/>
      <c r="AB285" s="288">
        <f t="shared" si="129"/>
        <v>0</v>
      </c>
      <c r="AC285" s="288">
        <f t="shared" si="130"/>
        <v>0</v>
      </c>
      <c r="AD285" s="288">
        <f t="shared" si="131"/>
        <v>0</v>
      </c>
      <c r="AE285" s="288">
        <f t="shared" si="132"/>
        <v>0</v>
      </c>
      <c r="AF285" s="288"/>
      <c r="AG285" s="288"/>
      <c r="AH285" s="288"/>
      <c r="AI285" s="288"/>
      <c r="AJ285" s="288">
        <f t="shared" si="151"/>
        <v>0</v>
      </c>
      <c r="AK285" s="288"/>
      <c r="AL285" s="288"/>
      <c r="AM285" s="288"/>
      <c r="AN285" s="288">
        <f t="shared" si="144"/>
        <v>0</v>
      </c>
      <c r="AO285" s="335">
        <f t="shared" si="133"/>
        <v>0</v>
      </c>
      <c r="AP285" s="335">
        <f t="shared" si="134"/>
        <v>0</v>
      </c>
      <c r="AR285" s="288"/>
      <c r="AS285" s="288"/>
      <c r="AT285" s="288"/>
      <c r="AU285" s="289"/>
      <c r="AV285" s="288">
        <f t="shared" si="145"/>
        <v>0</v>
      </c>
      <c r="AW285" s="288">
        <f t="shared" si="146"/>
        <v>0</v>
      </c>
      <c r="AX285" s="288">
        <f t="shared" si="147"/>
        <v>0</v>
      </c>
      <c r="AY285" s="288">
        <f t="shared" si="148"/>
        <v>0</v>
      </c>
      <c r="AZ285" s="340"/>
      <c r="BA285" s="288"/>
      <c r="BB285" s="288"/>
      <c r="BC285" s="288"/>
      <c r="BD285" s="289"/>
      <c r="BE285" s="288">
        <f t="shared" si="149"/>
        <v>0</v>
      </c>
      <c r="BF285" s="288">
        <f t="shared" si="135"/>
        <v>0</v>
      </c>
      <c r="BG285" s="288">
        <f t="shared" si="136"/>
        <v>0</v>
      </c>
      <c r="BH285" s="288">
        <f t="shared" si="137"/>
        <v>0</v>
      </c>
      <c r="DJ285" s="341"/>
    </row>
    <row r="286" spans="1:114" ht="12.75" customHeight="1" outlineLevel="1" x14ac:dyDescent="0.25">
      <c r="A286" s="331" t="str">
        <f t="shared" si="138"/>
        <v>Hotel NameJan-24</v>
      </c>
      <c r="B286" s="331" t="str">
        <f t="shared" si="139"/>
        <v>Hotel Name45298</v>
      </c>
      <c r="C286" s="332" t="s">
        <v>183</v>
      </c>
      <c r="D286" s="333" t="str">
        <f t="shared" si="140"/>
        <v>Jan-24</v>
      </c>
      <c r="E286" s="333" t="s">
        <v>54</v>
      </c>
      <c r="F286" s="333">
        <v>45298</v>
      </c>
      <c r="G286" s="334">
        <f t="shared" si="141"/>
        <v>1</v>
      </c>
      <c r="H286" s="288"/>
      <c r="I286" s="288"/>
      <c r="J286" s="288"/>
      <c r="K286" s="289">
        <f t="shared" si="150"/>
        <v>0</v>
      </c>
      <c r="L286" s="288"/>
      <c r="M286" s="288"/>
      <c r="N286" s="288"/>
      <c r="O286" s="289">
        <f t="shared" si="125"/>
        <v>0</v>
      </c>
      <c r="P286" s="335">
        <f t="shared" si="126"/>
        <v>0</v>
      </c>
      <c r="Q286" s="335">
        <f t="shared" si="127"/>
        <v>0</v>
      </c>
      <c r="R286" s="288" t="s">
        <v>75</v>
      </c>
      <c r="S286" s="288">
        <f t="shared" si="152"/>
        <v>0</v>
      </c>
      <c r="T286" s="335">
        <f t="shared" si="128"/>
        <v>0</v>
      </c>
      <c r="U286" s="288" t="s">
        <v>75</v>
      </c>
      <c r="V286" s="336" t="b">
        <f t="shared" si="142"/>
        <v>1</v>
      </c>
      <c r="W286" s="337">
        <f t="shared" si="154"/>
        <v>0</v>
      </c>
      <c r="X286" s="337">
        <f t="shared" si="153"/>
        <v>0</v>
      </c>
      <c r="Y286" s="329"/>
      <c r="Z286" s="339"/>
      <c r="AB286" s="288">
        <f t="shared" si="129"/>
        <v>0</v>
      </c>
      <c r="AC286" s="288">
        <f t="shared" si="130"/>
        <v>0</v>
      </c>
      <c r="AD286" s="288">
        <f t="shared" si="131"/>
        <v>0</v>
      </c>
      <c r="AE286" s="288">
        <f t="shared" si="132"/>
        <v>0</v>
      </c>
      <c r="AF286" s="288"/>
      <c r="AG286" s="288"/>
      <c r="AH286" s="288"/>
      <c r="AI286" s="288"/>
      <c r="AJ286" s="288">
        <f t="shared" si="151"/>
        <v>0</v>
      </c>
      <c r="AK286" s="288"/>
      <c r="AL286" s="288"/>
      <c r="AM286" s="288"/>
      <c r="AN286" s="288">
        <f t="shared" si="144"/>
        <v>0</v>
      </c>
      <c r="AO286" s="335">
        <f t="shared" si="133"/>
        <v>0</v>
      </c>
      <c r="AP286" s="335">
        <f t="shared" si="134"/>
        <v>0</v>
      </c>
      <c r="AR286" s="288"/>
      <c r="AS286" s="288"/>
      <c r="AT286" s="288"/>
      <c r="AU286" s="289"/>
      <c r="AV286" s="288">
        <f t="shared" si="145"/>
        <v>0</v>
      </c>
      <c r="AW286" s="288">
        <f t="shared" si="146"/>
        <v>0</v>
      </c>
      <c r="AX286" s="288">
        <f t="shared" si="147"/>
        <v>0</v>
      </c>
      <c r="AY286" s="288">
        <f t="shared" si="148"/>
        <v>0</v>
      </c>
      <c r="AZ286" s="340"/>
      <c r="BA286" s="288"/>
      <c r="BB286" s="288"/>
      <c r="BC286" s="288"/>
      <c r="BD286" s="289"/>
      <c r="BE286" s="288">
        <f t="shared" si="149"/>
        <v>0</v>
      </c>
      <c r="BF286" s="288">
        <f t="shared" si="135"/>
        <v>0</v>
      </c>
      <c r="BG286" s="288">
        <f t="shared" si="136"/>
        <v>0</v>
      </c>
      <c r="BH286" s="288">
        <f t="shared" si="137"/>
        <v>0</v>
      </c>
      <c r="DJ286" s="341"/>
    </row>
    <row r="287" spans="1:114" ht="12.75" customHeight="1" outlineLevel="1" x14ac:dyDescent="0.25">
      <c r="A287" s="331" t="str">
        <f t="shared" si="138"/>
        <v>Hotel NameJan-24</v>
      </c>
      <c r="B287" s="331" t="str">
        <f t="shared" si="139"/>
        <v>Hotel Name45299</v>
      </c>
      <c r="C287" s="332" t="s">
        <v>183</v>
      </c>
      <c r="D287" s="333" t="str">
        <f t="shared" si="140"/>
        <v>Jan-24</v>
      </c>
      <c r="E287" s="333" t="s">
        <v>54</v>
      </c>
      <c r="F287" s="333">
        <v>45299</v>
      </c>
      <c r="G287" s="334">
        <f t="shared" si="141"/>
        <v>2</v>
      </c>
      <c r="H287" s="288"/>
      <c r="I287" s="288"/>
      <c r="J287" s="288"/>
      <c r="K287" s="289">
        <f t="shared" si="150"/>
        <v>0</v>
      </c>
      <c r="L287" s="288"/>
      <c r="M287" s="288"/>
      <c r="N287" s="288"/>
      <c r="O287" s="289">
        <f t="shared" si="125"/>
        <v>0</v>
      </c>
      <c r="P287" s="335">
        <f t="shared" si="126"/>
        <v>0</v>
      </c>
      <c r="Q287" s="335">
        <f t="shared" si="127"/>
        <v>0</v>
      </c>
      <c r="R287" s="288" t="s">
        <v>75</v>
      </c>
      <c r="S287" s="288">
        <f t="shared" si="152"/>
        <v>0</v>
      </c>
      <c r="T287" s="335">
        <f t="shared" si="128"/>
        <v>0</v>
      </c>
      <c r="U287" s="288" t="s">
        <v>75</v>
      </c>
      <c r="V287" s="336" t="b">
        <f t="shared" si="142"/>
        <v>1</v>
      </c>
      <c r="W287" s="337">
        <f t="shared" si="154"/>
        <v>0</v>
      </c>
      <c r="X287" s="337">
        <f t="shared" si="153"/>
        <v>0</v>
      </c>
      <c r="Y287" s="329"/>
      <c r="Z287" s="339"/>
      <c r="AB287" s="288">
        <f t="shared" si="129"/>
        <v>0</v>
      </c>
      <c r="AC287" s="288">
        <f t="shared" si="130"/>
        <v>0</v>
      </c>
      <c r="AD287" s="288">
        <f t="shared" si="131"/>
        <v>0</v>
      </c>
      <c r="AE287" s="288">
        <f t="shared" si="132"/>
        <v>0</v>
      </c>
      <c r="AF287" s="288"/>
      <c r="AG287" s="288"/>
      <c r="AH287" s="288"/>
      <c r="AI287" s="288"/>
      <c r="AJ287" s="288">
        <f t="shared" si="151"/>
        <v>0</v>
      </c>
      <c r="AK287" s="288"/>
      <c r="AL287" s="288"/>
      <c r="AM287" s="288"/>
      <c r="AN287" s="288">
        <f t="shared" si="144"/>
        <v>0</v>
      </c>
      <c r="AO287" s="335">
        <f t="shared" si="133"/>
        <v>0</v>
      </c>
      <c r="AP287" s="335">
        <f t="shared" si="134"/>
        <v>0</v>
      </c>
      <c r="AR287" s="288"/>
      <c r="AS287" s="288"/>
      <c r="AT287" s="288"/>
      <c r="AU287" s="289"/>
      <c r="AV287" s="288">
        <f t="shared" si="145"/>
        <v>0</v>
      </c>
      <c r="AW287" s="288">
        <f t="shared" si="146"/>
        <v>0</v>
      </c>
      <c r="AX287" s="288">
        <f t="shared" si="147"/>
        <v>0</v>
      </c>
      <c r="AY287" s="288">
        <f t="shared" si="148"/>
        <v>0</v>
      </c>
      <c r="AZ287" s="340"/>
      <c r="BA287" s="288"/>
      <c r="BB287" s="288"/>
      <c r="BC287" s="288"/>
      <c r="BD287" s="289"/>
      <c r="BE287" s="288">
        <f t="shared" si="149"/>
        <v>0</v>
      </c>
      <c r="BF287" s="288">
        <f t="shared" si="135"/>
        <v>0</v>
      </c>
      <c r="BG287" s="288">
        <f t="shared" si="136"/>
        <v>0</v>
      </c>
      <c r="BH287" s="288">
        <f t="shared" si="137"/>
        <v>0</v>
      </c>
      <c r="DJ287" s="341"/>
    </row>
    <row r="288" spans="1:114" ht="12.75" customHeight="1" outlineLevel="1" x14ac:dyDescent="0.25">
      <c r="A288" s="331" t="str">
        <f t="shared" si="138"/>
        <v>Hotel NameJan-24</v>
      </c>
      <c r="B288" s="331" t="str">
        <f t="shared" si="139"/>
        <v>Hotel Name45300</v>
      </c>
      <c r="C288" s="332" t="s">
        <v>183</v>
      </c>
      <c r="D288" s="333" t="str">
        <f t="shared" si="140"/>
        <v>Jan-24</v>
      </c>
      <c r="E288" s="333" t="s">
        <v>54</v>
      </c>
      <c r="F288" s="333">
        <v>45300</v>
      </c>
      <c r="G288" s="334">
        <f t="shared" si="141"/>
        <v>3</v>
      </c>
      <c r="H288" s="288"/>
      <c r="I288" s="288"/>
      <c r="J288" s="288"/>
      <c r="K288" s="289">
        <f>SUM(H288:J288)-J288</f>
        <v>0</v>
      </c>
      <c r="L288" s="288"/>
      <c r="M288" s="288"/>
      <c r="N288" s="288"/>
      <c r="O288" s="289">
        <f t="shared" si="125"/>
        <v>0</v>
      </c>
      <c r="P288" s="335">
        <f t="shared" si="126"/>
        <v>0</v>
      </c>
      <c r="Q288" s="335">
        <f t="shared" si="127"/>
        <v>0</v>
      </c>
      <c r="R288" s="288" t="s">
        <v>75</v>
      </c>
      <c r="S288" s="288">
        <f t="shared" si="152"/>
        <v>0</v>
      </c>
      <c r="T288" s="335">
        <f t="shared" si="128"/>
        <v>0</v>
      </c>
      <c r="U288" s="288" t="s">
        <v>75</v>
      </c>
      <c r="V288" s="336" t="b">
        <f t="shared" si="142"/>
        <v>1</v>
      </c>
      <c r="W288" s="337">
        <f t="shared" si="154"/>
        <v>0</v>
      </c>
      <c r="X288" s="337">
        <f t="shared" si="153"/>
        <v>0</v>
      </c>
      <c r="Y288" s="329"/>
      <c r="Z288" s="339"/>
      <c r="AB288" s="288">
        <f t="shared" si="129"/>
        <v>0</v>
      </c>
      <c r="AC288" s="288">
        <f t="shared" si="130"/>
        <v>0</v>
      </c>
      <c r="AD288" s="288">
        <f t="shared" si="131"/>
        <v>0</v>
      </c>
      <c r="AE288" s="288">
        <f t="shared" si="132"/>
        <v>0</v>
      </c>
      <c r="AF288" s="288"/>
      <c r="AG288" s="288"/>
      <c r="AH288" s="288"/>
      <c r="AI288" s="288"/>
      <c r="AJ288" s="288">
        <f t="shared" si="151"/>
        <v>0</v>
      </c>
      <c r="AK288" s="288"/>
      <c r="AL288" s="288"/>
      <c r="AM288" s="288"/>
      <c r="AN288" s="288">
        <f t="shared" si="144"/>
        <v>0</v>
      </c>
      <c r="AO288" s="335">
        <f t="shared" si="133"/>
        <v>0</v>
      </c>
      <c r="AP288" s="335">
        <f t="shared" si="134"/>
        <v>0</v>
      </c>
      <c r="AR288" s="288"/>
      <c r="AS288" s="288"/>
      <c r="AT288" s="288"/>
      <c r="AU288" s="289"/>
      <c r="AV288" s="288">
        <f t="shared" si="145"/>
        <v>0</v>
      </c>
      <c r="AW288" s="288">
        <f t="shared" si="146"/>
        <v>0</v>
      </c>
      <c r="AX288" s="288">
        <f t="shared" si="147"/>
        <v>0</v>
      </c>
      <c r="AY288" s="288">
        <f t="shared" si="148"/>
        <v>0</v>
      </c>
      <c r="AZ288" s="340"/>
      <c r="BA288" s="288"/>
      <c r="BB288" s="288"/>
      <c r="BC288" s="288"/>
      <c r="BD288" s="289"/>
      <c r="BE288" s="288">
        <f t="shared" si="149"/>
        <v>0</v>
      </c>
      <c r="BF288" s="288">
        <f t="shared" si="135"/>
        <v>0</v>
      </c>
      <c r="BG288" s="288">
        <f t="shared" si="136"/>
        <v>0</v>
      </c>
      <c r="BH288" s="288">
        <f t="shared" si="137"/>
        <v>0</v>
      </c>
      <c r="DJ288" s="341"/>
    </row>
    <row r="289" spans="1:114" ht="12.75" customHeight="1" outlineLevel="1" x14ac:dyDescent="0.25">
      <c r="A289" s="331" t="str">
        <f t="shared" si="138"/>
        <v>Hotel NameJan-24</v>
      </c>
      <c r="B289" s="331" t="str">
        <f t="shared" si="139"/>
        <v>Hotel Name45301</v>
      </c>
      <c r="C289" s="332" t="s">
        <v>183</v>
      </c>
      <c r="D289" s="333" t="str">
        <f t="shared" si="140"/>
        <v>Jan-24</v>
      </c>
      <c r="E289" s="333" t="s">
        <v>54</v>
      </c>
      <c r="F289" s="333">
        <v>45301</v>
      </c>
      <c r="G289" s="334">
        <f t="shared" si="141"/>
        <v>4</v>
      </c>
      <c r="H289" s="288"/>
      <c r="I289" s="288"/>
      <c r="J289" s="288"/>
      <c r="K289" s="289">
        <f>SUM(H289:J289)-J289</f>
        <v>0</v>
      </c>
      <c r="L289" s="288"/>
      <c r="M289" s="288"/>
      <c r="N289" s="288"/>
      <c r="O289" s="289">
        <f t="shared" si="125"/>
        <v>0</v>
      </c>
      <c r="P289" s="335">
        <f t="shared" si="126"/>
        <v>0</v>
      </c>
      <c r="Q289" s="335">
        <f t="shared" si="127"/>
        <v>0</v>
      </c>
      <c r="R289" s="288" t="s">
        <v>75</v>
      </c>
      <c r="S289" s="288">
        <f t="shared" si="152"/>
        <v>0</v>
      </c>
      <c r="T289" s="335">
        <f t="shared" si="128"/>
        <v>0</v>
      </c>
      <c r="U289" s="288" t="s">
        <v>75</v>
      </c>
      <c r="V289" s="336" t="b">
        <f t="shared" si="142"/>
        <v>1</v>
      </c>
      <c r="W289" s="337">
        <f t="shared" si="154"/>
        <v>0</v>
      </c>
      <c r="X289" s="337">
        <f t="shared" si="153"/>
        <v>0</v>
      </c>
      <c r="Y289" s="329"/>
      <c r="Z289" s="339"/>
      <c r="AB289" s="288">
        <f t="shared" si="129"/>
        <v>0</v>
      </c>
      <c r="AC289" s="288">
        <f t="shared" si="130"/>
        <v>0</v>
      </c>
      <c r="AD289" s="288">
        <f t="shared" si="131"/>
        <v>0</v>
      </c>
      <c r="AE289" s="288">
        <f t="shared" si="132"/>
        <v>0</v>
      </c>
      <c r="AF289" s="288"/>
      <c r="AG289" s="288"/>
      <c r="AH289" s="288"/>
      <c r="AI289" s="288"/>
      <c r="AJ289" s="288">
        <f t="shared" si="151"/>
        <v>0</v>
      </c>
      <c r="AK289" s="288"/>
      <c r="AL289" s="288"/>
      <c r="AM289" s="288"/>
      <c r="AN289" s="288">
        <f t="shared" si="144"/>
        <v>0</v>
      </c>
      <c r="AO289" s="335">
        <f t="shared" si="133"/>
        <v>0</v>
      </c>
      <c r="AP289" s="335">
        <f t="shared" si="134"/>
        <v>0</v>
      </c>
      <c r="AR289" s="288"/>
      <c r="AS289" s="288"/>
      <c r="AT289" s="288"/>
      <c r="AU289" s="289"/>
      <c r="AV289" s="288">
        <f t="shared" si="145"/>
        <v>0</v>
      </c>
      <c r="AW289" s="288">
        <f t="shared" si="146"/>
        <v>0</v>
      </c>
      <c r="AX289" s="288">
        <f t="shared" si="147"/>
        <v>0</v>
      </c>
      <c r="AY289" s="288">
        <f t="shared" si="148"/>
        <v>0</v>
      </c>
      <c r="AZ289" s="340"/>
      <c r="BA289" s="288"/>
      <c r="BB289" s="288"/>
      <c r="BC289" s="288"/>
      <c r="BD289" s="289"/>
      <c r="BE289" s="288">
        <f t="shared" si="149"/>
        <v>0</v>
      </c>
      <c r="BF289" s="288">
        <f t="shared" si="135"/>
        <v>0</v>
      </c>
      <c r="BG289" s="288">
        <f t="shared" si="136"/>
        <v>0</v>
      </c>
      <c r="BH289" s="288">
        <f t="shared" si="137"/>
        <v>0</v>
      </c>
      <c r="DJ289" s="341"/>
    </row>
    <row r="290" spans="1:114" ht="12.75" customHeight="1" outlineLevel="1" x14ac:dyDescent="0.25">
      <c r="A290" s="331" t="str">
        <f t="shared" si="138"/>
        <v>Hotel NameJan-24</v>
      </c>
      <c r="B290" s="331" t="str">
        <f t="shared" si="139"/>
        <v>Hotel Name45302</v>
      </c>
      <c r="C290" s="332" t="s">
        <v>183</v>
      </c>
      <c r="D290" s="333" t="str">
        <f t="shared" si="140"/>
        <v>Jan-24</v>
      </c>
      <c r="E290" s="333" t="s">
        <v>54</v>
      </c>
      <c r="F290" s="333">
        <v>45302</v>
      </c>
      <c r="G290" s="334">
        <f t="shared" si="141"/>
        <v>5</v>
      </c>
      <c r="H290" s="288"/>
      <c r="I290" s="288"/>
      <c r="J290" s="288"/>
      <c r="K290" s="289">
        <f>SUM(H290:J290)-J290</f>
        <v>0</v>
      </c>
      <c r="L290" s="288"/>
      <c r="M290" s="288"/>
      <c r="N290" s="288"/>
      <c r="O290" s="289">
        <f t="shared" si="125"/>
        <v>0</v>
      </c>
      <c r="P290" s="335">
        <f t="shared" si="126"/>
        <v>0</v>
      </c>
      <c r="Q290" s="335">
        <f t="shared" si="127"/>
        <v>0</v>
      </c>
      <c r="R290" s="288" t="s">
        <v>75</v>
      </c>
      <c r="S290" s="288">
        <f t="shared" si="152"/>
        <v>0</v>
      </c>
      <c r="T290" s="335">
        <f t="shared" si="128"/>
        <v>0</v>
      </c>
      <c r="U290" s="288" t="s">
        <v>75</v>
      </c>
      <c r="V290" s="336" t="b">
        <f t="shared" si="142"/>
        <v>1</v>
      </c>
      <c r="W290" s="337">
        <f t="shared" si="154"/>
        <v>0</v>
      </c>
      <c r="X290" s="337">
        <f t="shared" si="153"/>
        <v>0</v>
      </c>
      <c r="Y290" s="329"/>
      <c r="Z290" s="339"/>
      <c r="AB290" s="288">
        <f t="shared" si="129"/>
        <v>0</v>
      </c>
      <c r="AC290" s="288">
        <f t="shared" si="130"/>
        <v>0</v>
      </c>
      <c r="AD290" s="288">
        <f t="shared" si="131"/>
        <v>0</v>
      </c>
      <c r="AE290" s="288">
        <f t="shared" si="132"/>
        <v>0</v>
      </c>
      <c r="AF290" s="288"/>
      <c r="AG290" s="288"/>
      <c r="AH290" s="288"/>
      <c r="AI290" s="288"/>
      <c r="AJ290" s="288">
        <f t="shared" si="151"/>
        <v>0</v>
      </c>
      <c r="AK290" s="288"/>
      <c r="AL290" s="288"/>
      <c r="AM290" s="288"/>
      <c r="AN290" s="288">
        <f t="shared" si="144"/>
        <v>0</v>
      </c>
      <c r="AO290" s="335">
        <f t="shared" si="133"/>
        <v>0</v>
      </c>
      <c r="AP290" s="335">
        <f t="shared" si="134"/>
        <v>0</v>
      </c>
      <c r="AR290" s="288"/>
      <c r="AS290" s="288"/>
      <c r="AT290" s="288"/>
      <c r="AU290" s="289"/>
      <c r="AV290" s="288">
        <f t="shared" si="145"/>
        <v>0</v>
      </c>
      <c r="AW290" s="288">
        <f t="shared" si="146"/>
        <v>0</v>
      </c>
      <c r="AX290" s="288">
        <f t="shared" si="147"/>
        <v>0</v>
      </c>
      <c r="AY290" s="288">
        <f t="shared" si="148"/>
        <v>0</v>
      </c>
      <c r="AZ290" s="340"/>
      <c r="BA290" s="288"/>
      <c r="BB290" s="288"/>
      <c r="BC290" s="288"/>
      <c r="BD290" s="289"/>
      <c r="BE290" s="288">
        <f t="shared" si="149"/>
        <v>0</v>
      </c>
      <c r="BF290" s="288">
        <f t="shared" si="135"/>
        <v>0</v>
      </c>
      <c r="BG290" s="288">
        <f t="shared" si="136"/>
        <v>0</v>
      </c>
      <c r="BH290" s="288">
        <f t="shared" si="137"/>
        <v>0</v>
      </c>
      <c r="DJ290" s="341"/>
    </row>
    <row r="291" spans="1:114" ht="12.75" customHeight="1" outlineLevel="1" x14ac:dyDescent="0.25">
      <c r="A291" s="331" t="str">
        <f t="shared" si="138"/>
        <v>Hotel NameJan-24</v>
      </c>
      <c r="B291" s="331" t="str">
        <f t="shared" si="139"/>
        <v>Hotel Name45303</v>
      </c>
      <c r="C291" s="332" t="s">
        <v>183</v>
      </c>
      <c r="D291" s="333" t="str">
        <f t="shared" si="140"/>
        <v>Jan-24</v>
      </c>
      <c r="E291" s="333" t="s">
        <v>54</v>
      </c>
      <c r="F291" s="333">
        <v>45303</v>
      </c>
      <c r="G291" s="334">
        <f t="shared" si="141"/>
        <v>6</v>
      </c>
      <c r="H291" s="288"/>
      <c r="I291" s="288"/>
      <c r="J291" s="288"/>
      <c r="K291" s="289">
        <f>SUM(H291:J291)-J291</f>
        <v>0</v>
      </c>
      <c r="L291" s="288"/>
      <c r="M291" s="288"/>
      <c r="N291" s="288"/>
      <c r="O291" s="289">
        <f t="shared" si="125"/>
        <v>0</v>
      </c>
      <c r="P291" s="335">
        <f t="shared" si="126"/>
        <v>0</v>
      </c>
      <c r="Q291" s="335">
        <f t="shared" si="127"/>
        <v>0</v>
      </c>
      <c r="R291" s="288" t="s">
        <v>75</v>
      </c>
      <c r="S291" s="288">
        <f t="shared" si="152"/>
        <v>0</v>
      </c>
      <c r="T291" s="335">
        <f t="shared" si="128"/>
        <v>0</v>
      </c>
      <c r="U291" s="288" t="s">
        <v>75</v>
      </c>
      <c r="V291" s="336" t="b">
        <f t="shared" si="142"/>
        <v>1</v>
      </c>
      <c r="W291" s="337">
        <f t="shared" si="154"/>
        <v>0</v>
      </c>
      <c r="X291" s="337">
        <f t="shared" si="153"/>
        <v>0</v>
      </c>
      <c r="Y291" s="329"/>
      <c r="Z291" s="339"/>
      <c r="AB291" s="288">
        <f t="shared" si="129"/>
        <v>0</v>
      </c>
      <c r="AC291" s="288">
        <f t="shared" si="130"/>
        <v>0</v>
      </c>
      <c r="AD291" s="288">
        <f t="shared" si="131"/>
        <v>0</v>
      </c>
      <c r="AE291" s="288">
        <f t="shared" si="132"/>
        <v>0</v>
      </c>
      <c r="AF291" s="288"/>
      <c r="AG291" s="288"/>
      <c r="AH291" s="288"/>
      <c r="AI291" s="288"/>
      <c r="AJ291" s="288">
        <f t="shared" si="151"/>
        <v>0</v>
      </c>
      <c r="AK291" s="288"/>
      <c r="AL291" s="288"/>
      <c r="AM291" s="288"/>
      <c r="AN291" s="288">
        <f t="shared" si="144"/>
        <v>0</v>
      </c>
      <c r="AO291" s="335">
        <f t="shared" si="133"/>
        <v>0</v>
      </c>
      <c r="AP291" s="335">
        <f t="shared" si="134"/>
        <v>0</v>
      </c>
      <c r="AR291" s="288"/>
      <c r="AS291" s="288"/>
      <c r="AT291" s="288"/>
      <c r="AU291" s="289"/>
      <c r="AV291" s="288">
        <f t="shared" si="145"/>
        <v>0</v>
      </c>
      <c r="AW291" s="288">
        <f t="shared" si="146"/>
        <v>0</v>
      </c>
      <c r="AX291" s="288">
        <f t="shared" si="147"/>
        <v>0</v>
      </c>
      <c r="AY291" s="288">
        <f t="shared" si="148"/>
        <v>0</v>
      </c>
      <c r="AZ291" s="340"/>
      <c r="BA291" s="288"/>
      <c r="BB291" s="288"/>
      <c r="BC291" s="288"/>
      <c r="BD291" s="289"/>
      <c r="BE291" s="288">
        <f t="shared" si="149"/>
        <v>0</v>
      </c>
      <c r="BF291" s="288">
        <f t="shared" si="135"/>
        <v>0</v>
      </c>
      <c r="BG291" s="288">
        <f t="shared" si="136"/>
        <v>0</v>
      </c>
      <c r="BH291" s="288">
        <f t="shared" si="137"/>
        <v>0</v>
      </c>
      <c r="DJ291" s="341"/>
    </row>
    <row r="292" spans="1:114" ht="12.75" customHeight="1" outlineLevel="1" x14ac:dyDescent="0.25">
      <c r="A292" s="331" t="str">
        <f t="shared" si="138"/>
        <v>Hotel NameJan-24</v>
      </c>
      <c r="B292" s="331" t="str">
        <f t="shared" si="139"/>
        <v>Hotel Name45304</v>
      </c>
      <c r="C292" s="332" t="s">
        <v>183</v>
      </c>
      <c r="D292" s="333" t="str">
        <f t="shared" si="140"/>
        <v>Jan-24</v>
      </c>
      <c r="E292" s="333" t="s">
        <v>54</v>
      </c>
      <c r="F292" s="333">
        <v>45304</v>
      </c>
      <c r="G292" s="334">
        <f t="shared" si="141"/>
        <v>7</v>
      </c>
      <c r="H292" s="288"/>
      <c r="I292" s="288"/>
      <c r="J292" s="288"/>
      <c r="K292" s="289">
        <f t="shared" ref="K292:K337" si="155">SUM(H292:J292)-J292</f>
        <v>0</v>
      </c>
      <c r="L292" s="288"/>
      <c r="M292" s="288"/>
      <c r="N292" s="288"/>
      <c r="O292" s="289">
        <f t="shared" si="125"/>
        <v>0</v>
      </c>
      <c r="P292" s="335">
        <f t="shared" si="126"/>
        <v>0</v>
      </c>
      <c r="Q292" s="335">
        <f t="shared" si="127"/>
        <v>0</v>
      </c>
      <c r="R292" s="288" t="s">
        <v>75</v>
      </c>
      <c r="S292" s="288">
        <f t="shared" si="152"/>
        <v>0</v>
      </c>
      <c r="T292" s="335">
        <f t="shared" si="128"/>
        <v>0</v>
      </c>
      <c r="U292" s="288" t="s">
        <v>75</v>
      </c>
      <c r="V292" s="336" t="b">
        <f t="shared" si="142"/>
        <v>1</v>
      </c>
      <c r="W292" s="337">
        <f t="shared" si="154"/>
        <v>0</v>
      </c>
      <c r="X292" s="337">
        <f t="shared" si="153"/>
        <v>0</v>
      </c>
      <c r="Y292" s="329"/>
      <c r="Z292" s="339"/>
      <c r="AB292" s="288">
        <f t="shared" si="129"/>
        <v>0</v>
      </c>
      <c r="AC292" s="288">
        <f t="shared" si="130"/>
        <v>0</v>
      </c>
      <c r="AD292" s="288">
        <f t="shared" si="131"/>
        <v>0</v>
      </c>
      <c r="AE292" s="288">
        <f t="shared" si="132"/>
        <v>0</v>
      </c>
      <c r="AF292" s="288"/>
      <c r="AG292" s="288"/>
      <c r="AH292" s="288"/>
      <c r="AI292" s="288"/>
      <c r="AJ292" s="288">
        <f t="shared" si="143"/>
        <v>0</v>
      </c>
      <c r="AK292" s="288"/>
      <c r="AL292" s="288"/>
      <c r="AM292" s="288"/>
      <c r="AN292" s="288">
        <f t="shared" si="144"/>
        <v>0</v>
      </c>
      <c r="AO292" s="335">
        <f t="shared" si="133"/>
        <v>0</v>
      </c>
      <c r="AP292" s="335">
        <f t="shared" si="134"/>
        <v>0</v>
      </c>
      <c r="AR292" s="288"/>
      <c r="AS292" s="288"/>
      <c r="AT292" s="288"/>
      <c r="AU292" s="289"/>
      <c r="AV292" s="288">
        <f t="shared" si="145"/>
        <v>0</v>
      </c>
      <c r="AW292" s="288">
        <f t="shared" si="146"/>
        <v>0</v>
      </c>
      <c r="AX292" s="288">
        <f t="shared" si="147"/>
        <v>0</v>
      </c>
      <c r="AY292" s="288">
        <f t="shared" si="148"/>
        <v>0</v>
      </c>
      <c r="AZ292" s="340"/>
      <c r="BA292" s="288"/>
      <c r="BB292" s="288"/>
      <c r="BC292" s="288"/>
      <c r="BD292" s="289"/>
      <c r="BE292" s="288">
        <f t="shared" si="149"/>
        <v>0</v>
      </c>
      <c r="BF292" s="288">
        <f t="shared" si="135"/>
        <v>0</v>
      </c>
      <c r="BG292" s="288">
        <f t="shared" si="136"/>
        <v>0</v>
      </c>
      <c r="BH292" s="288">
        <f t="shared" si="137"/>
        <v>0</v>
      </c>
      <c r="DJ292" s="341"/>
    </row>
    <row r="293" spans="1:114" ht="12.75" customHeight="1" outlineLevel="1" x14ac:dyDescent="0.25">
      <c r="A293" s="331" t="str">
        <f t="shared" si="138"/>
        <v>Hotel NameJan-24</v>
      </c>
      <c r="B293" s="331" t="str">
        <f t="shared" si="139"/>
        <v>Hotel Name45305</v>
      </c>
      <c r="C293" s="332" t="s">
        <v>183</v>
      </c>
      <c r="D293" s="333" t="str">
        <f t="shared" si="140"/>
        <v>Jan-24</v>
      </c>
      <c r="E293" s="333" t="s">
        <v>54</v>
      </c>
      <c r="F293" s="333">
        <v>45305</v>
      </c>
      <c r="G293" s="334">
        <f t="shared" si="141"/>
        <v>1</v>
      </c>
      <c r="H293" s="288"/>
      <c r="I293" s="288"/>
      <c r="J293" s="288"/>
      <c r="K293" s="289">
        <f t="shared" si="155"/>
        <v>0</v>
      </c>
      <c r="L293" s="288"/>
      <c r="M293" s="288"/>
      <c r="N293" s="288"/>
      <c r="O293" s="289">
        <f t="shared" si="125"/>
        <v>0</v>
      </c>
      <c r="P293" s="335">
        <f t="shared" si="126"/>
        <v>0</v>
      </c>
      <c r="Q293" s="335">
        <f t="shared" si="127"/>
        <v>0</v>
      </c>
      <c r="R293" s="288" t="s">
        <v>75</v>
      </c>
      <c r="S293" s="288">
        <f t="shared" si="152"/>
        <v>0</v>
      </c>
      <c r="T293" s="335">
        <f t="shared" si="128"/>
        <v>0</v>
      </c>
      <c r="U293" s="288" t="s">
        <v>75</v>
      </c>
      <c r="V293" s="336" t="b">
        <f t="shared" si="142"/>
        <v>1</v>
      </c>
      <c r="W293" s="337">
        <f t="shared" si="154"/>
        <v>0</v>
      </c>
      <c r="X293" s="337">
        <f t="shared" si="153"/>
        <v>0</v>
      </c>
      <c r="Y293" s="329"/>
      <c r="Z293" s="339"/>
      <c r="AB293" s="288">
        <f t="shared" si="129"/>
        <v>0</v>
      </c>
      <c r="AC293" s="288">
        <f t="shared" si="130"/>
        <v>0</v>
      </c>
      <c r="AD293" s="288">
        <f t="shared" si="131"/>
        <v>0</v>
      </c>
      <c r="AE293" s="288">
        <f t="shared" si="132"/>
        <v>0</v>
      </c>
      <c r="AF293" s="288"/>
      <c r="AG293" s="288"/>
      <c r="AH293" s="288"/>
      <c r="AI293" s="288"/>
      <c r="AJ293" s="288">
        <f t="shared" si="143"/>
        <v>0</v>
      </c>
      <c r="AK293" s="288"/>
      <c r="AL293" s="288"/>
      <c r="AM293" s="288"/>
      <c r="AN293" s="288">
        <f t="shared" si="144"/>
        <v>0</v>
      </c>
      <c r="AO293" s="335">
        <f t="shared" si="133"/>
        <v>0</v>
      </c>
      <c r="AP293" s="335">
        <f t="shared" si="134"/>
        <v>0</v>
      </c>
      <c r="AR293" s="288"/>
      <c r="AS293" s="288"/>
      <c r="AT293" s="288"/>
      <c r="AU293" s="289"/>
      <c r="AV293" s="288">
        <f t="shared" si="145"/>
        <v>0</v>
      </c>
      <c r="AW293" s="288">
        <f t="shared" si="146"/>
        <v>0</v>
      </c>
      <c r="AX293" s="288">
        <f t="shared" si="147"/>
        <v>0</v>
      </c>
      <c r="AY293" s="288">
        <f t="shared" si="148"/>
        <v>0</v>
      </c>
      <c r="AZ293" s="340"/>
      <c r="BA293" s="288"/>
      <c r="BB293" s="288"/>
      <c r="BC293" s="288"/>
      <c r="BD293" s="289"/>
      <c r="BE293" s="288">
        <f t="shared" si="149"/>
        <v>0</v>
      </c>
      <c r="BF293" s="288">
        <f t="shared" si="135"/>
        <v>0</v>
      </c>
      <c r="BG293" s="288">
        <f t="shared" si="136"/>
        <v>0</v>
      </c>
      <c r="BH293" s="288">
        <f t="shared" si="137"/>
        <v>0</v>
      </c>
      <c r="DJ293" s="341"/>
    </row>
    <row r="294" spans="1:114" ht="12.75" customHeight="1" outlineLevel="1" x14ac:dyDescent="0.25">
      <c r="A294" s="331" t="str">
        <f t="shared" si="138"/>
        <v>Hotel NameJan-24</v>
      </c>
      <c r="B294" s="331" t="str">
        <f t="shared" si="139"/>
        <v>Hotel Name45306</v>
      </c>
      <c r="C294" s="332" t="s">
        <v>183</v>
      </c>
      <c r="D294" s="333" t="str">
        <f t="shared" si="140"/>
        <v>Jan-24</v>
      </c>
      <c r="E294" s="333" t="s">
        <v>54</v>
      </c>
      <c r="F294" s="333">
        <v>45306</v>
      </c>
      <c r="G294" s="334">
        <f t="shared" si="141"/>
        <v>2</v>
      </c>
      <c r="H294" s="288"/>
      <c r="I294" s="288"/>
      <c r="J294" s="288"/>
      <c r="K294" s="289">
        <f t="shared" si="155"/>
        <v>0</v>
      </c>
      <c r="L294" s="288"/>
      <c r="M294" s="288"/>
      <c r="N294" s="288"/>
      <c r="O294" s="289">
        <f t="shared" si="125"/>
        <v>0</v>
      </c>
      <c r="P294" s="335">
        <f t="shared" si="126"/>
        <v>0</v>
      </c>
      <c r="Q294" s="335">
        <f t="shared" si="127"/>
        <v>0</v>
      </c>
      <c r="R294" s="288" t="s">
        <v>75</v>
      </c>
      <c r="S294" s="288">
        <f t="shared" si="152"/>
        <v>0</v>
      </c>
      <c r="T294" s="335">
        <f t="shared" si="128"/>
        <v>0</v>
      </c>
      <c r="U294" s="288" t="s">
        <v>75</v>
      </c>
      <c r="V294" s="336" t="b">
        <f t="shared" si="142"/>
        <v>1</v>
      </c>
      <c r="W294" s="337">
        <f t="shared" si="154"/>
        <v>0</v>
      </c>
      <c r="X294" s="337">
        <f t="shared" si="153"/>
        <v>0</v>
      </c>
      <c r="Y294" s="329"/>
      <c r="Z294" s="339"/>
      <c r="AB294" s="288">
        <f t="shared" si="129"/>
        <v>0</v>
      </c>
      <c r="AC294" s="288">
        <f t="shared" si="130"/>
        <v>0</v>
      </c>
      <c r="AD294" s="288">
        <f t="shared" si="131"/>
        <v>0</v>
      </c>
      <c r="AE294" s="288">
        <f t="shared" si="132"/>
        <v>0</v>
      </c>
      <c r="AF294" s="288"/>
      <c r="AG294" s="288"/>
      <c r="AH294" s="288"/>
      <c r="AI294" s="288"/>
      <c r="AJ294" s="288">
        <f t="shared" si="143"/>
        <v>0</v>
      </c>
      <c r="AK294" s="288"/>
      <c r="AL294" s="288"/>
      <c r="AM294" s="288"/>
      <c r="AN294" s="288">
        <f t="shared" si="144"/>
        <v>0</v>
      </c>
      <c r="AO294" s="335">
        <f t="shared" si="133"/>
        <v>0</v>
      </c>
      <c r="AP294" s="335">
        <f t="shared" si="134"/>
        <v>0</v>
      </c>
      <c r="AR294" s="288"/>
      <c r="AS294" s="288"/>
      <c r="AT294" s="288"/>
      <c r="AU294" s="289"/>
      <c r="AV294" s="288">
        <f t="shared" si="145"/>
        <v>0</v>
      </c>
      <c r="AW294" s="288">
        <f t="shared" si="146"/>
        <v>0</v>
      </c>
      <c r="AX294" s="288">
        <f t="shared" si="147"/>
        <v>0</v>
      </c>
      <c r="AY294" s="288">
        <f t="shared" si="148"/>
        <v>0</v>
      </c>
      <c r="AZ294" s="340"/>
      <c r="BA294" s="288"/>
      <c r="BB294" s="288"/>
      <c r="BC294" s="288"/>
      <c r="BD294" s="289"/>
      <c r="BE294" s="288">
        <f t="shared" si="149"/>
        <v>0</v>
      </c>
      <c r="BF294" s="288">
        <f t="shared" si="135"/>
        <v>0</v>
      </c>
      <c r="BG294" s="288">
        <f t="shared" si="136"/>
        <v>0</v>
      </c>
      <c r="BH294" s="288">
        <f t="shared" si="137"/>
        <v>0</v>
      </c>
      <c r="DJ294" s="341"/>
    </row>
    <row r="295" spans="1:114" ht="12.75" customHeight="1" outlineLevel="1" x14ac:dyDescent="0.25">
      <c r="A295" s="331" t="str">
        <f t="shared" si="138"/>
        <v>Hotel NameJan-24</v>
      </c>
      <c r="B295" s="331" t="str">
        <f t="shared" si="139"/>
        <v>Hotel Name45307</v>
      </c>
      <c r="C295" s="332" t="s">
        <v>183</v>
      </c>
      <c r="D295" s="333" t="str">
        <f t="shared" si="140"/>
        <v>Jan-24</v>
      </c>
      <c r="E295" s="333" t="s">
        <v>54</v>
      </c>
      <c r="F295" s="333">
        <v>45307</v>
      </c>
      <c r="G295" s="334">
        <f t="shared" si="141"/>
        <v>3</v>
      </c>
      <c r="H295" s="288"/>
      <c r="I295" s="288"/>
      <c r="J295" s="288"/>
      <c r="K295" s="289">
        <f t="shared" si="155"/>
        <v>0</v>
      </c>
      <c r="L295" s="288"/>
      <c r="M295" s="288"/>
      <c r="N295" s="288"/>
      <c r="O295" s="289">
        <f t="shared" si="125"/>
        <v>0</v>
      </c>
      <c r="P295" s="335">
        <f t="shared" si="126"/>
        <v>0</v>
      </c>
      <c r="Q295" s="335">
        <f t="shared" si="127"/>
        <v>0</v>
      </c>
      <c r="R295" s="288" t="s">
        <v>75</v>
      </c>
      <c r="S295" s="288">
        <f t="shared" si="152"/>
        <v>0</v>
      </c>
      <c r="T295" s="335">
        <f t="shared" si="128"/>
        <v>0</v>
      </c>
      <c r="U295" s="288" t="s">
        <v>75</v>
      </c>
      <c r="V295" s="336" t="b">
        <f t="shared" si="142"/>
        <v>1</v>
      </c>
      <c r="W295" s="337">
        <f t="shared" si="154"/>
        <v>0</v>
      </c>
      <c r="X295" s="337">
        <f t="shared" si="153"/>
        <v>0</v>
      </c>
      <c r="Y295" s="329"/>
      <c r="Z295" s="339"/>
      <c r="AB295" s="288">
        <f t="shared" si="129"/>
        <v>0</v>
      </c>
      <c r="AC295" s="288">
        <f t="shared" si="130"/>
        <v>0</v>
      </c>
      <c r="AD295" s="288">
        <f t="shared" si="131"/>
        <v>0</v>
      </c>
      <c r="AE295" s="288">
        <f t="shared" si="132"/>
        <v>0</v>
      </c>
      <c r="AF295" s="288"/>
      <c r="AG295" s="288"/>
      <c r="AH295" s="288"/>
      <c r="AI295" s="288"/>
      <c r="AJ295" s="288">
        <f t="shared" si="143"/>
        <v>0</v>
      </c>
      <c r="AK295" s="288"/>
      <c r="AL295" s="288"/>
      <c r="AM295" s="288"/>
      <c r="AN295" s="288">
        <f t="shared" si="144"/>
        <v>0</v>
      </c>
      <c r="AO295" s="335">
        <f t="shared" si="133"/>
        <v>0</v>
      </c>
      <c r="AP295" s="335">
        <f t="shared" si="134"/>
        <v>0</v>
      </c>
      <c r="AR295" s="288"/>
      <c r="AS295" s="288"/>
      <c r="AT295" s="288"/>
      <c r="AU295" s="289"/>
      <c r="AV295" s="288">
        <f t="shared" si="145"/>
        <v>0</v>
      </c>
      <c r="AW295" s="288">
        <f t="shared" si="146"/>
        <v>0</v>
      </c>
      <c r="AX295" s="288">
        <f t="shared" si="147"/>
        <v>0</v>
      </c>
      <c r="AY295" s="288">
        <f t="shared" si="148"/>
        <v>0</v>
      </c>
      <c r="AZ295" s="340"/>
      <c r="BA295" s="288"/>
      <c r="BB295" s="288"/>
      <c r="BC295" s="288"/>
      <c r="BD295" s="289"/>
      <c r="BE295" s="288">
        <f t="shared" si="149"/>
        <v>0</v>
      </c>
      <c r="BF295" s="288">
        <f t="shared" si="135"/>
        <v>0</v>
      </c>
      <c r="BG295" s="288">
        <f t="shared" si="136"/>
        <v>0</v>
      </c>
      <c r="BH295" s="288">
        <f t="shared" si="137"/>
        <v>0</v>
      </c>
      <c r="DJ295" s="341"/>
    </row>
    <row r="296" spans="1:114" ht="12.75" customHeight="1" outlineLevel="1" x14ac:dyDescent="0.25">
      <c r="A296" s="331" t="str">
        <f t="shared" si="138"/>
        <v>Hotel NameJan-24</v>
      </c>
      <c r="B296" s="331" t="str">
        <f t="shared" si="139"/>
        <v>Hotel Name45308</v>
      </c>
      <c r="C296" s="332" t="s">
        <v>183</v>
      </c>
      <c r="D296" s="333" t="str">
        <f t="shared" si="140"/>
        <v>Jan-24</v>
      </c>
      <c r="E296" s="333" t="s">
        <v>54</v>
      </c>
      <c r="F296" s="333">
        <v>45308</v>
      </c>
      <c r="G296" s="334">
        <f t="shared" si="141"/>
        <v>4</v>
      </c>
      <c r="H296" s="288"/>
      <c r="I296" s="288"/>
      <c r="J296" s="288"/>
      <c r="K296" s="289">
        <f t="shared" si="155"/>
        <v>0</v>
      </c>
      <c r="L296" s="288"/>
      <c r="M296" s="288"/>
      <c r="N296" s="288"/>
      <c r="O296" s="289">
        <f t="shared" si="125"/>
        <v>0</v>
      </c>
      <c r="P296" s="335">
        <f t="shared" si="126"/>
        <v>0</v>
      </c>
      <c r="Q296" s="335">
        <f t="shared" si="127"/>
        <v>0</v>
      </c>
      <c r="R296" s="288" t="s">
        <v>75</v>
      </c>
      <c r="S296" s="288">
        <f t="shared" si="152"/>
        <v>0</v>
      </c>
      <c r="T296" s="335">
        <f t="shared" si="128"/>
        <v>0</v>
      </c>
      <c r="U296" s="288" t="s">
        <v>75</v>
      </c>
      <c r="V296" s="336" t="b">
        <f t="shared" si="142"/>
        <v>1</v>
      </c>
      <c r="W296" s="337">
        <f t="shared" si="154"/>
        <v>0</v>
      </c>
      <c r="X296" s="337">
        <f t="shared" si="153"/>
        <v>0</v>
      </c>
      <c r="Y296" s="329"/>
      <c r="Z296" s="339"/>
      <c r="AB296" s="288">
        <f t="shared" si="129"/>
        <v>0</v>
      </c>
      <c r="AC296" s="288">
        <f t="shared" si="130"/>
        <v>0</v>
      </c>
      <c r="AD296" s="288">
        <f t="shared" si="131"/>
        <v>0</v>
      </c>
      <c r="AE296" s="288">
        <f t="shared" si="132"/>
        <v>0</v>
      </c>
      <c r="AF296" s="288"/>
      <c r="AG296" s="288"/>
      <c r="AH296" s="288"/>
      <c r="AI296" s="288"/>
      <c r="AJ296" s="288">
        <f t="shared" si="143"/>
        <v>0</v>
      </c>
      <c r="AK296" s="288"/>
      <c r="AL296" s="288"/>
      <c r="AM296" s="288"/>
      <c r="AN296" s="288">
        <f t="shared" si="144"/>
        <v>0</v>
      </c>
      <c r="AO296" s="335">
        <f t="shared" si="133"/>
        <v>0</v>
      </c>
      <c r="AP296" s="335">
        <f t="shared" si="134"/>
        <v>0</v>
      </c>
      <c r="AR296" s="288"/>
      <c r="AS296" s="288"/>
      <c r="AT296" s="288"/>
      <c r="AU296" s="289"/>
      <c r="AV296" s="288">
        <f t="shared" si="145"/>
        <v>0</v>
      </c>
      <c r="AW296" s="288">
        <f t="shared" si="146"/>
        <v>0</v>
      </c>
      <c r="AX296" s="288">
        <f t="shared" si="147"/>
        <v>0</v>
      </c>
      <c r="AY296" s="288">
        <f t="shared" si="148"/>
        <v>0</v>
      </c>
      <c r="AZ296" s="340"/>
      <c r="BA296" s="288"/>
      <c r="BB296" s="288"/>
      <c r="BC296" s="288"/>
      <c r="BD296" s="289"/>
      <c r="BE296" s="288">
        <f t="shared" si="149"/>
        <v>0</v>
      </c>
      <c r="BF296" s="288">
        <f t="shared" si="135"/>
        <v>0</v>
      </c>
      <c r="BG296" s="288">
        <f t="shared" si="136"/>
        <v>0</v>
      </c>
      <c r="BH296" s="288">
        <f t="shared" si="137"/>
        <v>0</v>
      </c>
      <c r="DJ296" s="341"/>
    </row>
    <row r="297" spans="1:114" ht="12.75" customHeight="1" outlineLevel="1" x14ac:dyDescent="0.25">
      <c r="A297" s="331" t="str">
        <f t="shared" si="138"/>
        <v>Hotel NameJan-24</v>
      </c>
      <c r="B297" s="331" t="str">
        <f t="shared" si="139"/>
        <v>Hotel Name45309</v>
      </c>
      <c r="C297" s="332" t="s">
        <v>183</v>
      </c>
      <c r="D297" s="333" t="str">
        <f t="shared" si="140"/>
        <v>Jan-24</v>
      </c>
      <c r="E297" s="333" t="s">
        <v>54</v>
      </c>
      <c r="F297" s="333">
        <v>45309</v>
      </c>
      <c r="G297" s="334">
        <f t="shared" si="141"/>
        <v>5</v>
      </c>
      <c r="H297" s="288"/>
      <c r="I297" s="288"/>
      <c r="J297" s="288"/>
      <c r="K297" s="289">
        <f t="shared" si="155"/>
        <v>0</v>
      </c>
      <c r="L297" s="288"/>
      <c r="M297" s="288"/>
      <c r="N297" s="288"/>
      <c r="O297" s="289">
        <f t="shared" si="125"/>
        <v>0</v>
      </c>
      <c r="P297" s="335">
        <f t="shared" si="126"/>
        <v>0</v>
      </c>
      <c r="Q297" s="335">
        <f t="shared" si="127"/>
        <v>0</v>
      </c>
      <c r="R297" s="288" t="s">
        <v>75</v>
      </c>
      <c r="S297" s="288">
        <f t="shared" si="152"/>
        <v>0</v>
      </c>
      <c r="T297" s="335">
        <f t="shared" si="128"/>
        <v>0</v>
      </c>
      <c r="U297" s="288" t="s">
        <v>75</v>
      </c>
      <c r="V297" s="336" t="b">
        <f t="shared" si="142"/>
        <v>1</v>
      </c>
      <c r="W297" s="337">
        <f t="shared" si="154"/>
        <v>0</v>
      </c>
      <c r="X297" s="337">
        <f t="shared" si="153"/>
        <v>0</v>
      </c>
      <c r="Y297" s="329"/>
      <c r="Z297" s="339"/>
      <c r="AB297" s="288">
        <f t="shared" si="129"/>
        <v>0</v>
      </c>
      <c r="AC297" s="288">
        <f t="shared" si="130"/>
        <v>0</v>
      </c>
      <c r="AD297" s="288">
        <f t="shared" si="131"/>
        <v>0</v>
      </c>
      <c r="AE297" s="288">
        <f t="shared" si="132"/>
        <v>0</v>
      </c>
      <c r="AF297" s="288"/>
      <c r="AG297" s="288"/>
      <c r="AH297" s="288"/>
      <c r="AI297" s="288"/>
      <c r="AJ297" s="288">
        <f t="shared" si="143"/>
        <v>0</v>
      </c>
      <c r="AK297" s="288"/>
      <c r="AL297" s="288"/>
      <c r="AM297" s="288"/>
      <c r="AN297" s="288">
        <f t="shared" si="144"/>
        <v>0</v>
      </c>
      <c r="AO297" s="335">
        <f t="shared" si="133"/>
        <v>0</v>
      </c>
      <c r="AP297" s="335">
        <f t="shared" si="134"/>
        <v>0</v>
      </c>
      <c r="AR297" s="288"/>
      <c r="AS297" s="288"/>
      <c r="AT297" s="288"/>
      <c r="AU297" s="289"/>
      <c r="AV297" s="288">
        <f t="shared" si="145"/>
        <v>0</v>
      </c>
      <c r="AW297" s="288">
        <f t="shared" si="146"/>
        <v>0</v>
      </c>
      <c r="AX297" s="288">
        <f t="shared" si="147"/>
        <v>0</v>
      </c>
      <c r="AY297" s="288">
        <f t="shared" si="148"/>
        <v>0</v>
      </c>
      <c r="AZ297" s="340"/>
      <c r="BA297" s="288"/>
      <c r="BB297" s="288"/>
      <c r="BC297" s="288"/>
      <c r="BD297" s="289"/>
      <c r="BE297" s="288">
        <f t="shared" si="149"/>
        <v>0</v>
      </c>
      <c r="BF297" s="288">
        <f t="shared" si="135"/>
        <v>0</v>
      </c>
      <c r="BG297" s="288">
        <f t="shared" si="136"/>
        <v>0</v>
      </c>
      <c r="BH297" s="288">
        <f t="shared" si="137"/>
        <v>0</v>
      </c>
      <c r="DJ297" s="341"/>
    </row>
    <row r="298" spans="1:114" ht="12.75" customHeight="1" outlineLevel="1" x14ac:dyDescent="0.25">
      <c r="A298" s="331" t="str">
        <f t="shared" si="138"/>
        <v>Hotel NameJan-24</v>
      </c>
      <c r="B298" s="331" t="str">
        <f t="shared" si="139"/>
        <v>Hotel Name45310</v>
      </c>
      <c r="C298" s="332" t="s">
        <v>183</v>
      </c>
      <c r="D298" s="333" t="str">
        <f t="shared" si="140"/>
        <v>Jan-24</v>
      </c>
      <c r="E298" s="333" t="s">
        <v>54</v>
      </c>
      <c r="F298" s="333">
        <v>45310</v>
      </c>
      <c r="G298" s="334">
        <f t="shared" si="141"/>
        <v>6</v>
      </c>
      <c r="H298" s="288"/>
      <c r="I298" s="288"/>
      <c r="J298" s="288"/>
      <c r="K298" s="289">
        <f t="shared" si="155"/>
        <v>0</v>
      </c>
      <c r="L298" s="288"/>
      <c r="M298" s="288"/>
      <c r="N298" s="288"/>
      <c r="O298" s="289">
        <f t="shared" si="125"/>
        <v>0</v>
      </c>
      <c r="P298" s="335">
        <f t="shared" si="126"/>
        <v>0</v>
      </c>
      <c r="Q298" s="335">
        <f t="shared" si="127"/>
        <v>0</v>
      </c>
      <c r="R298" s="288" t="s">
        <v>75</v>
      </c>
      <c r="S298" s="288">
        <f t="shared" si="152"/>
        <v>0</v>
      </c>
      <c r="T298" s="335">
        <f t="shared" si="128"/>
        <v>0</v>
      </c>
      <c r="U298" s="288" t="s">
        <v>75</v>
      </c>
      <c r="V298" s="336" t="b">
        <f t="shared" si="142"/>
        <v>1</v>
      </c>
      <c r="W298" s="337">
        <f t="shared" si="154"/>
        <v>0</v>
      </c>
      <c r="X298" s="337">
        <f t="shared" si="153"/>
        <v>0</v>
      </c>
      <c r="Y298" s="329"/>
      <c r="Z298" s="339"/>
      <c r="AB298" s="288">
        <f t="shared" si="129"/>
        <v>0</v>
      </c>
      <c r="AC298" s="288">
        <f t="shared" si="130"/>
        <v>0</v>
      </c>
      <c r="AD298" s="288">
        <f t="shared" si="131"/>
        <v>0</v>
      </c>
      <c r="AE298" s="288">
        <f t="shared" si="132"/>
        <v>0</v>
      </c>
      <c r="AF298" s="288"/>
      <c r="AG298" s="288"/>
      <c r="AH298" s="288"/>
      <c r="AI298" s="288"/>
      <c r="AJ298" s="288">
        <f t="shared" si="143"/>
        <v>0</v>
      </c>
      <c r="AK298" s="288"/>
      <c r="AL298" s="288"/>
      <c r="AM298" s="288"/>
      <c r="AN298" s="288">
        <f t="shared" si="144"/>
        <v>0</v>
      </c>
      <c r="AO298" s="335">
        <f t="shared" si="133"/>
        <v>0</v>
      </c>
      <c r="AP298" s="335">
        <f t="shared" si="134"/>
        <v>0</v>
      </c>
      <c r="AR298" s="288"/>
      <c r="AS298" s="288"/>
      <c r="AT298" s="288"/>
      <c r="AU298" s="289"/>
      <c r="AV298" s="288">
        <f t="shared" si="145"/>
        <v>0</v>
      </c>
      <c r="AW298" s="288">
        <f t="shared" si="146"/>
        <v>0</v>
      </c>
      <c r="AX298" s="288">
        <f t="shared" si="147"/>
        <v>0</v>
      </c>
      <c r="AY298" s="288">
        <f t="shared" si="148"/>
        <v>0</v>
      </c>
      <c r="AZ298" s="340"/>
      <c r="BA298" s="288"/>
      <c r="BB298" s="288"/>
      <c r="BC298" s="288"/>
      <c r="BD298" s="289"/>
      <c r="BE298" s="288">
        <f t="shared" si="149"/>
        <v>0</v>
      </c>
      <c r="BF298" s="288">
        <f t="shared" si="135"/>
        <v>0</v>
      </c>
      <c r="BG298" s="288">
        <f t="shared" si="136"/>
        <v>0</v>
      </c>
      <c r="BH298" s="288">
        <f t="shared" si="137"/>
        <v>0</v>
      </c>
      <c r="DJ298" s="341"/>
    </row>
    <row r="299" spans="1:114" ht="12.75" customHeight="1" outlineLevel="1" x14ac:dyDescent="0.25">
      <c r="A299" s="331" t="str">
        <f t="shared" si="138"/>
        <v>Hotel NameJan-24</v>
      </c>
      <c r="B299" s="331" t="str">
        <f t="shared" si="139"/>
        <v>Hotel Name45311</v>
      </c>
      <c r="C299" s="332" t="s">
        <v>183</v>
      </c>
      <c r="D299" s="333" t="str">
        <f t="shared" si="140"/>
        <v>Jan-24</v>
      </c>
      <c r="E299" s="333" t="s">
        <v>54</v>
      </c>
      <c r="F299" s="333">
        <v>45311</v>
      </c>
      <c r="G299" s="334">
        <f t="shared" si="141"/>
        <v>7</v>
      </c>
      <c r="H299" s="288"/>
      <c r="I299" s="288"/>
      <c r="J299" s="288"/>
      <c r="K299" s="289">
        <f t="shared" si="155"/>
        <v>0</v>
      </c>
      <c r="L299" s="288"/>
      <c r="M299" s="288"/>
      <c r="N299" s="288"/>
      <c r="O299" s="289">
        <f t="shared" si="125"/>
        <v>0</v>
      </c>
      <c r="P299" s="335">
        <f t="shared" si="126"/>
        <v>0</v>
      </c>
      <c r="Q299" s="335">
        <f t="shared" si="127"/>
        <v>0</v>
      </c>
      <c r="R299" s="288" t="s">
        <v>75</v>
      </c>
      <c r="S299" s="288">
        <f t="shared" si="152"/>
        <v>0</v>
      </c>
      <c r="T299" s="335">
        <f t="shared" si="128"/>
        <v>0</v>
      </c>
      <c r="U299" s="288" t="s">
        <v>75</v>
      </c>
      <c r="V299" s="336" t="b">
        <f t="shared" si="142"/>
        <v>1</v>
      </c>
      <c r="W299" s="337">
        <f t="shared" si="154"/>
        <v>0</v>
      </c>
      <c r="X299" s="337">
        <f t="shared" si="153"/>
        <v>0</v>
      </c>
      <c r="Y299" s="329"/>
      <c r="Z299" s="339"/>
      <c r="AB299" s="288">
        <f t="shared" si="129"/>
        <v>0</v>
      </c>
      <c r="AC299" s="288">
        <f t="shared" si="130"/>
        <v>0</v>
      </c>
      <c r="AD299" s="288">
        <f t="shared" si="131"/>
        <v>0</v>
      </c>
      <c r="AE299" s="288">
        <f t="shared" si="132"/>
        <v>0</v>
      </c>
      <c r="AF299" s="288"/>
      <c r="AG299" s="288"/>
      <c r="AH299" s="288"/>
      <c r="AI299" s="288"/>
      <c r="AJ299" s="288">
        <f t="shared" si="143"/>
        <v>0</v>
      </c>
      <c r="AK299" s="288"/>
      <c r="AL299" s="288"/>
      <c r="AM299" s="288"/>
      <c r="AN299" s="288">
        <f t="shared" si="144"/>
        <v>0</v>
      </c>
      <c r="AO299" s="335">
        <f t="shared" si="133"/>
        <v>0</v>
      </c>
      <c r="AP299" s="335">
        <f t="shared" si="134"/>
        <v>0</v>
      </c>
      <c r="AR299" s="288"/>
      <c r="AS299" s="288"/>
      <c r="AT299" s="288"/>
      <c r="AU299" s="289"/>
      <c r="AV299" s="288">
        <f t="shared" si="145"/>
        <v>0</v>
      </c>
      <c r="AW299" s="288">
        <f t="shared" si="146"/>
        <v>0</v>
      </c>
      <c r="AX299" s="288">
        <f t="shared" si="147"/>
        <v>0</v>
      </c>
      <c r="AY299" s="288">
        <f t="shared" si="148"/>
        <v>0</v>
      </c>
      <c r="AZ299" s="340"/>
      <c r="BA299" s="288"/>
      <c r="BB299" s="288"/>
      <c r="BC299" s="288"/>
      <c r="BD299" s="289"/>
      <c r="BE299" s="288">
        <f t="shared" si="149"/>
        <v>0</v>
      </c>
      <c r="BF299" s="288">
        <f t="shared" si="135"/>
        <v>0</v>
      </c>
      <c r="BG299" s="288">
        <f t="shared" si="136"/>
        <v>0</v>
      </c>
      <c r="BH299" s="288">
        <f t="shared" si="137"/>
        <v>0</v>
      </c>
      <c r="DJ299" s="341"/>
    </row>
    <row r="300" spans="1:114" ht="12.75" customHeight="1" outlineLevel="1" x14ac:dyDescent="0.25">
      <c r="A300" s="331" t="str">
        <f t="shared" si="138"/>
        <v>Hotel NameJan-24</v>
      </c>
      <c r="B300" s="331" t="str">
        <f t="shared" si="139"/>
        <v>Hotel Name45312</v>
      </c>
      <c r="C300" s="332" t="s">
        <v>183</v>
      </c>
      <c r="D300" s="333" t="str">
        <f t="shared" si="140"/>
        <v>Jan-24</v>
      </c>
      <c r="E300" s="333" t="s">
        <v>54</v>
      </c>
      <c r="F300" s="333">
        <v>45312</v>
      </c>
      <c r="G300" s="334">
        <f t="shared" si="141"/>
        <v>1</v>
      </c>
      <c r="H300" s="288"/>
      <c r="I300" s="288"/>
      <c r="J300" s="288"/>
      <c r="K300" s="289">
        <f t="shared" si="155"/>
        <v>0</v>
      </c>
      <c r="L300" s="288"/>
      <c r="M300" s="288"/>
      <c r="N300" s="288"/>
      <c r="O300" s="289">
        <f t="shared" si="125"/>
        <v>0</v>
      </c>
      <c r="P300" s="335">
        <f t="shared" si="126"/>
        <v>0</v>
      </c>
      <c r="Q300" s="335">
        <f t="shared" si="127"/>
        <v>0</v>
      </c>
      <c r="R300" s="288" t="s">
        <v>75</v>
      </c>
      <c r="S300" s="288">
        <f t="shared" si="152"/>
        <v>0</v>
      </c>
      <c r="T300" s="335">
        <f t="shared" si="128"/>
        <v>0</v>
      </c>
      <c r="U300" s="288" t="s">
        <v>75</v>
      </c>
      <c r="V300" s="336" t="b">
        <f t="shared" si="142"/>
        <v>1</v>
      </c>
      <c r="W300" s="337">
        <f t="shared" si="154"/>
        <v>0</v>
      </c>
      <c r="X300" s="337">
        <f t="shared" si="153"/>
        <v>0</v>
      </c>
      <c r="Y300" s="329"/>
      <c r="Z300" s="339"/>
      <c r="AB300" s="288">
        <f t="shared" si="129"/>
        <v>0</v>
      </c>
      <c r="AC300" s="288">
        <f t="shared" si="130"/>
        <v>0</v>
      </c>
      <c r="AD300" s="288">
        <f t="shared" si="131"/>
        <v>0</v>
      </c>
      <c r="AE300" s="288">
        <f t="shared" si="132"/>
        <v>0</v>
      </c>
      <c r="AF300" s="288"/>
      <c r="AG300" s="288"/>
      <c r="AH300" s="288"/>
      <c r="AI300" s="288"/>
      <c r="AJ300" s="288">
        <f t="shared" si="143"/>
        <v>0</v>
      </c>
      <c r="AK300" s="288"/>
      <c r="AL300" s="288"/>
      <c r="AM300" s="288"/>
      <c r="AN300" s="288">
        <f t="shared" si="144"/>
        <v>0</v>
      </c>
      <c r="AO300" s="335">
        <f t="shared" si="133"/>
        <v>0</v>
      </c>
      <c r="AP300" s="335">
        <f t="shared" si="134"/>
        <v>0</v>
      </c>
      <c r="AR300" s="288"/>
      <c r="AS300" s="288"/>
      <c r="AT300" s="288"/>
      <c r="AU300" s="289"/>
      <c r="AV300" s="288">
        <f t="shared" si="145"/>
        <v>0</v>
      </c>
      <c r="AW300" s="288">
        <f t="shared" si="146"/>
        <v>0</v>
      </c>
      <c r="AX300" s="288">
        <f t="shared" si="147"/>
        <v>0</v>
      </c>
      <c r="AY300" s="288">
        <f t="shared" si="148"/>
        <v>0</v>
      </c>
      <c r="AZ300" s="340"/>
      <c r="BA300" s="288"/>
      <c r="BB300" s="288"/>
      <c r="BC300" s="288"/>
      <c r="BD300" s="289"/>
      <c r="BE300" s="288">
        <f t="shared" si="149"/>
        <v>0</v>
      </c>
      <c r="BF300" s="288">
        <f t="shared" si="135"/>
        <v>0</v>
      </c>
      <c r="BG300" s="288">
        <f t="shared" si="136"/>
        <v>0</v>
      </c>
      <c r="BH300" s="288">
        <f t="shared" si="137"/>
        <v>0</v>
      </c>
      <c r="DJ300" s="341"/>
    </row>
    <row r="301" spans="1:114" ht="12.75" customHeight="1" outlineLevel="1" x14ac:dyDescent="0.25">
      <c r="A301" s="331" t="str">
        <f t="shared" si="138"/>
        <v>Hotel NameJan-24</v>
      </c>
      <c r="B301" s="331" t="str">
        <f t="shared" si="139"/>
        <v>Hotel Name45313</v>
      </c>
      <c r="C301" s="332" t="s">
        <v>183</v>
      </c>
      <c r="D301" s="333" t="str">
        <f t="shared" si="140"/>
        <v>Jan-24</v>
      </c>
      <c r="E301" s="333" t="s">
        <v>54</v>
      </c>
      <c r="F301" s="333">
        <v>45313</v>
      </c>
      <c r="G301" s="334">
        <f t="shared" si="141"/>
        <v>2</v>
      </c>
      <c r="H301" s="288"/>
      <c r="I301" s="288"/>
      <c r="J301" s="288"/>
      <c r="K301" s="289">
        <f t="shared" si="155"/>
        <v>0</v>
      </c>
      <c r="L301" s="288"/>
      <c r="M301" s="288"/>
      <c r="N301" s="288"/>
      <c r="O301" s="289">
        <f t="shared" si="125"/>
        <v>0</v>
      </c>
      <c r="P301" s="335">
        <f t="shared" si="126"/>
        <v>0</v>
      </c>
      <c r="Q301" s="335">
        <f t="shared" si="127"/>
        <v>0</v>
      </c>
      <c r="R301" s="288" t="s">
        <v>75</v>
      </c>
      <c r="S301" s="288">
        <f t="shared" si="152"/>
        <v>0</v>
      </c>
      <c r="T301" s="335">
        <f t="shared" si="128"/>
        <v>0</v>
      </c>
      <c r="U301" s="288" t="s">
        <v>75</v>
      </c>
      <c r="V301" s="336" t="b">
        <f t="shared" si="142"/>
        <v>1</v>
      </c>
      <c r="W301" s="337">
        <f t="shared" si="154"/>
        <v>0</v>
      </c>
      <c r="X301" s="337">
        <f t="shared" si="153"/>
        <v>0</v>
      </c>
      <c r="Y301" s="329"/>
      <c r="Z301" s="339"/>
      <c r="AB301" s="288">
        <f t="shared" si="129"/>
        <v>0</v>
      </c>
      <c r="AC301" s="288">
        <f t="shared" si="130"/>
        <v>0</v>
      </c>
      <c r="AD301" s="288">
        <f t="shared" si="131"/>
        <v>0</v>
      </c>
      <c r="AE301" s="288">
        <f t="shared" si="132"/>
        <v>0</v>
      </c>
      <c r="AF301" s="288"/>
      <c r="AG301" s="288"/>
      <c r="AH301" s="288"/>
      <c r="AI301" s="288"/>
      <c r="AJ301" s="288">
        <f t="shared" si="143"/>
        <v>0</v>
      </c>
      <c r="AK301" s="288"/>
      <c r="AL301" s="288"/>
      <c r="AM301" s="288"/>
      <c r="AN301" s="288">
        <f t="shared" si="144"/>
        <v>0</v>
      </c>
      <c r="AO301" s="335">
        <f t="shared" si="133"/>
        <v>0</v>
      </c>
      <c r="AP301" s="335">
        <f t="shared" si="134"/>
        <v>0</v>
      </c>
      <c r="AR301" s="288"/>
      <c r="AS301" s="288"/>
      <c r="AT301" s="288"/>
      <c r="AU301" s="289"/>
      <c r="AV301" s="288">
        <f t="shared" si="145"/>
        <v>0</v>
      </c>
      <c r="AW301" s="288">
        <f t="shared" si="146"/>
        <v>0</v>
      </c>
      <c r="AX301" s="288">
        <f t="shared" si="147"/>
        <v>0</v>
      </c>
      <c r="AY301" s="288">
        <f t="shared" si="148"/>
        <v>0</v>
      </c>
      <c r="AZ301" s="340"/>
      <c r="BA301" s="288"/>
      <c r="BB301" s="288"/>
      <c r="BC301" s="288"/>
      <c r="BD301" s="289"/>
      <c r="BE301" s="288">
        <f t="shared" si="149"/>
        <v>0</v>
      </c>
      <c r="BF301" s="288">
        <f t="shared" si="135"/>
        <v>0</v>
      </c>
      <c r="BG301" s="288">
        <f t="shared" si="136"/>
        <v>0</v>
      </c>
      <c r="BH301" s="288">
        <f t="shared" si="137"/>
        <v>0</v>
      </c>
      <c r="DJ301" s="341"/>
    </row>
    <row r="302" spans="1:114" ht="12.75" customHeight="1" outlineLevel="1" x14ac:dyDescent="0.25">
      <c r="A302" s="331" t="str">
        <f t="shared" si="138"/>
        <v>Hotel NameJan-24</v>
      </c>
      <c r="B302" s="331" t="str">
        <f t="shared" si="139"/>
        <v>Hotel Name45314</v>
      </c>
      <c r="C302" s="332" t="s">
        <v>183</v>
      </c>
      <c r="D302" s="333" t="str">
        <f t="shared" si="140"/>
        <v>Jan-24</v>
      </c>
      <c r="E302" s="333" t="s">
        <v>54</v>
      </c>
      <c r="F302" s="333">
        <v>45314</v>
      </c>
      <c r="G302" s="334">
        <f t="shared" si="141"/>
        <v>3</v>
      </c>
      <c r="H302" s="288"/>
      <c r="I302" s="288"/>
      <c r="J302" s="288"/>
      <c r="K302" s="289">
        <f t="shared" si="155"/>
        <v>0</v>
      </c>
      <c r="L302" s="288"/>
      <c r="M302" s="288"/>
      <c r="N302" s="288"/>
      <c r="O302" s="289">
        <f t="shared" si="125"/>
        <v>0</v>
      </c>
      <c r="P302" s="335">
        <f t="shared" si="126"/>
        <v>0</v>
      </c>
      <c r="Q302" s="335">
        <f t="shared" si="127"/>
        <v>0</v>
      </c>
      <c r="R302" s="288" t="s">
        <v>75</v>
      </c>
      <c r="S302" s="288">
        <f t="shared" si="152"/>
        <v>0</v>
      </c>
      <c r="T302" s="335">
        <f t="shared" si="128"/>
        <v>0</v>
      </c>
      <c r="U302" s="288" t="s">
        <v>75</v>
      </c>
      <c r="V302" s="336" t="b">
        <f t="shared" si="142"/>
        <v>1</v>
      </c>
      <c r="W302" s="337">
        <f t="shared" si="154"/>
        <v>0</v>
      </c>
      <c r="X302" s="337">
        <f t="shared" si="153"/>
        <v>0</v>
      </c>
      <c r="Y302" s="329"/>
      <c r="Z302" s="339"/>
      <c r="AB302" s="288">
        <f t="shared" si="129"/>
        <v>0</v>
      </c>
      <c r="AC302" s="288">
        <f t="shared" si="130"/>
        <v>0</v>
      </c>
      <c r="AD302" s="288">
        <f t="shared" si="131"/>
        <v>0</v>
      </c>
      <c r="AE302" s="288">
        <f t="shared" si="132"/>
        <v>0</v>
      </c>
      <c r="AF302" s="288"/>
      <c r="AG302" s="288"/>
      <c r="AH302" s="288"/>
      <c r="AI302" s="288"/>
      <c r="AJ302" s="288">
        <f t="shared" si="143"/>
        <v>0</v>
      </c>
      <c r="AK302" s="288"/>
      <c r="AL302" s="288"/>
      <c r="AM302" s="288"/>
      <c r="AN302" s="288">
        <f t="shared" si="144"/>
        <v>0</v>
      </c>
      <c r="AO302" s="335">
        <f t="shared" si="133"/>
        <v>0</v>
      </c>
      <c r="AP302" s="335">
        <f t="shared" si="134"/>
        <v>0</v>
      </c>
      <c r="AR302" s="288"/>
      <c r="AS302" s="288"/>
      <c r="AT302" s="288"/>
      <c r="AU302" s="289"/>
      <c r="AV302" s="288">
        <f t="shared" si="145"/>
        <v>0</v>
      </c>
      <c r="AW302" s="288">
        <f t="shared" si="146"/>
        <v>0</v>
      </c>
      <c r="AX302" s="288">
        <f t="shared" si="147"/>
        <v>0</v>
      </c>
      <c r="AY302" s="288">
        <f t="shared" si="148"/>
        <v>0</v>
      </c>
      <c r="AZ302" s="340"/>
      <c r="BA302" s="288"/>
      <c r="BB302" s="288"/>
      <c r="BC302" s="288"/>
      <c r="BD302" s="289"/>
      <c r="BE302" s="288">
        <f t="shared" si="149"/>
        <v>0</v>
      </c>
      <c r="BF302" s="288">
        <f t="shared" si="135"/>
        <v>0</v>
      </c>
      <c r="BG302" s="288">
        <f t="shared" si="136"/>
        <v>0</v>
      </c>
      <c r="BH302" s="288">
        <f t="shared" si="137"/>
        <v>0</v>
      </c>
      <c r="DJ302" s="341"/>
    </row>
    <row r="303" spans="1:114" ht="12.75" customHeight="1" outlineLevel="1" x14ac:dyDescent="0.25">
      <c r="A303" s="331" t="str">
        <f t="shared" si="138"/>
        <v>Hotel NameJan-24</v>
      </c>
      <c r="B303" s="331" t="str">
        <f t="shared" si="139"/>
        <v>Hotel Name45315</v>
      </c>
      <c r="C303" s="332" t="s">
        <v>183</v>
      </c>
      <c r="D303" s="333" t="str">
        <f t="shared" si="140"/>
        <v>Jan-24</v>
      </c>
      <c r="E303" s="333" t="s">
        <v>54</v>
      </c>
      <c r="F303" s="333">
        <v>45315</v>
      </c>
      <c r="G303" s="334">
        <f t="shared" si="141"/>
        <v>4</v>
      </c>
      <c r="H303" s="288"/>
      <c r="I303" s="288"/>
      <c r="J303" s="288"/>
      <c r="K303" s="289">
        <f t="shared" si="155"/>
        <v>0</v>
      </c>
      <c r="L303" s="288"/>
      <c r="M303" s="288"/>
      <c r="N303" s="288"/>
      <c r="O303" s="289">
        <f t="shared" si="125"/>
        <v>0</v>
      </c>
      <c r="P303" s="335">
        <f t="shared" si="126"/>
        <v>0</v>
      </c>
      <c r="Q303" s="335">
        <f t="shared" si="127"/>
        <v>0</v>
      </c>
      <c r="R303" s="288" t="s">
        <v>75</v>
      </c>
      <c r="S303" s="288">
        <f t="shared" si="152"/>
        <v>0</v>
      </c>
      <c r="T303" s="335">
        <f t="shared" si="128"/>
        <v>0</v>
      </c>
      <c r="U303" s="288" t="s">
        <v>75</v>
      </c>
      <c r="V303" s="336" t="b">
        <f t="shared" si="142"/>
        <v>1</v>
      </c>
      <c r="W303" s="337">
        <f t="shared" si="154"/>
        <v>0</v>
      </c>
      <c r="X303" s="337">
        <f t="shared" si="153"/>
        <v>0</v>
      </c>
      <c r="Y303" s="329"/>
      <c r="Z303" s="339"/>
      <c r="AB303" s="288">
        <f t="shared" si="129"/>
        <v>0</v>
      </c>
      <c r="AC303" s="288">
        <f t="shared" si="130"/>
        <v>0</v>
      </c>
      <c r="AD303" s="288">
        <f t="shared" si="131"/>
        <v>0</v>
      </c>
      <c r="AE303" s="288">
        <f t="shared" si="132"/>
        <v>0</v>
      </c>
      <c r="AF303" s="288"/>
      <c r="AG303" s="288"/>
      <c r="AH303" s="288"/>
      <c r="AI303" s="288"/>
      <c r="AJ303" s="288">
        <f t="shared" si="143"/>
        <v>0</v>
      </c>
      <c r="AK303" s="288"/>
      <c r="AL303" s="288"/>
      <c r="AM303" s="288"/>
      <c r="AN303" s="288">
        <f t="shared" si="144"/>
        <v>0</v>
      </c>
      <c r="AO303" s="335">
        <f t="shared" si="133"/>
        <v>0</v>
      </c>
      <c r="AP303" s="335">
        <f t="shared" si="134"/>
        <v>0</v>
      </c>
      <c r="AR303" s="288"/>
      <c r="AS303" s="288"/>
      <c r="AT303" s="288"/>
      <c r="AU303" s="289"/>
      <c r="AV303" s="288">
        <f t="shared" si="145"/>
        <v>0</v>
      </c>
      <c r="AW303" s="288">
        <f t="shared" si="146"/>
        <v>0</v>
      </c>
      <c r="AX303" s="288">
        <f t="shared" si="147"/>
        <v>0</v>
      </c>
      <c r="AY303" s="288">
        <f t="shared" si="148"/>
        <v>0</v>
      </c>
      <c r="AZ303" s="340"/>
      <c r="BA303" s="288"/>
      <c r="BB303" s="288"/>
      <c r="BC303" s="288"/>
      <c r="BD303" s="289"/>
      <c r="BE303" s="288">
        <f t="shared" si="149"/>
        <v>0</v>
      </c>
      <c r="BF303" s="288">
        <f t="shared" si="135"/>
        <v>0</v>
      </c>
      <c r="BG303" s="288">
        <f t="shared" si="136"/>
        <v>0</v>
      </c>
      <c r="BH303" s="288">
        <f t="shared" si="137"/>
        <v>0</v>
      </c>
      <c r="DJ303" s="341"/>
    </row>
    <row r="304" spans="1:114" ht="12.75" customHeight="1" outlineLevel="1" x14ac:dyDescent="0.25">
      <c r="A304" s="331" t="str">
        <f t="shared" si="138"/>
        <v>Hotel NameJan-24</v>
      </c>
      <c r="B304" s="331" t="str">
        <f t="shared" si="139"/>
        <v>Hotel Name45316</v>
      </c>
      <c r="C304" s="332" t="s">
        <v>183</v>
      </c>
      <c r="D304" s="333" t="str">
        <f t="shared" si="140"/>
        <v>Jan-24</v>
      </c>
      <c r="E304" s="333" t="s">
        <v>54</v>
      </c>
      <c r="F304" s="333">
        <v>45316</v>
      </c>
      <c r="G304" s="334">
        <f t="shared" si="141"/>
        <v>5</v>
      </c>
      <c r="H304" s="288"/>
      <c r="I304" s="288"/>
      <c r="J304" s="288"/>
      <c r="K304" s="289">
        <f t="shared" si="155"/>
        <v>0</v>
      </c>
      <c r="L304" s="288"/>
      <c r="M304" s="288"/>
      <c r="N304" s="288"/>
      <c r="O304" s="289">
        <f t="shared" si="125"/>
        <v>0</v>
      </c>
      <c r="P304" s="335">
        <f t="shared" si="126"/>
        <v>0</v>
      </c>
      <c r="Q304" s="335">
        <f t="shared" si="127"/>
        <v>0</v>
      </c>
      <c r="R304" s="288" t="s">
        <v>75</v>
      </c>
      <c r="S304" s="288">
        <f t="shared" si="152"/>
        <v>0</v>
      </c>
      <c r="T304" s="335">
        <f t="shared" si="128"/>
        <v>0</v>
      </c>
      <c r="U304" s="288" t="s">
        <v>75</v>
      </c>
      <c r="V304" s="336" t="b">
        <f t="shared" si="142"/>
        <v>1</v>
      </c>
      <c r="W304" s="337">
        <f t="shared" si="154"/>
        <v>0</v>
      </c>
      <c r="X304" s="337">
        <f t="shared" si="153"/>
        <v>0</v>
      </c>
      <c r="Y304" s="329"/>
      <c r="Z304" s="339"/>
      <c r="AB304" s="288">
        <f t="shared" si="129"/>
        <v>0</v>
      </c>
      <c r="AC304" s="288">
        <f t="shared" si="130"/>
        <v>0</v>
      </c>
      <c r="AD304" s="288">
        <f t="shared" si="131"/>
        <v>0</v>
      </c>
      <c r="AE304" s="288">
        <f t="shared" si="132"/>
        <v>0</v>
      </c>
      <c r="AF304" s="288"/>
      <c r="AG304" s="288"/>
      <c r="AH304" s="288"/>
      <c r="AI304" s="288"/>
      <c r="AJ304" s="288">
        <f t="shared" si="143"/>
        <v>0</v>
      </c>
      <c r="AK304" s="288"/>
      <c r="AL304" s="288"/>
      <c r="AM304" s="288"/>
      <c r="AN304" s="288">
        <f t="shared" si="144"/>
        <v>0</v>
      </c>
      <c r="AO304" s="335">
        <f t="shared" si="133"/>
        <v>0</v>
      </c>
      <c r="AP304" s="335">
        <f t="shared" si="134"/>
        <v>0</v>
      </c>
      <c r="AR304" s="288"/>
      <c r="AS304" s="288"/>
      <c r="AT304" s="288"/>
      <c r="AU304" s="289"/>
      <c r="AV304" s="288">
        <f t="shared" si="145"/>
        <v>0</v>
      </c>
      <c r="AW304" s="288">
        <f t="shared" si="146"/>
        <v>0</v>
      </c>
      <c r="AX304" s="288">
        <f t="shared" si="147"/>
        <v>0</v>
      </c>
      <c r="AY304" s="288">
        <f t="shared" si="148"/>
        <v>0</v>
      </c>
      <c r="AZ304" s="340"/>
      <c r="BA304" s="288"/>
      <c r="BB304" s="288"/>
      <c r="BC304" s="288"/>
      <c r="BD304" s="289"/>
      <c r="BE304" s="288">
        <f t="shared" si="149"/>
        <v>0</v>
      </c>
      <c r="BF304" s="288">
        <f t="shared" si="135"/>
        <v>0</v>
      </c>
      <c r="BG304" s="288">
        <f t="shared" si="136"/>
        <v>0</v>
      </c>
      <c r="BH304" s="288">
        <f t="shared" si="137"/>
        <v>0</v>
      </c>
      <c r="DJ304" s="341"/>
    </row>
    <row r="305" spans="1:114" ht="12.75" customHeight="1" outlineLevel="1" x14ac:dyDescent="0.25">
      <c r="A305" s="331" t="str">
        <f t="shared" si="138"/>
        <v>Hotel NameJan-24</v>
      </c>
      <c r="B305" s="331" t="str">
        <f t="shared" si="139"/>
        <v>Hotel Name45317</v>
      </c>
      <c r="C305" s="332" t="s">
        <v>183</v>
      </c>
      <c r="D305" s="333" t="str">
        <f t="shared" si="140"/>
        <v>Jan-24</v>
      </c>
      <c r="E305" s="333" t="s">
        <v>54</v>
      </c>
      <c r="F305" s="333">
        <v>45317</v>
      </c>
      <c r="G305" s="334">
        <f t="shared" si="141"/>
        <v>6</v>
      </c>
      <c r="H305" s="288"/>
      <c r="I305" s="288"/>
      <c r="J305" s="288"/>
      <c r="K305" s="289">
        <f t="shared" si="155"/>
        <v>0</v>
      </c>
      <c r="L305" s="288"/>
      <c r="M305" s="288"/>
      <c r="N305" s="288"/>
      <c r="O305" s="289">
        <f t="shared" si="125"/>
        <v>0</v>
      </c>
      <c r="P305" s="335">
        <f t="shared" si="126"/>
        <v>0</v>
      </c>
      <c r="Q305" s="335">
        <f t="shared" si="127"/>
        <v>0</v>
      </c>
      <c r="R305" s="288" t="s">
        <v>75</v>
      </c>
      <c r="S305" s="288">
        <f t="shared" si="152"/>
        <v>0</v>
      </c>
      <c r="T305" s="335">
        <f t="shared" si="128"/>
        <v>0</v>
      </c>
      <c r="U305" s="288" t="s">
        <v>75</v>
      </c>
      <c r="V305" s="336" t="b">
        <f t="shared" si="142"/>
        <v>1</v>
      </c>
      <c r="W305" s="337">
        <f t="shared" si="154"/>
        <v>0</v>
      </c>
      <c r="X305" s="337">
        <f t="shared" si="153"/>
        <v>0</v>
      </c>
      <c r="Y305" s="329"/>
      <c r="Z305" s="339"/>
      <c r="AB305" s="288">
        <f t="shared" si="129"/>
        <v>0</v>
      </c>
      <c r="AC305" s="288">
        <f t="shared" si="130"/>
        <v>0</v>
      </c>
      <c r="AD305" s="288">
        <f t="shared" si="131"/>
        <v>0</v>
      </c>
      <c r="AE305" s="288">
        <f t="shared" si="132"/>
        <v>0</v>
      </c>
      <c r="AF305" s="288"/>
      <c r="AG305" s="288"/>
      <c r="AH305" s="288"/>
      <c r="AI305" s="288"/>
      <c r="AJ305" s="288">
        <f t="shared" si="143"/>
        <v>0</v>
      </c>
      <c r="AK305" s="288"/>
      <c r="AL305" s="288"/>
      <c r="AM305" s="288"/>
      <c r="AN305" s="288">
        <f t="shared" si="144"/>
        <v>0</v>
      </c>
      <c r="AO305" s="335">
        <f t="shared" si="133"/>
        <v>0</v>
      </c>
      <c r="AP305" s="335">
        <f t="shared" si="134"/>
        <v>0</v>
      </c>
      <c r="AR305" s="288"/>
      <c r="AS305" s="288"/>
      <c r="AT305" s="288"/>
      <c r="AU305" s="289"/>
      <c r="AV305" s="288">
        <f t="shared" si="145"/>
        <v>0</v>
      </c>
      <c r="AW305" s="288">
        <f t="shared" si="146"/>
        <v>0</v>
      </c>
      <c r="AX305" s="288">
        <f t="shared" si="147"/>
        <v>0</v>
      </c>
      <c r="AY305" s="288">
        <f t="shared" si="148"/>
        <v>0</v>
      </c>
      <c r="AZ305" s="340"/>
      <c r="BA305" s="288"/>
      <c r="BB305" s="288"/>
      <c r="BC305" s="288"/>
      <c r="BD305" s="289"/>
      <c r="BE305" s="288">
        <f t="shared" si="149"/>
        <v>0</v>
      </c>
      <c r="BF305" s="288">
        <f t="shared" si="135"/>
        <v>0</v>
      </c>
      <c r="BG305" s="288">
        <f t="shared" si="136"/>
        <v>0</v>
      </c>
      <c r="BH305" s="288">
        <f t="shared" si="137"/>
        <v>0</v>
      </c>
      <c r="DJ305" s="341"/>
    </row>
    <row r="306" spans="1:114" ht="12.75" customHeight="1" outlineLevel="1" x14ac:dyDescent="0.25">
      <c r="A306" s="331" t="str">
        <f t="shared" si="138"/>
        <v>Hotel NameJan-24</v>
      </c>
      <c r="B306" s="331" t="str">
        <f t="shared" si="139"/>
        <v>Hotel Name45318</v>
      </c>
      <c r="C306" s="332" t="s">
        <v>183</v>
      </c>
      <c r="D306" s="333" t="str">
        <f t="shared" si="140"/>
        <v>Jan-24</v>
      </c>
      <c r="E306" s="333" t="s">
        <v>54</v>
      </c>
      <c r="F306" s="333">
        <v>45318</v>
      </c>
      <c r="G306" s="334">
        <f t="shared" si="141"/>
        <v>7</v>
      </c>
      <c r="H306" s="288"/>
      <c r="I306" s="288"/>
      <c r="J306" s="288"/>
      <c r="K306" s="289">
        <f t="shared" si="155"/>
        <v>0</v>
      </c>
      <c r="L306" s="288"/>
      <c r="M306" s="288"/>
      <c r="N306" s="288"/>
      <c r="O306" s="289">
        <f t="shared" si="125"/>
        <v>0</v>
      </c>
      <c r="P306" s="335">
        <f t="shared" si="126"/>
        <v>0</v>
      </c>
      <c r="Q306" s="335">
        <f t="shared" si="127"/>
        <v>0</v>
      </c>
      <c r="R306" s="288" t="s">
        <v>76</v>
      </c>
      <c r="S306" s="288">
        <f t="shared" si="152"/>
        <v>0</v>
      </c>
      <c r="T306" s="335">
        <f t="shared" si="128"/>
        <v>0</v>
      </c>
      <c r="U306" s="288" t="s">
        <v>75</v>
      </c>
      <c r="V306" s="336" t="b">
        <f t="shared" si="142"/>
        <v>0</v>
      </c>
      <c r="W306" s="337">
        <f t="shared" si="154"/>
        <v>0</v>
      </c>
      <c r="X306" s="337">
        <f t="shared" si="153"/>
        <v>0</v>
      </c>
      <c r="Y306" s="329"/>
      <c r="Z306" s="339"/>
      <c r="AB306" s="288">
        <f t="shared" si="129"/>
        <v>0</v>
      </c>
      <c r="AC306" s="288">
        <f t="shared" si="130"/>
        <v>0</v>
      </c>
      <c r="AD306" s="288">
        <f t="shared" si="131"/>
        <v>0</v>
      </c>
      <c r="AE306" s="288">
        <f t="shared" si="132"/>
        <v>0</v>
      </c>
      <c r="AF306" s="288"/>
      <c r="AG306" s="288"/>
      <c r="AH306" s="288"/>
      <c r="AI306" s="288"/>
      <c r="AJ306" s="288">
        <f t="shared" si="143"/>
        <v>0</v>
      </c>
      <c r="AK306" s="288"/>
      <c r="AL306" s="288"/>
      <c r="AM306" s="288"/>
      <c r="AN306" s="288">
        <f t="shared" si="144"/>
        <v>0</v>
      </c>
      <c r="AO306" s="335">
        <f t="shared" si="133"/>
        <v>0</v>
      </c>
      <c r="AP306" s="335">
        <f t="shared" si="134"/>
        <v>0</v>
      </c>
      <c r="AR306" s="288"/>
      <c r="AS306" s="288"/>
      <c r="AT306" s="288"/>
      <c r="AU306" s="289"/>
      <c r="AV306" s="288">
        <f t="shared" si="145"/>
        <v>0</v>
      </c>
      <c r="AW306" s="288">
        <f t="shared" si="146"/>
        <v>0</v>
      </c>
      <c r="AX306" s="288">
        <f t="shared" si="147"/>
        <v>0</v>
      </c>
      <c r="AY306" s="288">
        <f t="shared" si="148"/>
        <v>0</v>
      </c>
      <c r="AZ306" s="340"/>
      <c r="BA306" s="288"/>
      <c r="BB306" s="288"/>
      <c r="BC306" s="288"/>
      <c r="BD306" s="289"/>
      <c r="BE306" s="288">
        <f t="shared" si="149"/>
        <v>0</v>
      </c>
      <c r="BF306" s="288">
        <f t="shared" si="135"/>
        <v>0</v>
      </c>
      <c r="BG306" s="288">
        <f t="shared" si="136"/>
        <v>0</v>
      </c>
      <c r="BH306" s="288">
        <f t="shared" si="137"/>
        <v>0</v>
      </c>
      <c r="DJ306" s="341"/>
    </row>
    <row r="307" spans="1:114" ht="12.75" customHeight="1" outlineLevel="1" x14ac:dyDescent="0.25">
      <c r="A307" s="331" t="str">
        <f t="shared" si="138"/>
        <v>Hotel NameJan-24</v>
      </c>
      <c r="B307" s="331" t="str">
        <f t="shared" si="139"/>
        <v>Hotel Name45319</v>
      </c>
      <c r="C307" s="332" t="s">
        <v>183</v>
      </c>
      <c r="D307" s="333" t="str">
        <f t="shared" si="140"/>
        <v>Jan-24</v>
      </c>
      <c r="E307" s="333" t="s">
        <v>54</v>
      </c>
      <c r="F307" s="333">
        <v>45319</v>
      </c>
      <c r="G307" s="334">
        <f t="shared" si="141"/>
        <v>1</v>
      </c>
      <c r="H307" s="288"/>
      <c r="I307" s="288"/>
      <c r="J307" s="288"/>
      <c r="K307" s="289">
        <f t="shared" si="155"/>
        <v>0</v>
      </c>
      <c r="L307" s="288"/>
      <c r="M307" s="288"/>
      <c r="N307" s="288"/>
      <c r="O307" s="289">
        <f t="shared" si="125"/>
        <v>0</v>
      </c>
      <c r="P307" s="335">
        <f t="shared" si="126"/>
        <v>0</v>
      </c>
      <c r="Q307" s="335">
        <f t="shared" si="127"/>
        <v>0</v>
      </c>
      <c r="R307" s="288" t="s">
        <v>78</v>
      </c>
      <c r="S307" s="288">
        <f t="shared" si="152"/>
        <v>0</v>
      </c>
      <c r="T307" s="335">
        <f t="shared" si="128"/>
        <v>0</v>
      </c>
      <c r="U307" s="288" t="s">
        <v>75</v>
      </c>
      <c r="V307" s="336" t="b">
        <f t="shared" si="142"/>
        <v>0</v>
      </c>
      <c r="W307" s="337">
        <f t="shared" si="154"/>
        <v>0</v>
      </c>
      <c r="X307" s="337">
        <f t="shared" si="153"/>
        <v>0</v>
      </c>
      <c r="Y307" s="329"/>
      <c r="Z307" s="339"/>
      <c r="AB307" s="288">
        <f t="shared" si="129"/>
        <v>0</v>
      </c>
      <c r="AC307" s="288">
        <f t="shared" si="130"/>
        <v>0</v>
      </c>
      <c r="AD307" s="288">
        <f t="shared" si="131"/>
        <v>0</v>
      </c>
      <c r="AE307" s="288">
        <f t="shared" si="132"/>
        <v>0</v>
      </c>
      <c r="AF307" s="288"/>
      <c r="AG307" s="288"/>
      <c r="AH307" s="288"/>
      <c r="AI307" s="288"/>
      <c r="AJ307" s="288">
        <f t="shared" si="143"/>
        <v>0</v>
      </c>
      <c r="AK307" s="288"/>
      <c r="AL307" s="288"/>
      <c r="AM307" s="288"/>
      <c r="AN307" s="288">
        <f t="shared" si="144"/>
        <v>0</v>
      </c>
      <c r="AO307" s="335">
        <f t="shared" si="133"/>
        <v>0</v>
      </c>
      <c r="AP307" s="335">
        <f t="shared" si="134"/>
        <v>0</v>
      </c>
      <c r="AR307" s="288"/>
      <c r="AS307" s="288"/>
      <c r="AT307" s="288"/>
      <c r="AU307" s="289"/>
      <c r="AV307" s="288">
        <f t="shared" si="145"/>
        <v>0</v>
      </c>
      <c r="AW307" s="288">
        <f t="shared" si="146"/>
        <v>0</v>
      </c>
      <c r="AX307" s="288">
        <f t="shared" si="147"/>
        <v>0</v>
      </c>
      <c r="AY307" s="288">
        <f t="shared" si="148"/>
        <v>0</v>
      </c>
      <c r="AZ307" s="340"/>
      <c r="BA307" s="288"/>
      <c r="BB307" s="288"/>
      <c r="BC307" s="288"/>
      <c r="BD307" s="289"/>
      <c r="BE307" s="288">
        <f t="shared" si="149"/>
        <v>0</v>
      </c>
      <c r="BF307" s="288">
        <f t="shared" si="135"/>
        <v>0</v>
      </c>
      <c r="BG307" s="288">
        <f t="shared" si="136"/>
        <v>0</v>
      </c>
      <c r="BH307" s="288">
        <f t="shared" si="137"/>
        <v>0</v>
      </c>
      <c r="DJ307" s="341"/>
    </row>
    <row r="308" spans="1:114" ht="12.75" customHeight="1" outlineLevel="1" x14ac:dyDescent="0.25">
      <c r="A308" s="331" t="str">
        <f t="shared" si="138"/>
        <v>Hotel NameJan-24</v>
      </c>
      <c r="B308" s="331" t="str">
        <f t="shared" si="139"/>
        <v>Hotel Name45320</v>
      </c>
      <c r="C308" s="332" t="s">
        <v>183</v>
      </c>
      <c r="D308" s="333" t="str">
        <f t="shared" si="140"/>
        <v>Jan-24</v>
      </c>
      <c r="E308" s="333" t="s">
        <v>54</v>
      </c>
      <c r="F308" s="333">
        <v>45320</v>
      </c>
      <c r="G308" s="334">
        <f t="shared" si="141"/>
        <v>2</v>
      </c>
      <c r="H308" s="288"/>
      <c r="I308" s="288"/>
      <c r="J308" s="288"/>
      <c r="K308" s="289">
        <f t="shared" si="155"/>
        <v>0</v>
      </c>
      <c r="L308" s="288"/>
      <c r="M308" s="288"/>
      <c r="N308" s="288"/>
      <c r="O308" s="289">
        <f t="shared" si="125"/>
        <v>0</v>
      </c>
      <c r="P308" s="335">
        <f t="shared" si="126"/>
        <v>0</v>
      </c>
      <c r="Q308" s="335">
        <f t="shared" si="127"/>
        <v>0</v>
      </c>
      <c r="R308" s="288" t="s">
        <v>78</v>
      </c>
      <c r="S308" s="288">
        <f t="shared" si="152"/>
        <v>0</v>
      </c>
      <c r="T308" s="335">
        <f t="shared" si="128"/>
        <v>0</v>
      </c>
      <c r="U308" s="288" t="s">
        <v>75</v>
      </c>
      <c r="V308" s="336" t="b">
        <f t="shared" si="142"/>
        <v>0</v>
      </c>
      <c r="W308" s="337">
        <f t="shared" si="154"/>
        <v>0</v>
      </c>
      <c r="X308" s="337">
        <f t="shared" si="153"/>
        <v>0</v>
      </c>
      <c r="Y308" s="329"/>
      <c r="Z308" s="339"/>
      <c r="AB308" s="288">
        <f t="shared" si="129"/>
        <v>0</v>
      </c>
      <c r="AC308" s="288">
        <f t="shared" si="130"/>
        <v>0</v>
      </c>
      <c r="AD308" s="288">
        <f t="shared" si="131"/>
        <v>0</v>
      </c>
      <c r="AE308" s="288">
        <f t="shared" si="132"/>
        <v>0</v>
      </c>
      <c r="AF308" s="288"/>
      <c r="AG308" s="288"/>
      <c r="AH308" s="288"/>
      <c r="AI308" s="288"/>
      <c r="AJ308" s="288">
        <f t="shared" si="143"/>
        <v>0</v>
      </c>
      <c r="AK308" s="288"/>
      <c r="AL308" s="288"/>
      <c r="AM308" s="288"/>
      <c r="AN308" s="288">
        <f t="shared" si="144"/>
        <v>0</v>
      </c>
      <c r="AO308" s="335">
        <f t="shared" si="133"/>
        <v>0</v>
      </c>
      <c r="AP308" s="335">
        <f t="shared" si="134"/>
        <v>0</v>
      </c>
      <c r="AR308" s="288"/>
      <c r="AS308" s="288"/>
      <c r="AT308" s="288"/>
      <c r="AU308" s="289"/>
      <c r="AV308" s="288">
        <f t="shared" si="145"/>
        <v>0</v>
      </c>
      <c r="AW308" s="288">
        <f t="shared" si="146"/>
        <v>0</v>
      </c>
      <c r="AX308" s="288">
        <f t="shared" si="147"/>
        <v>0</v>
      </c>
      <c r="AY308" s="288">
        <f t="shared" si="148"/>
        <v>0</v>
      </c>
      <c r="AZ308" s="340"/>
      <c r="BA308" s="288"/>
      <c r="BB308" s="288"/>
      <c r="BC308" s="288"/>
      <c r="BD308" s="289"/>
      <c r="BE308" s="288">
        <f t="shared" si="149"/>
        <v>0</v>
      </c>
      <c r="BF308" s="288">
        <f t="shared" si="135"/>
        <v>0</v>
      </c>
      <c r="BG308" s="288">
        <f t="shared" si="136"/>
        <v>0</v>
      </c>
      <c r="BH308" s="288">
        <f t="shared" si="137"/>
        <v>0</v>
      </c>
      <c r="DJ308" s="341"/>
    </row>
    <row r="309" spans="1:114" ht="12.75" customHeight="1" outlineLevel="1" x14ac:dyDescent="0.25">
      <c r="A309" s="331" t="str">
        <f t="shared" si="138"/>
        <v>Hotel NameJan-24</v>
      </c>
      <c r="B309" s="331" t="str">
        <f t="shared" si="139"/>
        <v>Hotel Name45321</v>
      </c>
      <c r="C309" s="332" t="s">
        <v>183</v>
      </c>
      <c r="D309" s="333" t="str">
        <f t="shared" si="140"/>
        <v>Jan-24</v>
      </c>
      <c r="E309" s="333" t="s">
        <v>54</v>
      </c>
      <c r="F309" s="333">
        <v>45321</v>
      </c>
      <c r="G309" s="334">
        <f t="shared" si="141"/>
        <v>3</v>
      </c>
      <c r="H309" s="288"/>
      <c r="I309" s="288"/>
      <c r="J309" s="288"/>
      <c r="K309" s="289">
        <f t="shared" si="155"/>
        <v>0</v>
      </c>
      <c r="L309" s="288"/>
      <c r="M309" s="288"/>
      <c r="N309" s="288"/>
      <c r="O309" s="289">
        <f t="shared" si="125"/>
        <v>0</v>
      </c>
      <c r="P309" s="335">
        <f t="shared" si="126"/>
        <v>0</v>
      </c>
      <c r="Q309" s="335">
        <f t="shared" si="127"/>
        <v>0</v>
      </c>
      <c r="R309" s="288" t="s">
        <v>78</v>
      </c>
      <c r="S309" s="288">
        <f t="shared" si="152"/>
        <v>0</v>
      </c>
      <c r="T309" s="335">
        <f t="shared" si="128"/>
        <v>0</v>
      </c>
      <c r="U309" s="288" t="s">
        <v>75</v>
      </c>
      <c r="V309" s="336" t="b">
        <f t="shared" si="142"/>
        <v>0</v>
      </c>
      <c r="W309" s="337">
        <f t="shared" si="154"/>
        <v>0</v>
      </c>
      <c r="X309" s="337">
        <f t="shared" si="153"/>
        <v>0</v>
      </c>
      <c r="Y309" s="329"/>
      <c r="Z309" s="339"/>
      <c r="AB309" s="288">
        <f t="shared" si="129"/>
        <v>0</v>
      </c>
      <c r="AC309" s="288">
        <f t="shared" si="130"/>
        <v>0</v>
      </c>
      <c r="AD309" s="288">
        <f t="shared" si="131"/>
        <v>0</v>
      </c>
      <c r="AE309" s="288">
        <f t="shared" si="132"/>
        <v>0</v>
      </c>
      <c r="AF309" s="288"/>
      <c r="AG309" s="288"/>
      <c r="AH309" s="288"/>
      <c r="AI309" s="288"/>
      <c r="AJ309" s="288">
        <f t="shared" si="143"/>
        <v>0</v>
      </c>
      <c r="AK309" s="288"/>
      <c r="AL309" s="288"/>
      <c r="AM309" s="288"/>
      <c r="AN309" s="288">
        <f t="shared" si="144"/>
        <v>0</v>
      </c>
      <c r="AO309" s="335">
        <f t="shared" si="133"/>
        <v>0</v>
      </c>
      <c r="AP309" s="335">
        <f t="shared" si="134"/>
        <v>0</v>
      </c>
      <c r="AR309" s="288"/>
      <c r="AS309" s="288"/>
      <c r="AT309" s="288"/>
      <c r="AU309" s="289"/>
      <c r="AV309" s="288">
        <f t="shared" si="145"/>
        <v>0</v>
      </c>
      <c r="AW309" s="288">
        <f t="shared" si="146"/>
        <v>0</v>
      </c>
      <c r="AX309" s="288">
        <f t="shared" si="147"/>
        <v>0</v>
      </c>
      <c r="AY309" s="288">
        <f t="shared" si="148"/>
        <v>0</v>
      </c>
      <c r="AZ309" s="340"/>
      <c r="BA309" s="288"/>
      <c r="BB309" s="288"/>
      <c r="BC309" s="288"/>
      <c r="BD309" s="289"/>
      <c r="BE309" s="288">
        <f t="shared" si="149"/>
        <v>0</v>
      </c>
      <c r="BF309" s="288">
        <f t="shared" si="135"/>
        <v>0</v>
      </c>
      <c r="BG309" s="288">
        <f t="shared" si="136"/>
        <v>0</v>
      </c>
      <c r="BH309" s="288">
        <f t="shared" si="137"/>
        <v>0</v>
      </c>
      <c r="DJ309" s="341"/>
    </row>
    <row r="310" spans="1:114" ht="12.75" customHeight="1" outlineLevel="1" x14ac:dyDescent="0.25">
      <c r="A310" s="331" t="str">
        <f t="shared" si="138"/>
        <v>Hotel NameJan-24</v>
      </c>
      <c r="B310" s="331" t="str">
        <f t="shared" si="139"/>
        <v>Hotel Name45322</v>
      </c>
      <c r="C310" s="332" t="s">
        <v>183</v>
      </c>
      <c r="D310" s="333" t="str">
        <f t="shared" si="140"/>
        <v>Jan-24</v>
      </c>
      <c r="E310" s="333" t="s">
        <v>54</v>
      </c>
      <c r="F310" s="333">
        <v>45322</v>
      </c>
      <c r="G310" s="334">
        <f t="shared" si="141"/>
        <v>4</v>
      </c>
      <c r="H310" s="288"/>
      <c r="I310" s="288"/>
      <c r="J310" s="288"/>
      <c r="K310" s="289">
        <f t="shared" si="155"/>
        <v>0</v>
      </c>
      <c r="L310" s="288"/>
      <c r="M310" s="288"/>
      <c r="N310" s="288"/>
      <c r="O310" s="289">
        <f t="shared" si="125"/>
        <v>0</v>
      </c>
      <c r="P310" s="335">
        <f t="shared" si="126"/>
        <v>0</v>
      </c>
      <c r="Q310" s="335">
        <f t="shared" si="127"/>
        <v>0</v>
      </c>
      <c r="R310" s="288" t="s">
        <v>78</v>
      </c>
      <c r="S310" s="288">
        <f t="shared" si="152"/>
        <v>0</v>
      </c>
      <c r="T310" s="335">
        <f t="shared" si="128"/>
        <v>0</v>
      </c>
      <c r="U310" s="288" t="s">
        <v>75</v>
      </c>
      <c r="V310" s="336" t="b">
        <f t="shared" si="142"/>
        <v>0</v>
      </c>
      <c r="W310" s="337">
        <f t="shared" si="154"/>
        <v>0</v>
      </c>
      <c r="X310" s="337">
        <f t="shared" si="153"/>
        <v>0</v>
      </c>
      <c r="Y310" s="329"/>
      <c r="Z310" s="339"/>
      <c r="AB310" s="288">
        <f t="shared" si="129"/>
        <v>0</v>
      </c>
      <c r="AC310" s="288">
        <f t="shared" si="130"/>
        <v>0</v>
      </c>
      <c r="AD310" s="288">
        <f t="shared" si="131"/>
        <v>0</v>
      </c>
      <c r="AE310" s="288">
        <f t="shared" si="132"/>
        <v>0</v>
      </c>
      <c r="AF310" s="288"/>
      <c r="AG310" s="288"/>
      <c r="AH310" s="288"/>
      <c r="AI310" s="288"/>
      <c r="AJ310" s="288">
        <f t="shared" si="143"/>
        <v>0</v>
      </c>
      <c r="AK310" s="288"/>
      <c r="AL310" s="288"/>
      <c r="AM310" s="288"/>
      <c r="AN310" s="288">
        <f t="shared" si="144"/>
        <v>0</v>
      </c>
      <c r="AO310" s="335">
        <f t="shared" si="133"/>
        <v>0</v>
      </c>
      <c r="AP310" s="335">
        <f t="shared" si="134"/>
        <v>0</v>
      </c>
      <c r="AR310" s="288"/>
      <c r="AS310" s="288"/>
      <c r="AT310" s="288"/>
      <c r="AU310" s="289"/>
      <c r="AV310" s="288">
        <f t="shared" si="145"/>
        <v>0</v>
      </c>
      <c r="AW310" s="288">
        <f t="shared" si="146"/>
        <v>0</v>
      </c>
      <c r="AX310" s="288">
        <f t="shared" si="147"/>
        <v>0</v>
      </c>
      <c r="AY310" s="288">
        <f t="shared" si="148"/>
        <v>0</v>
      </c>
      <c r="AZ310" s="340"/>
      <c r="BA310" s="288"/>
      <c r="BB310" s="288"/>
      <c r="BC310" s="288"/>
      <c r="BD310" s="289"/>
      <c r="BE310" s="288">
        <f t="shared" si="149"/>
        <v>0</v>
      </c>
      <c r="BF310" s="288">
        <f t="shared" si="135"/>
        <v>0</v>
      </c>
      <c r="BG310" s="288">
        <f t="shared" si="136"/>
        <v>0</v>
      </c>
      <c r="BH310" s="288">
        <f t="shared" si="137"/>
        <v>0</v>
      </c>
      <c r="DJ310" s="341"/>
    </row>
    <row r="311" spans="1:114" ht="12.75" customHeight="1" outlineLevel="1" collapsed="1" x14ac:dyDescent="0.25">
      <c r="A311" s="331" t="str">
        <f t="shared" si="138"/>
        <v>Hotel NameFeb-24</v>
      </c>
      <c r="B311" s="331" t="str">
        <f t="shared" si="139"/>
        <v>Hotel Name45323</v>
      </c>
      <c r="C311" s="332" t="s">
        <v>183</v>
      </c>
      <c r="D311" s="333" t="str">
        <f t="shared" si="140"/>
        <v>Feb-24</v>
      </c>
      <c r="E311" s="333" t="s">
        <v>54</v>
      </c>
      <c r="F311" s="333">
        <v>45323</v>
      </c>
      <c r="G311" s="334">
        <f t="shared" si="141"/>
        <v>5</v>
      </c>
      <c r="H311" s="288"/>
      <c r="I311" s="288"/>
      <c r="J311" s="288"/>
      <c r="K311" s="289">
        <f t="shared" si="155"/>
        <v>0</v>
      </c>
      <c r="L311" s="288"/>
      <c r="M311" s="288"/>
      <c r="N311" s="288"/>
      <c r="O311" s="289">
        <f t="shared" si="125"/>
        <v>0</v>
      </c>
      <c r="P311" s="335">
        <f t="shared" si="126"/>
        <v>0</v>
      </c>
      <c r="Q311" s="335">
        <f t="shared" si="127"/>
        <v>0</v>
      </c>
      <c r="R311" s="288" t="s">
        <v>75</v>
      </c>
      <c r="S311" s="288">
        <f t="shared" si="152"/>
        <v>0</v>
      </c>
      <c r="T311" s="335">
        <f t="shared" si="128"/>
        <v>0</v>
      </c>
      <c r="U311" s="288" t="s">
        <v>75</v>
      </c>
      <c r="V311" s="336" t="b">
        <f t="shared" si="142"/>
        <v>1</v>
      </c>
      <c r="W311" s="337">
        <f t="shared" ref="W311:W338" si="156">ROUND(L311,0)</f>
        <v>0</v>
      </c>
      <c r="X311" s="337">
        <f t="shared" ref="X311:X338" si="157">ROUND(M311,0)</f>
        <v>0</v>
      </c>
      <c r="Y311" s="329"/>
      <c r="Z311" s="339"/>
      <c r="AB311" s="288">
        <f t="shared" si="129"/>
        <v>0</v>
      </c>
      <c r="AC311" s="288">
        <f t="shared" si="130"/>
        <v>0</v>
      </c>
      <c r="AD311" s="288">
        <f t="shared" si="131"/>
        <v>0</v>
      </c>
      <c r="AE311" s="288">
        <f t="shared" si="132"/>
        <v>0</v>
      </c>
      <c r="AF311" s="288"/>
      <c r="AG311" s="288"/>
      <c r="AH311" s="288"/>
      <c r="AI311" s="288"/>
      <c r="AJ311" s="289">
        <f t="shared" si="143"/>
        <v>0</v>
      </c>
      <c r="AK311" s="288"/>
      <c r="AL311" s="288"/>
      <c r="AM311" s="288"/>
      <c r="AN311" s="289">
        <f t="shared" si="144"/>
        <v>0</v>
      </c>
      <c r="AO311" s="335">
        <f t="shared" si="133"/>
        <v>0</v>
      </c>
      <c r="AP311" s="335">
        <f t="shared" si="134"/>
        <v>0</v>
      </c>
      <c r="AR311" s="288"/>
      <c r="AS311" s="288"/>
      <c r="AT311" s="288"/>
      <c r="AU311" s="289"/>
      <c r="AV311" s="288">
        <f t="shared" si="145"/>
        <v>0</v>
      </c>
      <c r="AW311" s="288">
        <f t="shared" si="146"/>
        <v>0</v>
      </c>
      <c r="AX311" s="288">
        <f t="shared" si="147"/>
        <v>0</v>
      </c>
      <c r="AY311" s="288">
        <f t="shared" si="148"/>
        <v>0</v>
      </c>
      <c r="AZ311" s="340"/>
      <c r="BA311" s="288"/>
      <c r="BB311" s="288"/>
      <c r="BC311" s="288"/>
      <c r="BD311" s="289"/>
      <c r="BE311" s="288">
        <f t="shared" si="149"/>
        <v>0</v>
      </c>
      <c r="BF311" s="288">
        <f t="shared" si="135"/>
        <v>0</v>
      </c>
      <c r="BG311" s="288">
        <f t="shared" si="136"/>
        <v>0</v>
      </c>
      <c r="BH311" s="288">
        <f t="shared" si="137"/>
        <v>0</v>
      </c>
      <c r="DJ311" s="341"/>
    </row>
    <row r="312" spans="1:114" ht="12.75" customHeight="1" outlineLevel="1" x14ac:dyDescent="0.25">
      <c r="A312" s="331" t="str">
        <f t="shared" si="138"/>
        <v>Hotel NameFeb-24</v>
      </c>
      <c r="B312" s="331" t="str">
        <f t="shared" si="139"/>
        <v>Hotel Name45324</v>
      </c>
      <c r="C312" s="332" t="s">
        <v>183</v>
      </c>
      <c r="D312" s="333" t="str">
        <f t="shared" si="140"/>
        <v>Feb-24</v>
      </c>
      <c r="E312" s="333" t="s">
        <v>54</v>
      </c>
      <c r="F312" s="333">
        <v>45324</v>
      </c>
      <c r="G312" s="334">
        <f t="shared" si="141"/>
        <v>6</v>
      </c>
      <c r="H312" s="288"/>
      <c r="I312" s="288"/>
      <c r="J312" s="288"/>
      <c r="K312" s="289">
        <f t="shared" si="155"/>
        <v>0</v>
      </c>
      <c r="L312" s="288"/>
      <c r="M312" s="288"/>
      <c r="N312" s="288"/>
      <c r="O312" s="289">
        <f t="shared" si="125"/>
        <v>0</v>
      </c>
      <c r="P312" s="335">
        <f t="shared" si="126"/>
        <v>0</v>
      </c>
      <c r="Q312" s="335">
        <f t="shared" si="127"/>
        <v>0</v>
      </c>
      <c r="R312" s="288" t="s">
        <v>75</v>
      </c>
      <c r="S312" s="288">
        <f t="shared" si="152"/>
        <v>0</v>
      </c>
      <c r="T312" s="335">
        <f t="shared" si="128"/>
        <v>0</v>
      </c>
      <c r="U312" s="288" t="s">
        <v>75</v>
      </c>
      <c r="V312" s="336" t="b">
        <f t="shared" si="142"/>
        <v>1</v>
      </c>
      <c r="W312" s="337">
        <f t="shared" si="156"/>
        <v>0</v>
      </c>
      <c r="X312" s="337">
        <f t="shared" si="157"/>
        <v>0</v>
      </c>
      <c r="Y312" s="329"/>
      <c r="Z312" s="339"/>
      <c r="AB312" s="288">
        <f t="shared" si="129"/>
        <v>0</v>
      </c>
      <c r="AC312" s="288">
        <f t="shared" si="130"/>
        <v>0</v>
      </c>
      <c r="AD312" s="288">
        <f t="shared" si="131"/>
        <v>0</v>
      </c>
      <c r="AE312" s="288">
        <f t="shared" si="132"/>
        <v>0</v>
      </c>
      <c r="AF312" s="288"/>
      <c r="AG312" s="288"/>
      <c r="AH312" s="288"/>
      <c r="AI312" s="288"/>
      <c r="AJ312" s="289">
        <f t="shared" si="143"/>
        <v>0</v>
      </c>
      <c r="AK312" s="288"/>
      <c r="AL312" s="288"/>
      <c r="AM312" s="288"/>
      <c r="AN312" s="289">
        <f t="shared" si="144"/>
        <v>0</v>
      </c>
      <c r="AO312" s="335">
        <f t="shared" si="133"/>
        <v>0</v>
      </c>
      <c r="AP312" s="335">
        <f t="shared" si="134"/>
        <v>0</v>
      </c>
      <c r="AR312" s="288"/>
      <c r="AS312" s="288"/>
      <c r="AT312" s="288"/>
      <c r="AU312" s="289"/>
      <c r="AV312" s="288">
        <f t="shared" si="145"/>
        <v>0</v>
      </c>
      <c r="AW312" s="288">
        <f t="shared" si="146"/>
        <v>0</v>
      </c>
      <c r="AX312" s="288">
        <f t="shared" si="147"/>
        <v>0</v>
      </c>
      <c r="AY312" s="288">
        <f t="shared" si="148"/>
        <v>0</v>
      </c>
      <c r="AZ312" s="340"/>
      <c r="BA312" s="288"/>
      <c r="BB312" s="288"/>
      <c r="BC312" s="288"/>
      <c r="BD312" s="289"/>
      <c r="BE312" s="288">
        <f t="shared" si="149"/>
        <v>0</v>
      </c>
      <c r="BF312" s="288">
        <f t="shared" si="135"/>
        <v>0</v>
      </c>
      <c r="BG312" s="288">
        <f t="shared" si="136"/>
        <v>0</v>
      </c>
      <c r="BH312" s="288">
        <f t="shared" si="137"/>
        <v>0</v>
      </c>
      <c r="DJ312" s="341"/>
    </row>
    <row r="313" spans="1:114" ht="12.75" customHeight="1" outlineLevel="1" x14ac:dyDescent="0.25">
      <c r="A313" s="331" t="str">
        <f t="shared" si="138"/>
        <v>Hotel NameFeb-24</v>
      </c>
      <c r="B313" s="331" t="str">
        <f t="shared" si="139"/>
        <v>Hotel Name45325</v>
      </c>
      <c r="C313" s="332" t="s">
        <v>183</v>
      </c>
      <c r="D313" s="333" t="str">
        <f t="shared" si="140"/>
        <v>Feb-24</v>
      </c>
      <c r="E313" s="333" t="s">
        <v>54</v>
      </c>
      <c r="F313" s="333">
        <v>45325</v>
      </c>
      <c r="G313" s="334">
        <f t="shared" si="141"/>
        <v>7</v>
      </c>
      <c r="H313" s="288"/>
      <c r="I313" s="288"/>
      <c r="J313" s="288"/>
      <c r="K313" s="289">
        <f t="shared" si="155"/>
        <v>0</v>
      </c>
      <c r="L313" s="288"/>
      <c r="M313" s="288"/>
      <c r="N313" s="288"/>
      <c r="O313" s="289">
        <f t="shared" si="125"/>
        <v>0</v>
      </c>
      <c r="P313" s="335">
        <f t="shared" si="126"/>
        <v>0</v>
      </c>
      <c r="Q313" s="335">
        <f t="shared" si="127"/>
        <v>0</v>
      </c>
      <c r="R313" s="288" t="s">
        <v>75</v>
      </c>
      <c r="S313" s="288">
        <f t="shared" si="152"/>
        <v>0</v>
      </c>
      <c r="T313" s="335">
        <f t="shared" si="128"/>
        <v>0</v>
      </c>
      <c r="U313" s="288" t="s">
        <v>75</v>
      </c>
      <c r="V313" s="336" t="b">
        <f t="shared" si="142"/>
        <v>1</v>
      </c>
      <c r="W313" s="337">
        <f t="shared" si="156"/>
        <v>0</v>
      </c>
      <c r="X313" s="337">
        <f t="shared" si="157"/>
        <v>0</v>
      </c>
      <c r="Y313" s="329"/>
      <c r="Z313" s="339"/>
      <c r="AB313" s="288">
        <f t="shared" si="129"/>
        <v>0</v>
      </c>
      <c r="AC313" s="288">
        <f t="shared" si="130"/>
        <v>0</v>
      </c>
      <c r="AD313" s="288">
        <f t="shared" si="131"/>
        <v>0</v>
      </c>
      <c r="AE313" s="288">
        <f t="shared" si="132"/>
        <v>0</v>
      </c>
      <c r="AF313" s="288"/>
      <c r="AG313" s="288"/>
      <c r="AH313" s="288"/>
      <c r="AI313" s="288"/>
      <c r="AJ313" s="289">
        <f t="shared" si="143"/>
        <v>0</v>
      </c>
      <c r="AK313" s="288"/>
      <c r="AL313" s="288"/>
      <c r="AM313" s="288"/>
      <c r="AN313" s="289">
        <f t="shared" si="144"/>
        <v>0</v>
      </c>
      <c r="AO313" s="335">
        <f t="shared" si="133"/>
        <v>0</v>
      </c>
      <c r="AP313" s="335">
        <f t="shared" si="134"/>
        <v>0</v>
      </c>
      <c r="AR313" s="288"/>
      <c r="AS313" s="288"/>
      <c r="AT313" s="288"/>
      <c r="AU313" s="289"/>
      <c r="AV313" s="288">
        <f t="shared" si="145"/>
        <v>0</v>
      </c>
      <c r="AW313" s="288">
        <f t="shared" si="146"/>
        <v>0</v>
      </c>
      <c r="AX313" s="288">
        <f t="shared" si="147"/>
        <v>0</v>
      </c>
      <c r="AY313" s="288">
        <f t="shared" si="148"/>
        <v>0</v>
      </c>
      <c r="AZ313" s="340"/>
      <c r="BA313" s="288"/>
      <c r="BB313" s="288"/>
      <c r="BC313" s="288"/>
      <c r="BD313" s="289"/>
      <c r="BE313" s="288">
        <f t="shared" si="149"/>
        <v>0</v>
      </c>
      <c r="BF313" s="288">
        <f t="shared" si="135"/>
        <v>0</v>
      </c>
      <c r="BG313" s="288">
        <f t="shared" si="136"/>
        <v>0</v>
      </c>
      <c r="BH313" s="288">
        <f t="shared" si="137"/>
        <v>0</v>
      </c>
      <c r="DJ313" s="341"/>
    </row>
    <row r="314" spans="1:114" ht="12.75" customHeight="1" outlineLevel="1" x14ac:dyDescent="0.25">
      <c r="A314" s="331" t="str">
        <f t="shared" si="138"/>
        <v>Hotel NameFeb-24</v>
      </c>
      <c r="B314" s="331" t="str">
        <f t="shared" si="139"/>
        <v>Hotel Name45326</v>
      </c>
      <c r="C314" s="332" t="s">
        <v>183</v>
      </c>
      <c r="D314" s="333" t="str">
        <f t="shared" si="140"/>
        <v>Feb-24</v>
      </c>
      <c r="E314" s="333" t="s">
        <v>54</v>
      </c>
      <c r="F314" s="333">
        <v>45326</v>
      </c>
      <c r="G314" s="334">
        <f t="shared" si="141"/>
        <v>1</v>
      </c>
      <c r="H314" s="288"/>
      <c r="I314" s="288"/>
      <c r="J314" s="288"/>
      <c r="K314" s="289">
        <f t="shared" si="155"/>
        <v>0</v>
      </c>
      <c r="L314" s="288"/>
      <c r="M314" s="288"/>
      <c r="N314" s="288"/>
      <c r="O314" s="289">
        <f t="shared" si="125"/>
        <v>0</v>
      </c>
      <c r="P314" s="335">
        <f t="shared" si="126"/>
        <v>0</v>
      </c>
      <c r="Q314" s="335">
        <f t="shared" si="127"/>
        <v>0</v>
      </c>
      <c r="R314" s="288" t="s">
        <v>75</v>
      </c>
      <c r="S314" s="288">
        <f t="shared" si="152"/>
        <v>0</v>
      </c>
      <c r="T314" s="335">
        <f t="shared" si="128"/>
        <v>0</v>
      </c>
      <c r="U314" s="288" t="s">
        <v>75</v>
      </c>
      <c r="V314" s="336" t="b">
        <f t="shared" si="142"/>
        <v>1</v>
      </c>
      <c r="W314" s="337">
        <f t="shared" si="156"/>
        <v>0</v>
      </c>
      <c r="X314" s="337">
        <f t="shared" si="157"/>
        <v>0</v>
      </c>
      <c r="Y314" s="329"/>
      <c r="Z314" s="339"/>
      <c r="AB314" s="288">
        <f t="shared" si="129"/>
        <v>0</v>
      </c>
      <c r="AC314" s="288">
        <f t="shared" si="130"/>
        <v>0</v>
      </c>
      <c r="AD314" s="288">
        <f t="shared" si="131"/>
        <v>0</v>
      </c>
      <c r="AE314" s="288">
        <f t="shared" si="132"/>
        <v>0</v>
      </c>
      <c r="AF314" s="288"/>
      <c r="AG314" s="288"/>
      <c r="AH314" s="288"/>
      <c r="AI314" s="288"/>
      <c r="AJ314" s="289">
        <f t="shared" si="143"/>
        <v>0</v>
      </c>
      <c r="AK314" s="288"/>
      <c r="AL314" s="288"/>
      <c r="AM314" s="288"/>
      <c r="AN314" s="289">
        <f t="shared" si="144"/>
        <v>0</v>
      </c>
      <c r="AO314" s="335">
        <f t="shared" si="133"/>
        <v>0</v>
      </c>
      <c r="AP314" s="335">
        <f t="shared" si="134"/>
        <v>0</v>
      </c>
      <c r="AR314" s="288"/>
      <c r="AS314" s="288"/>
      <c r="AT314" s="288"/>
      <c r="AU314" s="289"/>
      <c r="AV314" s="288">
        <f t="shared" si="145"/>
        <v>0</v>
      </c>
      <c r="AW314" s="288">
        <f t="shared" si="146"/>
        <v>0</v>
      </c>
      <c r="AX314" s="288">
        <f t="shared" si="147"/>
        <v>0</v>
      </c>
      <c r="AY314" s="288">
        <f t="shared" si="148"/>
        <v>0</v>
      </c>
      <c r="AZ314" s="340"/>
      <c r="BA314" s="288"/>
      <c r="BB314" s="288"/>
      <c r="BC314" s="288"/>
      <c r="BD314" s="289"/>
      <c r="BE314" s="288">
        <f t="shared" si="149"/>
        <v>0</v>
      </c>
      <c r="BF314" s="288">
        <f t="shared" si="135"/>
        <v>0</v>
      </c>
      <c r="BG314" s="288">
        <f t="shared" si="136"/>
        <v>0</v>
      </c>
      <c r="BH314" s="288">
        <f t="shared" si="137"/>
        <v>0</v>
      </c>
      <c r="DJ314" s="341"/>
    </row>
    <row r="315" spans="1:114" ht="12.75" customHeight="1" outlineLevel="1" x14ac:dyDescent="0.25">
      <c r="A315" s="331" t="str">
        <f t="shared" si="138"/>
        <v>Hotel NameFeb-24</v>
      </c>
      <c r="B315" s="331" t="str">
        <f t="shared" si="139"/>
        <v>Hotel Name45327</v>
      </c>
      <c r="C315" s="332" t="s">
        <v>183</v>
      </c>
      <c r="D315" s="333" t="str">
        <f t="shared" si="140"/>
        <v>Feb-24</v>
      </c>
      <c r="E315" s="333" t="s">
        <v>54</v>
      </c>
      <c r="F315" s="333">
        <v>45327</v>
      </c>
      <c r="G315" s="334">
        <f t="shared" si="141"/>
        <v>2</v>
      </c>
      <c r="H315" s="288"/>
      <c r="I315" s="288"/>
      <c r="J315" s="288"/>
      <c r="K315" s="289">
        <f t="shared" si="155"/>
        <v>0</v>
      </c>
      <c r="L315" s="288"/>
      <c r="M315" s="288"/>
      <c r="N315" s="288"/>
      <c r="O315" s="289">
        <f t="shared" si="125"/>
        <v>0</v>
      </c>
      <c r="P315" s="335">
        <f t="shared" si="126"/>
        <v>0</v>
      </c>
      <c r="Q315" s="335">
        <f t="shared" si="127"/>
        <v>0</v>
      </c>
      <c r="R315" s="288" t="s">
        <v>75</v>
      </c>
      <c r="S315" s="288">
        <f t="shared" si="152"/>
        <v>0</v>
      </c>
      <c r="T315" s="335">
        <f t="shared" si="128"/>
        <v>0</v>
      </c>
      <c r="U315" s="288" t="s">
        <v>75</v>
      </c>
      <c r="V315" s="336" t="b">
        <f t="shared" si="142"/>
        <v>1</v>
      </c>
      <c r="W315" s="337">
        <f t="shared" si="156"/>
        <v>0</v>
      </c>
      <c r="X315" s="337">
        <f t="shared" si="157"/>
        <v>0</v>
      </c>
      <c r="Y315" s="329"/>
      <c r="Z315" s="339"/>
      <c r="AB315" s="288">
        <f t="shared" si="129"/>
        <v>0</v>
      </c>
      <c r="AC315" s="288">
        <f t="shared" si="130"/>
        <v>0</v>
      </c>
      <c r="AD315" s="288">
        <f t="shared" si="131"/>
        <v>0</v>
      </c>
      <c r="AE315" s="288">
        <f t="shared" si="132"/>
        <v>0</v>
      </c>
      <c r="AF315" s="288"/>
      <c r="AG315" s="288"/>
      <c r="AH315" s="288"/>
      <c r="AI315" s="288"/>
      <c r="AJ315" s="289">
        <f t="shared" si="143"/>
        <v>0</v>
      </c>
      <c r="AK315" s="288"/>
      <c r="AL315" s="288"/>
      <c r="AM315" s="288"/>
      <c r="AN315" s="289">
        <f t="shared" si="144"/>
        <v>0</v>
      </c>
      <c r="AO315" s="335">
        <f t="shared" si="133"/>
        <v>0</v>
      </c>
      <c r="AP315" s="335">
        <f t="shared" si="134"/>
        <v>0</v>
      </c>
      <c r="AR315" s="288"/>
      <c r="AS315" s="288"/>
      <c r="AT315" s="288"/>
      <c r="AU315" s="289"/>
      <c r="AV315" s="288">
        <f t="shared" si="145"/>
        <v>0</v>
      </c>
      <c r="AW315" s="288">
        <f t="shared" si="146"/>
        <v>0</v>
      </c>
      <c r="AX315" s="288">
        <f t="shared" si="147"/>
        <v>0</v>
      </c>
      <c r="AY315" s="288">
        <f t="shared" si="148"/>
        <v>0</v>
      </c>
      <c r="AZ315" s="340"/>
      <c r="BA315" s="288"/>
      <c r="BB315" s="288"/>
      <c r="BC315" s="288"/>
      <c r="BD315" s="289"/>
      <c r="BE315" s="288">
        <f t="shared" si="149"/>
        <v>0</v>
      </c>
      <c r="BF315" s="288">
        <f t="shared" si="135"/>
        <v>0</v>
      </c>
      <c r="BG315" s="288">
        <f t="shared" si="136"/>
        <v>0</v>
      </c>
      <c r="BH315" s="288">
        <f t="shared" si="137"/>
        <v>0</v>
      </c>
      <c r="DJ315" s="341"/>
    </row>
    <row r="316" spans="1:114" ht="12.75" customHeight="1" outlineLevel="1" x14ac:dyDescent="0.25">
      <c r="A316" s="331" t="str">
        <f t="shared" si="138"/>
        <v>Hotel NameFeb-24</v>
      </c>
      <c r="B316" s="331" t="str">
        <f t="shared" si="139"/>
        <v>Hotel Name45328</v>
      </c>
      <c r="C316" s="332" t="s">
        <v>183</v>
      </c>
      <c r="D316" s="333" t="str">
        <f t="shared" si="140"/>
        <v>Feb-24</v>
      </c>
      <c r="E316" s="333" t="s">
        <v>54</v>
      </c>
      <c r="F316" s="333">
        <v>45328</v>
      </c>
      <c r="G316" s="334">
        <f t="shared" si="141"/>
        <v>3</v>
      </c>
      <c r="H316" s="288"/>
      <c r="I316" s="288"/>
      <c r="J316" s="288"/>
      <c r="K316" s="289">
        <f t="shared" si="155"/>
        <v>0</v>
      </c>
      <c r="L316" s="288"/>
      <c r="M316" s="288"/>
      <c r="N316" s="288"/>
      <c r="O316" s="289">
        <f t="shared" si="125"/>
        <v>0</v>
      </c>
      <c r="P316" s="335">
        <f t="shared" si="126"/>
        <v>0</v>
      </c>
      <c r="Q316" s="335">
        <f t="shared" si="127"/>
        <v>0</v>
      </c>
      <c r="R316" s="288" t="s">
        <v>75</v>
      </c>
      <c r="S316" s="288">
        <f t="shared" si="152"/>
        <v>0</v>
      </c>
      <c r="T316" s="335">
        <f t="shared" si="128"/>
        <v>0</v>
      </c>
      <c r="U316" s="288" t="s">
        <v>75</v>
      </c>
      <c r="V316" s="336" t="b">
        <f t="shared" si="142"/>
        <v>1</v>
      </c>
      <c r="W316" s="337">
        <f t="shared" si="156"/>
        <v>0</v>
      </c>
      <c r="X316" s="337">
        <f t="shared" si="157"/>
        <v>0</v>
      </c>
      <c r="Y316" s="329"/>
      <c r="Z316" s="339"/>
      <c r="AB316" s="288">
        <f t="shared" si="129"/>
        <v>0</v>
      </c>
      <c r="AC316" s="288">
        <f t="shared" si="130"/>
        <v>0</v>
      </c>
      <c r="AD316" s="288">
        <f t="shared" si="131"/>
        <v>0</v>
      </c>
      <c r="AE316" s="288">
        <f t="shared" si="132"/>
        <v>0</v>
      </c>
      <c r="AF316" s="288"/>
      <c r="AG316" s="288"/>
      <c r="AH316" s="288"/>
      <c r="AI316" s="288"/>
      <c r="AJ316" s="289">
        <f t="shared" ref="AJ316:AJ325" si="158">SUM(AG316:AI316)-AI316</f>
        <v>0</v>
      </c>
      <c r="AK316" s="288"/>
      <c r="AL316" s="288"/>
      <c r="AM316" s="288"/>
      <c r="AN316" s="289">
        <f t="shared" si="144"/>
        <v>0</v>
      </c>
      <c r="AO316" s="335">
        <f t="shared" si="133"/>
        <v>0</v>
      </c>
      <c r="AP316" s="335">
        <f t="shared" si="134"/>
        <v>0</v>
      </c>
      <c r="AR316" s="288"/>
      <c r="AS316" s="288"/>
      <c r="AT316" s="288"/>
      <c r="AU316" s="289"/>
      <c r="AV316" s="288">
        <f t="shared" si="145"/>
        <v>0</v>
      </c>
      <c r="AW316" s="288">
        <f t="shared" si="146"/>
        <v>0</v>
      </c>
      <c r="AX316" s="288">
        <f t="shared" si="147"/>
        <v>0</v>
      </c>
      <c r="AY316" s="288">
        <f t="shared" si="148"/>
        <v>0</v>
      </c>
      <c r="AZ316" s="340"/>
      <c r="BA316" s="288"/>
      <c r="BB316" s="288"/>
      <c r="BC316" s="288"/>
      <c r="BD316" s="289"/>
      <c r="BE316" s="288">
        <f t="shared" si="149"/>
        <v>0</v>
      </c>
      <c r="BF316" s="288">
        <f t="shared" si="135"/>
        <v>0</v>
      </c>
      <c r="BG316" s="288">
        <f t="shared" si="136"/>
        <v>0</v>
      </c>
      <c r="BH316" s="288">
        <f t="shared" si="137"/>
        <v>0</v>
      </c>
      <c r="DJ316" s="341"/>
    </row>
    <row r="317" spans="1:114" ht="12.75" customHeight="1" outlineLevel="1" x14ac:dyDescent="0.25">
      <c r="A317" s="331" t="str">
        <f t="shared" si="138"/>
        <v>Hotel NameFeb-24</v>
      </c>
      <c r="B317" s="331" t="str">
        <f t="shared" si="139"/>
        <v>Hotel Name45329</v>
      </c>
      <c r="C317" s="332" t="s">
        <v>183</v>
      </c>
      <c r="D317" s="333" t="str">
        <f t="shared" si="140"/>
        <v>Feb-24</v>
      </c>
      <c r="E317" s="333" t="s">
        <v>54</v>
      </c>
      <c r="F317" s="333">
        <v>45329</v>
      </c>
      <c r="G317" s="334">
        <f t="shared" si="141"/>
        <v>4</v>
      </c>
      <c r="H317" s="288"/>
      <c r="I317" s="288"/>
      <c r="J317" s="288"/>
      <c r="K317" s="289">
        <f t="shared" si="155"/>
        <v>0</v>
      </c>
      <c r="L317" s="288"/>
      <c r="M317" s="288"/>
      <c r="N317" s="288"/>
      <c r="O317" s="289">
        <f t="shared" si="125"/>
        <v>0</v>
      </c>
      <c r="P317" s="335">
        <f t="shared" si="126"/>
        <v>0</v>
      </c>
      <c r="Q317" s="335">
        <f t="shared" si="127"/>
        <v>0</v>
      </c>
      <c r="R317" s="288" t="s">
        <v>75</v>
      </c>
      <c r="S317" s="288">
        <f t="shared" si="152"/>
        <v>0</v>
      </c>
      <c r="T317" s="335">
        <f t="shared" si="128"/>
        <v>0</v>
      </c>
      <c r="U317" s="288" t="s">
        <v>75</v>
      </c>
      <c r="V317" s="336" t="b">
        <f t="shared" si="142"/>
        <v>1</v>
      </c>
      <c r="W317" s="337">
        <f t="shared" si="156"/>
        <v>0</v>
      </c>
      <c r="X317" s="337">
        <f t="shared" si="157"/>
        <v>0</v>
      </c>
      <c r="Y317" s="329"/>
      <c r="Z317" s="339"/>
      <c r="AB317" s="288">
        <f t="shared" si="129"/>
        <v>0</v>
      </c>
      <c r="AC317" s="288">
        <f t="shared" si="130"/>
        <v>0</v>
      </c>
      <c r="AD317" s="288">
        <f t="shared" si="131"/>
        <v>0</v>
      </c>
      <c r="AE317" s="288">
        <f t="shared" si="132"/>
        <v>0</v>
      </c>
      <c r="AF317" s="288"/>
      <c r="AG317" s="288"/>
      <c r="AH317" s="288"/>
      <c r="AI317" s="288"/>
      <c r="AJ317" s="289">
        <f t="shared" si="158"/>
        <v>0</v>
      </c>
      <c r="AK317" s="288"/>
      <c r="AL317" s="288"/>
      <c r="AM317" s="288"/>
      <c r="AN317" s="289">
        <f t="shared" si="144"/>
        <v>0</v>
      </c>
      <c r="AO317" s="335">
        <f t="shared" si="133"/>
        <v>0</v>
      </c>
      <c r="AP317" s="335">
        <f t="shared" si="134"/>
        <v>0</v>
      </c>
      <c r="AR317" s="288"/>
      <c r="AS317" s="288"/>
      <c r="AT317" s="288"/>
      <c r="AU317" s="289"/>
      <c r="AV317" s="288">
        <f t="shared" si="145"/>
        <v>0</v>
      </c>
      <c r="AW317" s="288">
        <f t="shared" si="146"/>
        <v>0</v>
      </c>
      <c r="AX317" s="288">
        <f t="shared" si="147"/>
        <v>0</v>
      </c>
      <c r="AY317" s="288">
        <f t="shared" si="148"/>
        <v>0</v>
      </c>
      <c r="AZ317" s="340"/>
      <c r="BA317" s="288"/>
      <c r="BB317" s="288"/>
      <c r="BC317" s="288"/>
      <c r="BD317" s="289"/>
      <c r="BE317" s="288">
        <f t="shared" si="149"/>
        <v>0</v>
      </c>
      <c r="BF317" s="288">
        <f t="shared" si="135"/>
        <v>0</v>
      </c>
      <c r="BG317" s="288">
        <f t="shared" si="136"/>
        <v>0</v>
      </c>
      <c r="BH317" s="288">
        <f t="shared" si="137"/>
        <v>0</v>
      </c>
      <c r="DJ317" s="341"/>
    </row>
    <row r="318" spans="1:114" ht="12.75" customHeight="1" outlineLevel="1" x14ac:dyDescent="0.25">
      <c r="A318" s="331" t="str">
        <f t="shared" si="138"/>
        <v>Hotel NameFeb-24</v>
      </c>
      <c r="B318" s="331" t="str">
        <f t="shared" si="139"/>
        <v>Hotel Name45330</v>
      </c>
      <c r="C318" s="332" t="s">
        <v>183</v>
      </c>
      <c r="D318" s="333" t="str">
        <f t="shared" si="140"/>
        <v>Feb-24</v>
      </c>
      <c r="E318" s="333" t="s">
        <v>54</v>
      </c>
      <c r="F318" s="333">
        <v>45330</v>
      </c>
      <c r="G318" s="334">
        <f t="shared" si="141"/>
        <v>5</v>
      </c>
      <c r="H318" s="288"/>
      <c r="I318" s="288"/>
      <c r="J318" s="288"/>
      <c r="K318" s="289">
        <f t="shared" si="155"/>
        <v>0</v>
      </c>
      <c r="L318" s="288"/>
      <c r="M318" s="288"/>
      <c r="N318" s="288"/>
      <c r="O318" s="289">
        <f t="shared" si="125"/>
        <v>0</v>
      </c>
      <c r="P318" s="335">
        <f t="shared" si="126"/>
        <v>0</v>
      </c>
      <c r="Q318" s="335">
        <f t="shared" si="127"/>
        <v>0</v>
      </c>
      <c r="R318" s="288" t="s">
        <v>75</v>
      </c>
      <c r="S318" s="288">
        <f t="shared" si="152"/>
        <v>0</v>
      </c>
      <c r="T318" s="335">
        <f t="shared" si="128"/>
        <v>0</v>
      </c>
      <c r="U318" s="288" t="s">
        <v>75</v>
      </c>
      <c r="V318" s="336" t="b">
        <f t="shared" si="142"/>
        <v>1</v>
      </c>
      <c r="W318" s="337">
        <f t="shared" si="156"/>
        <v>0</v>
      </c>
      <c r="X318" s="337">
        <f t="shared" si="157"/>
        <v>0</v>
      </c>
      <c r="Y318" s="329"/>
      <c r="Z318" s="339"/>
      <c r="AB318" s="288">
        <f t="shared" si="129"/>
        <v>0</v>
      </c>
      <c r="AC318" s="288">
        <f t="shared" si="130"/>
        <v>0</v>
      </c>
      <c r="AD318" s="288">
        <f t="shared" si="131"/>
        <v>0</v>
      </c>
      <c r="AE318" s="288">
        <f t="shared" si="132"/>
        <v>0</v>
      </c>
      <c r="AF318" s="288"/>
      <c r="AG318" s="288"/>
      <c r="AH318" s="288"/>
      <c r="AI318" s="288"/>
      <c r="AJ318" s="289">
        <f t="shared" si="158"/>
        <v>0</v>
      </c>
      <c r="AK318" s="288"/>
      <c r="AL318" s="288"/>
      <c r="AM318" s="288"/>
      <c r="AN318" s="289">
        <f t="shared" si="144"/>
        <v>0</v>
      </c>
      <c r="AO318" s="335">
        <f t="shared" si="133"/>
        <v>0</v>
      </c>
      <c r="AP318" s="335">
        <f t="shared" si="134"/>
        <v>0</v>
      </c>
      <c r="AR318" s="288"/>
      <c r="AS318" s="288"/>
      <c r="AT318" s="288"/>
      <c r="AU318" s="289"/>
      <c r="AV318" s="288">
        <f t="shared" si="145"/>
        <v>0</v>
      </c>
      <c r="AW318" s="288">
        <f t="shared" si="146"/>
        <v>0</v>
      </c>
      <c r="AX318" s="288">
        <f t="shared" si="147"/>
        <v>0</v>
      </c>
      <c r="AY318" s="288">
        <f t="shared" si="148"/>
        <v>0</v>
      </c>
      <c r="AZ318" s="340"/>
      <c r="BA318" s="288"/>
      <c r="BB318" s="288"/>
      <c r="BC318" s="288"/>
      <c r="BD318" s="289"/>
      <c r="BE318" s="288">
        <f t="shared" si="149"/>
        <v>0</v>
      </c>
      <c r="BF318" s="288">
        <f t="shared" si="135"/>
        <v>0</v>
      </c>
      <c r="BG318" s="288">
        <f t="shared" si="136"/>
        <v>0</v>
      </c>
      <c r="BH318" s="288">
        <f t="shared" si="137"/>
        <v>0</v>
      </c>
      <c r="DJ318" s="341"/>
    </row>
    <row r="319" spans="1:114" ht="12.75" customHeight="1" outlineLevel="1" x14ac:dyDescent="0.25">
      <c r="A319" s="331" t="str">
        <f t="shared" si="138"/>
        <v>Hotel NameFeb-24</v>
      </c>
      <c r="B319" s="331" t="str">
        <f t="shared" si="139"/>
        <v>Hotel Name45331</v>
      </c>
      <c r="C319" s="332" t="s">
        <v>183</v>
      </c>
      <c r="D319" s="333" t="str">
        <f t="shared" si="140"/>
        <v>Feb-24</v>
      </c>
      <c r="E319" s="333" t="s">
        <v>54</v>
      </c>
      <c r="F319" s="333">
        <v>45331</v>
      </c>
      <c r="G319" s="334">
        <f t="shared" si="141"/>
        <v>6</v>
      </c>
      <c r="H319" s="288"/>
      <c r="I319" s="288"/>
      <c r="J319" s="288"/>
      <c r="K319" s="289">
        <f t="shared" si="155"/>
        <v>0</v>
      </c>
      <c r="L319" s="288"/>
      <c r="M319" s="288"/>
      <c r="N319" s="288"/>
      <c r="O319" s="289">
        <f t="shared" si="125"/>
        <v>0</v>
      </c>
      <c r="P319" s="335">
        <f t="shared" si="126"/>
        <v>0</v>
      </c>
      <c r="Q319" s="335">
        <f t="shared" si="127"/>
        <v>0</v>
      </c>
      <c r="R319" s="288" t="s">
        <v>75</v>
      </c>
      <c r="S319" s="288">
        <f t="shared" si="152"/>
        <v>0</v>
      </c>
      <c r="T319" s="335">
        <f t="shared" si="128"/>
        <v>0</v>
      </c>
      <c r="U319" s="288" t="s">
        <v>75</v>
      </c>
      <c r="V319" s="336" t="b">
        <f t="shared" si="142"/>
        <v>1</v>
      </c>
      <c r="W319" s="337">
        <f t="shared" si="156"/>
        <v>0</v>
      </c>
      <c r="X319" s="337">
        <f t="shared" si="157"/>
        <v>0</v>
      </c>
      <c r="Y319" s="329"/>
      <c r="Z319" s="339"/>
      <c r="AB319" s="288">
        <f t="shared" si="129"/>
        <v>0</v>
      </c>
      <c r="AC319" s="288">
        <f t="shared" si="130"/>
        <v>0</v>
      </c>
      <c r="AD319" s="288">
        <f t="shared" si="131"/>
        <v>0</v>
      </c>
      <c r="AE319" s="288">
        <f t="shared" si="132"/>
        <v>0</v>
      </c>
      <c r="AF319" s="288"/>
      <c r="AG319" s="288"/>
      <c r="AH319" s="288"/>
      <c r="AI319" s="288"/>
      <c r="AJ319" s="289">
        <f t="shared" si="158"/>
        <v>0</v>
      </c>
      <c r="AK319" s="288"/>
      <c r="AL319" s="288"/>
      <c r="AM319" s="288"/>
      <c r="AN319" s="289">
        <f t="shared" si="144"/>
        <v>0</v>
      </c>
      <c r="AO319" s="335">
        <f t="shared" si="133"/>
        <v>0</v>
      </c>
      <c r="AP319" s="335">
        <f t="shared" si="134"/>
        <v>0</v>
      </c>
      <c r="AR319" s="288"/>
      <c r="AS319" s="288"/>
      <c r="AT319" s="288"/>
      <c r="AU319" s="289"/>
      <c r="AV319" s="288">
        <f t="shared" si="145"/>
        <v>0</v>
      </c>
      <c r="AW319" s="288">
        <f t="shared" si="146"/>
        <v>0</v>
      </c>
      <c r="AX319" s="288">
        <f t="shared" si="147"/>
        <v>0</v>
      </c>
      <c r="AY319" s="288">
        <f t="shared" si="148"/>
        <v>0</v>
      </c>
      <c r="AZ319" s="340"/>
      <c r="BA319" s="288"/>
      <c r="BB319" s="288"/>
      <c r="BC319" s="288"/>
      <c r="BD319" s="289"/>
      <c r="BE319" s="288">
        <f t="shared" si="149"/>
        <v>0</v>
      </c>
      <c r="BF319" s="288">
        <f t="shared" si="135"/>
        <v>0</v>
      </c>
      <c r="BG319" s="288">
        <f t="shared" si="136"/>
        <v>0</v>
      </c>
      <c r="BH319" s="288">
        <f t="shared" si="137"/>
        <v>0</v>
      </c>
      <c r="DJ319" s="341"/>
    </row>
    <row r="320" spans="1:114" ht="12.75" customHeight="1" outlineLevel="1" x14ac:dyDescent="0.25">
      <c r="A320" s="331" t="str">
        <f t="shared" si="138"/>
        <v>Hotel NameFeb-24</v>
      </c>
      <c r="B320" s="331" t="str">
        <f t="shared" si="139"/>
        <v>Hotel Name45332</v>
      </c>
      <c r="C320" s="332" t="s">
        <v>183</v>
      </c>
      <c r="D320" s="333" t="str">
        <f t="shared" si="140"/>
        <v>Feb-24</v>
      </c>
      <c r="E320" s="333" t="s">
        <v>54</v>
      </c>
      <c r="F320" s="333">
        <v>45332</v>
      </c>
      <c r="G320" s="334">
        <f t="shared" si="141"/>
        <v>7</v>
      </c>
      <c r="H320" s="288"/>
      <c r="I320" s="288"/>
      <c r="J320" s="288"/>
      <c r="K320" s="289">
        <f t="shared" si="155"/>
        <v>0</v>
      </c>
      <c r="L320" s="288"/>
      <c r="M320" s="288"/>
      <c r="N320" s="288"/>
      <c r="O320" s="289">
        <f t="shared" si="125"/>
        <v>0</v>
      </c>
      <c r="P320" s="335">
        <f t="shared" si="126"/>
        <v>0</v>
      </c>
      <c r="Q320" s="335">
        <f t="shared" si="127"/>
        <v>0</v>
      </c>
      <c r="R320" s="288" t="s">
        <v>75</v>
      </c>
      <c r="S320" s="288">
        <f t="shared" si="152"/>
        <v>0</v>
      </c>
      <c r="T320" s="335">
        <f t="shared" si="128"/>
        <v>0</v>
      </c>
      <c r="U320" s="288" t="s">
        <v>75</v>
      </c>
      <c r="V320" s="336" t="b">
        <f t="shared" si="142"/>
        <v>1</v>
      </c>
      <c r="W320" s="337">
        <f t="shared" si="156"/>
        <v>0</v>
      </c>
      <c r="X320" s="337">
        <f t="shared" si="157"/>
        <v>0</v>
      </c>
      <c r="Y320" s="329"/>
      <c r="Z320" s="339"/>
      <c r="AB320" s="288">
        <f t="shared" si="129"/>
        <v>0</v>
      </c>
      <c r="AC320" s="288">
        <f t="shared" si="130"/>
        <v>0</v>
      </c>
      <c r="AD320" s="288">
        <f t="shared" si="131"/>
        <v>0</v>
      </c>
      <c r="AE320" s="288">
        <f t="shared" si="132"/>
        <v>0</v>
      </c>
      <c r="AF320" s="288"/>
      <c r="AG320" s="288"/>
      <c r="AH320" s="288"/>
      <c r="AI320" s="288"/>
      <c r="AJ320" s="289">
        <f t="shared" si="158"/>
        <v>0</v>
      </c>
      <c r="AK320" s="288"/>
      <c r="AL320" s="288"/>
      <c r="AM320" s="288"/>
      <c r="AN320" s="289">
        <f t="shared" si="144"/>
        <v>0</v>
      </c>
      <c r="AO320" s="335">
        <f t="shared" si="133"/>
        <v>0</v>
      </c>
      <c r="AP320" s="335">
        <f t="shared" si="134"/>
        <v>0</v>
      </c>
      <c r="AR320" s="288"/>
      <c r="AS320" s="288"/>
      <c r="AT320" s="288"/>
      <c r="AU320" s="289"/>
      <c r="AV320" s="288">
        <f t="shared" si="145"/>
        <v>0</v>
      </c>
      <c r="AW320" s="288">
        <f t="shared" si="146"/>
        <v>0</v>
      </c>
      <c r="AX320" s="288">
        <f t="shared" si="147"/>
        <v>0</v>
      </c>
      <c r="AY320" s="288">
        <f t="shared" si="148"/>
        <v>0</v>
      </c>
      <c r="AZ320" s="340"/>
      <c r="BA320" s="288"/>
      <c r="BB320" s="288"/>
      <c r="BC320" s="288"/>
      <c r="BD320" s="289"/>
      <c r="BE320" s="288">
        <f t="shared" si="149"/>
        <v>0</v>
      </c>
      <c r="BF320" s="288">
        <f t="shared" si="135"/>
        <v>0</v>
      </c>
      <c r="BG320" s="288">
        <f t="shared" si="136"/>
        <v>0</v>
      </c>
      <c r="BH320" s="288">
        <f t="shared" si="137"/>
        <v>0</v>
      </c>
      <c r="DJ320" s="341"/>
    </row>
    <row r="321" spans="1:114" ht="12.75" customHeight="1" outlineLevel="1" x14ac:dyDescent="0.25">
      <c r="A321" s="331" t="str">
        <f t="shared" si="138"/>
        <v>Hotel NameFeb-24</v>
      </c>
      <c r="B321" s="331" t="str">
        <f t="shared" si="139"/>
        <v>Hotel Name45333</v>
      </c>
      <c r="C321" s="332" t="s">
        <v>183</v>
      </c>
      <c r="D321" s="333" t="str">
        <f t="shared" si="140"/>
        <v>Feb-24</v>
      </c>
      <c r="E321" s="333" t="s">
        <v>54</v>
      </c>
      <c r="F321" s="333">
        <v>45333</v>
      </c>
      <c r="G321" s="334">
        <f t="shared" si="141"/>
        <v>1</v>
      </c>
      <c r="H321" s="288"/>
      <c r="I321" s="288"/>
      <c r="J321" s="288"/>
      <c r="K321" s="289">
        <f t="shared" si="155"/>
        <v>0</v>
      </c>
      <c r="L321" s="288"/>
      <c r="M321" s="288"/>
      <c r="N321" s="288"/>
      <c r="O321" s="289">
        <f t="shared" si="125"/>
        <v>0</v>
      </c>
      <c r="P321" s="335">
        <f t="shared" si="126"/>
        <v>0</v>
      </c>
      <c r="Q321" s="335">
        <f t="shared" si="127"/>
        <v>0</v>
      </c>
      <c r="R321" s="288" t="s">
        <v>75</v>
      </c>
      <c r="S321" s="288">
        <f t="shared" si="152"/>
        <v>0</v>
      </c>
      <c r="T321" s="335">
        <f t="shared" si="128"/>
        <v>0</v>
      </c>
      <c r="U321" s="288" t="s">
        <v>75</v>
      </c>
      <c r="V321" s="336" t="b">
        <f t="shared" si="142"/>
        <v>1</v>
      </c>
      <c r="W321" s="337">
        <f t="shared" si="156"/>
        <v>0</v>
      </c>
      <c r="X321" s="337">
        <f t="shared" si="157"/>
        <v>0</v>
      </c>
      <c r="Y321" s="329"/>
      <c r="Z321" s="339"/>
      <c r="AB321" s="288">
        <f t="shared" si="129"/>
        <v>0</v>
      </c>
      <c r="AC321" s="288">
        <f t="shared" si="130"/>
        <v>0</v>
      </c>
      <c r="AD321" s="288">
        <f t="shared" si="131"/>
        <v>0</v>
      </c>
      <c r="AE321" s="288">
        <f t="shared" si="132"/>
        <v>0</v>
      </c>
      <c r="AF321" s="288"/>
      <c r="AG321" s="288"/>
      <c r="AH321" s="288"/>
      <c r="AI321" s="288"/>
      <c r="AJ321" s="289">
        <f t="shared" si="158"/>
        <v>0</v>
      </c>
      <c r="AK321" s="288"/>
      <c r="AL321" s="288"/>
      <c r="AM321" s="288"/>
      <c r="AN321" s="289">
        <f t="shared" si="144"/>
        <v>0</v>
      </c>
      <c r="AO321" s="335">
        <f t="shared" si="133"/>
        <v>0</v>
      </c>
      <c r="AP321" s="335">
        <f t="shared" si="134"/>
        <v>0</v>
      </c>
      <c r="AR321" s="288"/>
      <c r="AS321" s="288"/>
      <c r="AT321" s="288"/>
      <c r="AU321" s="289"/>
      <c r="AV321" s="288">
        <f t="shared" si="145"/>
        <v>0</v>
      </c>
      <c r="AW321" s="288">
        <f t="shared" si="146"/>
        <v>0</v>
      </c>
      <c r="AX321" s="288">
        <f t="shared" si="147"/>
        <v>0</v>
      </c>
      <c r="AY321" s="288">
        <f t="shared" si="148"/>
        <v>0</v>
      </c>
      <c r="AZ321" s="340"/>
      <c r="BA321" s="288"/>
      <c r="BB321" s="288"/>
      <c r="BC321" s="288"/>
      <c r="BD321" s="289"/>
      <c r="BE321" s="288">
        <f t="shared" si="149"/>
        <v>0</v>
      </c>
      <c r="BF321" s="288">
        <f t="shared" si="135"/>
        <v>0</v>
      </c>
      <c r="BG321" s="288">
        <f t="shared" si="136"/>
        <v>0</v>
      </c>
      <c r="BH321" s="288">
        <f t="shared" si="137"/>
        <v>0</v>
      </c>
      <c r="DJ321" s="341"/>
    </row>
    <row r="322" spans="1:114" ht="12.75" customHeight="1" outlineLevel="1" x14ac:dyDescent="0.25">
      <c r="A322" s="331" t="str">
        <f t="shared" si="138"/>
        <v>Hotel NameFeb-24</v>
      </c>
      <c r="B322" s="331" t="str">
        <f t="shared" si="139"/>
        <v>Hotel Name45334</v>
      </c>
      <c r="C322" s="332" t="s">
        <v>183</v>
      </c>
      <c r="D322" s="333" t="str">
        <f t="shared" si="140"/>
        <v>Feb-24</v>
      </c>
      <c r="E322" s="333" t="s">
        <v>54</v>
      </c>
      <c r="F322" s="333">
        <v>45334</v>
      </c>
      <c r="G322" s="334">
        <f t="shared" si="141"/>
        <v>2</v>
      </c>
      <c r="H322" s="288"/>
      <c r="I322" s="288"/>
      <c r="J322" s="288"/>
      <c r="K322" s="289">
        <f t="shared" si="155"/>
        <v>0</v>
      </c>
      <c r="L322" s="288"/>
      <c r="M322" s="288"/>
      <c r="N322" s="288"/>
      <c r="O322" s="289">
        <f t="shared" si="125"/>
        <v>0</v>
      </c>
      <c r="P322" s="335">
        <f t="shared" si="126"/>
        <v>0</v>
      </c>
      <c r="Q322" s="335">
        <f t="shared" si="127"/>
        <v>0</v>
      </c>
      <c r="R322" s="288" t="s">
        <v>75</v>
      </c>
      <c r="S322" s="288">
        <f t="shared" si="152"/>
        <v>0</v>
      </c>
      <c r="T322" s="335">
        <f t="shared" si="128"/>
        <v>0</v>
      </c>
      <c r="U322" s="288" t="s">
        <v>75</v>
      </c>
      <c r="V322" s="336" t="b">
        <f t="shared" si="142"/>
        <v>1</v>
      </c>
      <c r="W322" s="337">
        <f t="shared" si="156"/>
        <v>0</v>
      </c>
      <c r="X322" s="337">
        <f t="shared" si="157"/>
        <v>0</v>
      </c>
      <c r="Y322" s="329"/>
      <c r="Z322" s="339"/>
      <c r="AB322" s="288">
        <f t="shared" si="129"/>
        <v>0</v>
      </c>
      <c r="AC322" s="288">
        <f t="shared" si="130"/>
        <v>0</v>
      </c>
      <c r="AD322" s="288">
        <f t="shared" si="131"/>
        <v>0</v>
      </c>
      <c r="AE322" s="288">
        <f t="shared" si="132"/>
        <v>0</v>
      </c>
      <c r="AF322" s="288"/>
      <c r="AG322" s="288"/>
      <c r="AH322" s="288"/>
      <c r="AI322" s="288"/>
      <c r="AJ322" s="289">
        <f t="shared" si="158"/>
        <v>0</v>
      </c>
      <c r="AK322" s="288"/>
      <c r="AL322" s="288"/>
      <c r="AM322" s="288"/>
      <c r="AN322" s="289">
        <f t="shared" si="144"/>
        <v>0</v>
      </c>
      <c r="AO322" s="335">
        <f t="shared" si="133"/>
        <v>0</v>
      </c>
      <c r="AP322" s="335">
        <f t="shared" si="134"/>
        <v>0</v>
      </c>
      <c r="AR322" s="288"/>
      <c r="AS322" s="288"/>
      <c r="AT322" s="288"/>
      <c r="AU322" s="289"/>
      <c r="AV322" s="288">
        <f t="shared" si="145"/>
        <v>0</v>
      </c>
      <c r="AW322" s="288">
        <f t="shared" si="146"/>
        <v>0</v>
      </c>
      <c r="AX322" s="288">
        <f t="shared" si="147"/>
        <v>0</v>
      </c>
      <c r="AY322" s="288">
        <f t="shared" si="148"/>
        <v>0</v>
      </c>
      <c r="AZ322" s="340"/>
      <c r="BA322" s="288"/>
      <c r="BB322" s="288"/>
      <c r="BC322" s="288"/>
      <c r="BD322" s="289"/>
      <c r="BE322" s="288">
        <f t="shared" si="149"/>
        <v>0</v>
      </c>
      <c r="BF322" s="288">
        <f t="shared" si="135"/>
        <v>0</v>
      </c>
      <c r="BG322" s="288">
        <f t="shared" si="136"/>
        <v>0</v>
      </c>
      <c r="BH322" s="288">
        <f t="shared" si="137"/>
        <v>0</v>
      </c>
      <c r="DJ322" s="341"/>
    </row>
    <row r="323" spans="1:114" ht="12.75" customHeight="1" outlineLevel="1" x14ac:dyDescent="0.25">
      <c r="A323" s="331" t="str">
        <f t="shared" si="138"/>
        <v>Hotel NameFeb-24</v>
      </c>
      <c r="B323" s="331" t="str">
        <f t="shared" si="139"/>
        <v>Hotel Name45335</v>
      </c>
      <c r="C323" s="332" t="s">
        <v>183</v>
      </c>
      <c r="D323" s="333" t="str">
        <f t="shared" si="140"/>
        <v>Feb-24</v>
      </c>
      <c r="E323" s="333" t="s">
        <v>54</v>
      </c>
      <c r="F323" s="333">
        <v>45335</v>
      </c>
      <c r="G323" s="334">
        <f t="shared" si="141"/>
        <v>3</v>
      </c>
      <c r="H323" s="288"/>
      <c r="I323" s="288"/>
      <c r="J323" s="288"/>
      <c r="K323" s="289">
        <f t="shared" si="155"/>
        <v>0</v>
      </c>
      <c r="L323" s="288"/>
      <c r="M323" s="288"/>
      <c r="N323" s="288"/>
      <c r="O323" s="289">
        <f t="shared" si="125"/>
        <v>0</v>
      </c>
      <c r="P323" s="335">
        <f t="shared" si="126"/>
        <v>0</v>
      </c>
      <c r="Q323" s="335">
        <f t="shared" si="127"/>
        <v>0</v>
      </c>
      <c r="R323" s="288" t="s">
        <v>75</v>
      </c>
      <c r="S323" s="288">
        <f t="shared" si="152"/>
        <v>0</v>
      </c>
      <c r="T323" s="335">
        <f t="shared" si="128"/>
        <v>0</v>
      </c>
      <c r="U323" s="288" t="s">
        <v>75</v>
      </c>
      <c r="V323" s="336" t="b">
        <f t="shared" si="142"/>
        <v>1</v>
      </c>
      <c r="W323" s="337">
        <f t="shared" si="156"/>
        <v>0</v>
      </c>
      <c r="X323" s="337">
        <f t="shared" si="157"/>
        <v>0</v>
      </c>
      <c r="Y323" s="329"/>
      <c r="Z323" s="339"/>
      <c r="AB323" s="288">
        <f t="shared" si="129"/>
        <v>0</v>
      </c>
      <c r="AC323" s="288">
        <f t="shared" si="130"/>
        <v>0</v>
      </c>
      <c r="AD323" s="288">
        <f t="shared" si="131"/>
        <v>0</v>
      </c>
      <c r="AE323" s="288">
        <f t="shared" si="132"/>
        <v>0</v>
      </c>
      <c r="AF323" s="288"/>
      <c r="AG323" s="288"/>
      <c r="AH323" s="288"/>
      <c r="AI323" s="288"/>
      <c r="AJ323" s="289">
        <f t="shared" si="158"/>
        <v>0</v>
      </c>
      <c r="AK323" s="288"/>
      <c r="AL323" s="288"/>
      <c r="AM323" s="288"/>
      <c r="AN323" s="289">
        <f t="shared" si="144"/>
        <v>0</v>
      </c>
      <c r="AO323" s="335">
        <f t="shared" si="133"/>
        <v>0</v>
      </c>
      <c r="AP323" s="335">
        <f t="shared" si="134"/>
        <v>0</v>
      </c>
      <c r="AR323" s="288"/>
      <c r="AS323" s="288"/>
      <c r="AT323" s="288"/>
      <c r="AU323" s="289"/>
      <c r="AV323" s="288">
        <f t="shared" si="145"/>
        <v>0</v>
      </c>
      <c r="AW323" s="288">
        <f t="shared" si="146"/>
        <v>0</v>
      </c>
      <c r="AX323" s="288">
        <f t="shared" si="147"/>
        <v>0</v>
      </c>
      <c r="AY323" s="288">
        <f t="shared" si="148"/>
        <v>0</v>
      </c>
      <c r="AZ323" s="340"/>
      <c r="BA323" s="288"/>
      <c r="BB323" s="288"/>
      <c r="BC323" s="288"/>
      <c r="BD323" s="289"/>
      <c r="BE323" s="288">
        <f t="shared" si="149"/>
        <v>0</v>
      </c>
      <c r="BF323" s="288">
        <f t="shared" si="135"/>
        <v>0</v>
      </c>
      <c r="BG323" s="288">
        <f t="shared" si="136"/>
        <v>0</v>
      </c>
      <c r="BH323" s="288">
        <f t="shared" si="137"/>
        <v>0</v>
      </c>
      <c r="DJ323" s="341"/>
    </row>
    <row r="324" spans="1:114" ht="12.75" customHeight="1" outlineLevel="1" x14ac:dyDescent="0.25">
      <c r="A324" s="331" t="str">
        <f t="shared" si="138"/>
        <v>Hotel NameFeb-24</v>
      </c>
      <c r="B324" s="331" t="str">
        <f t="shared" si="139"/>
        <v>Hotel Name45336</v>
      </c>
      <c r="C324" s="332" t="s">
        <v>183</v>
      </c>
      <c r="D324" s="333" t="str">
        <f t="shared" si="140"/>
        <v>Feb-24</v>
      </c>
      <c r="E324" s="333" t="s">
        <v>54</v>
      </c>
      <c r="F324" s="333">
        <v>45336</v>
      </c>
      <c r="G324" s="334">
        <f t="shared" si="141"/>
        <v>4</v>
      </c>
      <c r="H324" s="288"/>
      <c r="I324" s="288"/>
      <c r="J324" s="288"/>
      <c r="K324" s="289">
        <f t="shared" si="155"/>
        <v>0</v>
      </c>
      <c r="L324" s="288"/>
      <c r="M324" s="288"/>
      <c r="N324" s="288"/>
      <c r="O324" s="289">
        <f t="shared" si="125"/>
        <v>0</v>
      </c>
      <c r="P324" s="335">
        <f t="shared" si="126"/>
        <v>0</v>
      </c>
      <c r="Q324" s="335">
        <f t="shared" si="127"/>
        <v>0</v>
      </c>
      <c r="R324" s="288" t="s">
        <v>75</v>
      </c>
      <c r="S324" s="288">
        <f t="shared" si="152"/>
        <v>0</v>
      </c>
      <c r="T324" s="335">
        <f t="shared" si="128"/>
        <v>0</v>
      </c>
      <c r="U324" s="288" t="s">
        <v>75</v>
      </c>
      <c r="V324" s="336" t="b">
        <f t="shared" si="142"/>
        <v>1</v>
      </c>
      <c r="W324" s="337">
        <f t="shared" si="156"/>
        <v>0</v>
      </c>
      <c r="X324" s="337">
        <f t="shared" si="157"/>
        <v>0</v>
      </c>
      <c r="Y324" s="329"/>
      <c r="Z324" s="339"/>
      <c r="AB324" s="288">
        <f t="shared" si="129"/>
        <v>0</v>
      </c>
      <c r="AC324" s="288">
        <f t="shared" si="130"/>
        <v>0</v>
      </c>
      <c r="AD324" s="288">
        <f t="shared" si="131"/>
        <v>0</v>
      </c>
      <c r="AE324" s="288">
        <f t="shared" si="132"/>
        <v>0</v>
      </c>
      <c r="AF324" s="288"/>
      <c r="AG324" s="288"/>
      <c r="AH324" s="288"/>
      <c r="AI324" s="288"/>
      <c r="AJ324" s="289">
        <f t="shared" si="158"/>
        <v>0</v>
      </c>
      <c r="AK324" s="288"/>
      <c r="AL324" s="288"/>
      <c r="AM324" s="288"/>
      <c r="AN324" s="289">
        <f t="shared" si="144"/>
        <v>0</v>
      </c>
      <c r="AO324" s="335">
        <f t="shared" si="133"/>
        <v>0</v>
      </c>
      <c r="AP324" s="335">
        <f t="shared" si="134"/>
        <v>0</v>
      </c>
      <c r="AR324" s="288"/>
      <c r="AS324" s="288"/>
      <c r="AT324" s="288"/>
      <c r="AU324" s="289"/>
      <c r="AV324" s="288">
        <f t="shared" si="145"/>
        <v>0</v>
      </c>
      <c r="AW324" s="288">
        <f t="shared" si="146"/>
        <v>0</v>
      </c>
      <c r="AX324" s="288">
        <f t="shared" si="147"/>
        <v>0</v>
      </c>
      <c r="AY324" s="288">
        <f t="shared" si="148"/>
        <v>0</v>
      </c>
      <c r="AZ324" s="340"/>
      <c r="BA324" s="288"/>
      <c r="BB324" s="288"/>
      <c r="BC324" s="288"/>
      <c r="BD324" s="289"/>
      <c r="BE324" s="288">
        <f t="shared" si="149"/>
        <v>0</v>
      </c>
      <c r="BF324" s="288">
        <f t="shared" si="135"/>
        <v>0</v>
      </c>
      <c r="BG324" s="288">
        <f t="shared" si="136"/>
        <v>0</v>
      </c>
      <c r="BH324" s="288">
        <f t="shared" si="137"/>
        <v>0</v>
      </c>
      <c r="DJ324" s="341"/>
    </row>
    <row r="325" spans="1:114" ht="12.75" customHeight="1" outlineLevel="1" x14ac:dyDescent="0.25">
      <c r="A325" s="331" t="str">
        <f t="shared" si="138"/>
        <v>Hotel NameFeb-24</v>
      </c>
      <c r="B325" s="331" t="str">
        <f t="shared" si="139"/>
        <v>Hotel Name45337</v>
      </c>
      <c r="C325" s="332" t="s">
        <v>183</v>
      </c>
      <c r="D325" s="333" t="str">
        <f t="shared" si="140"/>
        <v>Feb-24</v>
      </c>
      <c r="E325" s="333" t="s">
        <v>54</v>
      </c>
      <c r="F325" s="333">
        <v>45337</v>
      </c>
      <c r="G325" s="334">
        <f t="shared" si="141"/>
        <v>5</v>
      </c>
      <c r="H325" s="288"/>
      <c r="I325" s="288"/>
      <c r="J325" s="288"/>
      <c r="K325" s="289">
        <f t="shared" si="155"/>
        <v>0</v>
      </c>
      <c r="L325" s="288"/>
      <c r="M325" s="288"/>
      <c r="N325" s="288"/>
      <c r="O325" s="289">
        <f t="shared" ref="O325:O331" si="159">SUM(L325:N325)-N325</f>
        <v>0</v>
      </c>
      <c r="P325" s="335">
        <f t="shared" ref="P325:P369" si="160">IF(ISERROR(K325/VLOOKUP(C325,$W$1:$X$4,2,0)),"",K325/VLOOKUP(C325,$W$1:$X$4,2,0))</f>
        <v>0</v>
      </c>
      <c r="Q325" s="335">
        <f t="shared" ref="Q325:Q369" si="161">IF(ISERROR(O325/VLOOKUP(C325,$W$1:$X$4,2,0)),"",O325/VLOOKUP(C325,$W$1:$X$4,2,0))</f>
        <v>0</v>
      </c>
      <c r="R325" s="288" t="s">
        <v>75</v>
      </c>
      <c r="S325" s="288">
        <f t="shared" si="152"/>
        <v>0</v>
      </c>
      <c r="T325" s="335">
        <f t="shared" ref="T325:T369" si="162">(O325+S325)/VLOOKUP(C325,$W$1:$X$4,2,0)</f>
        <v>0</v>
      </c>
      <c r="U325" s="288" t="s">
        <v>75</v>
      </c>
      <c r="V325" s="336" t="b">
        <f t="shared" si="142"/>
        <v>1</v>
      </c>
      <c r="W325" s="337">
        <f t="shared" si="156"/>
        <v>0</v>
      </c>
      <c r="X325" s="337">
        <f t="shared" si="157"/>
        <v>0</v>
      </c>
      <c r="Y325" s="329"/>
      <c r="Z325" s="339"/>
      <c r="AB325" s="288">
        <f t="shared" ref="AB325:AB369" si="163">L325-H325</f>
        <v>0</v>
      </c>
      <c r="AC325" s="288">
        <f t="shared" ref="AC325:AC369" si="164">M325-I325</f>
        <v>0</v>
      </c>
      <c r="AD325" s="288">
        <f t="shared" ref="AD325:AD369" si="165">N325-J325</f>
        <v>0</v>
      </c>
      <c r="AE325" s="288">
        <f t="shared" ref="AE325:AE369" si="166">O325-K325</f>
        <v>0</v>
      </c>
      <c r="AF325" s="288"/>
      <c r="AG325" s="288"/>
      <c r="AH325" s="288"/>
      <c r="AI325" s="288"/>
      <c r="AJ325" s="289">
        <f t="shared" si="158"/>
        <v>0</v>
      </c>
      <c r="AK325" s="288"/>
      <c r="AL325" s="288"/>
      <c r="AM325" s="288"/>
      <c r="AN325" s="289">
        <f t="shared" si="144"/>
        <v>0</v>
      </c>
      <c r="AO325" s="335">
        <f t="shared" ref="AO325:AO369" si="167">IF(ISERROR(AJ325/VLOOKUP(C325,$W$1:$X$4,2,0)),"",AJ325/VLOOKUP(C325,$W$1:$X$4,2,0))</f>
        <v>0</v>
      </c>
      <c r="AP325" s="335">
        <f t="shared" ref="AP325:AP369" si="168">IF(ISERROR(AN325/VLOOKUP(C325,$W$1:$X$4,2,0)),"",AN325/VLOOKUP(C325,$W$1:$X$4,2,0))</f>
        <v>0</v>
      </c>
      <c r="AR325" s="288"/>
      <c r="AS325" s="288"/>
      <c r="AT325" s="288"/>
      <c r="AU325" s="289"/>
      <c r="AV325" s="288">
        <f t="shared" si="145"/>
        <v>0</v>
      </c>
      <c r="AW325" s="288">
        <f t="shared" si="146"/>
        <v>0</v>
      </c>
      <c r="AX325" s="288">
        <f t="shared" si="147"/>
        <v>0</v>
      </c>
      <c r="AY325" s="288">
        <f t="shared" si="148"/>
        <v>0</v>
      </c>
      <c r="AZ325" s="340"/>
      <c r="BA325" s="288"/>
      <c r="BB325" s="288"/>
      <c r="BC325" s="288"/>
      <c r="BD325" s="289"/>
      <c r="BE325" s="288">
        <f t="shared" si="149"/>
        <v>0</v>
      </c>
      <c r="BF325" s="288">
        <f t="shared" ref="BF325:BF369" si="169">M325-BB325</f>
        <v>0</v>
      </c>
      <c r="BG325" s="288">
        <f t="shared" ref="BG325:BG369" si="170">N325-BC325</f>
        <v>0</v>
      </c>
      <c r="BH325" s="288">
        <f t="shared" ref="BH325:BH369" si="171">O325-BD325</f>
        <v>0</v>
      </c>
      <c r="DJ325" s="341"/>
    </row>
    <row r="326" spans="1:114" ht="12.75" customHeight="1" outlineLevel="1" x14ac:dyDescent="0.25">
      <c r="A326" s="331" t="str">
        <f t="shared" ref="A326:A369" si="172">C326&amp;D326</f>
        <v>Hotel NameFeb-24</v>
      </c>
      <c r="B326" s="331" t="str">
        <f t="shared" ref="B326:B369" si="173">C326&amp;F326</f>
        <v>Hotel Name45338</v>
      </c>
      <c r="C326" s="332" t="s">
        <v>183</v>
      </c>
      <c r="D326" s="333" t="str">
        <f t="shared" ref="D326:D369" si="174">TEXT(F326,"mmm")&amp;"-"&amp;RIGHT(YEAR(F326),2)</f>
        <v>Feb-24</v>
      </c>
      <c r="E326" s="333" t="s">
        <v>54</v>
      </c>
      <c r="F326" s="333">
        <v>45338</v>
      </c>
      <c r="G326" s="334">
        <f t="shared" ref="G326:G369" si="175">WEEKDAY(F326)</f>
        <v>6</v>
      </c>
      <c r="H326" s="288"/>
      <c r="I326" s="288"/>
      <c r="J326" s="288"/>
      <c r="K326" s="289">
        <f t="shared" si="155"/>
        <v>0</v>
      </c>
      <c r="L326" s="288"/>
      <c r="M326" s="288"/>
      <c r="N326" s="288"/>
      <c r="O326" s="289">
        <f t="shared" si="159"/>
        <v>0</v>
      </c>
      <c r="P326" s="335">
        <f t="shared" si="160"/>
        <v>0</v>
      </c>
      <c r="Q326" s="335">
        <f t="shared" si="161"/>
        <v>0</v>
      </c>
      <c r="R326" s="288" t="s">
        <v>75</v>
      </c>
      <c r="S326" s="288">
        <f t="shared" si="152"/>
        <v>0</v>
      </c>
      <c r="T326" s="335">
        <f t="shared" si="162"/>
        <v>0</v>
      </c>
      <c r="U326" s="288" t="s">
        <v>75</v>
      </c>
      <c r="V326" s="336" t="b">
        <f t="shared" ref="V326:V369" si="176">U326=R326</f>
        <v>1</v>
      </c>
      <c r="W326" s="337">
        <f t="shared" si="156"/>
        <v>0</v>
      </c>
      <c r="X326" s="337">
        <f t="shared" si="157"/>
        <v>0</v>
      </c>
      <c r="Y326" s="329"/>
      <c r="Z326" s="339"/>
      <c r="AB326" s="288">
        <f t="shared" si="163"/>
        <v>0</v>
      </c>
      <c r="AC326" s="288">
        <f t="shared" si="164"/>
        <v>0</v>
      </c>
      <c r="AD326" s="288">
        <f t="shared" si="165"/>
        <v>0</v>
      </c>
      <c r="AE326" s="288">
        <f t="shared" si="166"/>
        <v>0</v>
      </c>
      <c r="AF326" s="288"/>
      <c r="AG326" s="288"/>
      <c r="AH326" s="288"/>
      <c r="AI326" s="288"/>
      <c r="AJ326" s="289">
        <f t="shared" ref="AJ326:AJ342" si="177">SUM(AG326:AI326)-AI326</f>
        <v>0</v>
      </c>
      <c r="AK326" s="288"/>
      <c r="AL326" s="288"/>
      <c r="AM326" s="288"/>
      <c r="AN326" s="289">
        <f t="shared" ref="AN326:AN369" si="178">SUM(AK326:AM326)-AM326</f>
        <v>0</v>
      </c>
      <c r="AO326" s="335">
        <f t="shared" si="167"/>
        <v>0</v>
      </c>
      <c r="AP326" s="335">
        <f t="shared" si="168"/>
        <v>0</v>
      </c>
      <c r="AR326" s="288"/>
      <c r="AS326" s="288"/>
      <c r="AT326" s="288"/>
      <c r="AU326" s="289"/>
      <c r="AV326" s="288">
        <f t="shared" ref="AV326:AV369" si="179">H326-AR326</f>
        <v>0</v>
      </c>
      <c r="AW326" s="288">
        <f t="shared" ref="AW326:AW369" si="180">I326-AS326</f>
        <v>0</v>
      </c>
      <c r="AX326" s="288">
        <f t="shared" ref="AX326:AX369" si="181">J326-AT326</f>
        <v>0</v>
      </c>
      <c r="AY326" s="288">
        <f t="shared" ref="AY326:AY369" si="182">K326-AU326</f>
        <v>0</v>
      </c>
      <c r="AZ326" s="340"/>
      <c r="BA326" s="288"/>
      <c r="BB326" s="288"/>
      <c r="BC326" s="288"/>
      <c r="BD326" s="289"/>
      <c r="BE326" s="288">
        <f t="shared" ref="BE326:BE369" si="183">L326-BA326</f>
        <v>0</v>
      </c>
      <c r="BF326" s="288">
        <f t="shared" si="169"/>
        <v>0</v>
      </c>
      <c r="BG326" s="288">
        <f t="shared" si="170"/>
        <v>0</v>
      </c>
      <c r="BH326" s="288">
        <f t="shared" si="171"/>
        <v>0</v>
      </c>
      <c r="DJ326" s="341"/>
    </row>
    <row r="327" spans="1:114" ht="12.75" customHeight="1" outlineLevel="1" x14ac:dyDescent="0.25">
      <c r="A327" s="331" t="str">
        <f t="shared" si="172"/>
        <v>Hotel NameFeb-24</v>
      </c>
      <c r="B327" s="331" t="str">
        <f t="shared" si="173"/>
        <v>Hotel Name45339</v>
      </c>
      <c r="C327" s="332" t="s">
        <v>183</v>
      </c>
      <c r="D327" s="333" t="str">
        <f t="shared" si="174"/>
        <v>Feb-24</v>
      </c>
      <c r="E327" s="333" t="s">
        <v>54</v>
      </c>
      <c r="F327" s="333">
        <v>45339</v>
      </c>
      <c r="G327" s="334">
        <f t="shared" si="175"/>
        <v>7</v>
      </c>
      <c r="H327" s="288"/>
      <c r="I327" s="288"/>
      <c r="J327" s="288"/>
      <c r="K327" s="289">
        <f t="shared" si="155"/>
        <v>0</v>
      </c>
      <c r="L327" s="288"/>
      <c r="M327" s="288"/>
      <c r="N327" s="288"/>
      <c r="O327" s="289">
        <f t="shared" si="159"/>
        <v>0</v>
      </c>
      <c r="P327" s="335">
        <f t="shared" si="160"/>
        <v>0</v>
      </c>
      <c r="Q327" s="335">
        <f t="shared" si="161"/>
        <v>0</v>
      </c>
      <c r="R327" s="288" t="s">
        <v>75</v>
      </c>
      <c r="S327" s="288">
        <f t="shared" si="152"/>
        <v>0</v>
      </c>
      <c r="T327" s="335">
        <f t="shared" si="162"/>
        <v>0</v>
      </c>
      <c r="U327" s="288" t="s">
        <v>75</v>
      </c>
      <c r="V327" s="336" t="b">
        <f t="shared" si="176"/>
        <v>1</v>
      </c>
      <c r="W327" s="337">
        <f t="shared" si="156"/>
        <v>0</v>
      </c>
      <c r="X327" s="337">
        <f t="shared" si="157"/>
        <v>0</v>
      </c>
      <c r="Y327" s="329"/>
      <c r="Z327" s="339"/>
      <c r="AB327" s="288">
        <f t="shared" si="163"/>
        <v>0</v>
      </c>
      <c r="AC327" s="288">
        <f t="shared" si="164"/>
        <v>0</v>
      </c>
      <c r="AD327" s="288">
        <f t="shared" si="165"/>
        <v>0</v>
      </c>
      <c r="AE327" s="288">
        <f t="shared" si="166"/>
        <v>0</v>
      </c>
      <c r="AF327" s="288"/>
      <c r="AG327" s="288"/>
      <c r="AH327" s="288"/>
      <c r="AI327" s="288"/>
      <c r="AJ327" s="289">
        <f t="shared" si="177"/>
        <v>0</v>
      </c>
      <c r="AK327" s="288"/>
      <c r="AL327" s="288"/>
      <c r="AM327" s="288"/>
      <c r="AN327" s="289">
        <f t="shared" si="178"/>
        <v>0</v>
      </c>
      <c r="AO327" s="335">
        <f t="shared" si="167"/>
        <v>0</v>
      </c>
      <c r="AP327" s="335">
        <f t="shared" si="168"/>
        <v>0</v>
      </c>
      <c r="AR327" s="288"/>
      <c r="AS327" s="288"/>
      <c r="AT327" s="288"/>
      <c r="AU327" s="289"/>
      <c r="AV327" s="288">
        <f t="shared" si="179"/>
        <v>0</v>
      </c>
      <c r="AW327" s="288">
        <f t="shared" si="180"/>
        <v>0</v>
      </c>
      <c r="AX327" s="288">
        <f t="shared" si="181"/>
        <v>0</v>
      </c>
      <c r="AY327" s="288">
        <f t="shared" si="182"/>
        <v>0</v>
      </c>
      <c r="AZ327" s="340"/>
      <c r="BA327" s="288"/>
      <c r="BB327" s="288"/>
      <c r="BC327" s="288"/>
      <c r="BD327" s="289"/>
      <c r="BE327" s="288">
        <f t="shared" si="183"/>
        <v>0</v>
      </c>
      <c r="BF327" s="288">
        <f t="shared" si="169"/>
        <v>0</v>
      </c>
      <c r="BG327" s="288">
        <f t="shared" si="170"/>
        <v>0</v>
      </c>
      <c r="BH327" s="288">
        <f t="shared" si="171"/>
        <v>0</v>
      </c>
      <c r="DJ327" s="341"/>
    </row>
    <row r="328" spans="1:114" ht="12.75" customHeight="1" outlineLevel="1" x14ac:dyDescent="0.25">
      <c r="A328" s="331" t="str">
        <f t="shared" si="172"/>
        <v>Hotel NameFeb-24</v>
      </c>
      <c r="B328" s="331" t="str">
        <f t="shared" si="173"/>
        <v>Hotel Name45340</v>
      </c>
      <c r="C328" s="332" t="s">
        <v>183</v>
      </c>
      <c r="D328" s="333" t="str">
        <f t="shared" si="174"/>
        <v>Feb-24</v>
      </c>
      <c r="E328" s="333" t="s">
        <v>54</v>
      </c>
      <c r="F328" s="333">
        <v>45340</v>
      </c>
      <c r="G328" s="334">
        <f t="shared" si="175"/>
        <v>1</v>
      </c>
      <c r="H328" s="288"/>
      <c r="I328" s="288"/>
      <c r="J328" s="288"/>
      <c r="K328" s="289">
        <f t="shared" si="155"/>
        <v>0</v>
      </c>
      <c r="L328" s="288"/>
      <c r="M328" s="288"/>
      <c r="N328" s="288"/>
      <c r="O328" s="289">
        <f t="shared" si="159"/>
        <v>0</v>
      </c>
      <c r="P328" s="335">
        <f t="shared" si="160"/>
        <v>0</v>
      </c>
      <c r="Q328" s="335">
        <f t="shared" si="161"/>
        <v>0</v>
      </c>
      <c r="R328" s="288" t="s">
        <v>75</v>
      </c>
      <c r="S328" s="288">
        <f t="shared" si="152"/>
        <v>0</v>
      </c>
      <c r="T328" s="335">
        <f t="shared" si="162"/>
        <v>0</v>
      </c>
      <c r="U328" s="288" t="s">
        <v>75</v>
      </c>
      <c r="V328" s="336" t="b">
        <f t="shared" si="176"/>
        <v>1</v>
      </c>
      <c r="W328" s="337">
        <f t="shared" si="156"/>
        <v>0</v>
      </c>
      <c r="X328" s="337">
        <f t="shared" si="157"/>
        <v>0</v>
      </c>
      <c r="Y328" s="329"/>
      <c r="Z328" s="339"/>
      <c r="AB328" s="288">
        <f t="shared" si="163"/>
        <v>0</v>
      </c>
      <c r="AC328" s="288">
        <f t="shared" si="164"/>
        <v>0</v>
      </c>
      <c r="AD328" s="288">
        <f t="shared" si="165"/>
        <v>0</v>
      </c>
      <c r="AE328" s="288">
        <f t="shared" si="166"/>
        <v>0</v>
      </c>
      <c r="AF328" s="288"/>
      <c r="AG328" s="288"/>
      <c r="AH328" s="288"/>
      <c r="AI328" s="288"/>
      <c r="AJ328" s="289">
        <f t="shared" si="177"/>
        <v>0</v>
      </c>
      <c r="AK328" s="288"/>
      <c r="AL328" s="288"/>
      <c r="AM328" s="288"/>
      <c r="AN328" s="289">
        <f t="shared" si="178"/>
        <v>0</v>
      </c>
      <c r="AO328" s="335">
        <f t="shared" si="167"/>
        <v>0</v>
      </c>
      <c r="AP328" s="335">
        <f t="shared" si="168"/>
        <v>0</v>
      </c>
      <c r="AR328" s="288"/>
      <c r="AS328" s="288"/>
      <c r="AT328" s="288"/>
      <c r="AU328" s="289"/>
      <c r="AV328" s="288">
        <f t="shared" si="179"/>
        <v>0</v>
      </c>
      <c r="AW328" s="288">
        <f t="shared" si="180"/>
        <v>0</v>
      </c>
      <c r="AX328" s="288">
        <f t="shared" si="181"/>
        <v>0</v>
      </c>
      <c r="AY328" s="288">
        <f t="shared" si="182"/>
        <v>0</v>
      </c>
      <c r="AZ328" s="340"/>
      <c r="BA328" s="288"/>
      <c r="BB328" s="288"/>
      <c r="BC328" s="288"/>
      <c r="BD328" s="289"/>
      <c r="BE328" s="288">
        <f t="shared" si="183"/>
        <v>0</v>
      </c>
      <c r="BF328" s="288">
        <f t="shared" si="169"/>
        <v>0</v>
      </c>
      <c r="BG328" s="288">
        <f t="shared" si="170"/>
        <v>0</v>
      </c>
      <c r="BH328" s="288">
        <f t="shared" si="171"/>
        <v>0</v>
      </c>
      <c r="DJ328" s="341"/>
    </row>
    <row r="329" spans="1:114" ht="12.75" customHeight="1" outlineLevel="1" x14ac:dyDescent="0.25">
      <c r="A329" s="331" t="str">
        <f t="shared" si="172"/>
        <v>Hotel NameFeb-24</v>
      </c>
      <c r="B329" s="331" t="str">
        <f t="shared" si="173"/>
        <v>Hotel Name45341</v>
      </c>
      <c r="C329" s="332" t="s">
        <v>183</v>
      </c>
      <c r="D329" s="333" t="str">
        <f t="shared" si="174"/>
        <v>Feb-24</v>
      </c>
      <c r="E329" s="333" t="s">
        <v>54</v>
      </c>
      <c r="F329" s="333">
        <v>45341</v>
      </c>
      <c r="G329" s="334">
        <f t="shared" si="175"/>
        <v>2</v>
      </c>
      <c r="H329" s="288"/>
      <c r="I329" s="288"/>
      <c r="J329" s="288"/>
      <c r="K329" s="289">
        <f t="shared" si="155"/>
        <v>0</v>
      </c>
      <c r="L329" s="288"/>
      <c r="M329" s="288"/>
      <c r="N329" s="288"/>
      <c r="O329" s="289">
        <f t="shared" si="159"/>
        <v>0</v>
      </c>
      <c r="P329" s="335">
        <f t="shared" si="160"/>
        <v>0</v>
      </c>
      <c r="Q329" s="335">
        <f t="shared" si="161"/>
        <v>0</v>
      </c>
      <c r="R329" s="288" t="s">
        <v>75</v>
      </c>
      <c r="S329" s="288">
        <f t="shared" si="152"/>
        <v>0</v>
      </c>
      <c r="T329" s="335">
        <f t="shared" si="162"/>
        <v>0</v>
      </c>
      <c r="U329" s="288" t="s">
        <v>75</v>
      </c>
      <c r="V329" s="336" t="b">
        <f t="shared" si="176"/>
        <v>1</v>
      </c>
      <c r="W329" s="337">
        <f t="shared" si="156"/>
        <v>0</v>
      </c>
      <c r="X329" s="337">
        <f t="shared" si="157"/>
        <v>0</v>
      </c>
      <c r="Y329" s="329"/>
      <c r="Z329" s="339"/>
      <c r="AB329" s="288">
        <f t="shared" si="163"/>
        <v>0</v>
      </c>
      <c r="AC329" s="288">
        <f t="shared" si="164"/>
        <v>0</v>
      </c>
      <c r="AD329" s="288">
        <f t="shared" si="165"/>
        <v>0</v>
      </c>
      <c r="AE329" s="288">
        <f t="shared" si="166"/>
        <v>0</v>
      </c>
      <c r="AF329" s="288"/>
      <c r="AG329" s="288"/>
      <c r="AH329" s="288"/>
      <c r="AI329" s="288"/>
      <c r="AJ329" s="289">
        <f t="shared" si="177"/>
        <v>0</v>
      </c>
      <c r="AK329" s="288"/>
      <c r="AL329" s="288"/>
      <c r="AM329" s="288"/>
      <c r="AN329" s="289">
        <f t="shared" si="178"/>
        <v>0</v>
      </c>
      <c r="AO329" s="335">
        <f t="shared" si="167"/>
        <v>0</v>
      </c>
      <c r="AP329" s="335">
        <f t="shared" si="168"/>
        <v>0</v>
      </c>
      <c r="AR329" s="288"/>
      <c r="AS329" s="288"/>
      <c r="AT329" s="288"/>
      <c r="AU329" s="289"/>
      <c r="AV329" s="288">
        <f t="shared" si="179"/>
        <v>0</v>
      </c>
      <c r="AW329" s="288">
        <f t="shared" si="180"/>
        <v>0</v>
      </c>
      <c r="AX329" s="288">
        <f t="shared" si="181"/>
        <v>0</v>
      </c>
      <c r="AY329" s="288">
        <f t="shared" si="182"/>
        <v>0</v>
      </c>
      <c r="AZ329" s="340"/>
      <c r="BA329" s="288"/>
      <c r="BB329" s="288"/>
      <c r="BC329" s="288"/>
      <c r="BD329" s="289"/>
      <c r="BE329" s="288">
        <f t="shared" si="183"/>
        <v>0</v>
      </c>
      <c r="BF329" s="288">
        <f t="shared" si="169"/>
        <v>0</v>
      </c>
      <c r="BG329" s="288">
        <f t="shared" si="170"/>
        <v>0</v>
      </c>
      <c r="BH329" s="288">
        <f t="shared" si="171"/>
        <v>0</v>
      </c>
      <c r="DJ329" s="341"/>
    </row>
    <row r="330" spans="1:114" ht="12.75" customHeight="1" outlineLevel="1" x14ac:dyDescent="0.25">
      <c r="A330" s="331" t="str">
        <f t="shared" si="172"/>
        <v>Hotel NameFeb-24</v>
      </c>
      <c r="B330" s="331" t="str">
        <f t="shared" si="173"/>
        <v>Hotel Name45342</v>
      </c>
      <c r="C330" s="332" t="s">
        <v>183</v>
      </c>
      <c r="D330" s="333" t="str">
        <f t="shared" si="174"/>
        <v>Feb-24</v>
      </c>
      <c r="E330" s="333" t="s">
        <v>54</v>
      </c>
      <c r="F330" s="333">
        <v>45342</v>
      </c>
      <c r="G330" s="334">
        <f t="shared" si="175"/>
        <v>3</v>
      </c>
      <c r="H330" s="288"/>
      <c r="I330" s="288"/>
      <c r="J330" s="288"/>
      <c r="K330" s="289">
        <f t="shared" si="155"/>
        <v>0</v>
      </c>
      <c r="L330" s="288"/>
      <c r="M330" s="288"/>
      <c r="N330" s="288"/>
      <c r="O330" s="289">
        <f t="shared" si="159"/>
        <v>0</v>
      </c>
      <c r="P330" s="335">
        <f t="shared" si="160"/>
        <v>0</v>
      </c>
      <c r="Q330" s="335">
        <f t="shared" si="161"/>
        <v>0</v>
      </c>
      <c r="R330" s="288" t="s">
        <v>75</v>
      </c>
      <c r="S330" s="288">
        <f t="shared" si="152"/>
        <v>0</v>
      </c>
      <c r="T330" s="335">
        <f t="shared" si="162"/>
        <v>0</v>
      </c>
      <c r="U330" s="288" t="s">
        <v>75</v>
      </c>
      <c r="V330" s="336" t="b">
        <f t="shared" si="176"/>
        <v>1</v>
      </c>
      <c r="W330" s="337">
        <f t="shared" si="156"/>
        <v>0</v>
      </c>
      <c r="X330" s="337">
        <f t="shared" si="157"/>
        <v>0</v>
      </c>
      <c r="Y330" s="329"/>
      <c r="Z330" s="339"/>
      <c r="AB330" s="288">
        <f t="shared" si="163"/>
        <v>0</v>
      </c>
      <c r="AC330" s="288">
        <f t="shared" si="164"/>
        <v>0</v>
      </c>
      <c r="AD330" s="288">
        <f t="shared" si="165"/>
        <v>0</v>
      </c>
      <c r="AE330" s="288">
        <f t="shared" si="166"/>
        <v>0</v>
      </c>
      <c r="AF330" s="288"/>
      <c r="AG330" s="288"/>
      <c r="AH330" s="288"/>
      <c r="AI330" s="288"/>
      <c r="AJ330" s="289">
        <f t="shared" si="177"/>
        <v>0</v>
      </c>
      <c r="AK330" s="288"/>
      <c r="AL330" s="288"/>
      <c r="AM330" s="288"/>
      <c r="AN330" s="289">
        <f t="shared" si="178"/>
        <v>0</v>
      </c>
      <c r="AO330" s="335">
        <f t="shared" si="167"/>
        <v>0</v>
      </c>
      <c r="AP330" s="335">
        <f t="shared" si="168"/>
        <v>0</v>
      </c>
      <c r="AR330" s="288"/>
      <c r="AS330" s="288"/>
      <c r="AT330" s="288"/>
      <c r="AU330" s="289"/>
      <c r="AV330" s="288">
        <f t="shared" si="179"/>
        <v>0</v>
      </c>
      <c r="AW330" s="288">
        <f t="shared" si="180"/>
        <v>0</v>
      </c>
      <c r="AX330" s="288">
        <f t="shared" si="181"/>
        <v>0</v>
      </c>
      <c r="AY330" s="288">
        <f t="shared" si="182"/>
        <v>0</v>
      </c>
      <c r="AZ330" s="340"/>
      <c r="BA330" s="288"/>
      <c r="BB330" s="288"/>
      <c r="BC330" s="288"/>
      <c r="BD330" s="289"/>
      <c r="BE330" s="288">
        <f t="shared" si="183"/>
        <v>0</v>
      </c>
      <c r="BF330" s="288">
        <f t="shared" si="169"/>
        <v>0</v>
      </c>
      <c r="BG330" s="288">
        <f t="shared" si="170"/>
        <v>0</v>
      </c>
      <c r="BH330" s="288">
        <f t="shared" si="171"/>
        <v>0</v>
      </c>
      <c r="DJ330" s="341"/>
    </row>
    <row r="331" spans="1:114" ht="12.75" customHeight="1" outlineLevel="1" x14ac:dyDescent="0.25">
      <c r="A331" s="331" t="str">
        <f t="shared" si="172"/>
        <v>Hotel NameFeb-24</v>
      </c>
      <c r="B331" s="331" t="str">
        <f t="shared" si="173"/>
        <v>Hotel Name45343</v>
      </c>
      <c r="C331" s="332" t="s">
        <v>183</v>
      </c>
      <c r="D331" s="333" t="str">
        <f t="shared" si="174"/>
        <v>Feb-24</v>
      </c>
      <c r="E331" s="333" t="s">
        <v>54</v>
      </c>
      <c r="F331" s="333">
        <v>45343</v>
      </c>
      <c r="G331" s="334">
        <f t="shared" si="175"/>
        <v>4</v>
      </c>
      <c r="H331" s="288"/>
      <c r="I331" s="288"/>
      <c r="J331" s="288"/>
      <c r="K331" s="289">
        <f t="shared" si="155"/>
        <v>0</v>
      </c>
      <c r="L331" s="288"/>
      <c r="M331" s="288"/>
      <c r="N331" s="288"/>
      <c r="O331" s="289">
        <f t="shared" si="159"/>
        <v>0</v>
      </c>
      <c r="P331" s="335">
        <f t="shared" si="160"/>
        <v>0</v>
      </c>
      <c r="Q331" s="335">
        <f t="shared" si="161"/>
        <v>0</v>
      </c>
      <c r="R331" s="288" t="s">
        <v>75</v>
      </c>
      <c r="S331" s="288">
        <f t="shared" si="152"/>
        <v>0</v>
      </c>
      <c r="T331" s="335">
        <f t="shared" si="162"/>
        <v>0</v>
      </c>
      <c r="U331" s="288" t="s">
        <v>75</v>
      </c>
      <c r="V331" s="336" t="b">
        <f t="shared" si="176"/>
        <v>1</v>
      </c>
      <c r="W331" s="337">
        <f t="shared" si="156"/>
        <v>0</v>
      </c>
      <c r="X331" s="337">
        <f t="shared" si="157"/>
        <v>0</v>
      </c>
      <c r="Y331" s="329"/>
      <c r="Z331" s="339"/>
      <c r="AB331" s="288">
        <f t="shared" si="163"/>
        <v>0</v>
      </c>
      <c r="AC331" s="288">
        <f t="shared" si="164"/>
        <v>0</v>
      </c>
      <c r="AD331" s="288">
        <f t="shared" si="165"/>
        <v>0</v>
      </c>
      <c r="AE331" s="288">
        <f t="shared" si="166"/>
        <v>0</v>
      </c>
      <c r="AF331" s="288"/>
      <c r="AG331" s="288"/>
      <c r="AH331" s="288"/>
      <c r="AI331" s="288"/>
      <c r="AJ331" s="289">
        <f t="shared" si="177"/>
        <v>0</v>
      </c>
      <c r="AK331" s="288"/>
      <c r="AL331" s="288"/>
      <c r="AM331" s="288"/>
      <c r="AN331" s="289">
        <f t="shared" si="178"/>
        <v>0</v>
      </c>
      <c r="AO331" s="335">
        <f t="shared" si="167"/>
        <v>0</v>
      </c>
      <c r="AP331" s="335">
        <f t="shared" si="168"/>
        <v>0</v>
      </c>
      <c r="AR331" s="288"/>
      <c r="AS331" s="288"/>
      <c r="AT331" s="288"/>
      <c r="AU331" s="289"/>
      <c r="AV331" s="288">
        <f t="shared" si="179"/>
        <v>0</v>
      </c>
      <c r="AW331" s="288">
        <f t="shared" si="180"/>
        <v>0</v>
      </c>
      <c r="AX331" s="288">
        <f t="shared" si="181"/>
        <v>0</v>
      </c>
      <c r="AY331" s="288">
        <f t="shared" si="182"/>
        <v>0</v>
      </c>
      <c r="AZ331" s="340"/>
      <c r="BA331" s="288"/>
      <c r="BB331" s="288"/>
      <c r="BC331" s="288"/>
      <c r="BD331" s="289"/>
      <c r="BE331" s="288">
        <f t="shared" si="183"/>
        <v>0</v>
      </c>
      <c r="BF331" s="288">
        <f t="shared" si="169"/>
        <v>0</v>
      </c>
      <c r="BG331" s="288">
        <f t="shared" si="170"/>
        <v>0</v>
      </c>
      <c r="BH331" s="288">
        <f t="shared" si="171"/>
        <v>0</v>
      </c>
      <c r="DJ331" s="341"/>
    </row>
    <row r="332" spans="1:114" ht="12.75" customHeight="1" outlineLevel="1" x14ac:dyDescent="0.25">
      <c r="A332" s="331" t="str">
        <f t="shared" si="172"/>
        <v>Hotel NameFeb-24</v>
      </c>
      <c r="B332" s="331" t="str">
        <f t="shared" si="173"/>
        <v>Hotel Name45344</v>
      </c>
      <c r="C332" s="332" t="s">
        <v>183</v>
      </c>
      <c r="D332" s="333" t="str">
        <f t="shared" si="174"/>
        <v>Feb-24</v>
      </c>
      <c r="E332" s="333" t="s">
        <v>54</v>
      </c>
      <c r="F332" s="333">
        <v>45344</v>
      </c>
      <c r="G332" s="334">
        <f t="shared" si="175"/>
        <v>5</v>
      </c>
      <c r="H332" s="288"/>
      <c r="I332" s="288"/>
      <c r="J332" s="288"/>
      <c r="K332" s="289">
        <f t="shared" si="155"/>
        <v>0</v>
      </c>
      <c r="L332" s="288"/>
      <c r="M332" s="288"/>
      <c r="N332" s="288"/>
      <c r="O332" s="289">
        <f t="shared" ref="O332:O369" si="184">SUM(L332:N332)-N332</f>
        <v>0</v>
      </c>
      <c r="P332" s="335">
        <f t="shared" si="160"/>
        <v>0</v>
      </c>
      <c r="Q332" s="335">
        <f t="shared" si="161"/>
        <v>0</v>
      </c>
      <c r="R332" s="288" t="s">
        <v>75</v>
      </c>
      <c r="S332" s="288">
        <f t="shared" si="152"/>
        <v>0</v>
      </c>
      <c r="T332" s="335">
        <f t="shared" si="162"/>
        <v>0</v>
      </c>
      <c r="U332" s="288" t="s">
        <v>75</v>
      </c>
      <c r="V332" s="336" t="b">
        <f t="shared" si="176"/>
        <v>1</v>
      </c>
      <c r="W332" s="337">
        <f t="shared" si="156"/>
        <v>0</v>
      </c>
      <c r="X332" s="337">
        <f t="shared" si="157"/>
        <v>0</v>
      </c>
      <c r="Y332" s="329"/>
      <c r="Z332" s="339"/>
      <c r="AB332" s="288">
        <f t="shared" si="163"/>
        <v>0</v>
      </c>
      <c r="AC332" s="288">
        <f t="shared" si="164"/>
        <v>0</v>
      </c>
      <c r="AD332" s="288">
        <f t="shared" si="165"/>
        <v>0</v>
      </c>
      <c r="AE332" s="288">
        <f t="shared" si="166"/>
        <v>0</v>
      </c>
      <c r="AF332" s="288"/>
      <c r="AG332" s="288"/>
      <c r="AH332" s="288"/>
      <c r="AI332" s="288"/>
      <c r="AJ332" s="289">
        <f t="shared" si="177"/>
        <v>0</v>
      </c>
      <c r="AK332" s="288"/>
      <c r="AL332" s="288"/>
      <c r="AM332" s="288"/>
      <c r="AN332" s="289">
        <f t="shared" si="178"/>
        <v>0</v>
      </c>
      <c r="AO332" s="335">
        <f t="shared" si="167"/>
        <v>0</v>
      </c>
      <c r="AP332" s="335">
        <f t="shared" si="168"/>
        <v>0</v>
      </c>
      <c r="AR332" s="288"/>
      <c r="AS332" s="288"/>
      <c r="AT332" s="288"/>
      <c r="AU332" s="289"/>
      <c r="AV332" s="288">
        <f t="shared" si="179"/>
        <v>0</v>
      </c>
      <c r="AW332" s="288">
        <f t="shared" si="180"/>
        <v>0</v>
      </c>
      <c r="AX332" s="288">
        <f t="shared" si="181"/>
        <v>0</v>
      </c>
      <c r="AY332" s="288">
        <f t="shared" si="182"/>
        <v>0</v>
      </c>
      <c r="AZ332" s="340"/>
      <c r="BA332" s="288"/>
      <c r="BB332" s="288"/>
      <c r="BC332" s="288"/>
      <c r="BD332" s="289"/>
      <c r="BE332" s="288">
        <f t="shared" si="183"/>
        <v>0</v>
      </c>
      <c r="BF332" s="288">
        <f t="shared" si="169"/>
        <v>0</v>
      </c>
      <c r="BG332" s="288">
        <f t="shared" si="170"/>
        <v>0</v>
      </c>
      <c r="BH332" s="288">
        <f t="shared" si="171"/>
        <v>0</v>
      </c>
      <c r="DJ332" s="341"/>
    </row>
    <row r="333" spans="1:114" ht="12.75" customHeight="1" outlineLevel="1" x14ac:dyDescent="0.25">
      <c r="A333" s="331" t="str">
        <f t="shared" si="172"/>
        <v>Hotel NameFeb-24</v>
      </c>
      <c r="B333" s="331" t="str">
        <f t="shared" si="173"/>
        <v>Hotel Name45345</v>
      </c>
      <c r="C333" s="332" t="s">
        <v>183</v>
      </c>
      <c r="D333" s="333" t="str">
        <f t="shared" si="174"/>
        <v>Feb-24</v>
      </c>
      <c r="E333" s="333" t="s">
        <v>54</v>
      </c>
      <c r="F333" s="333">
        <v>45345</v>
      </c>
      <c r="G333" s="334">
        <f t="shared" si="175"/>
        <v>6</v>
      </c>
      <c r="H333" s="288"/>
      <c r="I333" s="288"/>
      <c r="J333" s="288"/>
      <c r="K333" s="289">
        <f t="shared" si="155"/>
        <v>0</v>
      </c>
      <c r="L333" s="288"/>
      <c r="M333" s="288"/>
      <c r="N333" s="288"/>
      <c r="O333" s="289">
        <f t="shared" si="184"/>
        <v>0</v>
      </c>
      <c r="P333" s="335">
        <f t="shared" si="160"/>
        <v>0</v>
      </c>
      <c r="Q333" s="335">
        <f t="shared" si="161"/>
        <v>0</v>
      </c>
      <c r="R333" s="288" t="s">
        <v>75</v>
      </c>
      <c r="S333" s="288">
        <f t="shared" si="152"/>
        <v>0</v>
      </c>
      <c r="T333" s="335">
        <f t="shared" si="162"/>
        <v>0</v>
      </c>
      <c r="U333" s="288" t="s">
        <v>75</v>
      </c>
      <c r="V333" s="336" t="b">
        <f t="shared" si="176"/>
        <v>1</v>
      </c>
      <c r="W333" s="337">
        <f t="shared" si="156"/>
        <v>0</v>
      </c>
      <c r="X333" s="337">
        <f t="shared" si="157"/>
        <v>0</v>
      </c>
      <c r="Y333" s="329"/>
      <c r="Z333" s="339"/>
      <c r="AB333" s="288">
        <f t="shared" si="163"/>
        <v>0</v>
      </c>
      <c r="AC333" s="288">
        <f t="shared" si="164"/>
        <v>0</v>
      </c>
      <c r="AD333" s="288">
        <f t="shared" si="165"/>
        <v>0</v>
      </c>
      <c r="AE333" s="288">
        <f t="shared" si="166"/>
        <v>0</v>
      </c>
      <c r="AF333" s="288"/>
      <c r="AG333" s="288"/>
      <c r="AH333" s="288"/>
      <c r="AI333" s="288"/>
      <c r="AJ333" s="289">
        <f t="shared" si="177"/>
        <v>0</v>
      </c>
      <c r="AK333" s="288"/>
      <c r="AL333" s="288"/>
      <c r="AM333" s="288"/>
      <c r="AN333" s="289">
        <f t="shared" si="178"/>
        <v>0</v>
      </c>
      <c r="AO333" s="335">
        <f t="shared" si="167"/>
        <v>0</v>
      </c>
      <c r="AP333" s="335">
        <f t="shared" si="168"/>
        <v>0</v>
      </c>
      <c r="AR333" s="288"/>
      <c r="AS333" s="288"/>
      <c r="AT333" s="288"/>
      <c r="AU333" s="289"/>
      <c r="AV333" s="288">
        <f t="shared" si="179"/>
        <v>0</v>
      </c>
      <c r="AW333" s="288">
        <f t="shared" si="180"/>
        <v>0</v>
      </c>
      <c r="AX333" s="288">
        <f t="shared" si="181"/>
        <v>0</v>
      </c>
      <c r="AY333" s="288">
        <f t="shared" si="182"/>
        <v>0</v>
      </c>
      <c r="AZ333" s="340"/>
      <c r="BA333" s="288"/>
      <c r="BB333" s="288"/>
      <c r="BC333" s="288"/>
      <c r="BD333" s="289"/>
      <c r="BE333" s="288">
        <f t="shared" si="183"/>
        <v>0</v>
      </c>
      <c r="BF333" s="288">
        <f t="shared" si="169"/>
        <v>0</v>
      </c>
      <c r="BG333" s="288">
        <f t="shared" si="170"/>
        <v>0</v>
      </c>
      <c r="BH333" s="288">
        <f t="shared" si="171"/>
        <v>0</v>
      </c>
      <c r="DJ333" s="341"/>
    </row>
    <row r="334" spans="1:114" ht="12.75" customHeight="1" outlineLevel="1" x14ac:dyDescent="0.25">
      <c r="A334" s="331" t="str">
        <f t="shared" si="172"/>
        <v>Hotel NameFeb-24</v>
      </c>
      <c r="B334" s="331" t="str">
        <f t="shared" si="173"/>
        <v>Hotel Name45346</v>
      </c>
      <c r="C334" s="332" t="s">
        <v>183</v>
      </c>
      <c r="D334" s="333" t="str">
        <f t="shared" si="174"/>
        <v>Feb-24</v>
      </c>
      <c r="E334" s="333" t="s">
        <v>54</v>
      </c>
      <c r="F334" s="333">
        <v>45346</v>
      </c>
      <c r="G334" s="334">
        <f t="shared" si="175"/>
        <v>7</v>
      </c>
      <c r="H334" s="288"/>
      <c r="I334" s="288"/>
      <c r="J334" s="288"/>
      <c r="K334" s="289">
        <f t="shared" si="155"/>
        <v>0</v>
      </c>
      <c r="L334" s="288"/>
      <c r="M334" s="288"/>
      <c r="N334" s="288"/>
      <c r="O334" s="289">
        <f t="shared" si="184"/>
        <v>0</v>
      </c>
      <c r="P334" s="335">
        <f t="shared" si="160"/>
        <v>0</v>
      </c>
      <c r="Q334" s="335">
        <f t="shared" si="161"/>
        <v>0</v>
      </c>
      <c r="R334" s="288" t="s">
        <v>75</v>
      </c>
      <c r="S334" s="288">
        <f t="shared" si="152"/>
        <v>0</v>
      </c>
      <c r="T334" s="335">
        <f t="shared" si="162"/>
        <v>0</v>
      </c>
      <c r="U334" s="288" t="s">
        <v>75</v>
      </c>
      <c r="V334" s="336" t="b">
        <f t="shared" si="176"/>
        <v>1</v>
      </c>
      <c r="W334" s="337">
        <f t="shared" si="156"/>
        <v>0</v>
      </c>
      <c r="X334" s="337">
        <f t="shared" si="157"/>
        <v>0</v>
      </c>
      <c r="Y334" s="329"/>
      <c r="Z334" s="339"/>
      <c r="AB334" s="288">
        <f t="shared" si="163"/>
        <v>0</v>
      </c>
      <c r="AC334" s="288">
        <f t="shared" si="164"/>
        <v>0</v>
      </c>
      <c r="AD334" s="288">
        <f t="shared" si="165"/>
        <v>0</v>
      </c>
      <c r="AE334" s="288">
        <f t="shared" si="166"/>
        <v>0</v>
      </c>
      <c r="AF334" s="288"/>
      <c r="AG334" s="288"/>
      <c r="AH334" s="288"/>
      <c r="AI334" s="288"/>
      <c r="AJ334" s="289">
        <f t="shared" si="177"/>
        <v>0</v>
      </c>
      <c r="AK334" s="288"/>
      <c r="AL334" s="288"/>
      <c r="AM334" s="288"/>
      <c r="AN334" s="289">
        <f t="shared" si="178"/>
        <v>0</v>
      </c>
      <c r="AO334" s="335">
        <f t="shared" si="167"/>
        <v>0</v>
      </c>
      <c r="AP334" s="335">
        <f t="shared" si="168"/>
        <v>0</v>
      </c>
      <c r="AR334" s="288"/>
      <c r="AS334" s="288"/>
      <c r="AT334" s="288"/>
      <c r="AU334" s="289"/>
      <c r="AV334" s="288">
        <f t="shared" si="179"/>
        <v>0</v>
      </c>
      <c r="AW334" s="288">
        <f t="shared" si="180"/>
        <v>0</v>
      </c>
      <c r="AX334" s="288">
        <f t="shared" si="181"/>
        <v>0</v>
      </c>
      <c r="AY334" s="288">
        <f t="shared" si="182"/>
        <v>0</v>
      </c>
      <c r="AZ334" s="340"/>
      <c r="BA334" s="288"/>
      <c r="BB334" s="288"/>
      <c r="BC334" s="288"/>
      <c r="BD334" s="289"/>
      <c r="BE334" s="288">
        <f t="shared" si="183"/>
        <v>0</v>
      </c>
      <c r="BF334" s="288">
        <f t="shared" si="169"/>
        <v>0</v>
      </c>
      <c r="BG334" s="288">
        <f t="shared" si="170"/>
        <v>0</v>
      </c>
      <c r="BH334" s="288">
        <f t="shared" si="171"/>
        <v>0</v>
      </c>
      <c r="DJ334" s="341"/>
    </row>
    <row r="335" spans="1:114" ht="12.75" customHeight="1" outlineLevel="1" x14ac:dyDescent="0.25">
      <c r="A335" s="331" t="str">
        <f t="shared" si="172"/>
        <v>Hotel NameFeb-24</v>
      </c>
      <c r="B335" s="331" t="str">
        <f t="shared" si="173"/>
        <v>Hotel Name45347</v>
      </c>
      <c r="C335" s="332" t="s">
        <v>183</v>
      </c>
      <c r="D335" s="333" t="str">
        <f t="shared" si="174"/>
        <v>Feb-24</v>
      </c>
      <c r="E335" s="333" t="s">
        <v>54</v>
      </c>
      <c r="F335" s="333">
        <v>45347</v>
      </c>
      <c r="G335" s="334">
        <f t="shared" si="175"/>
        <v>1</v>
      </c>
      <c r="H335" s="288"/>
      <c r="I335" s="288"/>
      <c r="J335" s="288"/>
      <c r="K335" s="289">
        <f t="shared" si="155"/>
        <v>0</v>
      </c>
      <c r="L335" s="288"/>
      <c r="M335" s="288"/>
      <c r="N335" s="288"/>
      <c r="O335" s="289">
        <f t="shared" si="184"/>
        <v>0</v>
      </c>
      <c r="P335" s="335">
        <f t="shared" si="160"/>
        <v>0</v>
      </c>
      <c r="Q335" s="335">
        <f t="shared" si="161"/>
        <v>0</v>
      </c>
      <c r="R335" s="288" t="s">
        <v>75</v>
      </c>
      <c r="S335" s="288">
        <f t="shared" si="152"/>
        <v>0</v>
      </c>
      <c r="T335" s="335">
        <f t="shared" si="162"/>
        <v>0</v>
      </c>
      <c r="U335" s="288" t="s">
        <v>75</v>
      </c>
      <c r="V335" s="336" t="b">
        <f t="shared" si="176"/>
        <v>1</v>
      </c>
      <c r="W335" s="337">
        <f t="shared" si="156"/>
        <v>0</v>
      </c>
      <c r="X335" s="337">
        <f t="shared" si="157"/>
        <v>0</v>
      </c>
      <c r="Y335" s="329"/>
      <c r="Z335" s="339"/>
      <c r="AB335" s="288">
        <f t="shared" si="163"/>
        <v>0</v>
      </c>
      <c r="AC335" s="288">
        <f t="shared" si="164"/>
        <v>0</v>
      </c>
      <c r="AD335" s="288">
        <f t="shared" si="165"/>
        <v>0</v>
      </c>
      <c r="AE335" s="288">
        <f t="shared" si="166"/>
        <v>0</v>
      </c>
      <c r="AF335" s="288"/>
      <c r="AG335" s="288"/>
      <c r="AH335" s="288"/>
      <c r="AI335" s="288"/>
      <c r="AJ335" s="289">
        <f t="shared" si="177"/>
        <v>0</v>
      </c>
      <c r="AK335" s="288"/>
      <c r="AL335" s="288"/>
      <c r="AM335" s="288"/>
      <c r="AN335" s="289">
        <f t="shared" si="178"/>
        <v>0</v>
      </c>
      <c r="AO335" s="335">
        <f t="shared" si="167"/>
        <v>0</v>
      </c>
      <c r="AP335" s="335">
        <f t="shared" si="168"/>
        <v>0</v>
      </c>
      <c r="AR335" s="288"/>
      <c r="AS335" s="288"/>
      <c r="AT335" s="288"/>
      <c r="AU335" s="289"/>
      <c r="AV335" s="288">
        <f t="shared" si="179"/>
        <v>0</v>
      </c>
      <c r="AW335" s="288">
        <f t="shared" si="180"/>
        <v>0</v>
      </c>
      <c r="AX335" s="288">
        <f t="shared" si="181"/>
        <v>0</v>
      </c>
      <c r="AY335" s="288">
        <f t="shared" si="182"/>
        <v>0</v>
      </c>
      <c r="AZ335" s="340"/>
      <c r="BA335" s="288"/>
      <c r="BB335" s="288"/>
      <c r="BC335" s="288"/>
      <c r="BD335" s="289"/>
      <c r="BE335" s="288">
        <f t="shared" si="183"/>
        <v>0</v>
      </c>
      <c r="BF335" s="288">
        <f t="shared" si="169"/>
        <v>0</v>
      </c>
      <c r="BG335" s="288">
        <f t="shared" si="170"/>
        <v>0</v>
      </c>
      <c r="BH335" s="288">
        <f t="shared" si="171"/>
        <v>0</v>
      </c>
      <c r="DJ335" s="341"/>
    </row>
    <row r="336" spans="1:114" ht="12.75" customHeight="1" outlineLevel="1" x14ac:dyDescent="0.25">
      <c r="A336" s="331" t="str">
        <f t="shared" si="172"/>
        <v>Hotel NameFeb-24</v>
      </c>
      <c r="B336" s="331" t="str">
        <f t="shared" si="173"/>
        <v>Hotel Name45348</v>
      </c>
      <c r="C336" s="332" t="s">
        <v>183</v>
      </c>
      <c r="D336" s="333" t="str">
        <f t="shared" si="174"/>
        <v>Feb-24</v>
      </c>
      <c r="E336" s="333" t="s">
        <v>54</v>
      </c>
      <c r="F336" s="333">
        <v>45348</v>
      </c>
      <c r="G336" s="334">
        <f t="shared" si="175"/>
        <v>2</v>
      </c>
      <c r="H336" s="288"/>
      <c r="I336" s="288"/>
      <c r="J336" s="288"/>
      <c r="K336" s="289">
        <f t="shared" si="155"/>
        <v>0</v>
      </c>
      <c r="L336" s="288"/>
      <c r="M336" s="288"/>
      <c r="N336" s="288"/>
      <c r="O336" s="289">
        <f t="shared" si="184"/>
        <v>0</v>
      </c>
      <c r="P336" s="335">
        <f t="shared" si="160"/>
        <v>0</v>
      </c>
      <c r="Q336" s="335">
        <f t="shared" si="161"/>
        <v>0</v>
      </c>
      <c r="R336" s="288" t="s">
        <v>75</v>
      </c>
      <c r="S336" s="288">
        <f t="shared" si="152"/>
        <v>0</v>
      </c>
      <c r="T336" s="335">
        <f t="shared" si="162"/>
        <v>0</v>
      </c>
      <c r="U336" s="288" t="s">
        <v>75</v>
      </c>
      <c r="V336" s="336" t="b">
        <f t="shared" si="176"/>
        <v>1</v>
      </c>
      <c r="W336" s="337">
        <f t="shared" si="156"/>
        <v>0</v>
      </c>
      <c r="X336" s="337">
        <f t="shared" si="157"/>
        <v>0</v>
      </c>
      <c r="Y336" s="329"/>
      <c r="Z336" s="339"/>
      <c r="AB336" s="288">
        <f t="shared" si="163"/>
        <v>0</v>
      </c>
      <c r="AC336" s="288">
        <f t="shared" si="164"/>
        <v>0</v>
      </c>
      <c r="AD336" s="288">
        <f t="shared" si="165"/>
        <v>0</v>
      </c>
      <c r="AE336" s="288">
        <f t="shared" si="166"/>
        <v>0</v>
      </c>
      <c r="AF336" s="288"/>
      <c r="AG336" s="288"/>
      <c r="AH336" s="288"/>
      <c r="AI336" s="288"/>
      <c r="AJ336" s="289">
        <f t="shared" si="177"/>
        <v>0</v>
      </c>
      <c r="AK336" s="288"/>
      <c r="AL336" s="288"/>
      <c r="AM336" s="288"/>
      <c r="AN336" s="289">
        <f t="shared" si="178"/>
        <v>0</v>
      </c>
      <c r="AO336" s="335">
        <f t="shared" si="167"/>
        <v>0</v>
      </c>
      <c r="AP336" s="335">
        <f t="shared" si="168"/>
        <v>0</v>
      </c>
      <c r="AR336" s="288"/>
      <c r="AS336" s="288"/>
      <c r="AT336" s="288"/>
      <c r="AU336" s="289"/>
      <c r="AV336" s="288">
        <f t="shared" si="179"/>
        <v>0</v>
      </c>
      <c r="AW336" s="288">
        <f t="shared" si="180"/>
        <v>0</v>
      </c>
      <c r="AX336" s="288">
        <f t="shared" si="181"/>
        <v>0</v>
      </c>
      <c r="AY336" s="288">
        <f t="shared" si="182"/>
        <v>0</v>
      </c>
      <c r="AZ336" s="340"/>
      <c r="BA336" s="288"/>
      <c r="BB336" s="288"/>
      <c r="BC336" s="288"/>
      <c r="BD336" s="289"/>
      <c r="BE336" s="288">
        <f t="shared" si="183"/>
        <v>0</v>
      </c>
      <c r="BF336" s="288">
        <f t="shared" si="169"/>
        <v>0</v>
      </c>
      <c r="BG336" s="288">
        <f t="shared" si="170"/>
        <v>0</v>
      </c>
      <c r="BH336" s="288">
        <f t="shared" si="171"/>
        <v>0</v>
      </c>
      <c r="DJ336" s="341"/>
    </row>
    <row r="337" spans="1:114" ht="12.75" customHeight="1" outlineLevel="1" x14ac:dyDescent="0.25">
      <c r="A337" s="331" t="str">
        <f t="shared" si="172"/>
        <v>Hotel NameFeb-24</v>
      </c>
      <c r="B337" s="331" t="str">
        <f t="shared" si="173"/>
        <v>Hotel Name45349</v>
      </c>
      <c r="C337" s="332" t="s">
        <v>183</v>
      </c>
      <c r="D337" s="333" t="str">
        <f t="shared" si="174"/>
        <v>Feb-24</v>
      </c>
      <c r="E337" s="333" t="s">
        <v>54</v>
      </c>
      <c r="F337" s="333">
        <v>45349</v>
      </c>
      <c r="G337" s="334">
        <f t="shared" si="175"/>
        <v>3</v>
      </c>
      <c r="H337" s="288"/>
      <c r="I337" s="288"/>
      <c r="J337" s="288"/>
      <c r="K337" s="289">
        <f t="shared" si="155"/>
        <v>0</v>
      </c>
      <c r="L337" s="288"/>
      <c r="M337" s="288"/>
      <c r="N337" s="288"/>
      <c r="O337" s="289">
        <f t="shared" si="184"/>
        <v>0</v>
      </c>
      <c r="P337" s="335">
        <f t="shared" si="160"/>
        <v>0</v>
      </c>
      <c r="Q337" s="335">
        <f t="shared" si="161"/>
        <v>0</v>
      </c>
      <c r="R337" s="288" t="s">
        <v>75</v>
      </c>
      <c r="S337" s="288">
        <f t="shared" si="152"/>
        <v>0</v>
      </c>
      <c r="T337" s="335">
        <f t="shared" si="162"/>
        <v>0</v>
      </c>
      <c r="U337" s="288" t="s">
        <v>75</v>
      </c>
      <c r="V337" s="336" t="b">
        <f t="shared" si="176"/>
        <v>1</v>
      </c>
      <c r="W337" s="337">
        <f t="shared" si="156"/>
        <v>0</v>
      </c>
      <c r="X337" s="337">
        <f t="shared" si="157"/>
        <v>0</v>
      </c>
      <c r="Y337" s="329"/>
      <c r="Z337" s="339"/>
      <c r="AB337" s="288">
        <f t="shared" si="163"/>
        <v>0</v>
      </c>
      <c r="AC337" s="288">
        <f t="shared" si="164"/>
        <v>0</v>
      </c>
      <c r="AD337" s="288">
        <f t="shared" si="165"/>
        <v>0</v>
      </c>
      <c r="AE337" s="288">
        <f t="shared" si="166"/>
        <v>0</v>
      </c>
      <c r="AF337" s="288"/>
      <c r="AG337" s="288"/>
      <c r="AH337" s="288"/>
      <c r="AI337" s="288"/>
      <c r="AJ337" s="289">
        <f t="shared" si="177"/>
        <v>0</v>
      </c>
      <c r="AK337" s="288"/>
      <c r="AL337" s="288"/>
      <c r="AM337" s="288"/>
      <c r="AN337" s="289">
        <f t="shared" si="178"/>
        <v>0</v>
      </c>
      <c r="AO337" s="335">
        <f t="shared" si="167"/>
        <v>0</v>
      </c>
      <c r="AP337" s="335">
        <f t="shared" si="168"/>
        <v>0</v>
      </c>
      <c r="AR337" s="288"/>
      <c r="AS337" s="288"/>
      <c r="AT337" s="288"/>
      <c r="AU337" s="289"/>
      <c r="AV337" s="288">
        <f t="shared" si="179"/>
        <v>0</v>
      </c>
      <c r="AW337" s="288">
        <f t="shared" si="180"/>
        <v>0</v>
      </c>
      <c r="AX337" s="288">
        <f t="shared" si="181"/>
        <v>0</v>
      </c>
      <c r="AY337" s="288">
        <f t="shared" si="182"/>
        <v>0</v>
      </c>
      <c r="AZ337" s="340"/>
      <c r="BA337" s="288"/>
      <c r="BB337" s="288"/>
      <c r="BC337" s="288"/>
      <c r="BD337" s="289"/>
      <c r="BE337" s="288">
        <f t="shared" si="183"/>
        <v>0</v>
      </c>
      <c r="BF337" s="288">
        <f t="shared" si="169"/>
        <v>0</v>
      </c>
      <c r="BG337" s="288">
        <f t="shared" si="170"/>
        <v>0</v>
      </c>
      <c r="BH337" s="288">
        <f t="shared" si="171"/>
        <v>0</v>
      </c>
      <c r="DJ337" s="341"/>
    </row>
    <row r="338" spans="1:114" ht="12.75" customHeight="1" outlineLevel="1" x14ac:dyDescent="0.25">
      <c r="A338" s="331" t="str">
        <f t="shared" si="172"/>
        <v>Hotel NameFeb-24</v>
      </c>
      <c r="B338" s="331" t="str">
        <f t="shared" si="173"/>
        <v>Hotel Name45350</v>
      </c>
      <c r="C338" s="332" t="s">
        <v>183</v>
      </c>
      <c r="D338" s="333" t="str">
        <f t="shared" si="174"/>
        <v>Feb-24</v>
      </c>
      <c r="E338" s="333" t="s">
        <v>54</v>
      </c>
      <c r="F338" s="333">
        <v>45350</v>
      </c>
      <c r="G338" s="334">
        <f t="shared" si="175"/>
        <v>4</v>
      </c>
      <c r="H338" s="288"/>
      <c r="I338" s="288"/>
      <c r="J338" s="288"/>
      <c r="K338" s="289">
        <f t="shared" ref="K338:K355" si="185">SUM(H338:J338)-J338</f>
        <v>0</v>
      </c>
      <c r="L338" s="288"/>
      <c r="M338" s="288"/>
      <c r="N338" s="288"/>
      <c r="O338" s="289">
        <f t="shared" si="184"/>
        <v>0</v>
      </c>
      <c r="P338" s="335">
        <f t="shared" si="160"/>
        <v>0</v>
      </c>
      <c r="Q338" s="335">
        <f t="shared" si="161"/>
        <v>0</v>
      </c>
      <c r="R338" s="288" t="s">
        <v>75</v>
      </c>
      <c r="S338" s="288">
        <f t="shared" si="152"/>
        <v>0</v>
      </c>
      <c r="T338" s="335">
        <f t="shared" si="162"/>
        <v>0</v>
      </c>
      <c r="U338" s="288" t="s">
        <v>75</v>
      </c>
      <c r="V338" s="336" t="b">
        <f t="shared" si="176"/>
        <v>1</v>
      </c>
      <c r="W338" s="337">
        <f t="shared" si="156"/>
        <v>0</v>
      </c>
      <c r="X338" s="337">
        <f t="shared" si="157"/>
        <v>0</v>
      </c>
      <c r="Y338" s="329"/>
      <c r="Z338" s="339"/>
      <c r="AB338" s="288">
        <f t="shared" si="163"/>
        <v>0</v>
      </c>
      <c r="AC338" s="288">
        <f t="shared" si="164"/>
        <v>0</v>
      </c>
      <c r="AD338" s="288">
        <f t="shared" si="165"/>
        <v>0</v>
      </c>
      <c r="AE338" s="288">
        <f t="shared" si="166"/>
        <v>0</v>
      </c>
      <c r="AF338" s="288"/>
      <c r="AG338" s="288"/>
      <c r="AH338" s="288"/>
      <c r="AI338" s="288"/>
      <c r="AJ338" s="289">
        <f t="shared" si="177"/>
        <v>0</v>
      </c>
      <c r="AK338" s="288"/>
      <c r="AL338" s="288"/>
      <c r="AM338" s="288"/>
      <c r="AN338" s="289">
        <f t="shared" si="178"/>
        <v>0</v>
      </c>
      <c r="AO338" s="335">
        <f t="shared" si="167"/>
        <v>0</v>
      </c>
      <c r="AP338" s="335">
        <f t="shared" si="168"/>
        <v>0</v>
      </c>
      <c r="AR338" s="288"/>
      <c r="AS338" s="288"/>
      <c r="AT338" s="288"/>
      <c r="AU338" s="289"/>
      <c r="AV338" s="288">
        <f t="shared" si="179"/>
        <v>0</v>
      </c>
      <c r="AW338" s="288">
        <f t="shared" si="180"/>
        <v>0</v>
      </c>
      <c r="AX338" s="288">
        <f t="shared" si="181"/>
        <v>0</v>
      </c>
      <c r="AY338" s="288">
        <f t="shared" si="182"/>
        <v>0</v>
      </c>
      <c r="AZ338" s="340"/>
      <c r="BA338" s="288"/>
      <c r="BB338" s="288"/>
      <c r="BC338" s="288"/>
      <c r="BD338" s="289"/>
      <c r="BE338" s="288">
        <f t="shared" si="183"/>
        <v>0</v>
      </c>
      <c r="BF338" s="288">
        <f t="shared" si="169"/>
        <v>0</v>
      </c>
      <c r="BG338" s="288">
        <f t="shared" si="170"/>
        <v>0</v>
      </c>
      <c r="BH338" s="288">
        <f t="shared" si="171"/>
        <v>0</v>
      </c>
      <c r="DJ338" s="341"/>
    </row>
    <row r="339" spans="1:114" ht="12.75" customHeight="1" outlineLevel="1" x14ac:dyDescent="0.25">
      <c r="A339" s="331" t="str">
        <f t="shared" si="172"/>
        <v>Hotel NameFeb-24</v>
      </c>
      <c r="B339" s="331" t="str">
        <f t="shared" si="173"/>
        <v>Hotel Name45351</v>
      </c>
      <c r="C339" s="332" t="s">
        <v>183</v>
      </c>
      <c r="D339" s="333" t="str">
        <f t="shared" si="174"/>
        <v>Feb-24</v>
      </c>
      <c r="E339" s="333" t="s">
        <v>54</v>
      </c>
      <c r="F339" s="333">
        <v>45351</v>
      </c>
      <c r="G339" s="334">
        <f t="shared" si="175"/>
        <v>5</v>
      </c>
      <c r="H339" s="288"/>
      <c r="I339" s="288"/>
      <c r="J339" s="288"/>
      <c r="K339" s="289">
        <f t="shared" si="185"/>
        <v>0</v>
      </c>
      <c r="L339" s="288"/>
      <c r="M339" s="288"/>
      <c r="N339" s="288"/>
      <c r="O339" s="289">
        <f t="shared" si="184"/>
        <v>0</v>
      </c>
      <c r="P339" s="335">
        <f t="shared" si="160"/>
        <v>0</v>
      </c>
      <c r="Q339" s="335">
        <f t="shared" si="161"/>
        <v>0</v>
      </c>
      <c r="R339" s="288" t="s">
        <v>75</v>
      </c>
      <c r="S339" s="288">
        <f t="shared" si="152"/>
        <v>0</v>
      </c>
      <c r="T339" s="335">
        <f t="shared" si="162"/>
        <v>0</v>
      </c>
      <c r="U339" s="288" t="s">
        <v>75</v>
      </c>
      <c r="V339" s="336" t="b">
        <f t="shared" si="176"/>
        <v>1</v>
      </c>
      <c r="W339" s="337">
        <f t="shared" ref="W339:W369" si="186">ROUND(L339,0)</f>
        <v>0</v>
      </c>
      <c r="X339" s="337">
        <f t="shared" ref="X339:X369" si="187">ROUND(M339,0)</f>
        <v>0</v>
      </c>
      <c r="Y339" s="329"/>
      <c r="Z339" s="339"/>
      <c r="AB339" s="288">
        <f t="shared" si="163"/>
        <v>0</v>
      </c>
      <c r="AC339" s="288">
        <f t="shared" si="164"/>
        <v>0</v>
      </c>
      <c r="AD339" s="288">
        <f t="shared" si="165"/>
        <v>0</v>
      </c>
      <c r="AE339" s="288">
        <f t="shared" si="166"/>
        <v>0</v>
      </c>
      <c r="AF339" s="288"/>
      <c r="AG339" s="288"/>
      <c r="AH339" s="288"/>
      <c r="AI339" s="288"/>
      <c r="AJ339" s="289">
        <f t="shared" si="177"/>
        <v>0</v>
      </c>
      <c r="AK339" s="288"/>
      <c r="AL339" s="288"/>
      <c r="AM339" s="288"/>
      <c r="AN339" s="289">
        <f t="shared" si="178"/>
        <v>0</v>
      </c>
      <c r="AO339" s="335">
        <f t="shared" si="167"/>
        <v>0</v>
      </c>
      <c r="AP339" s="335">
        <f t="shared" si="168"/>
        <v>0</v>
      </c>
      <c r="AR339" s="288"/>
      <c r="AS339" s="288"/>
      <c r="AT339" s="288"/>
      <c r="AU339" s="289"/>
      <c r="AV339" s="288">
        <f t="shared" si="179"/>
        <v>0</v>
      </c>
      <c r="AW339" s="288">
        <f t="shared" si="180"/>
        <v>0</v>
      </c>
      <c r="AX339" s="288">
        <f t="shared" si="181"/>
        <v>0</v>
      </c>
      <c r="AY339" s="288">
        <f t="shared" si="182"/>
        <v>0</v>
      </c>
      <c r="AZ339" s="340"/>
      <c r="BA339" s="288"/>
      <c r="BB339" s="288"/>
      <c r="BC339" s="288"/>
      <c r="BD339" s="289"/>
      <c r="BE339" s="288">
        <f t="shared" si="183"/>
        <v>0</v>
      </c>
      <c r="BF339" s="288">
        <f t="shared" si="169"/>
        <v>0</v>
      </c>
      <c r="BG339" s="288">
        <f t="shared" si="170"/>
        <v>0</v>
      </c>
      <c r="BH339" s="288">
        <f t="shared" si="171"/>
        <v>0</v>
      </c>
      <c r="DJ339" s="341"/>
    </row>
    <row r="340" spans="1:114" ht="12.75" customHeight="1" outlineLevel="1" x14ac:dyDescent="0.25">
      <c r="A340" s="331" t="str">
        <f t="shared" si="172"/>
        <v>Hotel NameMar-24</v>
      </c>
      <c r="B340" s="331" t="str">
        <f t="shared" si="173"/>
        <v>Hotel Name45352</v>
      </c>
      <c r="C340" s="332" t="s">
        <v>183</v>
      </c>
      <c r="D340" s="333" t="str">
        <f t="shared" si="174"/>
        <v>Mar-24</v>
      </c>
      <c r="E340" s="333" t="s">
        <v>54</v>
      </c>
      <c r="F340" s="333">
        <v>45352</v>
      </c>
      <c r="G340" s="334">
        <f t="shared" si="175"/>
        <v>6</v>
      </c>
      <c r="H340" s="288"/>
      <c r="I340" s="288"/>
      <c r="J340" s="288"/>
      <c r="K340" s="289">
        <f t="shared" si="185"/>
        <v>0</v>
      </c>
      <c r="L340" s="288"/>
      <c r="M340" s="288"/>
      <c r="N340" s="288"/>
      <c r="O340" s="289">
        <f t="shared" si="184"/>
        <v>0</v>
      </c>
      <c r="P340" s="335">
        <f t="shared" si="160"/>
        <v>0</v>
      </c>
      <c r="Q340" s="335">
        <f t="shared" si="161"/>
        <v>0</v>
      </c>
      <c r="R340" s="288" t="s">
        <v>75</v>
      </c>
      <c r="S340" s="288">
        <f t="shared" si="152"/>
        <v>0</v>
      </c>
      <c r="T340" s="335">
        <f t="shared" si="162"/>
        <v>0</v>
      </c>
      <c r="U340" s="288" t="s">
        <v>75</v>
      </c>
      <c r="V340" s="336" t="b">
        <f t="shared" si="176"/>
        <v>1</v>
      </c>
      <c r="W340" s="337">
        <f t="shared" si="186"/>
        <v>0</v>
      </c>
      <c r="X340" s="337">
        <f t="shared" si="187"/>
        <v>0</v>
      </c>
      <c r="Y340" s="329"/>
      <c r="Z340" s="339"/>
      <c r="AB340" s="288">
        <f t="shared" si="163"/>
        <v>0</v>
      </c>
      <c r="AC340" s="288">
        <f t="shared" si="164"/>
        <v>0</v>
      </c>
      <c r="AD340" s="288">
        <f t="shared" si="165"/>
        <v>0</v>
      </c>
      <c r="AE340" s="288">
        <f t="shared" si="166"/>
        <v>0</v>
      </c>
      <c r="AF340" s="288"/>
      <c r="AG340" s="288"/>
      <c r="AH340" s="288"/>
      <c r="AI340" s="288"/>
      <c r="AJ340" s="289">
        <f t="shared" si="177"/>
        <v>0</v>
      </c>
      <c r="AK340" s="288"/>
      <c r="AL340" s="288"/>
      <c r="AM340" s="288"/>
      <c r="AN340" s="289">
        <f t="shared" si="178"/>
        <v>0</v>
      </c>
      <c r="AO340" s="335">
        <f t="shared" si="167"/>
        <v>0</v>
      </c>
      <c r="AP340" s="335">
        <f t="shared" si="168"/>
        <v>0</v>
      </c>
      <c r="AR340" s="288"/>
      <c r="AS340" s="288"/>
      <c r="AT340" s="288"/>
      <c r="AU340" s="289"/>
      <c r="AV340" s="288">
        <f t="shared" si="179"/>
        <v>0</v>
      </c>
      <c r="AW340" s="288">
        <f t="shared" si="180"/>
        <v>0</v>
      </c>
      <c r="AX340" s="288">
        <f t="shared" si="181"/>
        <v>0</v>
      </c>
      <c r="AY340" s="288">
        <f t="shared" si="182"/>
        <v>0</v>
      </c>
      <c r="AZ340" s="340"/>
      <c r="BA340" s="288"/>
      <c r="BB340" s="288"/>
      <c r="BC340" s="288"/>
      <c r="BD340" s="289"/>
      <c r="BE340" s="288">
        <f t="shared" si="183"/>
        <v>0</v>
      </c>
      <c r="BF340" s="288">
        <f t="shared" si="169"/>
        <v>0</v>
      </c>
      <c r="BG340" s="288">
        <f t="shared" si="170"/>
        <v>0</v>
      </c>
      <c r="BH340" s="288">
        <f t="shared" si="171"/>
        <v>0</v>
      </c>
      <c r="DJ340" s="341"/>
    </row>
    <row r="341" spans="1:114" ht="12.75" customHeight="1" outlineLevel="1" x14ac:dyDescent="0.25">
      <c r="A341" s="331" t="str">
        <f t="shared" si="172"/>
        <v>Hotel NameMar-24</v>
      </c>
      <c r="B341" s="331" t="str">
        <f t="shared" si="173"/>
        <v>Hotel Name45353</v>
      </c>
      <c r="C341" s="332" t="s">
        <v>183</v>
      </c>
      <c r="D341" s="333" t="str">
        <f t="shared" si="174"/>
        <v>Mar-24</v>
      </c>
      <c r="E341" s="333" t="s">
        <v>54</v>
      </c>
      <c r="F341" s="333">
        <v>45353</v>
      </c>
      <c r="G341" s="334">
        <f t="shared" si="175"/>
        <v>7</v>
      </c>
      <c r="H341" s="288"/>
      <c r="I341" s="288"/>
      <c r="J341" s="288"/>
      <c r="K341" s="289">
        <f t="shared" si="185"/>
        <v>0</v>
      </c>
      <c r="L341" s="288"/>
      <c r="M341" s="288"/>
      <c r="N341" s="288"/>
      <c r="O341" s="289">
        <f t="shared" si="184"/>
        <v>0</v>
      </c>
      <c r="P341" s="335">
        <f t="shared" si="160"/>
        <v>0</v>
      </c>
      <c r="Q341" s="335">
        <f t="shared" si="161"/>
        <v>0</v>
      </c>
      <c r="R341" s="288" t="s">
        <v>75</v>
      </c>
      <c r="S341" s="288">
        <f t="shared" ref="S341:S369" si="188">N341</f>
        <v>0</v>
      </c>
      <c r="T341" s="335">
        <f t="shared" si="162"/>
        <v>0</v>
      </c>
      <c r="U341" s="288" t="s">
        <v>75</v>
      </c>
      <c r="V341" s="336" t="b">
        <f t="shared" si="176"/>
        <v>1</v>
      </c>
      <c r="W341" s="337">
        <f t="shared" si="186"/>
        <v>0</v>
      </c>
      <c r="X341" s="337">
        <f t="shared" si="187"/>
        <v>0</v>
      </c>
      <c r="Y341" s="329"/>
      <c r="Z341" s="339"/>
      <c r="AB341" s="288">
        <f t="shared" si="163"/>
        <v>0</v>
      </c>
      <c r="AC341" s="288">
        <f t="shared" si="164"/>
        <v>0</v>
      </c>
      <c r="AD341" s="288">
        <f t="shared" si="165"/>
        <v>0</v>
      </c>
      <c r="AE341" s="288">
        <f t="shared" si="166"/>
        <v>0</v>
      </c>
      <c r="AF341" s="288"/>
      <c r="AG341" s="288"/>
      <c r="AH341" s="288"/>
      <c r="AI341" s="288"/>
      <c r="AJ341" s="289">
        <f t="shared" si="177"/>
        <v>0</v>
      </c>
      <c r="AK341" s="288"/>
      <c r="AL341" s="288"/>
      <c r="AM341" s="288"/>
      <c r="AN341" s="289">
        <f t="shared" si="178"/>
        <v>0</v>
      </c>
      <c r="AO341" s="335">
        <f t="shared" si="167"/>
        <v>0</v>
      </c>
      <c r="AP341" s="335">
        <f t="shared" si="168"/>
        <v>0</v>
      </c>
      <c r="AR341" s="288"/>
      <c r="AS341" s="288"/>
      <c r="AT341" s="288"/>
      <c r="AU341" s="289"/>
      <c r="AV341" s="288">
        <f t="shared" si="179"/>
        <v>0</v>
      </c>
      <c r="AW341" s="288">
        <f t="shared" si="180"/>
        <v>0</v>
      </c>
      <c r="AX341" s="288">
        <f t="shared" si="181"/>
        <v>0</v>
      </c>
      <c r="AY341" s="288">
        <f t="shared" si="182"/>
        <v>0</v>
      </c>
      <c r="AZ341" s="340"/>
      <c r="BA341" s="288"/>
      <c r="BB341" s="288"/>
      <c r="BC341" s="288"/>
      <c r="BD341" s="289"/>
      <c r="BE341" s="288">
        <f t="shared" si="183"/>
        <v>0</v>
      </c>
      <c r="BF341" s="288">
        <f t="shared" si="169"/>
        <v>0</v>
      </c>
      <c r="BG341" s="288">
        <f t="shared" si="170"/>
        <v>0</v>
      </c>
      <c r="BH341" s="288">
        <f t="shared" si="171"/>
        <v>0</v>
      </c>
      <c r="DJ341" s="341"/>
    </row>
    <row r="342" spans="1:114" ht="12.75" customHeight="1" outlineLevel="1" x14ac:dyDescent="0.25">
      <c r="A342" s="331" t="str">
        <f t="shared" si="172"/>
        <v>Hotel NameMar-24</v>
      </c>
      <c r="B342" s="331" t="str">
        <f t="shared" si="173"/>
        <v>Hotel Name45354</v>
      </c>
      <c r="C342" s="332" t="s">
        <v>183</v>
      </c>
      <c r="D342" s="333" t="str">
        <f t="shared" si="174"/>
        <v>Mar-24</v>
      </c>
      <c r="E342" s="333" t="s">
        <v>54</v>
      </c>
      <c r="F342" s="333">
        <v>45354</v>
      </c>
      <c r="G342" s="334">
        <f t="shared" si="175"/>
        <v>1</v>
      </c>
      <c r="H342" s="288"/>
      <c r="I342" s="288"/>
      <c r="J342" s="288"/>
      <c r="K342" s="289">
        <f t="shared" si="185"/>
        <v>0</v>
      </c>
      <c r="L342" s="288"/>
      <c r="M342" s="288"/>
      <c r="N342" s="288"/>
      <c r="O342" s="289">
        <f t="shared" si="184"/>
        <v>0</v>
      </c>
      <c r="P342" s="335">
        <f t="shared" si="160"/>
        <v>0</v>
      </c>
      <c r="Q342" s="335">
        <f t="shared" si="161"/>
        <v>0</v>
      </c>
      <c r="R342" s="288" t="s">
        <v>75</v>
      </c>
      <c r="S342" s="288">
        <f t="shared" si="188"/>
        <v>0</v>
      </c>
      <c r="T342" s="335">
        <f t="shared" si="162"/>
        <v>0</v>
      </c>
      <c r="U342" s="288" t="s">
        <v>75</v>
      </c>
      <c r="V342" s="336" t="b">
        <f t="shared" si="176"/>
        <v>1</v>
      </c>
      <c r="W342" s="337">
        <f t="shared" si="186"/>
        <v>0</v>
      </c>
      <c r="X342" s="337">
        <f t="shared" si="187"/>
        <v>0</v>
      </c>
      <c r="Y342" s="329"/>
      <c r="Z342" s="339"/>
      <c r="AB342" s="288">
        <f t="shared" si="163"/>
        <v>0</v>
      </c>
      <c r="AC342" s="288">
        <f t="shared" si="164"/>
        <v>0</v>
      </c>
      <c r="AD342" s="288">
        <f t="shared" si="165"/>
        <v>0</v>
      </c>
      <c r="AE342" s="288">
        <f t="shared" si="166"/>
        <v>0</v>
      </c>
      <c r="AF342" s="288"/>
      <c r="AG342" s="288"/>
      <c r="AH342" s="288"/>
      <c r="AI342" s="288"/>
      <c r="AJ342" s="289">
        <f t="shared" si="177"/>
        <v>0</v>
      </c>
      <c r="AK342" s="288"/>
      <c r="AL342" s="288"/>
      <c r="AM342" s="288"/>
      <c r="AN342" s="289">
        <f t="shared" si="178"/>
        <v>0</v>
      </c>
      <c r="AO342" s="335">
        <f t="shared" si="167"/>
        <v>0</v>
      </c>
      <c r="AP342" s="335">
        <f t="shared" si="168"/>
        <v>0</v>
      </c>
      <c r="AR342" s="288"/>
      <c r="AS342" s="288"/>
      <c r="AT342" s="288"/>
      <c r="AU342" s="289"/>
      <c r="AV342" s="288">
        <f t="shared" si="179"/>
        <v>0</v>
      </c>
      <c r="AW342" s="288">
        <f t="shared" si="180"/>
        <v>0</v>
      </c>
      <c r="AX342" s="288">
        <f t="shared" si="181"/>
        <v>0</v>
      </c>
      <c r="AY342" s="288">
        <f t="shared" si="182"/>
        <v>0</v>
      </c>
      <c r="AZ342" s="340"/>
      <c r="BA342" s="288"/>
      <c r="BB342" s="288"/>
      <c r="BC342" s="288"/>
      <c r="BD342" s="289"/>
      <c r="BE342" s="288">
        <f t="shared" si="183"/>
        <v>0</v>
      </c>
      <c r="BF342" s="288">
        <f t="shared" si="169"/>
        <v>0</v>
      </c>
      <c r="BG342" s="288">
        <f t="shared" si="170"/>
        <v>0</v>
      </c>
      <c r="BH342" s="288">
        <f t="shared" si="171"/>
        <v>0</v>
      </c>
      <c r="DJ342" s="341"/>
    </row>
    <row r="343" spans="1:114" ht="12.75" customHeight="1" outlineLevel="1" x14ac:dyDescent="0.25">
      <c r="A343" s="331" t="str">
        <f t="shared" si="172"/>
        <v>Hotel NameMar-24</v>
      </c>
      <c r="B343" s="331" t="str">
        <f t="shared" si="173"/>
        <v>Hotel Name45355</v>
      </c>
      <c r="C343" s="332" t="s">
        <v>183</v>
      </c>
      <c r="D343" s="333" t="str">
        <f t="shared" si="174"/>
        <v>Mar-24</v>
      </c>
      <c r="E343" s="333" t="s">
        <v>54</v>
      </c>
      <c r="F343" s="333">
        <v>45355</v>
      </c>
      <c r="G343" s="334">
        <f t="shared" si="175"/>
        <v>2</v>
      </c>
      <c r="H343" s="288"/>
      <c r="I343" s="288"/>
      <c r="J343" s="288"/>
      <c r="K343" s="289">
        <f t="shared" si="185"/>
        <v>0</v>
      </c>
      <c r="L343" s="288"/>
      <c r="M343" s="288"/>
      <c r="N343" s="288"/>
      <c r="O343" s="289">
        <f t="shared" si="184"/>
        <v>0</v>
      </c>
      <c r="P343" s="335">
        <f t="shared" si="160"/>
        <v>0</v>
      </c>
      <c r="Q343" s="335">
        <f t="shared" si="161"/>
        <v>0</v>
      </c>
      <c r="R343" s="288" t="s">
        <v>75</v>
      </c>
      <c r="S343" s="288">
        <f t="shared" si="188"/>
        <v>0</v>
      </c>
      <c r="T343" s="335">
        <f t="shared" si="162"/>
        <v>0</v>
      </c>
      <c r="U343" s="288" t="s">
        <v>75</v>
      </c>
      <c r="V343" s="336" t="b">
        <f t="shared" si="176"/>
        <v>1</v>
      </c>
      <c r="W343" s="337">
        <f t="shared" si="186"/>
        <v>0</v>
      </c>
      <c r="X343" s="337">
        <f t="shared" si="187"/>
        <v>0</v>
      </c>
      <c r="Y343" s="329"/>
      <c r="Z343" s="339"/>
      <c r="AB343" s="288">
        <f t="shared" si="163"/>
        <v>0</v>
      </c>
      <c r="AC343" s="288">
        <f t="shared" si="164"/>
        <v>0</v>
      </c>
      <c r="AD343" s="288">
        <f t="shared" si="165"/>
        <v>0</v>
      </c>
      <c r="AE343" s="288">
        <f t="shared" si="166"/>
        <v>0</v>
      </c>
      <c r="AF343" s="288"/>
      <c r="AG343" s="288"/>
      <c r="AH343" s="288"/>
      <c r="AI343" s="288"/>
      <c r="AJ343" s="289">
        <f t="shared" ref="AJ343:AJ369" si="189">SUM(AG343:AI343)-AI343</f>
        <v>0</v>
      </c>
      <c r="AK343" s="288"/>
      <c r="AL343" s="288"/>
      <c r="AM343" s="288"/>
      <c r="AN343" s="289">
        <f t="shared" si="178"/>
        <v>0</v>
      </c>
      <c r="AO343" s="335">
        <f t="shared" si="167"/>
        <v>0</v>
      </c>
      <c r="AP343" s="335">
        <f t="shared" si="168"/>
        <v>0</v>
      </c>
      <c r="AR343" s="288"/>
      <c r="AS343" s="288"/>
      <c r="AT343" s="288"/>
      <c r="AU343" s="289"/>
      <c r="AV343" s="288">
        <f t="shared" si="179"/>
        <v>0</v>
      </c>
      <c r="AW343" s="288">
        <f t="shared" si="180"/>
        <v>0</v>
      </c>
      <c r="AX343" s="288">
        <f t="shared" si="181"/>
        <v>0</v>
      </c>
      <c r="AY343" s="288">
        <f t="shared" si="182"/>
        <v>0</v>
      </c>
      <c r="AZ343" s="340"/>
      <c r="BA343" s="288"/>
      <c r="BB343" s="288"/>
      <c r="BC343" s="288"/>
      <c r="BD343" s="289"/>
      <c r="BE343" s="288">
        <f t="shared" si="183"/>
        <v>0</v>
      </c>
      <c r="BF343" s="288">
        <f t="shared" si="169"/>
        <v>0</v>
      </c>
      <c r="BG343" s="288">
        <f t="shared" si="170"/>
        <v>0</v>
      </c>
      <c r="BH343" s="288">
        <f t="shared" si="171"/>
        <v>0</v>
      </c>
      <c r="DJ343" s="341"/>
    </row>
    <row r="344" spans="1:114" ht="12.75" customHeight="1" outlineLevel="1" x14ac:dyDescent="0.25">
      <c r="A344" s="331" t="str">
        <f t="shared" si="172"/>
        <v>Hotel NameMar-24</v>
      </c>
      <c r="B344" s="331" t="str">
        <f t="shared" si="173"/>
        <v>Hotel Name45356</v>
      </c>
      <c r="C344" s="332" t="s">
        <v>183</v>
      </c>
      <c r="D344" s="333" t="str">
        <f t="shared" si="174"/>
        <v>Mar-24</v>
      </c>
      <c r="E344" s="333" t="s">
        <v>54</v>
      </c>
      <c r="F344" s="333">
        <v>45356</v>
      </c>
      <c r="G344" s="334">
        <f t="shared" si="175"/>
        <v>3</v>
      </c>
      <c r="H344" s="288"/>
      <c r="I344" s="288"/>
      <c r="J344" s="288"/>
      <c r="K344" s="289">
        <f t="shared" si="185"/>
        <v>0</v>
      </c>
      <c r="L344" s="288"/>
      <c r="M344" s="288"/>
      <c r="N344" s="288"/>
      <c r="O344" s="289">
        <f t="shared" si="184"/>
        <v>0</v>
      </c>
      <c r="P344" s="335">
        <f t="shared" si="160"/>
        <v>0</v>
      </c>
      <c r="Q344" s="335">
        <f t="shared" si="161"/>
        <v>0</v>
      </c>
      <c r="R344" s="288" t="s">
        <v>75</v>
      </c>
      <c r="S344" s="288">
        <f t="shared" si="188"/>
        <v>0</v>
      </c>
      <c r="T344" s="335">
        <f t="shared" si="162"/>
        <v>0</v>
      </c>
      <c r="U344" s="288" t="s">
        <v>75</v>
      </c>
      <c r="V344" s="336" t="b">
        <f t="shared" si="176"/>
        <v>1</v>
      </c>
      <c r="W344" s="337">
        <f t="shared" si="186"/>
        <v>0</v>
      </c>
      <c r="X344" s="337">
        <f t="shared" si="187"/>
        <v>0</v>
      </c>
      <c r="Y344" s="329"/>
      <c r="Z344" s="339"/>
      <c r="AB344" s="288">
        <f t="shared" si="163"/>
        <v>0</v>
      </c>
      <c r="AC344" s="288">
        <f t="shared" si="164"/>
        <v>0</v>
      </c>
      <c r="AD344" s="288">
        <f t="shared" si="165"/>
        <v>0</v>
      </c>
      <c r="AE344" s="288">
        <f t="shared" si="166"/>
        <v>0</v>
      </c>
      <c r="AF344" s="288"/>
      <c r="AG344" s="288"/>
      <c r="AH344" s="288"/>
      <c r="AI344" s="292"/>
      <c r="AJ344" s="289">
        <f t="shared" si="189"/>
        <v>0</v>
      </c>
      <c r="AK344" s="288"/>
      <c r="AL344" s="288"/>
      <c r="AM344" s="288"/>
      <c r="AN344" s="289">
        <f t="shared" si="178"/>
        <v>0</v>
      </c>
      <c r="AO344" s="335">
        <f t="shared" si="167"/>
        <v>0</v>
      </c>
      <c r="AP344" s="335">
        <f t="shared" si="168"/>
        <v>0</v>
      </c>
      <c r="AR344" s="288"/>
      <c r="AS344" s="288"/>
      <c r="AT344" s="288"/>
      <c r="AU344" s="289"/>
      <c r="AV344" s="288">
        <f t="shared" si="179"/>
        <v>0</v>
      </c>
      <c r="AW344" s="288">
        <f t="shared" si="180"/>
        <v>0</v>
      </c>
      <c r="AX344" s="288">
        <f t="shared" si="181"/>
        <v>0</v>
      </c>
      <c r="AY344" s="288">
        <f t="shared" si="182"/>
        <v>0</v>
      </c>
      <c r="AZ344" s="340"/>
      <c r="BA344" s="288"/>
      <c r="BB344" s="288"/>
      <c r="BC344" s="288"/>
      <c r="BD344" s="289"/>
      <c r="BE344" s="288">
        <f t="shared" si="183"/>
        <v>0</v>
      </c>
      <c r="BF344" s="288">
        <f t="shared" si="169"/>
        <v>0</v>
      </c>
      <c r="BG344" s="288">
        <f t="shared" si="170"/>
        <v>0</v>
      </c>
      <c r="BH344" s="288">
        <f t="shared" si="171"/>
        <v>0</v>
      </c>
      <c r="DJ344" s="341"/>
    </row>
    <row r="345" spans="1:114" ht="12.75" customHeight="1" outlineLevel="1" x14ac:dyDescent="0.25">
      <c r="A345" s="331" t="str">
        <f t="shared" si="172"/>
        <v>Hotel NameMar-24</v>
      </c>
      <c r="B345" s="331" t="str">
        <f t="shared" si="173"/>
        <v>Hotel Name45357</v>
      </c>
      <c r="C345" s="332" t="s">
        <v>183</v>
      </c>
      <c r="D345" s="333" t="str">
        <f t="shared" si="174"/>
        <v>Mar-24</v>
      </c>
      <c r="E345" s="333" t="s">
        <v>54</v>
      </c>
      <c r="F345" s="333">
        <v>45357</v>
      </c>
      <c r="G345" s="334">
        <f t="shared" si="175"/>
        <v>4</v>
      </c>
      <c r="H345" s="288"/>
      <c r="I345" s="288"/>
      <c r="J345" s="288"/>
      <c r="K345" s="289">
        <f t="shared" si="185"/>
        <v>0</v>
      </c>
      <c r="L345" s="288"/>
      <c r="M345" s="288"/>
      <c r="N345" s="288"/>
      <c r="O345" s="289">
        <f t="shared" si="184"/>
        <v>0</v>
      </c>
      <c r="P345" s="335">
        <f t="shared" si="160"/>
        <v>0</v>
      </c>
      <c r="Q345" s="335">
        <f t="shared" si="161"/>
        <v>0</v>
      </c>
      <c r="R345" s="288" t="s">
        <v>75</v>
      </c>
      <c r="S345" s="288">
        <f t="shared" si="188"/>
        <v>0</v>
      </c>
      <c r="T345" s="335">
        <f t="shared" si="162"/>
        <v>0</v>
      </c>
      <c r="U345" s="288" t="s">
        <v>75</v>
      </c>
      <c r="V345" s="336" t="b">
        <f t="shared" si="176"/>
        <v>1</v>
      </c>
      <c r="W345" s="337">
        <f t="shared" si="186"/>
        <v>0</v>
      </c>
      <c r="X345" s="337">
        <f t="shared" si="187"/>
        <v>0</v>
      </c>
      <c r="Y345" s="329"/>
      <c r="Z345" s="339"/>
      <c r="AB345" s="288">
        <f t="shared" si="163"/>
        <v>0</v>
      </c>
      <c r="AC345" s="288">
        <f t="shared" si="164"/>
        <v>0</v>
      </c>
      <c r="AD345" s="288">
        <f t="shared" si="165"/>
        <v>0</v>
      </c>
      <c r="AE345" s="288">
        <f t="shared" si="166"/>
        <v>0</v>
      </c>
      <c r="AF345" s="288"/>
      <c r="AG345" s="288"/>
      <c r="AH345" s="288"/>
      <c r="AI345" s="292"/>
      <c r="AJ345" s="289">
        <f t="shared" si="189"/>
        <v>0</v>
      </c>
      <c r="AK345" s="288"/>
      <c r="AL345" s="288"/>
      <c r="AM345" s="288"/>
      <c r="AN345" s="289">
        <f t="shared" si="178"/>
        <v>0</v>
      </c>
      <c r="AO345" s="335">
        <f t="shared" si="167"/>
        <v>0</v>
      </c>
      <c r="AP345" s="335">
        <f t="shared" si="168"/>
        <v>0</v>
      </c>
      <c r="AR345" s="288"/>
      <c r="AS345" s="288"/>
      <c r="AT345" s="288"/>
      <c r="AU345" s="289"/>
      <c r="AV345" s="288">
        <f t="shared" si="179"/>
        <v>0</v>
      </c>
      <c r="AW345" s="288">
        <f t="shared" si="180"/>
        <v>0</v>
      </c>
      <c r="AX345" s="288">
        <f t="shared" si="181"/>
        <v>0</v>
      </c>
      <c r="AY345" s="288">
        <f t="shared" si="182"/>
        <v>0</v>
      </c>
      <c r="AZ345" s="340"/>
      <c r="BA345" s="288"/>
      <c r="BB345" s="288"/>
      <c r="BC345" s="288"/>
      <c r="BD345" s="289"/>
      <c r="BE345" s="288">
        <f t="shared" si="183"/>
        <v>0</v>
      </c>
      <c r="BF345" s="288">
        <f t="shared" si="169"/>
        <v>0</v>
      </c>
      <c r="BG345" s="288">
        <f t="shared" si="170"/>
        <v>0</v>
      </c>
      <c r="BH345" s="288">
        <f t="shared" si="171"/>
        <v>0</v>
      </c>
      <c r="DJ345" s="341"/>
    </row>
    <row r="346" spans="1:114" ht="12.75" customHeight="1" outlineLevel="1" x14ac:dyDescent="0.25">
      <c r="A346" s="331" t="str">
        <f t="shared" si="172"/>
        <v>Hotel NameMar-24</v>
      </c>
      <c r="B346" s="331" t="str">
        <f t="shared" si="173"/>
        <v>Hotel Name45358</v>
      </c>
      <c r="C346" s="332" t="s">
        <v>183</v>
      </c>
      <c r="D346" s="333" t="str">
        <f t="shared" si="174"/>
        <v>Mar-24</v>
      </c>
      <c r="E346" s="333" t="s">
        <v>54</v>
      </c>
      <c r="F346" s="333">
        <v>45358</v>
      </c>
      <c r="G346" s="334">
        <f t="shared" si="175"/>
        <v>5</v>
      </c>
      <c r="H346" s="288"/>
      <c r="I346" s="288"/>
      <c r="J346" s="288"/>
      <c r="K346" s="289">
        <f t="shared" si="185"/>
        <v>0</v>
      </c>
      <c r="L346" s="288"/>
      <c r="M346" s="288"/>
      <c r="N346" s="288"/>
      <c r="O346" s="289">
        <f t="shared" si="184"/>
        <v>0</v>
      </c>
      <c r="P346" s="335">
        <f t="shared" si="160"/>
        <v>0</v>
      </c>
      <c r="Q346" s="335">
        <f t="shared" si="161"/>
        <v>0</v>
      </c>
      <c r="R346" s="288" t="s">
        <v>75</v>
      </c>
      <c r="S346" s="288">
        <f t="shared" si="188"/>
        <v>0</v>
      </c>
      <c r="T346" s="335">
        <f t="shared" si="162"/>
        <v>0</v>
      </c>
      <c r="U346" s="288" t="s">
        <v>75</v>
      </c>
      <c r="V346" s="336" t="b">
        <f t="shared" si="176"/>
        <v>1</v>
      </c>
      <c r="W346" s="337">
        <f t="shared" si="186"/>
        <v>0</v>
      </c>
      <c r="X346" s="337">
        <f t="shared" si="187"/>
        <v>0</v>
      </c>
      <c r="Y346" s="329"/>
      <c r="Z346" s="339"/>
      <c r="AB346" s="288">
        <f t="shared" si="163"/>
        <v>0</v>
      </c>
      <c r="AC346" s="288">
        <f t="shared" si="164"/>
        <v>0</v>
      </c>
      <c r="AD346" s="288">
        <f t="shared" si="165"/>
        <v>0</v>
      </c>
      <c r="AE346" s="288">
        <f t="shared" si="166"/>
        <v>0</v>
      </c>
      <c r="AF346" s="288"/>
      <c r="AG346" s="288"/>
      <c r="AH346" s="288"/>
      <c r="AI346" s="292"/>
      <c r="AJ346" s="289">
        <f t="shared" si="189"/>
        <v>0</v>
      </c>
      <c r="AK346" s="288"/>
      <c r="AL346" s="288"/>
      <c r="AM346" s="288"/>
      <c r="AN346" s="289">
        <f t="shared" si="178"/>
        <v>0</v>
      </c>
      <c r="AO346" s="335">
        <f t="shared" si="167"/>
        <v>0</v>
      </c>
      <c r="AP346" s="335">
        <f t="shared" si="168"/>
        <v>0</v>
      </c>
      <c r="AR346" s="288"/>
      <c r="AS346" s="288"/>
      <c r="AT346" s="288"/>
      <c r="AU346" s="289"/>
      <c r="AV346" s="288">
        <f t="shared" si="179"/>
        <v>0</v>
      </c>
      <c r="AW346" s="288">
        <f t="shared" si="180"/>
        <v>0</v>
      </c>
      <c r="AX346" s="288">
        <f t="shared" si="181"/>
        <v>0</v>
      </c>
      <c r="AY346" s="288">
        <f t="shared" si="182"/>
        <v>0</v>
      </c>
      <c r="AZ346" s="340"/>
      <c r="BA346" s="288"/>
      <c r="BB346" s="288"/>
      <c r="BC346" s="288"/>
      <c r="BD346" s="289"/>
      <c r="BE346" s="288">
        <f t="shared" si="183"/>
        <v>0</v>
      </c>
      <c r="BF346" s="288">
        <f t="shared" si="169"/>
        <v>0</v>
      </c>
      <c r="BG346" s="288">
        <f t="shared" si="170"/>
        <v>0</v>
      </c>
      <c r="BH346" s="288">
        <f t="shared" si="171"/>
        <v>0</v>
      </c>
      <c r="DJ346" s="341"/>
    </row>
    <row r="347" spans="1:114" ht="12.75" customHeight="1" outlineLevel="1" x14ac:dyDescent="0.25">
      <c r="A347" s="331" t="str">
        <f t="shared" si="172"/>
        <v>Hotel NameMar-24</v>
      </c>
      <c r="B347" s="331" t="str">
        <f t="shared" si="173"/>
        <v>Hotel Name45359</v>
      </c>
      <c r="C347" s="332" t="s">
        <v>183</v>
      </c>
      <c r="D347" s="333" t="str">
        <f t="shared" si="174"/>
        <v>Mar-24</v>
      </c>
      <c r="E347" s="333" t="s">
        <v>54</v>
      </c>
      <c r="F347" s="333">
        <v>45359</v>
      </c>
      <c r="G347" s="334">
        <f t="shared" si="175"/>
        <v>6</v>
      </c>
      <c r="H347" s="288"/>
      <c r="I347" s="288"/>
      <c r="J347" s="288"/>
      <c r="K347" s="289">
        <f t="shared" si="185"/>
        <v>0</v>
      </c>
      <c r="L347" s="288"/>
      <c r="M347" s="288"/>
      <c r="N347" s="288"/>
      <c r="O347" s="289">
        <f t="shared" si="184"/>
        <v>0</v>
      </c>
      <c r="P347" s="335">
        <f t="shared" si="160"/>
        <v>0</v>
      </c>
      <c r="Q347" s="335">
        <f t="shared" si="161"/>
        <v>0</v>
      </c>
      <c r="R347" s="288" t="s">
        <v>75</v>
      </c>
      <c r="S347" s="288">
        <f t="shared" si="188"/>
        <v>0</v>
      </c>
      <c r="T347" s="335">
        <f t="shared" si="162"/>
        <v>0</v>
      </c>
      <c r="U347" s="288" t="s">
        <v>75</v>
      </c>
      <c r="V347" s="336" t="b">
        <f t="shared" si="176"/>
        <v>1</v>
      </c>
      <c r="W347" s="337">
        <f t="shared" si="186"/>
        <v>0</v>
      </c>
      <c r="X347" s="337">
        <f t="shared" si="187"/>
        <v>0</v>
      </c>
      <c r="Y347" s="329"/>
      <c r="Z347" s="339"/>
      <c r="AB347" s="288">
        <f t="shared" si="163"/>
        <v>0</v>
      </c>
      <c r="AC347" s="288">
        <f t="shared" si="164"/>
        <v>0</v>
      </c>
      <c r="AD347" s="288">
        <f t="shared" si="165"/>
        <v>0</v>
      </c>
      <c r="AE347" s="288">
        <f t="shared" si="166"/>
        <v>0</v>
      </c>
      <c r="AF347" s="288"/>
      <c r="AG347" s="288"/>
      <c r="AH347" s="288"/>
      <c r="AI347" s="292"/>
      <c r="AJ347" s="289">
        <f t="shared" si="189"/>
        <v>0</v>
      </c>
      <c r="AK347" s="288"/>
      <c r="AL347" s="288"/>
      <c r="AM347" s="288"/>
      <c r="AN347" s="289">
        <f t="shared" si="178"/>
        <v>0</v>
      </c>
      <c r="AO347" s="335">
        <f t="shared" si="167"/>
        <v>0</v>
      </c>
      <c r="AP347" s="335">
        <f t="shared" si="168"/>
        <v>0</v>
      </c>
      <c r="AR347" s="288"/>
      <c r="AS347" s="288"/>
      <c r="AT347" s="288"/>
      <c r="AU347" s="289"/>
      <c r="AV347" s="288">
        <f t="shared" si="179"/>
        <v>0</v>
      </c>
      <c r="AW347" s="288">
        <f t="shared" si="180"/>
        <v>0</v>
      </c>
      <c r="AX347" s="288">
        <f t="shared" si="181"/>
        <v>0</v>
      </c>
      <c r="AY347" s="288">
        <f t="shared" si="182"/>
        <v>0</v>
      </c>
      <c r="AZ347" s="340"/>
      <c r="BA347" s="288"/>
      <c r="BB347" s="288"/>
      <c r="BC347" s="288"/>
      <c r="BD347" s="289"/>
      <c r="BE347" s="288">
        <f t="shared" si="183"/>
        <v>0</v>
      </c>
      <c r="BF347" s="288">
        <f t="shared" si="169"/>
        <v>0</v>
      </c>
      <c r="BG347" s="288">
        <f t="shared" si="170"/>
        <v>0</v>
      </c>
      <c r="BH347" s="288">
        <f t="shared" si="171"/>
        <v>0</v>
      </c>
      <c r="DJ347" s="341"/>
    </row>
    <row r="348" spans="1:114" ht="12.75" customHeight="1" outlineLevel="1" x14ac:dyDescent="0.25">
      <c r="A348" s="331" t="str">
        <f t="shared" si="172"/>
        <v>Hotel NameMar-24</v>
      </c>
      <c r="B348" s="331" t="str">
        <f t="shared" si="173"/>
        <v>Hotel Name45360</v>
      </c>
      <c r="C348" s="332" t="s">
        <v>183</v>
      </c>
      <c r="D348" s="333" t="str">
        <f t="shared" si="174"/>
        <v>Mar-24</v>
      </c>
      <c r="E348" s="333" t="s">
        <v>54</v>
      </c>
      <c r="F348" s="333">
        <v>45360</v>
      </c>
      <c r="G348" s="334">
        <f t="shared" si="175"/>
        <v>7</v>
      </c>
      <c r="H348" s="288"/>
      <c r="I348" s="288"/>
      <c r="J348" s="288"/>
      <c r="K348" s="289">
        <f t="shared" si="185"/>
        <v>0</v>
      </c>
      <c r="L348" s="288"/>
      <c r="M348" s="288"/>
      <c r="N348" s="288"/>
      <c r="O348" s="289">
        <f t="shared" si="184"/>
        <v>0</v>
      </c>
      <c r="P348" s="335">
        <f t="shared" si="160"/>
        <v>0</v>
      </c>
      <c r="Q348" s="335">
        <f t="shared" si="161"/>
        <v>0</v>
      </c>
      <c r="R348" s="288" t="s">
        <v>75</v>
      </c>
      <c r="S348" s="288">
        <f t="shared" si="188"/>
        <v>0</v>
      </c>
      <c r="T348" s="335">
        <f t="shared" si="162"/>
        <v>0</v>
      </c>
      <c r="U348" s="288" t="s">
        <v>75</v>
      </c>
      <c r="V348" s="336" t="b">
        <f t="shared" si="176"/>
        <v>1</v>
      </c>
      <c r="W348" s="337">
        <f t="shared" si="186"/>
        <v>0</v>
      </c>
      <c r="X348" s="337">
        <f t="shared" si="187"/>
        <v>0</v>
      </c>
      <c r="Y348" s="329"/>
      <c r="Z348" s="339"/>
      <c r="AB348" s="288">
        <f t="shared" si="163"/>
        <v>0</v>
      </c>
      <c r="AC348" s="288">
        <f t="shared" si="164"/>
        <v>0</v>
      </c>
      <c r="AD348" s="288">
        <f t="shared" si="165"/>
        <v>0</v>
      </c>
      <c r="AE348" s="288">
        <f t="shared" si="166"/>
        <v>0</v>
      </c>
      <c r="AF348" s="288"/>
      <c r="AG348" s="288"/>
      <c r="AH348" s="288"/>
      <c r="AI348" s="292"/>
      <c r="AJ348" s="289">
        <f t="shared" si="189"/>
        <v>0</v>
      </c>
      <c r="AK348" s="288"/>
      <c r="AL348" s="288"/>
      <c r="AM348" s="288"/>
      <c r="AN348" s="289">
        <f t="shared" si="178"/>
        <v>0</v>
      </c>
      <c r="AO348" s="335">
        <f t="shared" si="167"/>
        <v>0</v>
      </c>
      <c r="AP348" s="335">
        <f t="shared" si="168"/>
        <v>0</v>
      </c>
      <c r="AR348" s="288"/>
      <c r="AS348" s="288"/>
      <c r="AT348" s="288"/>
      <c r="AU348" s="289"/>
      <c r="AV348" s="288">
        <f t="shared" si="179"/>
        <v>0</v>
      </c>
      <c r="AW348" s="288">
        <f t="shared" si="180"/>
        <v>0</v>
      </c>
      <c r="AX348" s="288">
        <f t="shared" si="181"/>
        <v>0</v>
      </c>
      <c r="AY348" s="288">
        <f t="shared" si="182"/>
        <v>0</v>
      </c>
      <c r="AZ348" s="340"/>
      <c r="BA348" s="288"/>
      <c r="BB348" s="288"/>
      <c r="BC348" s="288"/>
      <c r="BD348" s="289"/>
      <c r="BE348" s="288">
        <f t="shared" si="183"/>
        <v>0</v>
      </c>
      <c r="BF348" s="288">
        <f t="shared" si="169"/>
        <v>0</v>
      </c>
      <c r="BG348" s="288">
        <f t="shared" si="170"/>
        <v>0</v>
      </c>
      <c r="BH348" s="288">
        <f t="shared" si="171"/>
        <v>0</v>
      </c>
      <c r="DJ348" s="341"/>
    </row>
    <row r="349" spans="1:114" ht="12.75" customHeight="1" outlineLevel="1" x14ac:dyDescent="0.25">
      <c r="A349" s="331" t="str">
        <f t="shared" si="172"/>
        <v>Hotel NameMar-24</v>
      </c>
      <c r="B349" s="331" t="str">
        <f t="shared" si="173"/>
        <v>Hotel Name45361</v>
      </c>
      <c r="C349" s="332" t="s">
        <v>183</v>
      </c>
      <c r="D349" s="333" t="str">
        <f t="shared" si="174"/>
        <v>Mar-24</v>
      </c>
      <c r="E349" s="333" t="s">
        <v>54</v>
      </c>
      <c r="F349" s="333">
        <v>45361</v>
      </c>
      <c r="G349" s="334">
        <f t="shared" si="175"/>
        <v>1</v>
      </c>
      <c r="H349" s="288"/>
      <c r="I349" s="288"/>
      <c r="J349" s="288"/>
      <c r="K349" s="289">
        <f t="shared" si="185"/>
        <v>0</v>
      </c>
      <c r="L349" s="288"/>
      <c r="M349" s="288"/>
      <c r="N349" s="288"/>
      <c r="O349" s="289">
        <f t="shared" si="184"/>
        <v>0</v>
      </c>
      <c r="P349" s="335">
        <f t="shared" si="160"/>
        <v>0</v>
      </c>
      <c r="Q349" s="335">
        <f t="shared" si="161"/>
        <v>0</v>
      </c>
      <c r="R349" s="288" t="s">
        <v>75</v>
      </c>
      <c r="S349" s="288">
        <f t="shared" si="188"/>
        <v>0</v>
      </c>
      <c r="T349" s="335">
        <f t="shared" si="162"/>
        <v>0</v>
      </c>
      <c r="U349" s="288" t="s">
        <v>75</v>
      </c>
      <c r="V349" s="336" t="b">
        <f t="shared" si="176"/>
        <v>1</v>
      </c>
      <c r="W349" s="337">
        <f t="shared" si="186"/>
        <v>0</v>
      </c>
      <c r="X349" s="337">
        <f t="shared" si="187"/>
        <v>0</v>
      </c>
      <c r="Y349" s="329"/>
      <c r="Z349" s="339"/>
      <c r="AB349" s="288">
        <f t="shared" si="163"/>
        <v>0</v>
      </c>
      <c r="AC349" s="288">
        <f t="shared" si="164"/>
        <v>0</v>
      </c>
      <c r="AD349" s="288">
        <f t="shared" si="165"/>
        <v>0</v>
      </c>
      <c r="AE349" s="288">
        <f t="shared" si="166"/>
        <v>0</v>
      </c>
      <c r="AF349" s="288"/>
      <c r="AG349" s="288"/>
      <c r="AH349" s="288"/>
      <c r="AI349" s="292"/>
      <c r="AJ349" s="289">
        <f t="shared" si="189"/>
        <v>0</v>
      </c>
      <c r="AK349" s="288"/>
      <c r="AL349" s="288"/>
      <c r="AM349" s="288"/>
      <c r="AN349" s="289">
        <f t="shared" si="178"/>
        <v>0</v>
      </c>
      <c r="AO349" s="335">
        <f t="shared" si="167"/>
        <v>0</v>
      </c>
      <c r="AP349" s="335">
        <f t="shared" si="168"/>
        <v>0</v>
      </c>
      <c r="AR349" s="288"/>
      <c r="AS349" s="288"/>
      <c r="AT349" s="288"/>
      <c r="AU349" s="289"/>
      <c r="AV349" s="288">
        <f t="shared" si="179"/>
        <v>0</v>
      </c>
      <c r="AW349" s="288">
        <f t="shared" si="180"/>
        <v>0</v>
      </c>
      <c r="AX349" s="288">
        <f t="shared" si="181"/>
        <v>0</v>
      </c>
      <c r="AY349" s="288">
        <f t="shared" si="182"/>
        <v>0</v>
      </c>
      <c r="AZ349" s="340"/>
      <c r="BA349" s="288"/>
      <c r="BB349" s="288"/>
      <c r="BC349" s="288"/>
      <c r="BD349" s="289"/>
      <c r="BE349" s="288">
        <f t="shared" si="183"/>
        <v>0</v>
      </c>
      <c r="BF349" s="288">
        <f t="shared" si="169"/>
        <v>0</v>
      </c>
      <c r="BG349" s="288">
        <f t="shared" si="170"/>
        <v>0</v>
      </c>
      <c r="BH349" s="288">
        <f t="shared" si="171"/>
        <v>0</v>
      </c>
      <c r="DJ349" s="341"/>
    </row>
    <row r="350" spans="1:114" ht="12.75" customHeight="1" outlineLevel="1" x14ac:dyDescent="0.25">
      <c r="A350" s="331" t="str">
        <f t="shared" si="172"/>
        <v>Hotel NameMar-24</v>
      </c>
      <c r="B350" s="331" t="str">
        <f t="shared" si="173"/>
        <v>Hotel Name45362</v>
      </c>
      <c r="C350" s="332" t="s">
        <v>183</v>
      </c>
      <c r="D350" s="333" t="str">
        <f t="shared" si="174"/>
        <v>Mar-24</v>
      </c>
      <c r="E350" s="333" t="s">
        <v>54</v>
      </c>
      <c r="F350" s="333">
        <v>45362</v>
      </c>
      <c r="G350" s="334">
        <f t="shared" si="175"/>
        <v>2</v>
      </c>
      <c r="H350" s="288"/>
      <c r="I350" s="288"/>
      <c r="J350" s="288"/>
      <c r="K350" s="289">
        <f t="shared" si="185"/>
        <v>0</v>
      </c>
      <c r="L350" s="288"/>
      <c r="M350" s="288"/>
      <c r="N350" s="288"/>
      <c r="O350" s="289">
        <f t="shared" si="184"/>
        <v>0</v>
      </c>
      <c r="P350" s="335">
        <f t="shared" si="160"/>
        <v>0</v>
      </c>
      <c r="Q350" s="335">
        <f t="shared" si="161"/>
        <v>0</v>
      </c>
      <c r="R350" s="288" t="s">
        <v>75</v>
      </c>
      <c r="S350" s="288">
        <f t="shared" si="188"/>
        <v>0</v>
      </c>
      <c r="T350" s="335">
        <f t="shared" si="162"/>
        <v>0</v>
      </c>
      <c r="U350" s="288" t="s">
        <v>75</v>
      </c>
      <c r="V350" s="336" t="b">
        <f t="shared" si="176"/>
        <v>1</v>
      </c>
      <c r="W350" s="337">
        <f t="shared" si="186"/>
        <v>0</v>
      </c>
      <c r="X350" s="337">
        <f t="shared" si="187"/>
        <v>0</v>
      </c>
      <c r="Y350" s="329"/>
      <c r="Z350" s="339"/>
      <c r="AB350" s="288">
        <f t="shared" si="163"/>
        <v>0</v>
      </c>
      <c r="AC350" s="288">
        <f t="shared" si="164"/>
        <v>0</v>
      </c>
      <c r="AD350" s="288">
        <f t="shared" si="165"/>
        <v>0</v>
      </c>
      <c r="AE350" s="288">
        <f t="shared" si="166"/>
        <v>0</v>
      </c>
      <c r="AF350" s="288"/>
      <c r="AG350" s="288"/>
      <c r="AH350" s="288"/>
      <c r="AI350" s="292"/>
      <c r="AJ350" s="289">
        <f t="shared" si="189"/>
        <v>0</v>
      </c>
      <c r="AK350" s="288"/>
      <c r="AL350" s="288"/>
      <c r="AM350" s="288"/>
      <c r="AN350" s="289">
        <f t="shared" si="178"/>
        <v>0</v>
      </c>
      <c r="AO350" s="335">
        <f t="shared" si="167"/>
        <v>0</v>
      </c>
      <c r="AP350" s="335">
        <f t="shared" si="168"/>
        <v>0</v>
      </c>
      <c r="AR350" s="288"/>
      <c r="AS350" s="288"/>
      <c r="AT350" s="288"/>
      <c r="AU350" s="289"/>
      <c r="AV350" s="288">
        <f t="shared" si="179"/>
        <v>0</v>
      </c>
      <c r="AW350" s="288">
        <f t="shared" si="180"/>
        <v>0</v>
      </c>
      <c r="AX350" s="288">
        <f t="shared" si="181"/>
        <v>0</v>
      </c>
      <c r="AY350" s="288">
        <f t="shared" si="182"/>
        <v>0</v>
      </c>
      <c r="AZ350" s="340"/>
      <c r="BA350" s="288"/>
      <c r="BB350" s="288"/>
      <c r="BC350" s="288"/>
      <c r="BD350" s="289"/>
      <c r="BE350" s="288">
        <f t="shared" si="183"/>
        <v>0</v>
      </c>
      <c r="BF350" s="288">
        <f t="shared" si="169"/>
        <v>0</v>
      </c>
      <c r="BG350" s="288">
        <f t="shared" si="170"/>
        <v>0</v>
      </c>
      <c r="BH350" s="288">
        <f t="shared" si="171"/>
        <v>0</v>
      </c>
      <c r="DJ350" s="341"/>
    </row>
    <row r="351" spans="1:114" ht="12.75" customHeight="1" outlineLevel="1" x14ac:dyDescent="0.25">
      <c r="A351" s="331" t="str">
        <f t="shared" si="172"/>
        <v>Hotel NameMar-24</v>
      </c>
      <c r="B351" s="331" t="str">
        <f t="shared" si="173"/>
        <v>Hotel Name45363</v>
      </c>
      <c r="C351" s="332" t="s">
        <v>183</v>
      </c>
      <c r="D351" s="333" t="str">
        <f t="shared" si="174"/>
        <v>Mar-24</v>
      </c>
      <c r="E351" s="333" t="s">
        <v>54</v>
      </c>
      <c r="F351" s="333">
        <v>45363</v>
      </c>
      <c r="G351" s="334">
        <f t="shared" si="175"/>
        <v>3</v>
      </c>
      <c r="H351" s="288"/>
      <c r="I351" s="288"/>
      <c r="J351" s="288"/>
      <c r="K351" s="289">
        <f t="shared" si="185"/>
        <v>0</v>
      </c>
      <c r="L351" s="288"/>
      <c r="M351" s="288"/>
      <c r="N351" s="288"/>
      <c r="O351" s="289">
        <f t="shared" si="184"/>
        <v>0</v>
      </c>
      <c r="P351" s="335">
        <f t="shared" si="160"/>
        <v>0</v>
      </c>
      <c r="Q351" s="335">
        <f t="shared" si="161"/>
        <v>0</v>
      </c>
      <c r="R351" s="288" t="s">
        <v>75</v>
      </c>
      <c r="S351" s="288">
        <f t="shared" si="188"/>
        <v>0</v>
      </c>
      <c r="T351" s="335">
        <f t="shared" si="162"/>
        <v>0</v>
      </c>
      <c r="U351" s="288" t="s">
        <v>75</v>
      </c>
      <c r="V351" s="336" t="b">
        <f t="shared" si="176"/>
        <v>1</v>
      </c>
      <c r="W351" s="337">
        <f t="shared" si="186"/>
        <v>0</v>
      </c>
      <c r="X351" s="337">
        <f t="shared" si="187"/>
        <v>0</v>
      </c>
      <c r="Y351" s="329"/>
      <c r="Z351" s="339"/>
      <c r="AB351" s="288">
        <f t="shared" si="163"/>
        <v>0</v>
      </c>
      <c r="AC351" s="288">
        <f t="shared" si="164"/>
        <v>0</v>
      </c>
      <c r="AD351" s="288">
        <f t="shared" si="165"/>
        <v>0</v>
      </c>
      <c r="AE351" s="288">
        <f t="shared" si="166"/>
        <v>0</v>
      </c>
      <c r="AF351" s="288"/>
      <c r="AG351" s="288"/>
      <c r="AH351" s="288"/>
      <c r="AI351" s="292"/>
      <c r="AJ351" s="289">
        <f t="shared" si="189"/>
        <v>0</v>
      </c>
      <c r="AK351" s="288"/>
      <c r="AL351" s="288"/>
      <c r="AM351" s="288"/>
      <c r="AN351" s="289">
        <f t="shared" si="178"/>
        <v>0</v>
      </c>
      <c r="AO351" s="335">
        <f t="shared" si="167"/>
        <v>0</v>
      </c>
      <c r="AP351" s="335">
        <f t="shared" si="168"/>
        <v>0</v>
      </c>
      <c r="AR351" s="288"/>
      <c r="AS351" s="288"/>
      <c r="AT351" s="288"/>
      <c r="AU351" s="289"/>
      <c r="AV351" s="288">
        <f t="shared" si="179"/>
        <v>0</v>
      </c>
      <c r="AW351" s="288">
        <f t="shared" si="180"/>
        <v>0</v>
      </c>
      <c r="AX351" s="288">
        <f t="shared" si="181"/>
        <v>0</v>
      </c>
      <c r="AY351" s="288">
        <f t="shared" si="182"/>
        <v>0</v>
      </c>
      <c r="AZ351" s="340"/>
      <c r="BA351" s="288"/>
      <c r="BB351" s="288"/>
      <c r="BC351" s="288"/>
      <c r="BD351" s="289"/>
      <c r="BE351" s="288">
        <f t="shared" si="183"/>
        <v>0</v>
      </c>
      <c r="BF351" s="288">
        <f t="shared" si="169"/>
        <v>0</v>
      </c>
      <c r="BG351" s="288">
        <f t="shared" si="170"/>
        <v>0</v>
      </c>
      <c r="BH351" s="288">
        <f t="shared" si="171"/>
        <v>0</v>
      </c>
      <c r="DJ351" s="341"/>
    </row>
    <row r="352" spans="1:114" ht="12.75" customHeight="1" outlineLevel="1" x14ac:dyDescent="0.25">
      <c r="A352" s="331" t="str">
        <f t="shared" si="172"/>
        <v>Hotel NameMar-24</v>
      </c>
      <c r="B352" s="331" t="str">
        <f t="shared" si="173"/>
        <v>Hotel Name45364</v>
      </c>
      <c r="C352" s="332" t="s">
        <v>183</v>
      </c>
      <c r="D352" s="333" t="str">
        <f t="shared" si="174"/>
        <v>Mar-24</v>
      </c>
      <c r="E352" s="333" t="s">
        <v>54</v>
      </c>
      <c r="F352" s="333">
        <v>45364</v>
      </c>
      <c r="G352" s="334">
        <f t="shared" si="175"/>
        <v>4</v>
      </c>
      <c r="H352" s="288"/>
      <c r="I352" s="288"/>
      <c r="J352" s="288"/>
      <c r="K352" s="289">
        <f t="shared" si="185"/>
        <v>0</v>
      </c>
      <c r="L352" s="288"/>
      <c r="M352" s="288"/>
      <c r="N352" s="288"/>
      <c r="O352" s="289">
        <f t="shared" si="184"/>
        <v>0</v>
      </c>
      <c r="P352" s="335">
        <f t="shared" si="160"/>
        <v>0</v>
      </c>
      <c r="Q352" s="335">
        <f t="shared" si="161"/>
        <v>0</v>
      </c>
      <c r="R352" s="288" t="s">
        <v>75</v>
      </c>
      <c r="S352" s="288">
        <f t="shared" si="188"/>
        <v>0</v>
      </c>
      <c r="T352" s="335">
        <f t="shared" si="162"/>
        <v>0</v>
      </c>
      <c r="U352" s="288" t="s">
        <v>75</v>
      </c>
      <c r="V352" s="336" t="b">
        <f t="shared" si="176"/>
        <v>1</v>
      </c>
      <c r="W352" s="337">
        <f t="shared" si="186"/>
        <v>0</v>
      </c>
      <c r="X352" s="337">
        <f t="shared" si="187"/>
        <v>0</v>
      </c>
      <c r="Y352" s="329"/>
      <c r="Z352" s="339"/>
      <c r="AB352" s="288">
        <f t="shared" si="163"/>
        <v>0</v>
      </c>
      <c r="AC352" s="288">
        <f t="shared" si="164"/>
        <v>0</v>
      </c>
      <c r="AD352" s="288">
        <f t="shared" si="165"/>
        <v>0</v>
      </c>
      <c r="AE352" s="288">
        <f t="shared" si="166"/>
        <v>0</v>
      </c>
      <c r="AF352" s="288"/>
      <c r="AG352" s="288"/>
      <c r="AH352" s="288"/>
      <c r="AI352" s="292"/>
      <c r="AJ352" s="289">
        <f t="shared" si="189"/>
        <v>0</v>
      </c>
      <c r="AK352" s="288"/>
      <c r="AL352" s="288"/>
      <c r="AM352" s="288"/>
      <c r="AN352" s="289">
        <f t="shared" si="178"/>
        <v>0</v>
      </c>
      <c r="AO352" s="335">
        <f t="shared" si="167"/>
        <v>0</v>
      </c>
      <c r="AP352" s="335">
        <f t="shared" si="168"/>
        <v>0</v>
      </c>
      <c r="AR352" s="288"/>
      <c r="AS352" s="288"/>
      <c r="AT352" s="288"/>
      <c r="AU352" s="289"/>
      <c r="AV352" s="288">
        <f t="shared" si="179"/>
        <v>0</v>
      </c>
      <c r="AW352" s="288">
        <f t="shared" si="180"/>
        <v>0</v>
      </c>
      <c r="AX352" s="288">
        <f t="shared" si="181"/>
        <v>0</v>
      </c>
      <c r="AY352" s="288">
        <f t="shared" si="182"/>
        <v>0</v>
      </c>
      <c r="AZ352" s="340"/>
      <c r="BA352" s="288"/>
      <c r="BB352" s="288"/>
      <c r="BC352" s="288"/>
      <c r="BD352" s="289"/>
      <c r="BE352" s="288">
        <f t="shared" si="183"/>
        <v>0</v>
      </c>
      <c r="BF352" s="288">
        <f t="shared" si="169"/>
        <v>0</v>
      </c>
      <c r="BG352" s="288">
        <f t="shared" si="170"/>
        <v>0</v>
      </c>
      <c r="BH352" s="288">
        <f t="shared" si="171"/>
        <v>0</v>
      </c>
      <c r="DJ352" s="341"/>
    </row>
    <row r="353" spans="1:114" ht="12.75" customHeight="1" outlineLevel="1" x14ac:dyDescent="0.25">
      <c r="A353" s="331" t="str">
        <f t="shared" si="172"/>
        <v>Hotel NameMar-24</v>
      </c>
      <c r="B353" s="331" t="str">
        <f t="shared" si="173"/>
        <v>Hotel Name45365</v>
      </c>
      <c r="C353" s="332" t="s">
        <v>183</v>
      </c>
      <c r="D353" s="333" t="str">
        <f t="shared" si="174"/>
        <v>Mar-24</v>
      </c>
      <c r="E353" s="333" t="s">
        <v>54</v>
      </c>
      <c r="F353" s="333">
        <v>45365</v>
      </c>
      <c r="G353" s="334">
        <f t="shared" si="175"/>
        <v>5</v>
      </c>
      <c r="H353" s="288"/>
      <c r="I353" s="288"/>
      <c r="J353" s="288"/>
      <c r="K353" s="289">
        <f t="shared" si="185"/>
        <v>0</v>
      </c>
      <c r="L353" s="288"/>
      <c r="M353" s="288"/>
      <c r="N353" s="288"/>
      <c r="O353" s="289">
        <f t="shared" si="184"/>
        <v>0</v>
      </c>
      <c r="P353" s="335">
        <f t="shared" si="160"/>
        <v>0</v>
      </c>
      <c r="Q353" s="335">
        <f t="shared" si="161"/>
        <v>0</v>
      </c>
      <c r="R353" s="288" t="s">
        <v>75</v>
      </c>
      <c r="S353" s="288">
        <f t="shared" si="188"/>
        <v>0</v>
      </c>
      <c r="T353" s="335">
        <f t="shared" si="162"/>
        <v>0</v>
      </c>
      <c r="U353" s="288" t="s">
        <v>75</v>
      </c>
      <c r="V353" s="336" t="b">
        <f t="shared" si="176"/>
        <v>1</v>
      </c>
      <c r="W353" s="337">
        <f t="shared" si="186"/>
        <v>0</v>
      </c>
      <c r="X353" s="337">
        <f t="shared" si="187"/>
        <v>0</v>
      </c>
      <c r="Y353" s="329"/>
      <c r="Z353" s="339"/>
      <c r="AB353" s="288">
        <f t="shared" si="163"/>
        <v>0</v>
      </c>
      <c r="AC353" s="288">
        <f t="shared" si="164"/>
        <v>0</v>
      </c>
      <c r="AD353" s="288">
        <f t="shared" si="165"/>
        <v>0</v>
      </c>
      <c r="AE353" s="288">
        <f t="shared" si="166"/>
        <v>0</v>
      </c>
      <c r="AF353" s="288"/>
      <c r="AG353" s="288"/>
      <c r="AH353" s="288"/>
      <c r="AI353" s="292"/>
      <c r="AJ353" s="289">
        <f t="shared" si="189"/>
        <v>0</v>
      </c>
      <c r="AK353" s="288"/>
      <c r="AL353" s="288"/>
      <c r="AM353" s="288"/>
      <c r="AN353" s="289">
        <f t="shared" si="178"/>
        <v>0</v>
      </c>
      <c r="AO353" s="335">
        <f t="shared" si="167"/>
        <v>0</v>
      </c>
      <c r="AP353" s="335">
        <f t="shared" si="168"/>
        <v>0</v>
      </c>
      <c r="AR353" s="288"/>
      <c r="AS353" s="288"/>
      <c r="AT353" s="288"/>
      <c r="AU353" s="289"/>
      <c r="AV353" s="288">
        <f t="shared" si="179"/>
        <v>0</v>
      </c>
      <c r="AW353" s="288">
        <f t="shared" si="180"/>
        <v>0</v>
      </c>
      <c r="AX353" s="288">
        <f t="shared" si="181"/>
        <v>0</v>
      </c>
      <c r="AY353" s="288">
        <f t="shared" si="182"/>
        <v>0</v>
      </c>
      <c r="AZ353" s="340"/>
      <c r="BA353" s="288"/>
      <c r="BB353" s="288"/>
      <c r="BC353" s="288"/>
      <c r="BD353" s="289"/>
      <c r="BE353" s="288">
        <f t="shared" si="183"/>
        <v>0</v>
      </c>
      <c r="BF353" s="288">
        <f t="shared" si="169"/>
        <v>0</v>
      </c>
      <c r="BG353" s="288">
        <f t="shared" si="170"/>
        <v>0</v>
      </c>
      <c r="BH353" s="288">
        <f t="shared" si="171"/>
        <v>0</v>
      </c>
      <c r="DJ353" s="341"/>
    </row>
    <row r="354" spans="1:114" ht="12.75" customHeight="1" outlineLevel="1" x14ac:dyDescent="0.25">
      <c r="A354" s="331" t="str">
        <f t="shared" si="172"/>
        <v>Hotel NameMar-24</v>
      </c>
      <c r="B354" s="331" t="str">
        <f t="shared" si="173"/>
        <v>Hotel Name45366</v>
      </c>
      <c r="C354" s="332" t="s">
        <v>183</v>
      </c>
      <c r="D354" s="333" t="str">
        <f t="shared" si="174"/>
        <v>Mar-24</v>
      </c>
      <c r="E354" s="333" t="s">
        <v>54</v>
      </c>
      <c r="F354" s="333">
        <v>45366</v>
      </c>
      <c r="G354" s="334">
        <f t="shared" si="175"/>
        <v>6</v>
      </c>
      <c r="H354" s="288"/>
      <c r="I354" s="288"/>
      <c r="J354" s="288"/>
      <c r="K354" s="289">
        <f t="shared" si="185"/>
        <v>0</v>
      </c>
      <c r="L354" s="288"/>
      <c r="M354" s="288"/>
      <c r="N354" s="288"/>
      <c r="O354" s="289">
        <f t="shared" si="184"/>
        <v>0</v>
      </c>
      <c r="P354" s="335">
        <f t="shared" si="160"/>
        <v>0</v>
      </c>
      <c r="Q354" s="335">
        <f t="shared" si="161"/>
        <v>0</v>
      </c>
      <c r="R354" s="288" t="s">
        <v>75</v>
      </c>
      <c r="S354" s="288">
        <f t="shared" si="188"/>
        <v>0</v>
      </c>
      <c r="T354" s="335">
        <f t="shared" si="162"/>
        <v>0</v>
      </c>
      <c r="U354" s="288" t="s">
        <v>75</v>
      </c>
      <c r="V354" s="336" t="b">
        <f t="shared" si="176"/>
        <v>1</v>
      </c>
      <c r="W354" s="337">
        <f t="shared" si="186"/>
        <v>0</v>
      </c>
      <c r="X354" s="337">
        <f t="shared" si="187"/>
        <v>0</v>
      </c>
      <c r="Y354" s="329"/>
      <c r="Z354" s="339"/>
      <c r="AB354" s="288">
        <f t="shared" si="163"/>
        <v>0</v>
      </c>
      <c r="AC354" s="288">
        <f t="shared" si="164"/>
        <v>0</v>
      </c>
      <c r="AD354" s="288">
        <f t="shared" si="165"/>
        <v>0</v>
      </c>
      <c r="AE354" s="288">
        <f t="shared" si="166"/>
        <v>0</v>
      </c>
      <c r="AF354" s="288"/>
      <c r="AG354" s="288"/>
      <c r="AH354" s="288"/>
      <c r="AI354" s="292"/>
      <c r="AJ354" s="289">
        <f t="shared" si="189"/>
        <v>0</v>
      </c>
      <c r="AK354" s="288"/>
      <c r="AL354" s="288"/>
      <c r="AM354" s="288"/>
      <c r="AN354" s="289">
        <f t="shared" si="178"/>
        <v>0</v>
      </c>
      <c r="AO354" s="335">
        <f t="shared" si="167"/>
        <v>0</v>
      </c>
      <c r="AP354" s="335">
        <f t="shared" si="168"/>
        <v>0</v>
      </c>
      <c r="AR354" s="288"/>
      <c r="AS354" s="288"/>
      <c r="AT354" s="288"/>
      <c r="AU354" s="289"/>
      <c r="AV354" s="288">
        <f t="shared" si="179"/>
        <v>0</v>
      </c>
      <c r="AW354" s="288">
        <f t="shared" si="180"/>
        <v>0</v>
      </c>
      <c r="AX354" s="288">
        <f t="shared" si="181"/>
        <v>0</v>
      </c>
      <c r="AY354" s="288">
        <f t="shared" si="182"/>
        <v>0</v>
      </c>
      <c r="AZ354" s="340"/>
      <c r="BA354" s="288"/>
      <c r="BB354" s="288"/>
      <c r="BC354" s="288"/>
      <c r="BD354" s="289"/>
      <c r="BE354" s="288">
        <f t="shared" si="183"/>
        <v>0</v>
      </c>
      <c r="BF354" s="288">
        <f t="shared" si="169"/>
        <v>0</v>
      </c>
      <c r="BG354" s="288">
        <f t="shared" si="170"/>
        <v>0</v>
      </c>
      <c r="BH354" s="288">
        <f t="shared" si="171"/>
        <v>0</v>
      </c>
      <c r="DJ354" s="341"/>
    </row>
    <row r="355" spans="1:114" ht="12.75" customHeight="1" outlineLevel="1" x14ac:dyDescent="0.25">
      <c r="A355" s="331" t="str">
        <f t="shared" si="172"/>
        <v>Hotel NameMar-24</v>
      </c>
      <c r="B355" s="331" t="str">
        <f t="shared" si="173"/>
        <v>Hotel Name45367</v>
      </c>
      <c r="C355" s="332" t="s">
        <v>183</v>
      </c>
      <c r="D355" s="333" t="str">
        <f t="shared" si="174"/>
        <v>Mar-24</v>
      </c>
      <c r="E355" s="333" t="s">
        <v>54</v>
      </c>
      <c r="F355" s="333">
        <v>45367</v>
      </c>
      <c r="G355" s="334">
        <f t="shared" si="175"/>
        <v>7</v>
      </c>
      <c r="H355" s="288"/>
      <c r="I355" s="288"/>
      <c r="J355" s="288"/>
      <c r="K355" s="289">
        <f t="shared" si="185"/>
        <v>0</v>
      </c>
      <c r="L355" s="288"/>
      <c r="M355" s="288"/>
      <c r="N355" s="288"/>
      <c r="O355" s="289">
        <f t="shared" si="184"/>
        <v>0</v>
      </c>
      <c r="P355" s="335">
        <f t="shared" si="160"/>
        <v>0</v>
      </c>
      <c r="Q355" s="335">
        <f t="shared" si="161"/>
        <v>0</v>
      </c>
      <c r="R355" s="288" t="s">
        <v>75</v>
      </c>
      <c r="S355" s="288">
        <f t="shared" si="188"/>
        <v>0</v>
      </c>
      <c r="T355" s="335">
        <f t="shared" si="162"/>
        <v>0</v>
      </c>
      <c r="U355" s="288" t="s">
        <v>75</v>
      </c>
      <c r="V355" s="336" t="b">
        <f t="shared" si="176"/>
        <v>1</v>
      </c>
      <c r="W355" s="337">
        <f t="shared" si="186"/>
        <v>0</v>
      </c>
      <c r="X355" s="337">
        <f t="shared" si="187"/>
        <v>0</v>
      </c>
      <c r="Y355" s="329"/>
      <c r="Z355" s="339"/>
      <c r="AB355" s="288">
        <f t="shared" si="163"/>
        <v>0</v>
      </c>
      <c r="AC355" s="288">
        <f t="shared" si="164"/>
        <v>0</v>
      </c>
      <c r="AD355" s="288">
        <f t="shared" si="165"/>
        <v>0</v>
      </c>
      <c r="AE355" s="288">
        <f t="shared" si="166"/>
        <v>0</v>
      </c>
      <c r="AF355" s="288"/>
      <c r="AG355" s="288"/>
      <c r="AH355" s="288"/>
      <c r="AI355" s="292"/>
      <c r="AJ355" s="289">
        <f t="shared" si="189"/>
        <v>0</v>
      </c>
      <c r="AK355" s="288"/>
      <c r="AL355" s="288"/>
      <c r="AM355" s="288"/>
      <c r="AN355" s="289">
        <f t="shared" si="178"/>
        <v>0</v>
      </c>
      <c r="AO355" s="335">
        <f t="shared" si="167"/>
        <v>0</v>
      </c>
      <c r="AP355" s="335">
        <f t="shared" si="168"/>
        <v>0</v>
      </c>
      <c r="AR355" s="288"/>
      <c r="AS355" s="288"/>
      <c r="AT355" s="288"/>
      <c r="AU355" s="289"/>
      <c r="AV355" s="288">
        <f t="shared" si="179"/>
        <v>0</v>
      </c>
      <c r="AW355" s="288">
        <f t="shared" si="180"/>
        <v>0</v>
      </c>
      <c r="AX355" s="288">
        <f t="shared" si="181"/>
        <v>0</v>
      </c>
      <c r="AY355" s="288">
        <f t="shared" si="182"/>
        <v>0</v>
      </c>
      <c r="AZ355" s="340"/>
      <c r="BA355" s="288"/>
      <c r="BB355" s="288"/>
      <c r="BC355" s="288"/>
      <c r="BD355" s="289"/>
      <c r="BE355" s="288">
        <f t="shared" si="183"/>
        <v>0</v>
      </c>
      <c r="BF355" s="288">
        <f t="shared" si="169"/>
        <v>0</v>
      </c>
      <c r="BG355" s="288">
        <f t="shared" si="170"/>
        <v>0</v>
      </c>
      <c r="BH355" s="288">
        <f t="shared" si="171"/>
        <v>0</v>
      </c>
      <c r="DJ355" s="341"/>
    </row>
    <row r="356" spans="1:114" ht="12.75" customHeight="1" outlineLevel="1" x14ac:dyDescent="0.25">
      <c r="A356" s="331" t="str">
        <f t="shared" si="172"/>
        <v>Hotel NameMar-24</v>
      </c>
      <c r="B356" s="331" t="str">
        <f t="shared" si="173"/>
        <v>Hotel Name45368</v>
      </c>
      <c r="C356" s="332" t="s">
        <v>183</v>
      </c>
      <c r="D356" s="333" t="str">
        <f t="shared" si="174"/>
        <v>Mar-24</v>
      </c>
      <c r="E356" s="333" t="s">
        <v>54</v>
      </c>
      <c r="F356" s="333">
        <v>45368</v>
      </c>
      <c r="G356" s="334">
        <f t="shared" si="175"/>
        <v>1</v>
      </c>
      <c r="H356" s="288"/>
      <c r="I356" s="288"/>
      <c r="J356" s="288"/>
      <c r="K356" s="289">
        <f t="shared" ref="K356:K369" si="190">SUM(H356:J356)-J356</f>
        <v>0</v>
      </c>
      <c r="L356" s="288"/>
      <c r="M356" s="288"/>
      <c r="N356" s="288"/>
      <c r="O356" s="289">
        <f t="shared" si="184"/>
        <v>0</v>
      </c>
      <c r="P356" s="335">
        <f t="shared" si="160"/>
        <v>0</v>
      </c>
      <c r="Q356" s="335">
        <f t="shared" si="161"/>
        <v>0</v>
      </c>
      <c r="R356" s="288" t="s">
        <v>75</v>
      </c>
      <c r="S356" s="288">
        <f t="shared" si="188"/>
        <v>0</v>
      </c>
      <c r="T356" s="335">
        <f t="shared" si="162"/>
        <v>0</v>
      </c>
      <c r="U356" s="288" t="s">
        <v>75</v>
      </c>
      <c r="V356" s="336" t="b">
        <f t="shared" si="176"/>
        <v>1</v>
      </c>
      <c r="W356" s="337">
        <f t="shared" si="186"/>
        <v>0</v>
      </c>
      <c r="X356" s="337">
        <f t="shared" si="187"/>
        <v>0</v>
      </c>
      <c r="Y356" s="329"/>
      <c r="Z356" s="339"/>
      <c r="AB356" s="288">
        <f t="shared" si="163"/>
        <v>0</v>
      </c>
      <c r="AC356" s="288">
        <f t="shared" si="164"/>
        <v>0</v>
      </c>
      <c r="AD356" s="288">
        <f t="shared" si="165"/>
        <v>0</v>
      </c>
      <c r="AE356" s="288">
        <f t="shared" si="166"/>
        <v>0</v>
      </c>
      <c r="AF356" s="288"/>
      <c r="AG356" s="288"/>
      <c r="AH356" s="288"/>
      <c r="AI356" s="292"/>
      <c r="AJ356" s="289">
        <f t="shared" si="189"/>
        <v>0</v>
      </c>
      <c r="AK356" s="288"/>
      <c r="AL356" s="288"/>
      <c r="AM356" s="288"/>
      <c r="AN356" s="289">
        <f t="shared" si="178"/>
        <v>0</v>
      </c>
      <c r="AO356" s="335">
        <f t="shared" si="167"/>
        <v>0</v>
      </c>
      <c r="AP356" s="335">
        <f t="shared" si="168"/>
        <v>0</v>
      </c>
      <c r="AR356" s="288"/>
      <c r="AS356" s="288"/>
      <c r="AT356" s="288"/>
      <c r="AU356" s="289"/>
      <c r="AV356" s="288">
        <f t="shared" si="179"/>
        <v>0</v>
      </c>
      <c r="AW356" s="288">
        <f t="shared" si="180"/>
        <v>0</v>
      </c>
      <c r="AX356" s="288">
        <f t="shared" si="181"/>
        <v>0</v>
      </c>
      <c r="AY356" s="288">
        <f t="shared" si="182"/>
        <v>0</v>
      </c>
      <c r="AZ356" s="340"/>
      <c r="BA356" s="288"/>
      <c r="BB356" s="288"/>
      <c r="BC356" s="288"/>
      <c r="BD356" s="289"/>
      <c r="BE356" s="288">
        <f t="shared" si="183"/>
        <v>0</v>
      </c>
      <c r="BF356" s="288">
        <f t="shared" si="169"/>
        <v>0</v>
      </c>
      <c r="BG356" s="288">
        <f t="shared" si="170"/>
        <v>0</v>
      </c>
      <c r="BH356" s="288">
        <f t="shared" si="171"/>
        <v>0</v>
      </c>
      <c r="DJ356" s="341"/>
    </row>
    <row r="357" spans="1:114" ht="12.75" customHeight="1" outlineLevel="1" x14ac:dyDescent="0.25">
      <c r="A357" s="331" t="str">
        <f t="shared" si="172"/>
        <v>Hotel NameMar-24</v>
      </c>
      <c r="B357" s="331" t="str">
        <f t="shared" si="173"/>
        <v>Hotel Name45369</v>
      </c>
      <c r="C357" s="332" t="s">
        <v>183</v>
      </c>
      <c r="D357" s="333" t="str">
        <f t="shared" si="174"/>
        <v>Mar-24</v>
      </c>
      <c r="E357" s="333" t="s">
        <v>54</v>
      </c>
      <c r="F357" s="333">
        <v>45369</v>
      </c>
      <c r="G357" s="334">
        <f t="shared" si="175"/>
        <v>2</v>
      </c>
      <c r="H357" s="288"/>
      <c r="I357" s="288"/>
      <c r="J357" s="288"/>
      <c r="K357" s="289">
        <f t="shared" si="190"/>
        <v>0</v>
      </c>
      <c r="L357" s="288"/>
      <c r="M357" s="288"/>
      <c r="N357" s="288"/>
      <c r="O357" s="289">
        <f t="shared" si="184"/>
        <v>0</v>
      </c>
      <c r="P357" s="335">
        <f t="shared" si="160"/>
        <v>0</v>
      </c>
      <c r="Q357" s="335">
        <f t="shared" si="161"/>
        <v>0</v>
      </c>
      <c r="R357" s="288" t="s">
        <v>75</v>
      </c>
      <c r="S357" s="288">
        <f t="shared" si="188"/>
        <v>0</v>
      </c>
      <c r="T357" s="335">
        <f t="shared" si="162"/>
        <v>0</v>
      </c>
      <c r="U357" s="288" t="s">
        <v>75</v>
      </c>
      <c r="V357" s="336" t="b">
        <f t="shared" si="176"/>
        <v>1</v>
      </c>
      <c r="W357" s="337">
        <f t="shared" si="186"/>
        <v>0</v>
      </c>
      <c r="X357" s="337">
        <f t="shared" si="187"/>
        <v>0</v>
      </c>
      <c r="Y357" s="329"/>
      <c r="Z357" s="339"/>
      <c r="AB357" s="288">
        <f t="shared" si="163"/>
        <v>0</v>
      </c>
      <c r="AC357" s="288">
        <f t="shared" si="164"/>
        <v>0</v>
      </c>
      <c r="AD357" s="288">
        <f t="shared" si="165"/>
        <v>0</v>
      </c>
      <c r="AE357" s="288">
        <f t="shared" si="166"/>
        <v>0</v>
      </c>
      <c r="AF357" s="288"/>
      <c r="AG357" s="288"/>
      <c r="AH357" s="288"/>
      <c r="AI357" s="292"/>
      <c r="AJ357" s="289">
        <f t="shared" si="189"/>
        <v>0</v>
      </c>
      <c r="AK357" s="288"/>
      <c r="AL357" s="288"/>
      <c r="AM357" s="288"/>
      <c r="AN357" s="289">
        <f t="shared" si="178"/>
        <v>0</v>
      </c>
      <c r="AO357" s="335">
        <f t="shared" si="167"/>
        <v>0</v>
      </c>
      <c r="AP357" s="335">
        <f t="shared" si="168"/>
        <v>0</v>
      </c>
      <c r="AR357" s="288"/>
      <c r="AS357" s="288"/>
      <c r="AT357" s="288"/>
      <c r="AU357" s="289"/>
      <c r="AV357" s="288">
        <f t="shared" si="179"/>
        <v>0</v>
      </c>
      <c r="AW357" s="288">
        <f t="shared" si="180"/>
        <v>0</v>
      </c>
      <c r="AX357" s="288">
        <f t="shared" si="181"/>
        <v>0</v>
      </c>
      <c r="AY357" s="288">
        <f t="shared" si="182"/>
        <v>0</v>
      </c>
      <c r="AZ357" s="340"/>
      <c r="BA357" s="288"/>
      <c r="BB357" s="288"/>
      <c r="BC357" s="288"/>
      <c r="BD357" s="289"/>
      <c r="BE357" s="288">
        <f t="shared" si="183"/>
        <v>0</v>
      </c>
      <c r="BF357" s="288">
        <f t="shared" si="169"/>
        <v>0</v>
      </c>
      <c r="BG357" s="288">
        <f t="shared" si="170"/>
        <v>0</v>
      </c>
      <c r="BH357" s="288">
        <f t="shared" si="171"/>
        <v>0</v>
      </c>
      <c r="DJ357" s="341"/>
    </row>
    <row r="358" spans="1:114" ht="12.75" customHeight="1" outlineLevel="1" x14ac:dyDescent="0.25">
      <c r="A358" s="331" t="str">
        <f t="shared" si="172"/>
        <v>Hotel NameMar-24</v>
      </c>
      <c r="B358" s="331" t="str">
        <f t="shared" si="173"/>
        <v>Hotel Name45370</v>
      </c>
      <c r="C358" s="332" t="s">
        <v>183</v>
      </c>
      <c r="D358" s="333" t="str">
        <f t="shared" si="174"/>
        <v>Mar-24</v>
      </c>
      <c r="E358" s="333" t="s">
        <v>54</v>
      </c>
      <c r="F358" s="333">
        <v>45370</v>
      </c>
      <c r="G358" s="334">
        <f t="shared" si="175"/>
        <v>3</v>
      </c>
      <c r="H358" s="288"/>
      <c r="I358" s="288"/>
      <c r="J358" s="288"/>
      <c r="K358" s="289">
        <f t="shared" si="190"/>
        <v>0</v>
      </c>
      <c r="L358" s="288"/>
      <c r="M358" s="288"/>
      <c r="N358" s="288"/>
      <c r="O358" s="289">
        <f t="shared" si="184"/>
        <v>0</v>
      </c>
      <c r="P358" s="335">
        <f t="shared" si="160"/>
        <v>0</v>
      </c>
      <c r="Q358" s="335">
        <f t="shared" si="161"/>
        <v>0</v>
      </c>
      <c r="R358" s="288" t="s">
        <v>75</v>
      </c>
      <c r="S358" s="288">
        <f t="shared" si="188"/>
        <v>0</v>
      </c>
      <c r="T358" s="335">
        <f t="shared" si="162"/>
        <v>0</v>
      </c>
      <c r="U358" s="288" t="s">
        <v>75</v>
      </c>
      <c r="V358" s="336" t="b">
        <f t="shared" si="176"/>
        <v>1</v>
      </c>
      <c r="W358" s="337">
        <f t="shared" si="186"/>
        <v>0</v>
      </c>
      <c r="X358" s="337">
        <f t="shared" si="187"/>
        <v>0</v>
      </c>
      <c r="Y358" s="329"/>
      <c r="Z358" s="339"/>
      <c r="AB358" s="288">
        <f t="shared" si="163"/>
        <v>0</v>
      </c>
      <c r="AC358" s="288">
        <f t="shared" si="164"/>
        <v>0</v>
      </c>
      <c r="AD358" s="288">
        <f t="shared" si="165"/>
        <v>0</v>
      </c>
      <c r="AE358" s="288">
        <f t="shared" si="166"/>
        <v>0</v>
      </c>
      <c r="AF358" s="288"/>
      <c r="AG358" s="288"/>
      <c r="AH358" s="288"/>
      <c r="AI358" s="292"/>
      <c r="AJ358" s="289">
        <f t="shared" si="189"/>
        <v>0</v>
      </c>
      <c r="AK358" s="288"/>
      <c r="AL358" s="288"/>
      <c r="AM358" s="288"/>
      <c r="AN358" s="289">
        <f t="shared" si="178"/>
        <v>0</v>
      </c>
      <c r="AO358" s="335">
        <f t="shared" si="167"/>
        <v>0</v>
      </c>
      <c r="AP358" s="335">
        <f t="shared" si="168"/>
        <v>0</v>
      </c>
      <c r="AR358" s="288"/>
      <c r="AS358" s="288"/>
      <c r="AT358" s="288"/>
      <c r="AU358" s="289"/>
      <c r="AV358" s="288">
        <f t="shared" si="179"/>
        <v>0</v>
      </c>
      <c r="AW358" s="288">
        <f t="shared" si="180"/>
        <v>0</v>
      </c>
      <c r="AX358" s="288">
        <f t="shared" si="181"/>
        <v>0</v>
      </c>
      <c r="AY358" s="288">
        <f t="shared" si="182"/>
        <v>0</v>
      </c>
      <c r="AZ358" s="340"/>
      <c r="BA358" s="288"/>
      <c r="BB358" s="288"/>
      <c r="BC358" s="288"/>
      <c r="BD358" s="289"/>
      <c r="BE358" s="288">
        <f t="shared" si="183"/>
        <v>0</v>
      </c>
      <c r="BF358" s="288">
        <f t="shared" si="169"/>
        <v>0</v>
      </c>
      <c r="BG358" s="288">
        <f t="shared" si="170"/>
        <v>0</v>
      </c>
      <c r="BH358" s="288">
        <f t="shared" si="171"/>
        <v>0</v>
      </c>
      <c r="DJ358" s="341"/>
    </row>
    <row r="359" spans="1:114" ht="12.75" customHeight="1" outlineLevel="1" x14ac:dyDescent="0.25">
      <c r="A359" s="331" t="str">
        <f t="shared" si="172"/>
        <v>Hotel NameMar-24</v>
      </c>
      <c r="B359" s="331" t="str">
        <f t="shared" si="173"/>
        <v>Hotel Name45371</v>
      </c>
      <c r="C359" s="332" t="s">
        <v>183</v>
      </c>
      <c r="D359" s="333" t="str">
        <f t="shared" si="174"/>
        <v>Mar-24</v>
      </c>
      <c r="E359" s="333" t="s">
        <v>54</v>
      </c>
      <c r="F359" s="333">
        <v>45371</v>
      </c>
      <c r="G359" s="334">
        <f t="shared" si="175"/>
        <v>4</v>
      </c>
      <c r="H359" s="288"/>
      <c r="I359" s="288"/>
      <c r="J359" s="288"/>
      <c r="K359" s="289">
        <f t="shared" si="190"/>
        <v>0</v>
      </c>
      <c r="L359" s="288"/>
      <c r="M359" s="288"/>
      <c r="N359" s="288"/>
      <c r="O359" s="289">
        <f t="shared" si="184"/>
        <v>0</v>
      </c>
      <c r="P359" s="335">
        <f t="shared" si="160"/>
        <v>0</v>
      </c>
      <c r="Q359" s="335">
        <f t="shared" si="161"/>
        <v>0</v>
      </c>
      <c r="R359" s="288" t="s">
        <v>75</v>
      </c>
      <c r="S359" s="288">
        <f t="shared" si="188"/>
        <v>0</v>
      </c>
      <c r="T359" s="335">
        <f t="shared" si="162"/>
        <v>0</v>
      </c>
      <c r="U359" s="288" t="s">
        <v>75</v>
      </c>
      <c r="V359" s="336" t="b">
        <f t="shared" si="176"/>
        <v>1</v>
      </c>
      <c r="W359" s="337">
        <f t="shared" si="186"/>
        <v>0</v>
      </c>
      <c r="X359" s="337">
        <f t="shared" si="187"/>
        <v>0</v>
      </c>
      <c r="Y359" s="329"/>
      <c r="Z359" s="339"/>
      <c r="AB359" s="288">
        <f t="shared" si="163"/>
        <v>0</v>
      </c>
      <c r="AC359" s="288">
        <f t="shared" si="164"/>
        <v>0</v>
      </c>
      <c r="AD359" s="288">
        <f t="shared" si="165"/>
        <v>0</v>
      </c>
      <c r="AE359" s="288">
        <f t="shared" si="166"/>
        <v>0</v>
      </c>
      <c r="AF359" s="288"/>
      <c r="AG359" s="288"/>
      <c r="AH359" s="288"/>
      <c r="AI359" s="292"/>
      <c r="AJ359" s="289">
        <f t="shared" si="189"/>
        <v>0</v>
      </c>
      <c r="AK359" s="288"/>
      <c r="AL359" s="288"/>
      <c r="AM359" s="288"/>
      <c r="AN359" s="289">
        <f t="shared" si="178"/>
        <v>0</v>
      </c>
      <c r="AO359" s="335">
        <f t="shared" si="167"/>
        <v>0</v>
      </c>
      <c r="AP359" s="335">
        <f t="shared" si="168"/>
        <v>0</v>
      </c>
      <c r="AR359" s="288"/>
      <c r="AS359" s="288"/>
      <c r="AT359" s="288"/>
      <c r="AU359" s="289"/>
      <c r="AV359" s="288">
        <f t="shared" si="179"/>
        <v>0</v>
      </c>
      <c r="AW359" s="288">
        <f t="shared" si="180"/>
        <v>0</v>
      </c>
      <c r="AX359" s="288">
        <f t="shared" si="181"/>
        <v>0</v>
      </c>
      <c r="AY359" s="288">
        <f t="shared" si="182"/>
        <v>0</v>
      </c>
      <c r="AZ359" s="340"/>
      <c r="BA359" s="288"/>
      <c r="BB359" s="288"/>
      <c r="BC359" s="288"/>
      <c r="BD359" s="289"/>
      <c r="BE359" s="288">
        <f t="shared" si="183"/>
        <v>0</v>
      </c>
      <c r="BF359" s="288">
        <f t="shared" si="169"/>
        <v>0</v>
      </c>
      <c r="BG359" s="288">
        <f t="shared" si="170"/>
        <v>0</v>
      </c>
      <c r="BH359" s="288">
        <f t="shared" si="171"/>
        <v>0</v>
      </c>
      <c r="DJ359" s="341"/>
    </row>
    <row r="360" spans="1:114" ht="12.75" customHeight="1" outlineLevel="1" x14ac:dyDescent="0.25">
      <c r="A360" s="331" t="str">
        <f t="shared" si="172"/>
        <v>Hotel NameMar-24</v>
      </c>
      <c r="B360" s="331" t="str">
        <f t="shared" si="173"/>
        <v>Hotel Name45372</v>
      </c>
      <c r="C360" s="332" t="s">
        <v>183</v>
      </c>
      <c r="D360" s="333" t="str">
        <f t="shared" si="174"/>
        <v>Mar-24</v>
      </c>
      <c r="E360" s="333" t="s">
        <v>54</v>
      </c>
      <c r="F360" s="333">
        <v>45372</v>
      </c>
      <c r="G360" s="334">
        <f t="shared" si="175"/>
        <v>5</v>
      </c>
      <c r="H360" s="288"/>
      <c r="I360" s="288"/>
      <c r="J360" s="288"/>
      <c r="K360" s="289">
        <f t="shared" si="190"/>
        <v>0</v>
      </c>
      <c r="L360" s="288"/>
      <c r="M360" s="288"/>
      <c r="N360" s="288"/>
      <c r="O360" s="289">
        <f t="shared" si="184"/>
        <v>0</v>
      </c>
      <c r="P360" s="335">
        <f t="shared" si="160"/>
        <v>0</v>
      </c>
      <c r="Q360" s="335">
        <f t="shared" si="161"/>
        <v>0</v>
      </c>
      <c r="R360" s="288" t="s">
        <v>75</v>
      </c>
      <c r="S360" s="288">
        <f t="shared" si="188"/>
        <v>0</v>
      </c>
      <c r="T360" s="335">
        <f t="shared" si="162"/>
        <v>0</v>
      </c>
      <c r="U360" s="288" t="s">
        <v>75</v>
      </c>
      <c r="V360" s="336" t="b">
        <f t="shared" si="176"/>
        <v>1</v>
      </c>
      <c r="W360" s="337">
        <f t="shared" si="186"/>
        <v>0</v>
      </c>
      <c r="X360" s="337">
        <f t="shared" si="187"/>
        <v>0</v>
      </c>
      <c r="Y360" s="329"/>
      <c r="Z360" s="339"/>
      <c r="AB360" s="288">
        <f t="shared" si="163"/>
        <v>0</v>
      </c>
      <c r="AC360" s="288">
        <f t="shared" si="164"/>
        <v>0</v>
      </c>
      <c r="AD360" s="288">
        <f t="shared" si="165"/>
        <v>0</v>
      </c>
      <c r="AE360" s="288">
        <f t="shared" si="166"/>
        <v>0</v>
      </c>
      <c r="AF360" s="288"/>
      <c r="AG360" s="288"/>
      <c r="AH360" s="288"/>
      <c r="AI360" s="292"/>
      <c r="AJ360" s="289">
        <f t="shared" si="189"/>
        <v>0</v>
      </c>
      <c r="AK360" s="288"/>
      <c r="AL360" s="288"/>
      <c r="AM360" s="288"/>
      <c r="AN360" s="289">
        <f t="shared" si="178"/>
        <v>0</v>
      </c>
      <c r="AO360" s="335">
        <f t="shared" si="167"/>
        <v>0</v>
      </c>
      <c r="AP360" s="335">
        <f t="shared" si="168"/>
        <v>0</v>
      </c>
      <c r="AR360" s="288"/>
      <c r="AS360" s="288"/>
      <c r="AT360" s="288"/>
      <c r="AU360" s="289"/>
      <c r="AV360" s="288">
        <f t="shared" si="179"/>
        <v>0</v>
      </c>
      <c r="AW360" s="288">
        <f t="shared" si="180"/>
        <v>0</v>
      </c>
      <c r="AX360" s="288">
        <f t="shared" si="181"/>
        <v>0</v>
      </c>
      <c r="AY360" s="288">
        <f t="shared" si="182"/>
        <v>0</v>
      </c>
      <c r="AZ360" s="340"/>
      <c r="BA360" s="288"/>
      <c r="BB360" s="288"/>
      <c r="BC360" s="288"/>
      <c r="BD360" s="289"/>
      <c r="BE360" s="288">
        <f t="shared" si="183"/>
        <v>0</v>
      </c>
      <c r="BF360" s="288">
        <f t="shared" si="169"/>
        <v>0</v>
      </c>
      <c r="BG360" s="288">
        <f t="shared" si="170"/>
        <v>0</v>
      </c>
      <c r="BH360" s="288">
        <f t="shared" si="171"/>
        <v>0</v>
      </c>
      <c r="DJ360" s="341"/>
    </row>
    <row r="361" spans="1:114" ht="12.75" customHeight="1" outlineLevel="1" x14ac:dyDescent="0.25">
      <c r="A361" s="331" t="str">
        <f t="shared" si="172"/>
        <v>Hotel NameMar-24</v>
      </c>
      <c r="B361" s="331" t="str">
        <f t="shared" si="173"/>
        <v>Hotel Name45373</v>
      </c>
      <c r="C361" s="332" t="s">
        <v>183</v>
      </c>
      <c r="D361" s="333" t="str">
        <f t="shared" si="174"/>
        <v>Mar-24</v>
      </c>
      <c r="E361" s="333" t="s">
        <v>54</v>
      </c>
      <c r="F361" s="333">
        <v>45373</v>
      </c>
      <c r="G361" s="334">
        <f t="shared" si="175"/>
        <v>6</v>
      </c>
      <c r="H361" s="288"/>
      <c r="I361" s="288"/>
      <c r="J361" s="288"/>
      <c r="K361" s="289">
        <f t="shared" si="190"/>
        <v>0</v>
      </c>
      <c r="L361" s="288"/>
      <c r="M361" s="288"/>
      <c r="N361" s="288"/>
      <c r="O361" s="289">
        <f t="shared" si="184"/>
        <v>0</v>
      </c>
      <c r="P361" s="335">
        <f t="shared" si="160"/>
        <v>0</v>
      </c>
      <c r="Q361" s="335">
        <f t="shared" si="161"/>
        <v>0</v>
      </c>
      <c r="R361" s="288" t="s">
        <v>75</v>
      </c>
      <c r="S361" s="288">
        <f t="shared" si="188"/>
        <v>0</v>
      </c>
      <c r="T361" s="335">
        <f t="shared" si="162"/>
        <v>0</v>
      </c>
      <c r="U361" s="288" t="s">
        <v>75</v>
      </c>
      <c r="V361" s="336" t="b">
        <f t="shared" si="176"/>
        <v>1</v>
      </c>
      <c r="W361" s="337">
        <f t="shared" si="186"/>
        <v>0</v>
      </c>
      <c r="X361" s="337">
        <f t="shared" si="187"/>
        <v>0</v>
      </c>
      <c r="Y361" s="329"/>
      <c r="Z361" s="339"/>
      <c r="AB361" s="288">
        <f t="shared" si="163"/>
        <v>0</v>
      </c>
      <c r="AC361" s="288">
        <f t="shared" si="164"/>
        <v>0</v>
      </c>
      <c r="AD361" s="288">
        <f t="shared" si="165"/>
        <v>0</v>
      </c>
      <c r="AE361" s="288">
        <f t="shared" si="166"/>
        <v>0</v>
      </c>
      <c r="AF361" s="288"/>
      <c r="AG361" s="288"/>
      <c r="AH361" s="288"/>
      <c r="AI361" s="292"/>
      <c r="AJ361" s="289">
        <f t="shared" si="189"/>
        <v>0</v>
      </c>
      <c r="AK361" s="288"/>
      <c r="AL361" s="288"/>
      <c r="AM361" s="288"/>
      <c r="AN361" s="289">
        <f t="shared" si="178"/>
        <v>0</v>
      </c>
      <c r="AO361" s="335">
        <f t="shared" si="167"/>
        <v>0</v>
      </c>
      <c r="AP361" s="335">
        <f t="shared" si="168"/>
        <v>0</v>
      </c>
      <c r="AR361" s="288"/>
      <c r="AS361" s="288"/>
      <c r="AT361" s="288"/>
      <c r="AU361" s="289"/>
      <c r="AV361" s="288">
        <f t="shared" si="179"/>
        <v>0</v>
      </c>
      <c r="AW361" s="288">
        <f t="shared" si="180"/>
        <v>0</v>
      </c>
      <c r="AX361" s="288">
        <f t="shared" si="181"/>
        <v>0</v>
      </c>
      <c r="AY361" s="288">
        <f t="shared" si="182"/>
        <v>0</v>
      </c>
      <c r="AZ361" s="340"/>
      <c r="BA361" s="288"/>
      <c r="BB361" s="288"/>
      <c r="BC361" s="288"/>
      <c r="BD361" s="289"/>
      <c r="BE361" s="288">
        <f t="shared" si="183"/>
        <v>0</v>
      </c>
      <c r="BF361" s="288">
        <f t="shared" si="169"/>
        <v>0</v>
      </c>
      <c r="BG361" s="288">
        <f t="shared" si="170"/>
        <v>0</v>
      </c>
      <c r="BH361" s="288">
        <f t="shared" si="171"/>
        <v>0</v>
      </c>
      <c r="DJ361" s="341"/>
    </row>
    <row r="362" spans="1:114" ht="12.75" customHeight="1" outlineLevel="1" x14ac:dyDescent="0.25">
      <c r="A362" s="331" t="str">
        <f t="shared" si="172"/>
        <v>Hotel NameMar-24</v>
      </c>
      <c r="B362" s="331" t="str">
        <f t="shared" si="173"/>
        <v>Hotel Name45374</v>
      </c>
      <c r="C362" s="332" t="s">
        <v>183</v>
      </c>
      <c r="D362" s="333" t="str">
        <f t="shared" si="174"/>
        <v>Mar-24</v>
      </c>
      <c r="E362" s="333" t="s">
        <v>54</v>
      </c>
      <c r="F362" s="333">
        <v>45374</v>
      </c>
      <c r="G362" s="334">
        <f t="shared" si="175"/>
        <v>7</v>
      </c>
      <c r="H362" s="288"/>
      <c r="I362" s="288"/>
      <c r="J362" s="288"/>
      <c r="K362" s="289">
        <f t="shared" si="190"/>
        <v>0</v>
      </c>
      <c r="L362" s="288"/>
      <c r="M362" s="288"/>
      <c r="N362" s="288"/>
      <c r="O362" s="289">
        <f t="shared" si="184"/>
        <v>0</v>
      </c>
      <c r="P362" s="335">
        <f t="shared" si="160"/>
        <v>0</v>
      </c>
      <c r="Q362" s="335">
        <f t="shared" si="161"/>
        <v>0</v>
      </c>
      <c r="R362" s="288" t="s">
        <v>75</v>
      </c>
      <c r="S362" s="288">
        <f t="shared" si="188"/>
        <v>0</v>
      </c>
      <c r="T362" s="335">
        <f t="shared" si="162"/>
        <v>0</v>
      </c>
      <c r="U362" s="288" t="s">
        <v>75</v>
      </c>
      <c r="V362" s="336" t="b">
        <f t="shared" si="176"/>
        <v>1</v>
      </c>
      <c r="W362" s="337">
        <f t="shared" si="186"/>
        <v>0</v>
      </c>
      <c r="X362" s="337">
        <f t="shared" si="187"/>
        <v>0</v>
      </c>
      <c r="Y362" s="329"/>
      <c r="Z362" s="339"/>
      <c r="AB362" s="288">
        <f t="shared" si="163"/>
        <v>0</v>
      </c>
      <c r="AC362" s="288">
        <f t="shared" si="164"/>
        <v>0</v>
      </c>
      <c r="AD362" s="288">
        <f t="shared" si="165"/>
        <v>0</v>
      </c>
      <c r="AE362" s="288">
        <f t="shared" si="166"/>
        <v>0</v>
      </c>
      <c r="AF362" s="288"/>
      <c r="AG362" s="288"/>
      <c r="AH362" s="288"/>
      <c r="AI362" s="292"/>
      <c r="AJ362" s="289">
        <f t="shared" si="189"/>
        <v>0</v>
      </c>
      <c r="AK362" s="288"/>
      <c r="AL362" s="288"/>
      <c r="AM362" s="288"/>
      <c r="AN362" s="289">
        <f t="shared" si="178"/>
        <v>0</v>
      </c>
      <c r="AO362" s="335">
        <f t="shared" si="167"/>
        <v>0</v>
      </c>
      <c r="AP362" s="335">
        <f t="shared" si="168"/>
        <v>0</v>
      </c>
      <c r="AR362" s="288"/>
      <c r="AS362" s="288"/>
      <c r="AT362" s="288"/>
      <c r="AU362" s="289"/>
      <c r="AV362" s="288">
        <f t="shared" si="179"/>
        <v>0</v>
      </c>
      <c r="AW362" s="288">
        <f t="shared" si="180"/>
        <v>0</v>
      </c>
      <c r="AX362" s="288">
        <f t="shared" si="181"/>
        <v>0</v>
      </c>
      <c r="AY362" s="288">
        <f t="shared" si="182"/>
        <v>0</v>
      </c>
      <c r="AZ362" s="340"/>
      <c r="BA362" s="288"/>
      <c r="BB362" s="288"/>
      <c r="BC362" s="288"/>
      <c r="BD362" s="289"/>
      <c r="BE362" s="288">
        <f t="shared" si="183"/>
        <v>0</v>
      </c>
      <c r="BF362" s="288">
        <f t="shared" si="169"/>
        <v>0</v>
      </c>
      <c r="BG362" s="288">
        <f t="shared" si="170"/>
        <v>0</v>
      </c>
      <c r="BH362" s="288">
        <f t="shared" si="171"/>
        <v>0</v>
      </c>
      <c r="DJ362" s="341"/>
    </row>
    <row r="363" spans="1:114" ht="12.75" customHeight="1" outlineLevel="1" x14ac:dyDescent="0.25">
      <c r="A363" s="331" t="str">
        <f t="shared" si="172"/>
        <v>Hotel NameMar-24</v>
      </c>
      <c r="B363" s="331" t="str">
        <f t="shared" si="173"/>
        <v>Hotel Name45375</v>
      </c>
      <c r="C363" s="332" t="s">
        <v>183</v>
      </c>
      <c r="D363" s="333" t="str">
        <f t="shared" si="174"/>
        <v>Mar-24</v>
      </c>
      <c r="E363" s="333" t="s">
        <v>54</v>
      </c>
      <c r="F363" s="333">
        <v>45375</v>
      </c>
      <c r="G363" s="334">
        <f t="shared" si="175"/>
        <v>1</v>
      </c>
      <c r="H363" s="288"/>
      <c r="I363" s="288"/>
      <c r="J363" s="288"/>
      <c r="K363" s="289">
        <f t="shared" si="190"/>
        <v>0</v>
      </c>
      <c r="L363" s="288"/>
      <c r="M363" s="288"/>
      <c r="N363" s="288"/>
      <c r="O363" s="289">
        <f t="shared" si="184"/>
        <v>0</v>
      </c>
      <c r="P363" s="335">
        <f t="shared" si="160"/>
        <v>0</v>
      </c>
      <c r="Q363" s="335">
        <f t="shared" si="161"/>
        <v>0</v>
      </c>
      <c r="R363" s="288" t="s">
        <v>75</v>
      </c>
      <c r="S363" s="288">
        <f t="shared" si="188"/>
        <v>0</v>
      </c>
      <c r="T363" s="335">
        <f t="shared" si="162"/>
        <v>0</v>
      </c>
      <c r="U363" s="288" t="s">
        <v>75</v>
      </c>
      <c r="V363" s="336" t="b">
        <f t="shared" si="176"/>
        <v>1</v>
      </c>
      <c r="W363" s="337">
        <f t="shared" si="186"/>
        <v>0</v>
      </c>
      <c r="X363" s="337">
        <f t="shared" si="187"/>
        <v>0</v>
      </c>
      <c r="Y363" s="329"/>
      <c r="Z363" s="339"/>
      <c r="AB363" s="288">
        <f t="shared" si="163"/>
        <v>0</v>
      </c>
      <c r="AC363" s="288">
        <f t="shared" si="164"/>
        <v>0</v>
      </c>
      <c r="AD363" s="288">
        <f t="shared" si="165"/>
        <v>0</v>
      </c>
      <c r="AE363" s="288">
        <f t="shared" si="166"/>
        <v>0</v>
      </c>
      <c r="AF363" s="288"/>
      <c r="AG363" s="288"/>
      <c r="AH363" s="288"/>
      <c r="AI363" s="292"/>
      <c r="AJ363" s="289">
        <f t="shared" si="189"/>
        <v>0</v>
      </c>
      <c r="AK363" s="288"/>
      <c r="AL363" s="288"/>
      <c r="AM363" s="288"/>
      <c r="AN363" s="289">
        <f t="shared" si="178"/>
        <v>0</v>
      </c>
      <c r="AO363" s="335">
        <f t="shared" si="167"/>
        <v>0</v>
      </c>
      <c r="AP363" s="335">
        <f t="shared" si="168"/>
        <v>0</v>
      </c>
      <c r="AR363" s="288"/>
      <c r="AS363" s="288"/>
      <c r="AT363" s="288"/>
      <c r="AU363" s="289"/>
      <c r="AV363" s="288">
        <f t="shared" si="179"/>
        <v>0</v>
      </c>
      <c r="AW363" s="288">
        <f t="shared" si="180"/>
        <v>0</v>
      </c>
      <c r="AX363" s="288">
        <f t="shared" si="181"/>
        <v>0</v>
      </c>
      <c r="AY363" s="288">
        <f t="shared" si="182"/>
        <v>0</v>
      </c>
      <c r="AZ363" s="340"/>
      <c r="BA363" s="288"/>
      <c r="BB363" s="288"/>
      <c r="BC363" s="288"/>
      <c r="BD363" s="289"/>
      <c r="BE363" s="288">
        <f t="shared" si="183"/>
        <v>0</v>
      </c>
      <c r="BF363" s="288">
        <f t="shared" si="169"/>
        <v>0</v>
      </c>
      <c r="BG363" s="288">
        <f t="shared" si="170"/>
        <v>0</v>
      </c>
      <c r="BH363" s="288">
        <f t="shared" si="171"/>
        <v>0</v>
      </c>
      <c r="DJ363" s="341"/>
    </row>
    <row r="364" spans="1:114" ht="12.75" customHeight="1" outlineLevel="1" x14ac:dyDescent="0.25">
      <c r="A364" s="331" t="str">
        <f t="shared" si="172"/>
        <v>Hotel NameMar-24</v>
      </c>
      <c r="B364" s="331" t="str">
        <f t="shared" si="173"/>
        <v>Hotel Name45376</v>
      </c>
      <c r="C364" s="332" t="s">
        <v>183</v>
      </c>
      <c r="D364" s="333" t="str">
        <f t="shared" si="174"/>
        <v>Mar-24</v>
      </c>
      <c r="E364" s="333" t="s">
        <v>54</v>
      </c>
      <c r="F364" s="333">
        <v>45376</v>
      </c>
      <c r="G364" s="334">
        <f t="shared" si="175"/>
        <v>2</v>
      </c>
      <c r="H364" s="288"/>
      <c r="I364" s="288"/>
      <c r="J364" s="288"/>
      <c r="K364" s="289">
        <f t="shared" si="190"/>
        <v>0</v>
      </c>
      <c r="L364" s="288"/>
      <c r="M364" s="288"/>
      <c r="N364" s="288"/>
      <c r="O364" s="289">
        <f t="shared" si="184"/>
        <v>0</v>
      </c>
      <c r="P364" s="335">
        <f t="shared" si="160"/>
        <v>0</v>
      </c>
      <c r="Q364" s="335">
        <f t="shared" si="161"/>
        <v>0</v>
      </c>
      <c r="R364" s="288" t="s">
        <v>75</v>
      </c>
      <c r="S364" s="288">
        <f t="shared" si="188"/>
        <v>0</v>
      </c>
      <c r="T364" s="335">
        <f t="shared" si="162"/>
        <v>0</v>
      </c>
      <c r="U364" s="288" t="s">
        <v>75</v>
      </c>
      <c r="V364" s="336" t="b">
        <f t="shared" si="176"/>
        <v>1</v>
      </c>
      <c r="W364" s="337">
        <f t="shared" si="186"/>
        <v>0</v>
      </c>
      <c r="X364" s="337">
        <f t="shared" si="187"/>
        <v>0</v>
      </c>
      <c r="Y364" s="329"/>
      <c r="Z364" s="339"/>
      <c r="AB364" s="288">
        <f t="shared" si="163"/>
        <v>0</v>
      </c>
      <c r="AC364" s="288">
        <f t="shared" si="164"/>
        <v>0</v>
      </c>
      <c r="AD364" s="288">
        <f t="shared" si="165"/>
        <v>0</v>
      </c>
      <c r="AE364" s="288">
        <f t="shared" si="166"/>
        <v>0</v>
      </c>
      <c r="AF364" s="288"/>
      <c r="AG364" s="288"/>
      <c r="AH364" s="288"/>
      <c r="AI364" s="292"/>
      <c r="AJ364" s="289">
        <f t="shared" si="189"/>
        <v>0</v>
      </c>
      <c r="AK364" s="288"/>
      <c r="AL364" s="288"/>
      <c r="AM364" s="288"/>
      <c r="AN364" s="289">
        <f t="shared" si="178"/>
        <v>0</v>
      </c>
      <c r="AO364" s="335">
        <f t="shared" si="167"/>
        <v>0</v>
      </c>
      <c r="AP364" s="335">
        <f t="shared" si="168"/>
        <v>0</v>
      </c>
      <c r="AR364" s="288"/>
      <c r="AS364" s="288"/>
      <c r="AT364" s="288"/>
      <c r="AU364" s="289"/>
      <c r="AV364" s="288">
        <f t="shared" si="179"/>
        <v>0</v>
      </c>
      <c r="AW364" s="288">
        <f t="shared" si="180"/>
        <v>0</v>
      </c>
      <c r="AX364" s="288">
        <f t="shared" si="181"/>
        <v>0</v>
      </c>
      <c r="AY364" s="288">
        <f t="shared" si="182"/>
        <v>0</v>
      </c>
      <c r="AZ364" s="340"/>
      <c r="BA364" s="288"/>
      <c r="BB364" s="288"/>
      <c r="BC364" s="288"/>
      <c r="BD364" s="289"/>
      <c r="BE364" s="288">
        <f t="shared" si="183"/>
        <v>0</v>
      </c>
      <c r="BF364" s="288">
        <f t="shared" si="169"/>
        <v>0</v>
      </c>
      <c r="BG364" s="288">
        <f t="shared" si="170"/>
        <v>0</v>
      </c>
      <c r="BH364" s="288">
        <f t="shared" si="171"/>
        <v>0</v>
      </c>
      <c r="DJ364" s="341"/>
    </row>
    <row r="365" spans="1:114" ht="12.75" customHeight="1" outlineLevel="1" x14ac:dyDescent="0.25">
      <c r="A365" s="331" t="str">
        <f t="shared" si="172"/>
        <v>Hotel NameMar-24</v>
      </c>
      <c r="B365" s="331" t="str">
        <f t="shared" si="173"/>
        <v>Hotel Name45377</v>
      </c>
      <c r="C365" s="332" t="s">
        <v>183</v>
      </c>
      <c r="D365" s="333" t="str">
        <f t="shared" si="174"/>
        <v>Mar-24</v>
      </c>
      <c r="E365" s="333" t="s">
        <v>54</v>
      </c>
      <c r="F365" s="333">
        <v>45377</v>
      </c>
      <c r="G365" s="334">
        <f t="shared" si="175"/>
        <v>3</v>
      </c>
      <c r="H365" s="288"/>
      <c r="I365" s="288"/>
      <c r="J365" s="288"/>
      <c r="K365" s="289">
        <f t="shared" si="190"/>
        <v>0</v>
      </c>
      <c r="L365" s="288"/>
      <c r="M365" s="288"/>
      <c r="N365" s="288"/>
      <c r="O365" s="289">
        <f t="shared" si="184"/>
        <v>0</v>
      </c>
      <c r="P365" s="335">
        <f t="shared" si="160"/>
        <v>0</v>
      </c>
      <c r="Q365" s="335">
        <f t="shared" si="161"/>
        <v>0</v>
      </c>
      <c r="R365" s="288" t="s">
        <v>75</v>
      </c>
      <c r="S365" s="288">
        <f t="shared" si="188"/>
        <v>0</v>
      </c>
      <c r="T365" s="335">
        <f t="shared" si="162"/>
        <v>0</v>
      </c>
      <c r="U365" s="288" t="s">
        <v>75</v>
      </c>
      <c r="V365" s="336" t="b">
        <f t="shared" si="176"/>
        <v>1</v>
      </c>
      <c r="W365" s="337">
        <f t="shared" si="186"/>
        <v>0</v>
      </c>
      <c r="X365" s="337">
        <f t="shared" si="187"/>
        <v>0</v>
      </c>
      <c r="Y365" s="329"/>
      <c r="Z365" s="339"/>
      <c r="AB365" s="288">
        <f t="shared" si="163"/>
        <v>0</v>
      </c>
      <c r="AC365" s="288">
        <f t="shared" si="164"/>
        <v>0</v>
      </c>
      <c r="AD365" s="288">
        <f t="shared" si="165"/>
        <v>0</v>
      </c>
      <c r="AE365" s="288">
        <f t="shared" si="166"/>
        <v>0</v>
      </c>
      <c r="AF365" s="288"/>
      <c r="AG365" s="288"/>
      <c r="AH365" s="288"/>
      <c r="AI365" s="292"/>
      <c r="AJ365" s="289">
        <f t="shared" si="189"/>
        <v>0</v>
      </c>
      <c r="AK365" s="288"/>
      <c r="AL365" s="288"/>
      <c r="AM365" s="288"/>
      <c r="AN365" s="289">
        <f t="shared" si="178"/>
        <v>0</v>
      </c>
      <c r="AO365" s="335">
        <f t="shared" si="167"/>
        <v>0</v>
      </c>
      <c r="AP365" s="335">
        <f t="shared" si="168"/>
        <v>0</v>
      </c>
      <c r="AR365" s="288"/>
      <c r="AS365" s="288"/>
      <c r="AT365" s="288"/>
      <c r="AU365" s="289"/>
      <c r="AV365" s="288">
        <f t="shared" si="179"/>
        <v>0</v>
      </c>
      <c r="AW365" s="288">
        <f t="shared" si="180"/>
        <v>0</v>
      </c>
      <c r="AX365" s="288">
        <f t="shared" si="181"/>
        <v>0</v>
      </c>
      <c r="AY365" s="288">
        <f t="shared" si="182"/>
        <v>0</v>
      </c>
      <c r="AZ365" s="340"/>
      <c r="BA365" s="288"/>
      <c r="BB365" s="288"/>
      <c r="BC365" s="288"/>
      <c r="BD365" s="289"/>
      <c r="BE365" s="288">
        <f t="shared" si="183"/>
        <v>0</v>
      </c>
      <c r="BF365" s="288">
        <f t="shared" si="169"/>
        <v>0</v>
      </c>
      <c r="BG365" s="288">
        <f t="shared" si="170"/>
        <v>0</v>
      </c>
      <c r="BH365" s="288">
        <f t="shared" si="171"/>
        <v>0</v>
      </c>
      <c r="DJ365" s="341"/>
    </row>
    <row r="366" spans="1:114" ht="12.75" customHeight="1" outlineLevel="1" x14ac:dyDescent="0.25">
      <c r="A366" s="331" t="str">
        <f t="shared" si="172"/>
        <v>Hotel NameMar-24</v>
      </c>
      <c r="B366" s="331" t="str">
        <f t="shared" si="173"/>
        <v>Hotel Name45378</v>
      </c>
      <c r="C366" s="332" t="s">
        <v>183</v>
      </c>
      <c r="D366" s="333" t="str">
        <f t="shared" si="174"/>
        <v>Mar-24</v>
      </c>
      <c r="E366" s="333" t="s">
        <v>54</v>
      </c>
      <c r="F366" s="333">
        <v>45378</v>
      </c>
      <c r="G366" s="334">
        <f t="shared" si="175"/>
        <v>4</v>
      </c>
      <c r="H366" s="288"/>
      <c r="I366" s="288"/>
      <c r="J366" s="288"/>
      <c r="K366" s="289">
        <f t="shared" si="190"/>
        <v>0</v>
      </c>
      <c r="L366" s="288"/>
      <c r="M366" s="288"/>
      <c r="N366" s="288"/>
      <c r="O366" s="289">
        <f t="shared" si="184"/>
        <v>0</v>
      </c>
      <c r="P366" s="335">
        <f t="shared" si="160"/>
        <v>0</v>
      </c>
      <c r="Q366" s="335">
        <f t="shared" si="161"/>
        <v>0</v>
      </c>
      <c r="R366" s="288" t="s">
        <v>75</v>
      </c>
      <c r="S366" s="288">
        <f t="shared" si="188"/>
        <v>0</v>
      </c>
      <c r="T366" s="335">
        <f t="shared" si="162"/>
        <v>0</v>
      </c>
      <c r="U366" s="288" t="s">
        <v>75</v>
      </c>
      <c r="V366" s="336" t="b">
        <f t="shared" si="176"/>
        <v>1</v>
      </c>
      <c r="W366" s="337">
        <f t="shared" si="186"/>
        <v>0</v>
      </c>
      <c r="X366" s="337">
        <f t="shared" si="187"/>
        <v>0</v>
      </c>
      <c r="Y366" s="329"/>
      <c r="Z366" s="339"/>
      <c r="AB366" s="288">
        <f t="shared" si="163"/>
        <v>0</v>
      </c>
      <c r="AC366" s="288">
        <f t="shared" si="164"/>
        <v>0</v>
      </c>
      <c r="AD366" s="288">
        <f t="shared" si="165"/>
        <v>0</v>
      </c>
      <c r="AE366" s="288">
        <f t="shared" si="166"/>
        <v>0</v>
      </c>
      <c r="AF366" s="288"/>
      <c r="AG366" s="288"/>
      <c r="AH366" s="288"/>
      <c r="AI366" s="292"/>
      <c r="AJ366" s="289">
        <f t="shared" si="189"/>
        <v>0</v>
      </c>
      <c r="AK366" s="288"/>
      <c r="AL366" s="288"/>
      <c r="AM366" s="288"/>
      <c r="AN366" s="289">
        <f t="shared" si="178"/>
        <v>0</v>
      </c>
      <c r="AO366" s="335">
        <f t="shared" si="167"/>
        <v>0</v>
      </c>
      <c r="AP366" s="335">
        <f t="shared" si="168"/>
        <v>0</v>
      </c>
      <c r="AR366" s="288"/>
      <c r="AS366" s="288"/>
      <c r="AT366" s="288"/>
      <c r="AU366" s="289"/>
      <c r="AV366" s="288">
        <f t="shared" si="179"/>
        <v>0</v>
      </c>
      <c r="AW366" s="288">
        <f t="shared" si="180"/>
        <v>0</v>
      </c>
      <c r="AX366" s="288">
        <f t="shared" si="181"/>
        <v>0</v>
      </c>
      <c r="AY366" s="288">
        <f t="shared" si="182"/>
        <v>0</v>
      </c>
      <c r="AZ366" s="340"/>
      <c r="BA366" s="288"/>
      <c r="BB366" s="288"/>
      <c r="BC366" s="288"/>
      <c r="BD366" s="289"/>
      <c r="BE366" s="288">
        <f t="shared" si="183"/>
        <v>0</v>
      </c>
      <c r="BF366" s="288">
        <f t="shared" si="169"/>
        <v>0</v>
      </c>
      <c r="BG366" s="288">
        <f t="shared" si="170"/>
        <v>0</v>
      </c>
      <c r="BH366" s="288">
        <f t="shared" si="171"/>
        <v>0</v>
      </c>
      <c r="DJ366" s="341"/>
    </row>
    <row r="367" spans="1:114" ht="12.75" customHeight="1" outlineLevel="1" x14ac:dyDescent="0.25">
      <c r="A367" s="331" t="str">
        <f t="shared" si="172"/>
        <v>Hotel NameMar-24</v>
      </c>
      <c r="B367" s="331" t="str">
        <f t="shared" si="173"/>
        <v>Hotel Name45379</v>
      </c>
      <c r="C367" s="332" t="s">
        <v>183</v>
      </c>
      <c r="D367" s="333" t="str">
        <f t="shared" si="174"/>
        <v>Mar-24</v>
      </c>
      <c r="E367" s="333" t="s">
        <v>54</v>
      </c>
      <c r="F367" s="333">
        <v>45379</v>
      </c>
      <c r="G367" s="334">
        <f t="shared" si="175"/>
        <v>5</v>
      </c>
      <c r="H367" s="288"/>
      <c r="I367" s="288"/>
      <c r="J367" s="288"/>
      <c r="K367" s="289">
        <f t="shared" si="190"/>
        <v>0</v>
      </c>
      <c r="L367" s="288"/>
      <c r="M367" s="288"/>
      <c r="N367" s="288"/>
      <c r="O367" s="289">
        <f t="shared" si="184"/>
        <v>0</v>
      </c>
      <c r="P367" s="335">
        <f t="shared" si="160"/>
        <v>0</v>
      </c>
      <c r="Q367" s="335">
        <f t="shared" si="161"/>
        <v>0</v>
      </c>
      <c r="R367" s="288" t="s">
        <v>75</v>
      </c>
      <c r="S367" s="288">
        <f t="shared" si="188"/>
        <v>0</v>
      </c>
      <c r="T367" s="335">
        <f t="shared" si="162"/>
        <v>0</v>
      </c>
      <c r="U367" s="288" t="s">
        <v>75</v>
      </c>
      <c r="V367" s="336" t="b">
        <f t="shared" si="176"/>
        <v>1</v>
      </c>
      <c r="W367" s="337">
        <f t="shared" si="186"/>
        <v>0</v>
      </c>
      <c r="X367" s="337">
        <f t="shared" si="187"/>
        <v>0</v>
      </c>
      <c r="Y367" s="329"/>
      <c r="Z367" s="339"/>
      <c r="AB367" s="288">
        <f t="shared" si="163"/>
        <v>0</v>
      </c>
      <c r="AC367" s="288">
        <f t="shared" si="164"/>
        <v>0</v>
      </c>
      <c r="AD367" s="288">
        <f t="shared" si="165"/>
        <v>0</v>
      </c>
      <c r="AE367" s="288">
        <f t="shared" si="166"/>
        <v>0</v>
      </c>
      <c r="AF367" s="288"/>
      <c r="AG367" s="288"/>
      <c r="AH367" s="288"/>
      <c r="AI367" s="292"/>
      <c r="AJ367" s="289">
        <f t="shared" si="189"/>
        <v>0</v>
      </c>
      <c r="AK367" s="288"/>
      <c r="AL367" s="288"/>
      <c r="AM367" s="288"/>
      <c r="AN367" s="289">
        <f t="shared" si="178"/>
        <v>0</v>
      </c>
      <c r="AO367" s="335">
        <f t="shared" si="167"/>
        <v>0</v>
      </c>
      <c r="AP367" s="335">
        <f t="shared" si="168"/>
        <v>0</v>
      </c>
      <c r="AR367" s="288"/>
      <c r="AS367" s="288"/>
      <c r="AT367" s="288"/>
      <c r="AU367" s="289"/>
      <c r="AV367" s="288">
        <f t="shared" si="179"/>
        <v>0</v>
      </c>
      <c r="AW367" s="288">
        <f t="shared" si="180"/>
        <v>0</v>
      </c>
      <c r="AX367" s="288">
        <f t="shared" si="181"/>
        <v>0</v>
      </c>
      <c r="AY367" s="288">
        <f t="shared" si="182"/>
        <v>0</v>
      </c>
      <c r="AZ367" s="340"/>
      <c r="BA367" s="288"/>
      <c r="BB367" s="288"/>
      <c r="BC367" s="288"/>
      <c r="BD367" s="289"/>
      <c r="BE367" s="288">
        <f t="shared" si="183"/>
        <v>0</v>
      </c>
      <c r="BF367" s="288">
        <f t="shared" si="169"/>
        <v>0</v>
      </c>
      <c r="BG367" s="288">
        <f t="shared" si="170"/>
        <v>0</v>
      </c>
      <c r="BH367" s="288">
        <f t="shared" si="171"/>
        <v>0</v>
      </c>
      <c r="DJ367" s="341"/>
    </row>
    <row r="368" spans="1:114" ht="12.75" customHeight="1" outlineLevel="1" x14ac:dyDescent="0.25">
      <c r="A368" s="331" t="str">
        <f t="shared" ref="A368" si="191">C368&amp;D368</f>
        <v>Hotel NameMar-24</v>
      </c>
      <c r="B368" s="331" t="str">
        <f t="shared" ref="B368" si="192">C368&amp;F368</f>
        <v>Hotel Name45380</v>
      </c>
      <c r="C368" s="332" t="s">
        <v>183</v>
      </c>
      <c r="D368" s="333" t="str">
        <f>TEXT(F368,"mmm")&amp;"-"&amp;RIGHT(YEAR(F368),2)</f>
        <v>Mar-24</v>
      </c>
      <c r="E368" s="333" t="s">
        <v>54</v>
      </c>
      <c r="F368" s="333">
        <v>45380</v>
      </c>
      <c r="G368" s="334">
        <f>WEEKDAY(F368)</f>
        <v>6</v>
      </c>
      <c r="H368" s="288"/>
      <c r="I368" s="288"/>
      <c r="J368" s="288"/>
      <c r="K368" s="289">
        <f>SUM(H368:J368)-J368</f>
        <v>0</v>
      </c>
      <c r="L368" s="288"/>
      <c r="M368" s="288"/>
      <c r="N368" s="288"/>
      <c r="O368" s="289">
        <f>SUM(L368:N368)-N368</f>
        <v>0</v>
      </c>
      <c r="P368" s="335">
        <f>IF(ISERROR(K368/VLOOKUP(C368,$W$1:$X$4,2,0)),"",K368/VLOOKUP(C368,$W$1:$X$4,2,0))</f>
        <v>0</v>
      </c>
      <c r="Q368" s="335">
        <f>IF(ISERROR(O368/VLOOKUP(C368,$W$1:$X$4,2,0)),"",O368/VLOOKUP(C368,$W$1:$X$4,2,0))</f>
        <v>0</v>
      </c>
      <c r="R368" s="288" t="s">
        <v>75</v>
      </c>
      <c r="S368" s="288">
        <f>N368</f>
        <v>0</v>
      </c>
      <c r="T368" s="335">
        <f>(O368+S368)/VLOOKUP(C368,$W$1:$X$4,2,0)</f>
        <v>0</v>
      </c>
      <c r="U368" s="288" t="s">
        <v>75</v>
      </c>
      <c r="V368" s="336" t="b">
        <f>U368=R368</f>
        <v>1</v>
      </c>
      <c r="W368" s="337">
        <f>ROUND(L368,0)</f>
        <v>0</v>
      </c>
      <c r="X368" s="337">
        <f>ROUND(M368,0)</f>
        <v>0</v>
      </c>
      <c r="Y368" s="329"/>
      <c r="Z368" s="339"/>
      <c r="AB368" s="288">
        <f>L368-H368</f>
        <v>0</v>
      </c>
      <c r="AC368" s="288">
        <f>M368-I368</f>
        <v>0</v>
      </c>
      <c r="AD368" s="288">
        <f>N368-J368</f>
        <v>0</v>
      </c>
      <c r="AE368" s="288">
        <f>O368-K368</f>
        <v>0</v>
      </c>
      <c r="AF368" s="288"/>
      <c r="AG368" s="288"/>
      <c r="AH368" s="288"/>
      <c r="AI368" s="292"/>
      <c r="AJ368" s="289">
        <f>SUM(AG368:AI368)-AI368</f>
        <v>0</v>
      </c>
      <c r="AK368" s="288"/>
      <c r="AL368" s="288"/>
      <c r="AM368" s="288"/>
      <c r="AN368" s="289">
        <f>SUM(AK368:AM368)-AM368</f>
        <v>0</v>
      </c>
      <c r="AO368" s="335">
        <f>IF(ISERROR(AJ368/VLOOKUP(C368,$W$1:$X$4,2,0)),"",AJ368/VLOOKUP(C368,$W$1:$X$4,2,0))</f>
        <v>0</v>
      </c>
      <c r="AP368" s="335">
        <f>IF(ISERROR(AN368/VLOOKUP(C368,$W$1:$X$4,2,0)),"",AN368/VLOOKUP(C368,$W$1:$X$4,2,0))</f>
        <v>0</v>
      </c>
      <c r="AR368" s="288"/>
      <c r="AS368" s="288"/>
      <c r="AT368" s="288"/>
      <c r="AU368" s="289"/>
      <c r="AV368" s="288">
        <f>H368-AR368</f>
        <v>0</v>
      </c>
      <c r="AW368" s="288">
        <f>I368-AS368</f>
        <v>0</v>
      </c>
      <c r="AX368" s="288">
        <f>J368-AT368</f>
        <v>0</v>
      </c>
      <c r="AY368" s="288">
        <f>K368-AU368</f>
        <v>0</v>
      </c>
      <c r="AZ368" s="340"/>
      <c r="BA368" s="288"/>
      <c r="BB368" s="288"/>
      <c r="BC368" s="288"/>
      <c r="BD368" s="289"/>
      <c r="BE368" s="288">
        <f>L368-BA368</f>
        <v>0</v>
      </c>
      <c r="BF368" s="288">
        <f>M368-BB368</f>
        <v>0</v>
      </c>
      <c r="BG368" s="288">
        <f>N368-BC368</f>
        <v>0</v>
      </c>
      <c r="BH368" s="288">
        <f>O368-BD368</f>
        <v>0</v>
      </c>
      <c r="DJ368" s="341"/>
    </row>
    <row r="369" spans="1:16321" ht="12.75" customHeight="1" outlineLevel="1" x14ac:dyDescent="0.25">
      <c r="A369" s="331" t="str">
        <f t="shared" si="172"/>
        <v>Hotel NameMar-24</v>
      </c>
      <c r="B369" s="331" t="str">
        <f t="shared" si="173"/>
        <v>Hotel Name45381</v>
      </c>
      <c r="C369" s="332" t="s">
        <v>183</v>
      </c>
      <c r="D369" s="333" t="str">
        <f t="shared" si="174"/>
        <v>Mar-24</v>
      </c>
      <c r="E369" s="333" t="s">
        <v>54</v>
      </c>
      <c r="F369" s="333">
        <v>45381</v>
      </c>
      <c r="G369" s="334">
        <f t="shared" si="175"/>
        <v>7</v>
      </c>
      <c r="H369" s="288"/>
      <c r="I369" s="288"/>
      <c r="J369" s="288"/>
      <c r="K369" s="289">
        <f t="shared" si="190"/>
        <v>0</v>
      </c>
      <c r="L369" s="288"/>
      <c r="M369" s="288"/>
      <c r="N369" s="288"/>
      <c r="O369" s="289">
        <f t="shared" si="184"/>
        <v>0</v>
      </c>
      <c r="P369" s="335">
        <f t="shared" si="160"/>
        <v>0</v>
      </c>
      <c r="Q369" s="335">
        <f t="shared" si="161"/>
        <v>0</v>
      </c>
      <c r="R369" s="288" t="s">
        <v>75</v>
      </c>
      <c r="S369" s="288">
        <f t="shared" si="188"/>
        <v>0</v>
      </c>
      <c r="T369" s="335">
        <f t="shared" si="162"/>
        <v>0</v>
      </c>
      <c r="U369" s="288" t="s">
        <v>75</v>
      </c>
      <c r="V369" s="336" t="b">
        <f t="shared" si="176"/>
        <v>1</v>
      </c>
      <c r="W369" s="337">
        <f t="shared" si="186"/>
        <v>0</v>
      </c>
      <c r="X369" s="337">
        <f t="shared" si="187"/>
        <v>0</v>
      </c>
      <c r="Y369" s="329"/>
      <c r="Z369" s="339"/>
      <c r="AB369" s="288">
        <f t="shared" si="163"/>
        <v>0</v>
      </c>
      <c r="AC369" s="288">
        <f t="shared" si="164"/>
        <v>0</v>
      </c>
      <c r="AD369" s="288">
        <f t="shared" si="165"/>
        <v>0</v>
      </c>
      <c r="AE369" s="288">
        <f t="shared" si="166"/>
        <v>0</v>
      </c>
      <c r="AF369" s="288"/>
      <c r="AG369" s="288"/>
      <c r="AH369" s="288"/>
      <c r="AI369" s="292"/>
      <c r="AJ369" s="289">
        <f t="shared" si="189"/>
        <v>0</v>
      </c>
      <c r="AK369" s="288"/>
      <c r="AL369" s="288"/>
      <c r="AM369" s="288"/>
      <c r="AN369" s="289">
        <f t="shared" si="178"/>
        <v>0</v>
      </c>
      <c r="AO369" s="335">
        <f t="shared" si="167"/>
        <v>0</v>
      </c>
      <c r="AP369" s="335">
        <f t="shared" si="168"/>
        <v>0</v>
      </c>
      <c r="AR369" s="288"/>
      <c r="AS369" s="288"/>
      <c r="AT369" s="288"/>
      <c r="AU369" s="289"/>
      <c r="AV369" s="288">
        <f t="shared" si="179"/>
        <v>0</v>
      </c>
      <c r="AW369" s="288">
        <f t="shared" si="180"/>
        <v>0</v>
      </c>
      <c r="AX369" s="288">
        <f t="shared" si="181"/>
        <v>0</v>
      </c>
      <c r="AY369" s="288">
        <f t="shared" si="182"/>
        <v>0</v>
      </c>
      <c r="AZ369" s="340"/>
      <c r="BA369" s="288"/>
      <c r="BB369" s="288"/>
      <c r="BC369" s="288"/>
      <c r="BD369" s="289"/>
      <c r="BE369" s="288">
        <f t="shared" si="183"/>
        <v>0</v>
      </c>
      <c r="BF369" s="288">
        <f t="shared" si="169"/>
        <v>0</v>
      </c>
      <c r="BG369" s="288">
        <f t="shared" si="170"/>
        <v>0</v>
      </c>
      <c r="BH369" s="288">
        <f t="shared" si="171"/>
        <v>0</v>
      </c>
      <c r="DJ369" s="341"/>
    </row>
    <row r="370" spans="1:16321" x14ac:dyDescent="0.25"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  <c r="T370" s="343"/>
      <c r="U370" s="343"/>
      <c r="V370" s="343"/>
      <c r="W370" s="343"/>
      <c r="X370" s="343"/>
      <c r="Y370" s="343"/>
      <c r="Z370" s="343"/>
      <c r="AA370" s="343"/>
      <c r="AB370" s="343"/>
      <c r="AC370" s="343"/>
      <c r="AD370" s="343"/>
      <c r="AE370" s="343"/>
      <c r="AF370" s="343"/>
      <c r="AG370" s="343"/>
      <c r="AH370" s="343"/>
      <c r="AI370" s="343"/>
      <c r="AJ370" s="343"/>
      <c r="AK370" s="336"/>
      <c r="AL370" s="343"/>
      <c r="AM370" s="343"/>
      <c r="AN370" s="343"/>
      <c r="AO370" s="343"/>
      <c r="AP370" s="343"/>
      <c r="AQ370" s="323"/>
      <c r="AR370" s="323"/>
      <c r="AS370" s="323"/>
      <c r="AT370" s="323"/>
      <c r="AU370" s="323"/>
      <c r="AV370" s="323"/>
      <c r="AW370" s="340"/>
      <c r="AX370" s="340"/>
      <c r="AY370" s="340"/>
      <c r="AZ370" s="340"/>
      <c r="BA370" s="323"/>
      <c r="BB370" s="323"/>
      <c r="BC370" s="323"/>
      <c r="BD370" s="323"/>
      <c r="BE370" s="323"/>
      <c r="BF370" s="323"/>
      <c r="BG370" s="323"/>
      <c r="BH370" s="323"/>
      <c r="BI370" s="323"/>
      <c r="BJ370" s="323"/>
      <c r="BK370" s="323"/>
      <c r="BL370" s="323"/>
      <c r="BM370" s="323"/>
      <c r="BN370" s="323"/>
      <c r="BO370" s="323"/>
      <c r="BP370" s="323"/>
      <c r="BQ370" s="323"/>
      <c r="BR370" s="323"/>
      <c r="BS370" s="323"/>
      <c r="BT370" s="323"/>
      <c r="BU370" s="323"/>
      <c r="BV370" s="323"/>
      <c r="BW370" s="323"/>
      <c r="BX370" s="323"/>
      <c r="BY370" s="323"/>
      <c r="BZ370" s="323"/>
      <c r="CA370" s="323"/>
      <c r="CB370" s="323"/>
      <c r="CC370" s="323"/>
      <c r="CD370" s="323"/>
      <c r="CE370" s="323"/>
      <c r="CF370" s="323"/>
      <c r="CG370" s="323"/>
      <c r="CH370" s="323"/>
      <c r="CI370" s="323"/>
      <c r="CJ370" s="323"/>
      <c r="CK370" s="323"/>
      <c r="CL370" s="323"/>
      <c r="CM370" s="323"/>
      <c r="CN370" s="323"/>
      <c r="CO370" s="323"/>
      <c r="CP370" s="323"/>
      <c r="CQ370" s="323"/>
      <c r="CR370" s="323"/>
      <c r="CS370" s="323"/>
      <c r="CT370" s="323"/>
      <c r="CU370" s="323"/>
      <c r="CV370" s="323"/>
      <c r="CW370" s="323"/>
      <c r="CX370" s="323"/>
      <c r="CY370" s="323"/>
      <c r="CZ370" s="323"/>
      <c r="DA370" s="323"/>
      <c r="DB370" s="323"/>
      <c r="DC370" s="323"/>
      <c r="DD370" s="323"/>
      <c r="DE370" s="323"/>
      <c r="DF370" s="323"/>
      <c r="DG370" s="323"/>
      <c r="DH370" s="323"/>
      <c r="DI370" s="323"/>
      <c r="DJ370" s="323"/>
      <c r="DK370" s="323"/>
      <c r="DL370" s="323"/>
      <c r="DM370" s="323"/>
      <c r="DN370" s="323"/>
      <c r="DO370" s="323"/>
      <c r="DP370" s="323"/>
      <c r="DQ370" s="323"/>
      <c r="DR370" s="323"/>
      <c r="DS370" s="323"/>
      <c r="DT370" s="323"/>
      <c r="DU370" s="323"/>
      <c r="DV370" s="323"/>
      <c r="DW370" s="323"/>
      <c r="DX370" s="323"/>
      <c r="DY370" s="323"/>
      <c r="DZ370" s="323"/>
      <c r="EA370" s="323"/>
      <c r="EB370" s="323"/>
      <c r="EC370" s="323"/>
      <c r="ED370" s="323"/>
      <c r="EE370" s="323"/>
      <c r="EF370" s="323"/>
      <c r="EG370" s="323"/>
      <c r="EH370" s="323"/>
      <c r="EI370" s="323"/>
      <c r="EJ370" s="323"/>
      <c r="EK370" s="323"/>
      <c r="EL370" s="323"/>
      <c r="EM370" s="323"/>
      <c r="EN370" s="323"/>
      <c r="EO370" s="323"/>
      <c r="EP370" s="323"/>
      <c r="EQ370" s="323"/>
      <c r="ER370" s="323"/>
      <c r="ES370" s="323"/>
      <c r="ET370" s="323"/>
      <c r="EU370" s="323"/>
      <c r="EV370" s="323"/>
      <c r="EW370" s="323"/>
      <c r="EX370" s="323"/>
      <c r="EY370" s="323"/>
      <c r="EZ370" s="323"/>
      <c r="FA370" s="323"/>
      <c r="FB370" s="323"/>
      <c r="FC370" s="323"/>
      <c r="FD370" s="323"/>
      <c r="FE370" s="323"/>
      <c r="FF370" s="323"/>
      <c r="FG370" s="323"/>
      <c r="FH370" s="323"/>
      <c r="FI370" s="323"/>
      <c r="FJ370" s="323"/>
      <c r="FK370" s="323"/>
      <c r="FL370" s="323"/>
      <c r="FM370" s="323"/>
      <c r="FN370" s="323"/>
      <c r="FO370" s="323"/>
      <c r="FP370" s="323"/>
      <c r="FQ370" s="323"/>
      <c r="FR370" s="323"/>
      <c r="FS370" s="323"/>
      <c r="FT370" s="323"/>
      <c r="FU370" s="323"/>
      <c r="FV370" s="323"/>
      <c r="FW370" s="323"/>
      <c r="FX370" s="323"/>
      <c r="FY370" s="323"/>
      <c r="FZ370" s="323"/>
      <c r="GA370" s="323"/>
      <c r="GB370" s="323"/>
      <c r="GC370" s="323"/>
      <c r="GD370" s="323"/>
      <c r="GE370" s="323"/>
      <c r="GF370" s="323"/>
      <c r="GG370" s="323"/>
      <c r="GH370" s="323"/>
      <c r="GI370" s="323"/>
      <c r="GJ370" s="323"/>
      <c r="GK370" s="323"/>
      <c r="GL370" s="323"/>
      <c r="GM370" s="323"/>
      <c r="GN370" s="323"/>
      <c r="GO370" s="323"/>
      <c r="GP370" s="323"/>
      <c r="GQ370" s="323"/>
      <c r="GR370" s="323"/>
      <c r="GS370" s="323"/>
      <c r="GT370" s="323"/>
      <c r="GU370" s="323"/>
      <c r="GV370" s="323"/>
      <c r="GW370" s="323"/>
      <c r="GX370" s="323"/>
      <c r="GY370" s="323"/>
      <c r="GZ370" s="323"/>
      <c r="HA370" s="323"/>
      <c r="HB370" s="323"/>
      <c r="HC370" s="323"/>
      <c r="HD370" s="323"/>
      <c r="HE370" s="323"/>
      <c r="HF370" s="323"/>
      <c r="HG370" s="323"/>
      <c r="HH370" s="323"/>
      <c r="HI370" s="323"/>
      <c r="HJ370" s="323"/>
      <c r="HK370" s="323"/>
      <c r="HL370" s="323"/>
      <c r="HM370" s="323"/>
      <c r="HN370" s="323"/>
      <c r="HO370" s="323"/>
      <c r="HP370" s="323"/>
      <c r="HQ370" s="323"/>
      <c r="HR370" s="323"/>
      <c r="HS370" s="323"/>
      <c r="HT370" s="323"/>
      <c r="HU370" s="323"/>
      <c r="HV370" s="323"/>
      <c r="HW370" s="323"/>
      <c r="HX370" s="323"/>
      <c r="HY370" s="323"/>
      <c r="HZ370" s="323"/>
      <c r="IA370" s="323"/>
      <c r="IB370" s="323"/>
      <c r="IC370" s="323"/>
      <c r="ID370" s="323"/>
      <c r="IE370" s="323"/>
      <c r="IF370" s="323"/>
      <c r="IG370" s="323"/>
      <c r="IH370" s="323"/>
      <c r="II370" s="323"/>
      <c r="IJ370" s="323"/>
      <c r="IK370" s="323"/>
      <c r="IL370" s="323"/>
      <c r="IM370" s="323"/>
      <c r="IN370" s="323"/>
      <c r="IO370" s="323"/>
      <c r="IP370" s="323"/>
      <c r="IQ370" s="323"/>
      <c r="IR370" s="323"/>
      <c r="IS370" s="323"/>
      <c r="IT370" s="323"/>
      <c r="IU370" s="323"/>
      <c r="IV370" s="323"/>
      <c r="IW370" s="323"/>
      <c r="IX370" s="323"/>
      <c r="IY370" s="323"/>
      <c r="IZ370" s="323"/>
      <c r="JA370" s="323"/>
      <c r="JB370" s="323"/>
      <c r="JC370" s="323"/>
      <c r="JD370" s="323"/>
      <c r="JE370" s="323"/>
      <c r="JF370" s="323"/>
      <c r="JG370" s="323"/>
      <c r="JH370" s="323"/>
      <c r="JI370" s="323"/>
      <c r="JJ370" s="323"/>
      <c r="JK370" s="323"/>
      <c r="JL370" s="323"/>
      <c r="JM370" s="323"/>
      <c r="JN370" s="323"/>
      <c r="JO370" s="323"/>
      <c r="JP370" s="323"/>
      <c r="JQ370" s="323"/>
      <c r="JR370" s="323"/>
      <c r="JS370" s="323"/>
      <c r="JT370" s="323"/>
      <c r="JU370" s="323"/>
      <c r="JV370" s="323"/>
      <c r="JW370" s="323"/>
      <c r="JX370" s="323"/>
      <c r="JY370" s="323"/>
      <c r="JZ370" s="323"/>
      <c r="KA370" s="323"/>
      <c r="KB370" s="323"/>
      <c r="KC370" s="323"/>
      <c r="KD370" s="323"/>
      <c r="KE370" s="323"/>
      <c r="KF370" s="323"/>
      <c r="KG370" s="323"/>
      <c r="KH370" s="323"/>
      <c r="KI370" s="323"/>
      <c r="KJ370" s="323"/>
      <c r="KK370" s="323"/>
      <c r="KL370" s="323"/>
      <c r="KM370" s="323"/>
      <c r="KN370" s="323"/>
      <c r="KO370" s="323"/>
      <c r="KP370" s="323"/>
      <c r="KQ370" s="323"/>
      <c r="KR370" s="323"/>
      <c r="KS370" s="323"/>
      <c r="KT370" s="323"/>
      <c r="KU370" s="323"/>
      <c r="KV370" s="323"/>
      <c r="KW370" s="323"/>
      <c r="KX370" s="323"/>
      <c r="KY370" s="323"/>
      <c r="KZ370" s="323"/>
      <c r="LA370" s="323"/>
      <c r="LB370" s="323"/>
      <c r="LC370" s="323"/>
      <c r="LD370" s="323"/>
      <c r="LE370" s="323"/>
      <c r="LF370" s="323"/>
      <c r="LG370" s="323"/>
      <c r="LH370" s="323"/>
      <c r="LI370" s="323"/>
      <c r="LJ370" s="323"/>
      <c r="LK370" s="323"/>
      <c r="LL370" s="323"/>
      <c r="LM370" s="323"/>
      <c r="LN370" s="323"/>
      <c r="LO370" s="323"/>
      <c r="LP370" s="323"/>
      <c r="LQ370" s="323"/>
      <c r="LR370" s="323"/>
      <c r="LS370" s="323"/>
      <c r="LT370" s="323"/>
      <c r="LU370" s="323"/>
      <c r="LV370" s="323"/>
      <c r="LW370" s="323"/>
      <c r="LX370" s="323"/>
      <c r="LY370" s="323"/>
      <c r="LZ370" s="323"/>
      <c r="MA370" s="323"/>
      <c r="MB370" s="323"/>
      <c r="MC370" s="323"/>
      <c r="MD370" s="323"/>
      <c r="ME370" s="323"/>
      <c r="MF370" s="323"/>
      <c r="MG370" s="323"/>
      <c r="MH370" s="323"/>
      <c r="MI370" s="323"/>
      <c r="MJ370" s="323"/>
      <c r="MK370" s="323"/>
      <c r="ML370" s="323"/>
      <c r="MM370" s="323"/>
      <c r="MN370" s="323"/>
      <c r="MO370" s="323"/>
      <c r="MP370" s="323"/>
      <c r="MQ370" s="323"/>
      <c r="MR370" s="323"/>
      <c r="MS370" s="323"/>
      <c r="MT370" s="323"/>
      <c r="MU370" s="323"/>
      <c r="MV370" s="323"/>
      <c r="MW370" s="323"/>
      <c r="MX370" s="323"/>
      <c r="MY370" s="323"/>
      <c r="MZ370" s="323"/>
      <c r="NA370" s="323"/>
      <c r="NB370" s="323"/>
      <c r="NC370" s="323"/>
      <c r="ND370" s="323"/>
      <c r="NE370" s="323"/>
      <c r="NF370" s="323"/>
      <c r="NG370" s="323"/>
      <c r="NH370" s="323"/>
      <c r="NI370" s="323"/>
      <c r="NJ370" s="323"/>
      <c r="NK370" s="323"/>
      <c r="NL370" s="323"/>
      <c r="NM370" s="323"/>
      <c r="NN370" s="323"/>
      <c r="NO370" s="323"/>
      <c r="NP370" s="323"/>
      <c r="NQ370" s="323"/>
      <c r="NR370" s="323"/>
      <c r="NS370" s="323"/>
      <c r="NT370" s="323"/>
      <c r="NU370" s="323"/>
      <c r="NV370" s="323"/>
      <c r="NW370" s="323"/>
      <c r="NX370" s="323"/>
      <c r="NY370" s="323"/>
      <c r="NZ370" s="323"/>
      <c r="OA370" s="323"/>
      <c r="OB370" s="323"/>
      <c r="OC370" s="323"/>
      <c r="OD370" s="323"/>
      <c r="OE370" s="323"/>
      <c r="OF370" s="323"/>
      <c r="OG370" s="323"/>
      <c r="OH370" s="323"/>
      <c r="OI370" s="323"/>
      <c r="OJ370" s="323"/>
      <c r="OK370" s="323"/>
      <c r="OL370" s="323"/>
      <c r="OM370" s="323"/>
      <c r="ON370" s="323"/>
      <c r="OO370" s="323"/>
      <c r="OP370" s="323"/>
      <c r="OQ370" s="323"/>
      <c r="OR370" s="323"/>
      <c r="OS370" s="323"/>
      <c r="OT370" s="323"/>
      <c r="OU370" s="323"/>
      <c r="OV370" s="323"/>
      <c r="OW370" s="323"/>
      <c r="OX370" s="323"/>
      <c r="OY370" s="323"/>
      <c r="OZ370" s="323"/>
      <c r="PA370" s="323"/>
      <c r="PB370" s="323"/>
      <c r="PC370" s="323"/>
      <c r="PD370" s="323"/>
      <c r="PE370" s="323"/>
      <c r="PF370" s="323"/>
      <c r="PG370" s="323"/>
      <c r="PH370" s="323"/>
      <c r="PI370" s="323"/>
      <c r="PJ370" s="323"/>
      <c r="PK370" s="323"/>
      <c r="PL370" s="323"/>
      <c r="PM370" s="323"/>
      <c r="PN370" s="323"/>
      <c r="PO370" s="323"/>
      <c r="PP370" s="323"/>
      <c r="PQ370" s="323"/>
      <c r="PR370" s="323"/>
      <c r="PS370" s="323"/>
      <c r="PT370" s="323"/>
      <c r="PU370" s="323"/>
      <c r="PV370" s="323"/>
      <c r="PW370" s="323"/>
      <c r="PX370" s="323"/>
      <c r="PY370" s="323"/>
      <c r="PZ370" s="323"/>
      <c r="QA370" s="323"/>
      <c r="QB370" s="323"/>
      <c r="QC370" s="323"/>
      <c r="QD370" s="323"/>
      <c r="QE370" s="323"/>
      <c r="QF370" s="323"/>
      <c r="QG370" s="323"/>
      <c r="QH370" s="323"/>
      <c r="QI370" s="323"/>
      <c r="QJ370" s="323"/>
      <c r="QK370" s="323"/>
      <c r="QL370" s="323"/>
      <c r="QM370" s="323"/>
      <c r="QN370" s="323"/>
      <c r="QO370" s="323"/>
      <c r="QP370" s="323"/>
      <c r="QQ370" s="323"/>
      <c r="QR370" s="323"/>
      <c r="QS370" s="323"/>
      <c r="QT370" s="323"/>
      <c r="QU370" s="323"/>
      <c r="QV370" s="323"/>
      <c r="QW370" s="323"/>
      <c r="QX370" s="323"/>
      <c r="QY370" s="323"/>
      <c r="QZ370" s="323"/>
      <c r="RA370" s="323"/>
      <c r="RB370" s="323"/>
      <c r="RC370" s="323"/>
      <c r="RD370" s="323"/>
      <c r="RE370" s="323"/>
      <c r="RF370" s="323"/>
      <c r="RG370" s="323"/>
      <c r="RH370" s="323"/>
      <c r="RI370" s="323"/>
      <c r="RJ370" s="323"/>
      <c r="RK370" s="323"/>
      <c r="RL370" s="323"/>
      <c r="RM370" s="323"/>
      <c r="RN370" s="323"/>
      <c r="RO370" s="323"/>
      <c r="RP370" s="323"/>
      <c r="RQ370" s="323"/>
      <c r="RR370" s="323"/>
      <c r="RS370" s="323"/>
      <c r="RT370" s="323"/>
      <c r="RU370" s="323"/>
      <c r="RV370" s="323"/>
      <c r="RW370" s="323"/>
      <c r="RX370" s="323"/>
      <c r="RY370" s="323"/>
      <c r="RZ370" s="323"/>
      <c r="SA370" s="323"/>
      <c r="SB370" s="323"/>
      <c r="SC370" s="323"/>
      <c r="SD370" s="323"/>
      <c r="SE370" s="323"/>
      <c r="SF370" s="323"/>
      <c r="SG370" s="323"/>
      <c r="SH370" s="323"/>
      <c r="SI370" s="323"/>
      <c r="SJ370" s="323"/>
      <c r="SK370" s="323"/>
      <c r="SL370" s="323"/>
      <c r="SM370" s="323"/>
      <c r="SN370" s="323"/>
      <c r="SO370" s="323"/>
      <c r="SP370" s="323"/>
      <c r="SQ370" s="323"/>
      <c r="SR370" s="323"/>
      <c r="SS370" s="323"/>
      <c r="ST370" s="323"/>
      <c r="SU370" s="323"/>
      <c r="SV370" s="323"/>
      <c r="SW370" s="323"/>
      <c r="SX370" s="323"/>
      <c r="SY370" s="323"/>
      <c r="SZ370" s="323"/>
      <c r="TA370" s="323"/>
      <c r="TB370" s="323"/>
      <c r="TC370" s="323"/>
      <c r="TD370" s="323"/>
      <c r="TE370" s="323"/>
      <c r="TF370" s="323"/>
      <c r="TG370" s="323"/>
      <c r="TH370" s="323"/>
      <c r="TI370" s="323"/>
      <c r="TJ370" s="323"/>
      <c r="TK370" s="323"/>
      <c r="TL370" s="323"/>
      <c r="TM370" s="323"/>
      <c r="TN370" s="323"/>
      <c r="TO370" s="323"/>
      <c r="TP370" s="323"/>
      <c r="TQ370" s="323"/>
      <c r="TR370" s="323"/>
      <c r="TS370" s="323"/>
      <c r="TT370" s="323"/>
      <c r="TU370" s="323"/>
      <c r="TV370" s="323"/>
      <c r="TW370" s="323"/>
      <c r="TX370" s="323"/>
      <c r="TY370" s="323"/>
      <c r="TZ370" s="323"/>
      <c r="UA370" s="323"/>
      <c r="UB370" s="323"/>
      <c r="UC370" s="323"/>
      <c r="UD370" s="323"/>
      <c r="UE370" s="323"/>
      <c r="UF370" s="323"/>
      <c r="UG370" s="323"/>
      <c r="UH370" s="323"/>
      <c r="UI370" s="323"/>
      <c r="UJ370" s="323"/>
      <c r="UK370" s="323"/>
      <c r="UL370" s="323"/>
      <c r="UM370" s="323"/>
      <c r="UN370" s="323"/>
      <c r="UO370" s="323"/>
      <c r="UP370" s="323"/>
      <c r="UQ370" s="323"/>
      <c r="UR370" s="323"/>
      <c r="US370" s="323"/>
      <c r="UT370" s="323"/>
      <c r="UU370" s="323"/>
      <c r="UV370" s="323"/>
      <c r="UW370" s="323"/>
      <c r="UX370" s="323"/>
      <c r="UY370" s="323"/>
      <c r="UZ370" s="323"/>
      <c r="VA370" s="323"/>
      <c r="VB370" s="323"/>
      <c r="VC370" s="323"/>
      <c r="VD370" s="323"/>
      <c r="VE370" s="323"/>
      <c r="VF370" s="323"/>
      <c r="VG370" s="323"/>
      <c r="VH370" s="323"/>
      <c r="VI370" s="323"/>
      <c r="VJ370" s="323"/>
      <c r="VK370" s="323"/>
      <c r="VL370" s="323"/>
      <c r="VM370" s="323"/>
      <c r="VN370" s="323"/>
      <c r="VO370" s="323"/>
      <c r="VP370" s="323"/>
      <c r="VQ370" s="323"/>
      <c r="VR370" s="323"/>
      <c r="VS370" s="323"/>
      <c r="VT370" s="323"/>
      <c r="VU370" s="323"/>
      <c r="VV370" s="323"/>
      <c r="VW370" s="323"/>
      <c r="VX370" s="323"/>
      <c r="VY370" s="323"/>
      <c r="VZ370" s="323"/>
      <c r="WA370" s="323"/>
      <c r="WB370" s="323"/>
      <c r="WC370" s="323"/>
      <c r="WD370" s="323"/>
      <c r="WE370" s="323"/>
      <c r="WF370" s="323"/>
      <c r="WG370" s="323"/>
      <c r="WH370" s="323"/>
      <c r="WI370" s="323"/>
      <c r="WJ370" s="323"/>
      <c r="WK370" s="323"/>
      <c r="WL370" s="323"/>
      <c r="WM370" s="323"/>
      <c r="WN370" s="323"/>
      <c r="WO370" s="323"/>
      <c r="WP370" s="323"/>
      <c r="WQ370" s="323"/>
      <c r="WR370" s="323"/>
      <c r="WS370" s="323"/>
      <c r="WT370" s="323"/>
      <c r="WU370" s="323"/>
      <c r="WV370" s="323"/>
      <c r="WW370" s="323"/>
      <c r="WX370" s="323"/>
      <c r="WY370" s="323"/>
      <c r="WZ370" s="323"/>
      <c r="XA370" s="323"/>
      <c r="XB370" s="323"/>
      <c r="XC370" s="323"/>
      <c r="XD370" s="323"/>
      <c r="XE370" s="323"/>
      <c r="XF370" s="323"/>
      <c r="XG370" s="323"/>
      <c r="XH370" s="323"/>
      <c r="XI370" s="323"/>
      <c r="XJ370" s="323"/>
      <c r="XK370" s="323"/>
      <c r="XL370" s="323"/>
      <c r="XM370" s="323"/>
      <c r="XN370" s="323"/>
      <c r="XO370" s="323"/>
      <c r="XP370" s="323"/>
      <c r="XQ370" s="323"/>
      <c r="XR370" s="323"/>
      <c r="XS370" s="323"/>
      <c r="XT370" s="323"/>
      <c r="XU370" s="323"/>
      <c r="XV370" s="323"/>
      <c r="XW370" s="323"/>
      <c r="XX370" s="323"/>
      <c r="XY370" s="323"/>
      <c r="XZ370" s="323"/>
      <c r="YA370" s="323"/>
      <c r="YB370" s="323"/>
      <c r="YC370" s="323"/>
      <c r="YD370" s="323"/>
      <c r="YE370" s="323"/>
      <c r="YF370" s="323"/>
      <c r="YG370" s="323"/>
      <c r="YH370" s="323"/>
      <c r="YI370" s="323"/>
      <c r="YJ370" s="323"/>
      <c r="YK370" s="323"/>
      <c r="YL370" s="323"/>
      <c r="YM370" s="323"/>
      <c r="YN370" s="323"/>
      <c r="YO370" s="323"/>
      <c r="YP370" s="323"/>
      <c r="YQ370" s="323"/>
      <c r="YR370" s="323"/>
      <c r="YS370" s="323"/>
      <c r="YT370" s="323"/>
      <c r="YU370" s="323"/>
      <c r="YV370" s="323"/>
      <c r="YW370" s="323"/>
      <c r="YX370" s="323"/>
      <c r="YY370" s="323"/>
      <c r="YZ370" s="323"/>
      <c r="ZA370" s="323"/>
      <c r="ZB370" s="323"/>
      <c r="ZC370" s="323"/>
      <c r="ZD370" s="323"/>
      <c r="ZE370" s="323"/>
      <c r="ZF370" s="323"/>
      <c r="ZG370" s="323"/>
      <c r="ZH370" s="323"/>
      <c r="ZI370" s="323"/>
      <c r="ZJ370" s="323"/>
      <c r="ZK370" s="323"/>
      <c r="ZL370" s="323"/>
      <c r="ZM370" s="323"/>
      <c r="ZN370" s="323"/>
      <c r="ZO370" s="323"/>
      <c r="ZP370" s="323"/>
      <c r="ZQ370" s="323"/>
      <c r="ZR370" s="323"/>
      <c r="ZS370" s="323"/>
      <c r="ZT370" s="323"/>
      <c r="ZU370" s="323"/>
      <c r="ZV370" s="323"/>
      <c r="ZW370" s="323"/>
      <c r="ZX370" s="323"/>
      <c r="ZY370" s="323"/>
      <c r="ZZ370" s="323"/>
      <c r="AAA370" s="323"/>
      <c r="AAB370" s="323"/>
      <c r="AAC370" s="323"/>
      <c r="AAD370" s="323"/>
      <c r="AAE370" s="323"/>
      <c r="AAF370" s="323"/>
      <c r="AAG370" s="323"/>
      <c r="AAH370" s="323"/>
      <c r="AAI370" s="323"/>
      <c r="AAJ370" s="323"/>
      <c r="AAK370" s="323"/>
      <c r="AAL370" s="323"/>
      <c r="AAM370" s="323"/>
      <c r="AAN370" s="323"/>
      <c r="AAO370" s="323"/>
      <c r="AAP370" s="323"/>
      <c r="AAQ370" s="323"/>
      <c r="AAR370" s="323"/>
      <c r="AAS370" s="323"/>
      <c r="AAT370" s="323"/>
      <c r="AAU370" s="323"/>
      <c r="AAV370" s="323"/>
      <c r="AAW370" s="323"/>
      <c r="AAX370" s="323"/>
      <c r="AAY370" s="323"/>
      <c r="AAZ370" s="323"/>
      <c r="ABA370" s="323"/>
      <c r="ABB370" s="323"/>
      <c r="ABC370" s="323"/>
      <c r="ABD370" s="323"/>
      <c r="ABE370" s="323"/>
      <c r="ABF370" s="323"/>
      <c r="ABG370" s="323"/>
      <c r="ABH370" s="323"/>
      <c r="ABI370" s="323"/>
      <c r="ABJ370" s="323"/>
      <c r="ABK370" s="323"/>
      <c r="ABL370" s="323"/>
      <c r="ABM370" s="323"/>
      <c r="ABN370" s="323"/>
      <c r="ABO370" s="323"/>
      <c r="ABP370" s="323"/>
      <c r="ABQ370" s="323"/>
      <c r="ABR370" s="323"/>
      <c r="ABS370" s="323"/>
      <c r="ABT370" s="323"/>
      <c r="ABU370" s="323"/>
      <c r="ABV370" s="323"/>
      <c r="ABW370" s="323"/>
      <c r="ABX370" s="323"/>
      <c r="ABY370" s="323"/>
      <c r="ABZ370" s="323"/>
      <c r="ACA370" s="323"/>
      <c r="ACB370" s="323"/>
      <c r="ACC370" s="323"/>
      <c r="ACD370" s="323"/>
      <c r="ACE370" s="323"/>
      <c r="ACF370" s="323"/>
      <c r="ACG370" s="323"/>
      <c r="ACH370" s="323"/>
      <c r="ACI370" s="323"/>
      <c r="ACJ370" s="323"/>
      <c r="ACK370" s="323"/>
      <c r="ACL370" s="323"/>
      <c r="ACM370" s="323"/>
      <c r="ACN370" s="323"/>
      <c r="ACO370" s="323"/>
      <c r="ACP370" s="323"/>
      <c r="ACQ370" s="323"/>
      <c r="ACR370" s="323"/>
      <c r="ACS370" s="323"/>
      <c r="ACT370" s="323"/>
      <c r="ACU370" s="323"/>
      <c r="ACV370" s="323"/>
      <c r="ACW370" s="323"/>
      <c r="ACX370" s="323"/>
      <c r="ACY370" s="323"/>
      <c r="ACZ370" s="323"/>
      <c r="ADA370" s="323"/>
      <c r="ADB370" s="323"/>
      <c r="ADC370" s="323"/>
      <c r="ADD370" s="323"/>
      <c r="ADE370" s="323"/>
      <c r="ADF370" s="323"/>
      <c r="ADG370" s="323"/>
      <c r="ADH370" s="323"/>
      <c r="ADI370" s="323"/>
      <c r="ADJ370" s="323"/>
      <c r="ADK370" s="323"/>
      <c r="ADL370" s="323"/>
      <c r="ADM370" s="323"/>
      <c r="ADN370" s="323"/>
      <c r="ADO370" s="323"/>
      <c r="ADP370" s="323"/>
      <c r="ADQ370" s="323"/>
      <c r="ADR370" s="323"/>
      <c r="ADS370" s="323"/>
      <c r="ADT370" s="323"/>
      <c r="ADU370" s="323"/>
      <c r="ADV370" s="323"/>
      <c r="ADW370" s="323"/>
      <c r="ADX370" s="323"/>
      <c r="ADY370" s="323"/>
      <c r="ADZ370" s="323"/>
      <c r="AEA370" s="323"/>
      <c r="AEB370" s="323"/>
      <c r="AEC370" s="323"/>
      <c r="AED370" s="323"/>
      <c r="AEE370" s="323"/>
      <c r="AEF370" s="323"/>
      <c r="AEG370" s="323"/>
      <c r="AEH370" s="323"/>
      <c r="AEI370" s="323"/>
      <c r="AEJ370" s="323"/>
      <c r="AEK370" s="323"/>
      <c r="AEL370" s="323"/>
      <c r="AEM370" s="323"/>
      <c r="AEN370" s="323"/>
      <c r="AEO370" s="323"/>
      <c r="AEP370" s="323"/>
      <c r="AEQ370" s="323"/>
      <c r="AER370" s="323"/>
      <c r="AES370" s="323"/>
      <c r="AET370" s="323"/>
      <c r="AEU370" s="323"/>
      <c r="AEV370" s="323"/>
      <c r="AEW370" s="323"/>
      <c r="AEX370" s="323"/>
      <c r="AEY370" s="323"/>
      <c r="AEZ370" s="323"/>
      <c r="AFA370" s="323"/>
      <c r="AFB370" s="323"/>
      <c r="AFC370" s="323"/>
      <c r="AFD370" s="323"/>
      <c r="AFE370" s="323"/>
      <c r="AFF370" s="323"/>
      <c r="AFG370" s="323"/>
      <c r="AFH370" s="323"/>
      <c r="AFI370" s="323"/>
      <c r="AFJ370" s="323"/>
      <c r="AFK370" s="323"/>
      <c r="AFL370" s="323"/>
      <c r="AFM370" s="323"/>
      <c r="AFN370" s="323"/>
      <c r="AFO370" s="323"/>
      <c r="AFP370" s="323"/>
      <c r="AFQ370" s="323"/>
      <c r="AFR370" s="323"/>
      <c r="AFS370" s="323"/>
      <c r="AFT370" s="323"/>
      <c r="AFU370" s="323"/>
      <c r="AFV370" s="323"/>
      <c r="AFW370" s="323"/>
      <c r="AFX370" s="323"/>
      <c r="AFY370" s="323"/>
      <c r="AFZ370" s="323"/>
      <c r="AGA370" s="323"/>
      <c r="AGB370" s="323"/>
      <c r="AGC370" s="323"/>
      <c r="AGD370" s="323"/>
      <c r="AGE370" s="323"/>
      <c r="AGF370" s="323"/>
      <c r="AGG370" s="323"/>
      <c r="AGH370" s="323"/>
      <c r="AGI370" s="323"/>
      <c r="AGJ370" s="323"/>
      <c r="AGK370" s="323"/>
      <c r="AGL370" s="323"/>
      <c r="AGM370" s="323"/>
      <c r="AGN370" s="323"/>
      <c r="AGO370" s="323"/>
      <c r="AGP370" s="323"/>
      <c r="AGQ370" s="323"/>
      <c r="AGR370" s="323"/>
      <c r="AGS370" s="323"/>
      <c r="AGT370" s="323"/>
      <c r="AGU370" s="323"/>
      <c r="AGV370" s="323"/>
      <c r="AGW370" s="323"/>
      <c r="AGX370" s="323"/>
      <c r="AGY370" s="323"/>
      <c r="AGZ370" s="323"/>
      <c r="AHA370" s="323"/>
      <c r="AHB370" s="323"/>
      <c r="AHC370" s="323"/>
      <c r="AHD370" s="323"/>
      <c r="AHE370" s="323"/>
      <c r="AHF370" s="323"/>
      <c r="AHG370" s="323"/>
      <c r="AHH370" s="323"/>
      <c r="AHI370" s="323"/>
      <c r="AHJ370" s="323"/>
      <c r="AHK370" s="323"/>
      <c r="AHL370" s="323"/>
      <c r="AHM370" s="323"/>
      <c r="AHN370" s="323"/>
      <c r="AHO370" s="323"/>
      <c r="AHP370" s="323"/>
      <c r="AHQ370" s="323"/>
      <c r="AHR370" s="323"/>
      <c r="AHS370" s="323"/>
      <c r="AHT370" s="323"/>
      <c r="AHU370" s="323"/>
      <c r="AHV370" s="323"/>
      <c r="AHW370" s="323"/>
      <c r="AHX370" s="323"/>
      <c r="AHY370" s="323"/>
      <c r="AHZ370" s="323"/>
      <c r="AIA370" s="323"/>
      <c r="AIB370" s="323"/>
      <c r="AIC370" s="323"/>
      <c r="AID370" s="323"/>
      <c r="AIE370" s="323"/>
      <c r="AIF370" s="323"/>
      <c r="AIG370" s="323"/>
      <c r="AIH370" s="323"/>
      <c r="AII370" s="323"/>
      <c r="AIJ370" s="323"/>
      <c r="AIK370" s="323"/>
      <c r="AIL370" s="323"/>
      <c r="AIM370" s="323"/>
      <c r="AIN370" s="323"/>
      <c r="AIO370" s="323"/>
      <c r="AIP370" s="323"/>
      <c r="AIQ370" s="323"/>
      <c r="AIR370" s="323"/>
      <c r="AIS370" s="323"/>
      <c r="AIT370" s="323"/>
      <c r="AIU370" s="323"/>
      <c r="AIV370" s="323"/>
      <c r="AIW370" s="323"/>
      <c r="AIX370" s="323"/>
      <c r="AIY370" s="323"/>
      <c r="AIZ370" s="323"/>
      <c r="AJA370" s="323"/>
      <c r="AJB370" s="323"/>
      <c r="AJC370" s="323"/>
      <c r="AJD370" s="323"/>
      <c r="AJE370" s="323"/>
      <c r="AJF370" s="323"/>
      <c r="AJG370" s="323"/>
      <c r="AJH370" s="323"/>
      <c r="AJI370" s="323"/>
      <c r="AJJ370" s="323"/>
      <c r="AJK370" s="323"/>
      <c r="AJL370" s="323"/>
      <c r="AJM370" s="323"/>
      <c r="AJN370" s="323"/>
      <c r="AJO370" s="323"/>
      <c r="AJP370" s="323"/>
      <c r="AJQ370" s="323"/>
      <c r="AJR370" s="323"/>
      <c r="AJS370" s="323"/>
      <c r="AJT370" s="323"/>
      <c r="AJU370" s="323"/>
      <c r="AJV370" s="323"/>
      <c r="AJW370" s="323"/>
      <c r="AJX370" s="323"/>
      <c r="AJY370" s="323"/>
      <c r="AJZ370" s="323"/>
      <c r="AKA370" s="323"/>
      <c r="AKB370" s="323"/>
      <c r="AKC370" s="323"/>
      <c r="AKD370" s="323"/>
      <c r="AKE370" s="323"/>
      <c r="AKF370" s="323"/>
      <c r="AKG370" s="323"/>
      <c r="AKH370" s="323"/>
      <c r="AKI370" s="323"/>
      <c r="AKJ370" s="323"/>
      <c r="AKK370" s="323"/>
      <c r="AKL370" s="323"/>
      <c r="AKM370" s="323"/>
      <c r="AKN370" s="323"/>
      <c r="AKO370" s="323"/>
      <c r="AKP370" s="323"/>
      <c r="AKQ370" s="323"/>
      <c r="AKR370" s="323"/>
      <c r="AKS370" s="323"/>
      <c r="AKT370" s="323"/>
      <c r="AKU370" s="323"/>
      <c r="AKV370" s="323"/>
      <c r="AKW370" s="323"/>
      <c r="AKX370" s="323"/>
      <c r="AKY370" s="323"/>
      <c r="AKZ370" s="323"/>
      <c r="ALA370" s="323"/>
      <c r="ALB370" s="323"/>
      <c r="ALC370" s="323"/>
      <c r="ALD370" s="323"/>
      <c r="ALE370" s="323"/>
      <c r="ALF370" s="323"/>
      <c r="ALG370" s="323"/>
      <c r="ALH370" s="323"/>
      <c r="ALI370" s="323"/>
      <c r="ALJ370" s="323"/>
      <c r="ALK370" s="323"/>
      <c r="ALL370" s="323"/>
      <c r="ALM370" s="323"/>
      <c r="ALN370" s="323"/>
      <c r="ALO370" s="323"/>
      <c r="ALP370" s="323"/>
      <c r="ALQ370" s="323"/>
      <c r="ALR370" s="323"/>
      <c r="ALS370" s="323"/>
      <c r="ALT370" s="323"/>
      <c r="ALU370" s="323"/>
      <c r="ALV370" s="323"/>
      <c r="ALW370" s="323"/>
      <c r="ALX370" s="323"/>
      <c r="ALY370" s="323"/>
      <c r="ALZ370" s="323"/>
      <c r="AMA370" s="323"/>
      <c r="AMB370" s="323"/>
      <c r="AMC370" s="323"/>
      <c r="AMD370" s="323"/>
      <c r="AME370" s="323"/>
      <c r="AMF370" s="323"/>
      <c r="AMG370" s="323"/>
      <c r="AMH370" s="323"/>
      <c r="AMI370" s="323"/>
      <c r="AMJ370" s="323"/>
      <c r="AMK370" s="323"/>
      <c r="AML370" s="323"/>
      <c r="AMM370" s="323"/>
      <c r="AMN370" s="323"/>
      <c r="AMO370" s="323"/>
      <c r="AMP370" s="323"/>
      <c r="AMQ370" s="323"/>
      <c r="AMR370" s="323"/>
      <c r="AMS370" s="323"/>
      <c r="AMT370" s="323"/>
      <c r="AMU370" s="323"/>
      <c r="AMV370" s="323"/>
      <c r="AMW370" s="323"/>
      <c r="AMX370" s="323"/>
      <c r="AMY370" s="323"/>
      <c r="AMZ370" s="323"/>
      <c r="ANA370" s="323"/>
      <c r="ANB370" s="323"/>
      <c r="ANC370" s="323"/>
      <c r="AND370" s="323"/>
      <c r="ANE370" s="323"/>
      <c r="ANF370" s="323"/>
      <c r="ANG370" s="323"/>
      <c r="ANH370" s="323"/>
      <c r="ANI370" s="323"/>
      <c r="ANJ370" s="323"/>
      <c r="ANK370" s="323"/>
      <c r="ANL370" s="323"/>
      <c r="ANM370" s="323"/>
      <c r="ANN370" s="323"/>
      <c r="ANO370" s="323"/>
      <c r="ANP370" s="323"/>
      <c r="ANQ370" s="323"/>
      <c r="ANR370" s="323"/>
      <c r="ANS370" s="323"/>
      <c r="ANT370" s="323"/>
      <c r="ANU370" s="323"/>
      <c r="ANV370" s="323"/>
      <c r="ANW370" s="323"/>
      <c r="ANX370" s="323"/>
      <c r="ANY370" s="323"/>
      <c r="ANZ370" s="323"/>
      <c r="AOA370" s="323"/>
      <c r="AOB370" s="323"/>
      <c r="AOC370" s="323"/>
      <c r="AOD370" s="323"/>
      <c r="AOE370" s="323"/>
      <c r="AOF370" s="323"/>
      <c r="AOG370" s="323"/>
      <c r="AOH370" s="323"/>
      <c r="AOI370" s="323"/>
      <c r="AOJ370" s="323"/>
      <c r="AOK370" s="323"/>
      <c r="AOL370" s="323"/>
      <c r="AOM370" s="323"/>
      <c r="AON370" s="323"/>
      <c r="AOO370" s="323"/>
      <c r="AOP370" s="323"/>
      <c r="AOQ370" s="323"/>
      <c r="AOR370" s="323"/>
      <c r="AOS370" s="323"/>
      <c r="AOT370" s="323"/>
      <c r="AOU370" s="323"/>
      <c r="AOV370" s="323"/>
      <c r="AOW370" s="323"/>
      <c r="AOX370" s="323"/>
      <c r="AOY370" s="323"/>
      <c r="AOZ370" s="323"/>
      <c r="APA370" s="323"/>
      <c r="APB370" s="323"/>
      <c r="APC370" s="323"/>
      <c r="APD370" s="323"/>
      <c r="APE370" s="323"/>
      <c r="APF370" s="323"/>
      <c r="APG370" s="323"/>
      <c r="APH370" s="323"/>
      <c r="API370" s="323"/>
      <c r="APJ370" s="323"/>
      <c r="APK370" s="323"/>
      <c r="APL370" s="323"/>
      <c r="APM370" s="323"/>
      <c r="APN370" s="323"/>
      <c r="APO370" s="323"/>
      <c r="APP370" s="323"/>
      <c r="APQ370" s="323"/>
      <c r="APR370" s="323"/>
      <c r="APS370" s="323"/>
      <c r="APT370" s="323"/>
      <c r="APU370" s="323"/>
      <c r="APV370" s="323"/>
      <c r="APW370" s="323"/>
      <c r="APX370" s="323"/>
      <c r="APY370" s="323"/>
      <c r="APZ370" s="323"/>
      <c r="AQA370" s="323"/>
      <c r="AQB370" s="323"/>
      <c r="AQC370" s="323"/>
      <c r="AQD370" s="323"/>
      <c r="AQE370" s="323"/>
      <c r="AQF370" s="323"/>
      <c r="AQG370" s="323"/>
      <c r="AQH370" s="323"/>
      <c r="AQI370" s="323"/>
      <c r="AQJ370" s="323"/>
      <c r="AQK370" s="323"/>
      <c r="AQL370" s="323"/>
      <c r="AQM370" s="323"/>
      <c r="AQN370" s="323"/>
      <c r="AQO370" s="323"/>
      <c r="AQP370" s="323"/>
      <c r="AQQ370" s="323"/>
      <c r="AQR370" s="323"/>
      <c r="AQS370" s="323"/>
      <c r="AQT370" s="323"/>
      <c r="AQU370" s="323"/>
      <c r="AQV370" s="323"/>
      <c r="AQW370" s="323"/>
      <c r="AQX370" s="323"/>
      <c r="AQY370" s="323"/>
      <c r="AQZ370" s="323"/>
      <c r="ARA370" s="323"/>
      <c r="ARB370" s="323"/>
      <c r="ARC370" s="323"/>
      <c r="ARD370" s="323"/>
      <c r="ARE370" s="323"/>
      <c r="ARF370" s="323"/>
      <c r="ARG370" s="323"/>
      <c r="ARH370" s="323"/>
      <c r="ARI370" s="323"/>
      <c r="ARJ370" s="323"/>
      <c r="ARK370" s="323"/>
      <c r="ARL370" s="323"/>
      <c r="ARM370" s="323"/>
      <c r="ARN370" s="323"/>
      <c r="ARO370" s="323"/>
      <c r="ARP370" s="323"/>
      <c r="ARQ370" s="323"/>
      <c r="ARR370" s="323"/>
      <c r="ARS370" s="323"/>
      <c r="ART370" s="323"/>
      <c r="ARU370" s="323"/>
      <c r="ARV370" s="323"/>
      <c r="ARW370" s="323"/>
      <c r="ARX370" s="323"/>
      <c r="ARY370" s="323"/>
      <c r="ARZ370" s="323"/>
      <c r="ASA370" s="323"/>
      <c r="ASB370" s="323"/>
      <c r="ASC370" s="323"/>
      <c r="ASD370" s="323"/>
      <c r="ASE370" s="323"/>
      <c r="ASF370" s="323"/>
      <c r="ASG370" s="323"/>
      <c r="ASH370" s="323"/>
      <c r="ASI370" s="323"/>
      <c r="ASJ370" s="323"/>
      <c r="ASK370" s="323"/>
      <c r="ASL370" s="323"/>
      <c r="ASM370" s="323"/>
      <c r="ASN370" s="323"/>
      <c r="ASO370" s="323"/>
      <c r="ASP370" s="323"/>
      <c r="ASQ370" s="323"/>
      <c r="ASR370" s="323"/>
      <c r="ASS370" s="323"/>
      <c r="AST370" s="323"/>
      <c r="ASU370" s="323"/>
      <c r="ASV370" s="323"/>
      <c r="ASW370" s="323"/>
      <c r="ASX370" s="323"/>
      <c r="ASY370" s="323"/>
      <c r="ASZ370" s="323"/>
      <c r="ATA370" s="323"/>
      <c r="ATB370" s="323"/>
      <c r="ATC370" s="323"/>
      <c r="ATD370" s="323"/>
      <c r="ATE370" s="323"/>
      <c r="ATF370" s="323"/>
      <c r="ATG370" s="323"/>
      <c r="ATH370" s="323"/>
      <c r="ATI370" s="323"/>
      <c r="ATJ370" s="323"/>
      <c r="ATK370" s="323"/>
      <c r="ATL370" s="323"/>
      <c r="ATM370" s="323"/>
      <c r="ATN370" s="323"/>
      <c r="ATO370" s="323"/>
      <c r="ATP370" s="323"/>
      <c r="ATQ370" s="323"/>
      <c r="ATR370" s="323"/>
      <c r="ATS370" s="323"/>
      <c r="ATT370" s="323"/>
      <c r="ATU370" s="323"/>
      <c r="ATV370" s="323"/>
      <c r="ATW370" s="323"/>
      <c r="ATX370" s="323"/>
      <c r="ATY370" s="323"/>
      <c r="ATZ370" s="323"/>
      <c r="AUA370" s="323"/>
      <c r="AUB370" s="323"/>
      <c r="AUC370" s="323"/>
      <c r="AUD370" s="323"/>
      <c r="AUE370" s="323"/>
      <c r="AUF370" s="323"/>
      <c r="AUG370" s="323"/>
      <c r="AUH370" s="323"/>
      <c r="AUI370" s="323"/>
      <c r="AUJ370" s="323"/>
      <c r="AUK370" s="323"/>
      <c r="AUL370" s="323"/>
      <c r="AUM370" s="323"/>
      <c r="AUN370" s="323"/>
      <c r="AUO370" s="323"/>
      <c r="AUP370" s="323"/>
      <c r="AUQ370" s="323"/>
      <c r="AUR370" s="323"/>
      <c r="AUS370" s="323"/>
      <c r="AUT370" s="323"/>
      <c r="AUU370" s="323"/>
      <c r="AUV370" s="323"/>
      <c r="AUW370" s="323"/>
      <c r="AUX370" s="323"/>
      <c r="AUY370" s="323"/>
      <c r="AUZ370" s="323"/>
      <c r="AVA370" s="323"/>
      <c r="AVB370" s="323"/>
      <c r="AVC370" s="323"/>
      <c r="AVD370" s="323"/>
      <c r="AVE370" s="323"/>
      <c r="AVF370" s="323"/>
      <c r="AVG370" s="323"/>
      <c r="AVH370" s="323"/>
      <c r="AVI370" s="323"/>
      <c r="AVJ370" s="323"/>
      <c r="AVK370" s="323"/>
      <c r="AVL370" s="323"/>
      <c r="AVM370" s="323"/>
      <c r="AVN370" s="323"/>
      <c r="AVO370" s="323"/>
      <c r="AVP370" s="323"/>
      <c r="AVQ370" s="323"/>
      <c r="AVR370" s="323"/>
      <c r="AVS370" s="323"/>
      <c r="AVT370" s="323"/>
      <c r="AVU370" s="323"/>
      <c r="AVV370" s="323"/>
      <c r="AVW370" s="323"/>
      <c r="AVX370" s="323"/>
      <c r="AVY370" s="323"/>
      <c r="AVZ370" s="323"/>
      <c r="AWA370" s="323"/>
      <c r="AWB370" s="323"/>
      <c r="AWC370" s="323"/>
      <c r="AWD370" s="323"/>
      <c r="AWE370" s="323"/>
      <c r="AWF370" s="323"/>
      <c r="AWG370" s="323"/>
      <c r="AWH370" s="323"/>
      <c r="AWI370" s="323"/>
      <c r="AWJ370" s="323"/>
      <c r="AWK370" s="323"/>
      <c r="AWL370" s="323"/>
      <c r="AWM370" s="323"/>
      <c r="AWN370" s="323"/>
      <c r="AWO370" s="323"/>
      <c r="AWP370" s="323"/>
      <c r="AWQ370" s="323"/>
      <c r="AWR370" s="323"/>
      <c r="AWS370" s="323"/>
      <c r="AWT370" s="323"/>
      <c r="AWU370" s="323"/>
      <c r="AWV370" s="323"/>
      <c r="AWW370" s="323"/>
      <c r="AWX370" s="323"/>
      <c r="AWY370" s="323"/>
      <c r="AWZ370" s="323"/>
      <c r="AXA370" s="323"/>
      <c r="AXB370" s="323"/>
      <c r="AXC370" s="323"/>
      <c r="AXD370" s="323"/>
      <c r="AXE370" s="323"/>
      <c r="AXF370" s="323"/>
      <c r="AXG370" s="323"/>
      <c r="AXH370" s="323"/>
      <c r="AXI370" s="323"/>
      <c r="AXJ370" s="323"/>
      <c r="AXK370" s="323"/>
      <c r="AXL370" s="323"/>
      <c r="AXM370" s="323"/>
      <c r="AXN370" s="323"/>
      <c r="AXO370" s="323"/>
      <c r="AXP370" s="323"/>
      <c r="AXQ370" s="323"/>
      <c r="AXR370" s="323"/>
      <c r="AXS370" s="323"/>
      <c r="AXT370" s="323"/>
      <c r="AXU370" s="323"/>
      <c r="AXV370" s="323"/>
      <c r="AXW370" s="323"/>
      <c r="AXX370" s="323"/>
      <c r="AXY370" s="323"/>
      <c r="AXZ370" s="323"/>
      <c r="AYA370" s="323"/>
      <c r="AYB370" s="323"/>
      <c r="AYC370" s="323"/>
      <c r="AYD370" s="323"/>
      <c r="AYE370" s="323"/>
      <c r="AYF370" s="323"/>
      <c r="AYG370" s="323"/>
      <c r="AYH370" s="323"/>
      <c r="AYI370" s="323"/>
      <c r="AYJ370" s="323"/>
      <c r="AYK370" s="323"/>
      <c r="AYL370" s="323"/>
      <c r="AYM370" s="323"/>
      <c r="AYN370" s="323"/>
      <c r="AYO370" s="323"/>
      <c r="AYP370" s="323"/>
      <c r="AYQ370" s="323"/>
      <c r="AYR370" s="323"/>
      <c r="AYS370" s="323"/>
      <c r="AYT370" s="323"/>
      <c r="AYU370" s="323"/>
      <c r="AYV370" s="323"/>
      <c r="AYW370" s="323"/>
      <c r="AYX370" s="323"/>
      <c r="AYY370" s="323"/>
      <c r="AYZ370" s="323"/>
      <c r="AZA370" s="323"/>
      <c r="AZB370" s="323"/>
      <c r="AZC370" s="323"/>
      <c r="AZD370" s="323"/>
      <c r="AZE370" s="323"/>
      <c r="AZF370" s="323"/>
      <c r="AZG370" s="323"/>
      <c r="AZH370" s="323"/>
      <c r="AZI370" s="323"/>
      <c r="AZJ370" s="323"/>
      <c r="AZK370" s="323"/>
      <c r="AZL370" s="323"/>
      <c r="AZM370" s="323"/>
      <c r="AZN370" s="323"/>
      <c r="AZO370" s="323"/>
      <c r="AZP370" s="323"/>
      <c r="AZQ370" s="323"/>
      <c r="AZR370" s="323"/>
      <c r="AZS370" s="323"/>
      <c r="AZT370" s="323"/>
      <c r="AZU370" s="323"/>
      <c r="AZV370" s="323"/>
      <c r="AZW370" s="323"/>
      <c r="AZX370" s="323"/>
      <c r="AZY370" s="323"/>
      <c r="AZZ370" s="323"/>
      <c r="BAA370" s="323"/>
      <c r="BAB370" s="323"/>
      <c r="BAC370" s="323"/>
      <c r="BAD370" s="323"/>
      <c r="BAE370" s="323"/>
      <c r="BAF370" s="323"/>
      <c r="BAG370" s="323"/>
      <c r="BAH370" s="323"/>
      <c r="BAI370" s="323"/>
      <c r="BAJ370" s="323"/>
      <c r="BAK370" s="323"/>
      <c r="BAL370" s="323"/>
      <c r="BAM370" s="323"/>
      <c r="BAN370" s="323"/>
      <c r="BAO370" s="323"/>
      <c r="BAP370" s="323"/>
      <c r="BAQ370" s="323"/>
      <c r="BAR370" s="323"/>
      <c r="BAS370" s="323"/>
      <c r="BAT370" s="323"/>
      <c r="BAU370" s="323"/>
      <c r="BAV370" s="323"/>
      <c r="BAW370" s="323"/>
      <c r="BAX370" s="323"/>
      <c r="BAY370" s="323"/>
      <c r="BAZ370" s="323"/>
      <c r="BBA370" s="323"/>
      <c r="BBB370" s="323"/>
      <c r="BBC370" s="323"/>
      <c r="BBD370" s="323"/>
      <c r="BBE370" s="323"/>
      <c r="BBF370" s="323"/>
      <c r="BBG370" s="323"/>
      <c r="BBH370" s="323"/>
      <c r="BBI370" s="323"/>
      <c r="BBJ370" s="323"/>
      <c r="BBK370" s="323"/>
      <c r="BBL370" s="323"/>
      <c r="BBM370" s="323"/>
      <c r="BBN370" s="323"/>
      <c r="BBO370" s="323"/>
      <c r="BBP370" s="323"/>
      <c r="BBQ370" s="323"/>
      <c r="BBR370" s="323"/>
      <c r="BBS370" s="323"/>
      <c r="BBT370" s="323"/>
      <c r="BBU370" s="323"/>
      <c r="BBV370" s="323"/>
      <c r="BBW370" s="323"/>
      <c r="BBX370" s="323"/>
      <c r="BBY370" s="323"/>
      <c r="BBZ370" s="323"/>
      <c r="BCA370" s="323"/>
      <c r="BCB370" s="323"/>
      <c r="BCC370" s="323"/>
      <c r="BCD370" s="323"/>
      <c r="BCE370" s="323"/>
      <c r="BCF370" s="323"/>
      <c r="BCG370" s="323"/>
      <c r="BCH370" s="323"/>
      <c r="BCI370" s="323"/>
      <c r="BCJ370" s="323"/>
      <c r="BCK370" s="323"/>
      <c r="BCL370" s="323"/>
      <c r="BCM370" s="323"/>
      <c r="BCN370" s="323"/>
      <c r="BCO370" s="323"/>
      <c r="BCP370" s="323"/>
      <c r="BCQ370" s="323"/>
      <c r="BCR370" s="323"/>
      <c r="BCS370" s="323"/>
      <c r="BCT370" s="323"/>
      <c r="BCU370" s="323"/>
      <c r="BCV370" s="323"/>
      <c r="BCW370" s="323"/>
      <c r="BCX370" s="323"/>
      <c r="BCY370" s="323"/>
      <c r="BCZ370" s="323"/>
      <c r="BDA370" s="323"/>
      <c r="BDB370" s="323"/>
      <c r="BDC370" s="323"/>
      <c r="BDD370" s="323"/>
      <c r="BDE370" s="323"/>
      <c r="BDF370" s="323"/>
      <c r="BDG370" s="323"/>
      <c r="BDH370" s="323"/>
      <c r="BDI370" s="323"/>
      <c r="BDJ370" s="323"/>
      <c r="BDK370" s="323"/>
      <c r="BDL370" s="323"/>
      <c r="BDM370" s="323"/>
      <c r="BDN370" s="323"/>
      <c r="BDO370" s="323"/>
      <c r="BDP370" s="323"/>
      <c r="BDQ370" s="323"/>
      <c r="BDR370" s="323"/>
      <c r="BDS370" s="323"/>
      <c r="BDT370" s="323"/>
      <c r="BDU370" s="323"/>
      <c r="BDV370" s="323"/>
      <c r="BDW370" s="323"/>
      <c r="BDX370" s="323"/>
      <c r="BDY370" s="323"/>
      <c r="BDZ370" s="323"/>
      <c r="BEA370" s="323"/>
      <c r="BEB370" s="323"/>
      <c r="BEC370" s="323"/>
      <c r="BED370" s="323"/>
      <c r="BEE370" s="323"/>
      <c r="BEF370" s="323"/>
      <c r="BEG370" s="323"/>
      <c r="BEH370" s="323"/>
      <c r="BEI370" s="323"/>
      <c r="BEJ370" s="323"/>
      <c r="BEK370" s="323"/>
      <c r="BEL370" s="323"/>
      <c r="BEM370" s="323"/>
      <c r="BEN370" s="323"/>
      <c r="BEO370" s="323"/>
      <c r="BEP370" s="323"/>
      <c r="BEQ370" s="323"/>
      <c r="BER370" s="323"/>
      <c r="BES370" s="323"/>
      <c r="BET370" s="323"/>
      <c r="BEU370" s="323"/>
      <c r="BEV370" s="323"/>
      <c r="BEW370" s="323"/>
      <c r="BEX370" s="323"/>
      <c r="BEY370" s="323"/>
      <c r="BEZ370" s="323"/>
      <c r="BFA370" s="323"/>
      <c r="BFB370" s="323"/>
      <c r="BFC370" s="323"/>
      <c r="BFD370" s="323"/>
      <c r="BFE370" s="323"/>
      <c r="BFF370" s="323"/>
      <c r="BFG370" s="323"/>
      <c r="BFH370" s="323"/>
      <c r="BFI370" s="323"/>
      <c r="BFJ370" s="323"/>
      <c r="BFK370" s="323"/>
      <c r="BFL370" s="323"/>
      <c r="BFM370" s="323"/>
      <c r="BFN370" s="323"/>
      <c r="BFO370" s="323"/>
      <c r="BFP370" s="323"/>
      <c r="BFQ370" s="323"/>
      <c r="BFR370" s="323"/>
      <c r="BFS370" s="323"/>
      <c r="BFT370" s="323"/>
      <c r="BFU370" s="323"/>
      <c r="BFV370" s="323"/>
      <c r="BFW370" s="323"/>
      <c r="BFX370" s="323"/>
      <c r="BFY370" s="323"/>
      <c r="BFZ370" s="323"/>
      <c r="BGA370" s="323"/>
      <c r="BGB370" s="323"/>
      <c r="BGC370" s="323"/>
      <c r="BGD370" s="323"/>
      <c r="BGE370" s="323"/>
      <c r="BGF370" s="323"/>
      <c r="BGG370" s="323"/>
      <c r="BGH370" s="323"/>
      <c r="BGI370" s="323"/>
      <c r="BGJ370" s="323"/>
      <c r="BGK370" s="323"/>
      <c r="BGL370" s="323"/>
      <c r="BGM370" s="323"/>
      <c r="BGN370" s="323"/>
      <c r="BGO370" s="323"/>
      <c r="BGP370" s="323"/>
      <c r="BGQ370" s="323"/>
      <c r="BGR370" s="323"/>
      <c r="BGS370" s="323"/>
      <c r="BGT370" s="323"/>
      <c r="BGU370" s="323"/>
      <c r="BGV370" s="323"/>
      <c r="BGW370" s="323"/>
      <c r="BGX370" s="323"/>
      <c r="BGY370" s="323"/>
      <c r="BGZ370" s="323"/>
      <c r="BHA370" s="323"/>
      <c r="BHB370" s="323"/>
      <c r="BHC370" s="323"/>
      <c r="BHD370" s="323"/>
      <c r="BHE370" s="323"/>
      <c r="BHF370" s="323"/>
      <c r="BHG370" s="323"/>
      <c r="BHH370" s="323"/>
      <c r="BHI370" s="323"/>
      <c r="BHJ370" s="323"/>
      <c r="BHK370" s="323"/>
      <c r="BHL370" s="323"/>
      <c r="BHM370" s="323"/>
      <c r="BHN370" s="323"/>
      <c r="BHO370" s="323"/>
      <c r="BHP370" s="323"/>
      <c r="BHQ370" s="323"/>
      <c r="BHR370" s="323"/>
      <c r="BHS370" s="323"/>
      <c r="BHT370" s="323"/>
      <c r="BHU370" s="323"/>
      <c r="BHV370" s="323"/>
      <c r="BHW370" s="323"/>
      <c r="BHX370" s="323"/>
      <c r="BHY370" s="323"/>
      <c r="BHZ370" s="323"/>
      <c r="BIA370" s="323"/>
      <c r="BIB370" s="323"/>
      <c r="BIC370" s="323"/>
      <c r="BID370" s="323"/>
      <c r="BIE370" s="323"/>
      <c r="BIF370" s="323"/>
      <c r="BIG370" s="323"/>
      <c r="BIH370" s="323"/>
      <c r="BII370" s="323"/>
      <c r="BIJ370" s="323"/>
      <c r="BIK370" s="323"/>
      <c r="BIL370" s="323"/>
      <c r="BIM370" s="323"/>
      <c r="BIN370" s="323"/>
      <c r="BIO370" s="323"/>
      <c r="BIP370" s="323"/>
      <c r="BIQ370" s="323"/>
      <c r="BIR370" s="323"/>
      <c r="BIS370" s="323"/>
      <c r="BIT370" s="323"/>
      <c r="BIU370" s="323"/>
      <c r="BIV370" s="323"/>
      <c r="BIW370" s="323"/>
      <c r="BIX370" s="323"/>
      <c r="BIY370" s="323"/>
      <c r="BIZ370" s="323"/>
      <c r="BJA370" s="323"/>
      <c r="BJB370" s="323"/>
      <c r="BJC370" s="323"/>
      <c r="BJD370" s="323"/>
      <c r="BJE370" s="323"/>
      <c r="BJF370" s="323"/>
      <c r="BJG370" s="323"/>
      <c r="BJH370" s="323"/>
      <c r="BJI370" s="323"/>
      <c r="BJJ370" s="323"/>
      <c r="BJK370" s="323"/>
      <c r="BJL370" s="323"/>
      <c r="BJM370" s="323"/>
      <c r="BJN370" s="323"/>
      <c r="BJO370" s="323"/>
      <c r="BJP370" s="323"/>
      <c r="BJQ370" s="323"/>
      <c r="BJR370" s="323"/>
      <c r="BJS370" s="323"/>
      <c r="BJT370" s="323"/>
      <c r="BJU370" s="323"/>
      <c r="BJV370" s="323"/>
      <c r="BJW370" s="323"/>
      <c r="BJX370" s="323"/>
      <c r="BJY370" s="323"/>
      <c r="BJZ370" s="323"/>
      <c r="BKA370" s="323"/>
      <c r="BKB370" s="323"/>
      <c r="BKC370" s="323"/>
      <c r="BKD370" s="323"/>
      <c r="BKE370" s="323"/>
      <c r="BKF370" s="323"/>
      <c r="BKG370" s="323"/>
      <c r="BKH370" s="323"/>
      <c r="BKI370" s="323"/>
      <c r="BKJ370" s="323"/>
      <c r="BKK370" s="323"/>
      <c r="BKL370" s="323"/>
      <c r="BKM370" s="323"/>
      <c r="BKN370" s="323"/>
      <c r="BKO370" s="323"/>
      <c r="BKP370" s="323"/>
      <c r="BKQ370" s="323"/>
      <c r="BKR370" s="323"/>
      <c r="BKS370" s="323"/>
      <c r="BKT370" s="323"/>
      <c r="BKU370" s="323"/>
      <c r="BKV370" s="323"/>
      <c r="BKW370" s="323"/>
      <c r="BKX370" s="323"/>
      <c r="BKY370" s="323"/>
      <c r="BKZ370" s="323"/>
      <c r="BLA370" s="323"/>
      <c r="BLB370" s="323"/>
      <c r="BLC370" s="323"/>
      <c r="BLD370" s="323"/>
      <c r="BLE370" s="323"/>
      <c r="BLF370" s="323"/>
      <c r="BLG370" s="323"/>
      <c r="BLH370" s="323"/>
      <c r="BLI370" s="323"/>
      <c r="BLJ370" s="323"/>
      <c r="BLK370" s="323"/>
      <c r="BLL370" s="323"/>
      <c r="BLM370" s="323"/>
      <c r="BLN370" s="323"/>
      <c r="BLO370" s="323"/>
      <c r="BLP370" s="323"/>
      <c r="BLQ370" s="323"/>
      <c r="BLR370" s="323"/>
      <c r="BLS370" s="323"/>
      <c r="BLT370" s="323"/>
      <c r="BLU370" s="323"/>
      <c r="BLV370" s="323"/>
      <c r="BLW370" s="323"/>
      <c r="BLX370" s="323"/>
      <c r="BLY370" s="323"/>
      <c r="BLZ370" s="323"/>
      <c r="BMA370" s="323"/>
      <c r="BMB370" s="323"/>
      <c r="BMC370" s="323"/>
      <c r="BMD370" s="323"/>
      <c r="BME370" s="323"/>
      <c r="BMF370" s="323"/>
      <c r="BMG370" s="323"/>
      <c r="BMH370" s="323"/>
      <c r="BMI370" s="323"/>
      <c r="BMJ370" s="323"/>
      <c r="BMK370" s="323"/>
      <c r="BML370" s="323"/>
      <c r="BMM370" s="323"/>
      <c r="BMN370" s="323"/>
      <c r="BMO370" s="323"/>
      <c r="BMP370" s="323"/>
      <c r="BMQ370" s="323"/>
      <c r="BMR370" s="323"/>
      <c r="BMS370" s="323"/>
      <c r="BMT370" s="323"/>
      <c r="BMU370" s="323"/>
      <c r="BMV370" s="323"/>
      <c r="BMW370" s="323"/>
      <c r="BMX370" s="323"/>
      <c r="BMY370" s="323"/>
      <c r="BMZ370" s="323"/>
      <c r="BNA370" s="323"/>
      <c r="BNB370" s="323"/>
      <c r="BNC370" s="323"/>
      <c r="BND370" s="323"/>
      <c r="BNE370" s="323"/>
      <c r="BNF370" s="323"/>
      <c r="BNG370" s="323"/>
      <c r="BNH370" s="323"/>
      <c r="BNI370" s="323"/>
      <c r="BNJ370" s="323"/>
      <c r="BNK370" s="323"/>
      <c r="BNL370" s="323"/>
      <c r="BNM370" s="323"/>
      <c r="BNN370" s="323"/>
      <c r="BNO370" s="323"/>
      <c r="BNP370" s="323"/>
      <c r="BNQ370" s="323"/>
      <c r="BNR370" s="323"/>
      <c r="BNS370" s="323"/>
      <c r="BNT370" s="323"/>
      <c r="BNU370" s="323"/>
      <c r="BNV370" s="323"/>
      <c r="BNW370" s="323"/>
      <c r="BNX370" s="323"/>
      <c r="BNY370" s="323"/>
      <c r="BNZ370" s="323"/>
      <c r="BOA370" s="323"/>
      <c r="BOB370" s="323"/>
      <c r="BOC370" s="323"/>
      <c r="BOD370" s="323"/>
      <c r="BOE370" s="323"/>
      <c r="BOF370" s="323"/>
      <c r="BOG370" s="323"/>
      <c r="BOH370" s="323"/>
      <c r="BOI370" s="323"/>
      <c r="BOJ370" s="323"/>
      <c r="BOK370" s="323"/>
      <c r="BOL370" s="323"/>
      <c r="BOM370" s="323"/>
      <c r="BON370" s="323"/>
      <c r="BOO370" s="323"/>
      <c r="BOP370" s="323"/>
      <c r="BOQ370" s="323"/>
      <c r="BOR370" s="323"/>
      <c r="BOS370" s="323"/>
      <c r="BOT370" s="323"/>
      <c r="BOU370" s="323"/>
      <c r="BOV370" s="323"/>
      <c r="BOW370" s="323"/>
      <c r="BOX370" s="323"/>
      <c r="BOY370" s="323"/>
      <c r="BOZ370" s="323"/>
      <c r="BPA370" s="323"/>
      <c r="BPB370" s="323"/>
      <c r="BPC370" s="323"/>
      <c r="BPD370" s="323"/>
      <c r="BPE370" s="323"/>
      <c r="BPF370" s="323"/>
      <c r="BPG370" s="323"/>
      <c r="BPH370" s="323"/>
      <c r="BPI370" s="323"/>
      <c r="BPJ370" s="323"/>
      <c r="BPK370" s="323"/>
      <c r="BPL370" s="323"/>
      <c r="BPM370" s="323"/>
      <c r="BPN370" s="323"/>
      <c r="BPO370" s="323"/>
      <c r="BPP370" s="323"/>
      <c r="BPQ370" s="323"/>
      <c r="BPR370" s="323"/>
      <c r="BPS370" s="323"/>
      <c r="BPT370" s="323"/>
      <c r="BPU370" s="323"/>
      <c r="BPV370" s="323"/>
      <c r="BPW370" s="323"/>
      <c r="BPX370" s="323"/>
      <c r="BPY370" s="323"/>
      <c r="BPZ370" s="323"/>
      <c r="BQA370" s="323"/>
      <c r="BQB370" s="323"/>
      <c r="BQC370" s="323"/>
      <c r="BQD370" s="323"/>
      <c r="BQE370" s="323"/>
      <c r="BQF370" s="323"/>
      <c r="BQG370" s="323"/>
      <c r="BQH370" s="323"/>
      <c r="BQI370" s="323"/>
      <c r="BQJ370" s="323"/>
      <c r="BQK370" s="323"/>
      <c r="BQL370" s="323"/>
      <c r="BQM370" s="323"/>
      <c r="BQN370" s="323"/>
      <c r="BQO370" s="323"/>
      <c r="BQP370" s="323"/>
      <c r="BQQ370" s="323"/>
      <c r="BQR370" s="323"/>
      <c r="BQS370" s="323"/>
      <c r="BQT370" s="323"/>
      <c r="BQU370" s="323"/>
      <c r="BQV370" s="323"/>
      <c r="BQW370" s="323"/>
      <c r="BQX370" s="323"/>
      <c r="BQY370" s="323"/>
      <c r="BQZ370" s="323"/>
      <c r="BRA370" s="323"/>
      <c r="BRB370" s="323"/>
      <c r="BRC370" s="323"/>
      <c r="BRD370" s="323"/>
      <c r="BRE370" s="323"/>
      <c r="BRF370" s="323"/>
      <c r="BRG370" s="323"/>
      <c r="BRH370" s="323"/>
      <c r="BRI370" s="323"/>
      <c r="BRJ370" s="323"/>
      <c r="BRK370" s="323"/>
      <c r="BRL370" s="323"/>
      <c r="BRM370" s="323"/>
      <c r="BRN370" s="323"/>
      <c r="BRO370" s="323"/>
      <c r="BRP370" s="323"/>
      <c r="BRQ370" s="323"/>
      <c r="BRR370" s="323"/>
      <c r="BRS370" s="323"/>
      <c r="BRT370" s="323"/>
      <c r="BRU370" s="323"/>
      <c r="BRV370" s="323"/>
      <c r="BRW370" s="323"/>
      <c r="BRX370" s="323"/>
      <c r="BRY370" s="323"/>
      <c r="BRZ370" s="323"/>
      <c r="BSA370" s="323"/>
      <c r="BSB370" s="323"/>
      <c r="BSC370" s="323"/>
      <c r="BSD370" s="323"/>
      <c r="BSE370" s="323"/>
      <c r="BSF370" s="323"/>
      <c r="BSG370" s="323"/>
      <c r="BSH370" s="323"/>
      <c r="BSI370" s="323"/>
      <c r="BSJ370" s="323"/>
      <c r="BSK370" s="323"/>
      <c r="BSL370" s="323"/>
      <c r="BSM370" s="323"/>
      <c r="BSN370" s="323"/>
      <c r="BSO370" s="323"/>
      <c r="BSP370" s="323"/>
      <c r="BSQ370" s="323"/>
      <c r="BSR370" s="323"/>
      <c r="BSS370" s="323"/>
      <c r="BST370" s="323"/>
      <c r="BSU370" s="323"/>
      <c r="BSV370" s="323"/>
      <c r="BSW370" s="323"/>
      <c r="BSX370" s="323"/>
      <c r="BSY370" s="323"/>
      <c r="BSZ370" s="323"/>
      <c r="BTA370" s="323"/>
      <c r="BTB370" s="323"/>
      <c r="BTC370" s="323"/>
      <c r="BTD370" s="323"/>
      <c r="BTE370" s="323"/>
      <c r="BTF370" s="323"/>
      <c r="BTG370" s="323"/>
      <c r="BTH370" s="323"/>
      <c r="BTI370" s="323"/>
      <c r="BTJ370" s="323"/>
      <c r="BTK370" s="323"/>
      <c r="BTL370" s="323"/>
      <c r="BTM370" s="323"/>
      <c r="BTN370" s="323"/>
      <c r="BTO370" s="323"/>
      <c r="BTP370" s="323"/>
      <c r="BTQ370" s="323"/>
      <c r="BTR370" s="323"/>
      <c r="BTS370" s="323"/>
      <c r="BTT370" s="323"/>
      <c r="BTU370" s="323"/>
      <c r="BTV370" s="323"/>
      <c r="BTW370" s="323"/>
      <c r="BTX370" s="323"/>
      <c r="BTY370" s="323"/>
      <c r="BTZ370" s="323"/>
      <c r="BUA370" s="323"/>
      <c r="BUB370" s="323"/>
      <c r="BUC370" s="323"/>
      <c r="BUD370" s="323"/>
      <c r="BUE370" s="323"/>
      <c r="BUF370" s="323"/>
      <c r="BUG370" s="323"/>
      <c r="BUH370" s="323"/>
      <c r="BUI370" s="323"/>
      <c r="BUJ370" s="323"/>
      <c r="BUK370" s="323"/>
      <c r="BUL370" s="323"/>
      <c r="BUM370" s="323"/>
      <c r="BUN370" s="323"/>
      <c r="BUO370" s="323"/>
      <c r="BUP370" s="323"/>
      <c r="BUQ370" s="323"/>
      <c r="BUR370" s="323"/>
      <c r="BUS370" s="323"/>
      <c r="BUT370" s="323"/>
      <c r="BUU370" s="323"/>
      <c r="BUV370" s="323"/>
      <c r="BUW370" s="323"/>
      <c r="BUX370" s="323"/>
      <c r="BUY370" s="323"/>
      <c r="BUZ370" s="323"/>
      <c r="BVA370" s="323"/>
      <c r="BVB370" s="323"/>
      <c r="BVC370" s="323"/>
      <c r="BVD370" s="323"/>
      <c r="BVE370" s="323"/>
      <c r="BVF370" s="323"/>
      <c r="BVG370" s="323"/>
      <c r="BVH370" s="323"/>
      <c r="BVI370" s="323"/>
      <c r="BVJ370" s="323"/>
      <c r="BVK370" s="323"/>
      <c r="BVL370" s="323"/>
      <c r="BVM370" s="323"/>
      <c r="BVN370" s="323"/>
      <c r="BVO370" s="323"/>
      <c r="BVP370" s="323"/>
      <c r="BVQ370" s="323"/>
      <c r="BVR370" s="323"/>
      <c r="BVS370" s="323"/>
      <c r="BVT370" s="323"/>
      <c r="BVU370" s="323"/>
      <c r="BVV370" s="323"/>
      <c r="BVW370" s="323"/>
      <c r="BVX370" s="323"/>
      <c r="BVY370" s="323"/>
      <c r="BVZ370" s="323"/>
      <c r="BWA370" s="323"/>
      <c r="BWB370" s="323"/>
      <c r="BWC370" s="323"/>
      <c r="BWD370" s="323"/>
      <c r="BWE370" s="323"/>
      <c r="BWF370" s="323"/>
      <c r="BWG370" s="323"/>
      <c r="BWH370" s="323"/>
      <c r="BWI370" s="323"/>
      <c r="BWJ370" s="323"/>
      <c r="BWK370" s="323"/>
      <c r="BWL370" s="323"/>
      <c r="BWM370" s="323"/>
      <c r="BWN370" s="323"/>
      <c r="BWO370" s="323"/>
      <c r="BWP370" s="323"/>
      <c r="BWQ370" s="323"/>
      <c r="BWR370" s="323"/>
      <c r="BWS370" s="323"/>
      <c r="BWT370" s="323"/>
      <c r="BWU370" s="323"/>
      <c r="BWV370" s="323"/>
      <c r="BWW370" s="323"/>
      <c r="BWX370" s="323"/>
      <c r="BWY370" s="323"/>
      <c r="BWZ370" s="323"/>
      <c r="BXA370" s="323"/>
      <c r="BXB370" s="323"/>
      <c r="BXC370" s="323"/>
      <c r="BXD370" s="323"/>
      <c r="BXE370" s="323"/>
      <c r="BXF370" s="323"/>
      <c r="BXG370" s="323"/>
      <c r="BXH370" s="323"/>
      <c r="BXI370" s="323"/>
      <c r="BXJ370" s="323"/>
      <c r="BXK370" s="323"/>
      <c r="BXL370" s="323"/>
      <c r="BXM370" s="323"/>
      <c r="BXN370" s="323"/>
      <c r="BXO370" s="323"/>
      <c r="BXP370" s="323"/>
      <c r="BXQ370" s="323"/>
      <c r="BXR370" s="323"/>
      <c r="BXS370" s="323"/>
      <c r="BXT370" s="323"/>
      <c r="BXU370" s="323"/>
      <c r="BXV370" s="323"/>
      <c r="BXW370" s="323"/>
      <c r="BXX370" s="323"/>
      <c r="BXY370" s="323"/>
      <c r="BXZ370" s="323"/>
      <c r="BYA370" s="323"/>
      <c r="BYB370" s="323"/>
      <c r="BYC370" s="323"/>
      <c r="BYD370" s="323"/>
      <c r="BYE370" s="323"/>
      <c r="BYF370" s="323"/>
      <c r="BYG370" s="323"/>
      <c r="BYH370" s="323"/>
      <c r="BYI370" s="323"/>
      <c r="BYJ370" s="323"/>
      <c r="BYK370" s="323"/>
      <c r="BYL370" s="323"/>
      <c r="BYM370" s="323"/>
      <c r="BYN370" s="323"/>
      <c r="BYO370" s="323"/>
      <c r="BYP370" s="323"/>
      <c r="BYQ370" s="323"/>
      <c r="BYR370" s="323"/>
      <c r="BYS370" s="323"/>
      <c r="BYT370" s="323"/>
      <c r="BYU370" s="323"/>
      <c r="BYV370" s="323"/>
      <c r="BYW370" s="323"/>
      <c r="BYX370" s="323"/>
      <c r="BYY370" s="323"/>
      <c r="BYZ370" s="323"/>
      <c r="BZA370" s="323"/>
      <c r="BZB370" s="323"/>
      <c r="BZC370" s="323"/>
      <c r="BZD370" s="323"/>
      <c r="BZE370" s="323"/>
      <c r="BZF370" s="323"/>
      <c r="BZG370" s="323"/>
      <c r="BZH370" s="323"/>
      <c r="BZI370" s="323"/>
      <c r="BZJ370" s="323"/>
      <c r="BZK370" s="323"/>
      <c r="BZL370" s="323"/>
      <c r="BZM370" s="323"/>
      <c r="BZN370" s="323"/>
      <c r="BZO370" s="323"/>
      <c r="BZP370" s="323"/>
      <c r="BZQ370" s="323"/>
      <c r="BZR370" s="323"/>
      <c r="BZS370" s="323"/>
      <c r="BZT370" s="323"/>
      <c r="BZU370" s="323"/>
      <c r="BZV370" s="323"/>
      <c r="BZW370" s="323"/>
      <c r="BZX370" s="323"/>
      <c r="BZY370" s="323"/>
      <c r="BZZ370" s="323"/>
      <c r="CAA370" s="323"/>
      <c r="CAB370" s="323"/>
      <c r="CAC370" s="323"/>
      <c r="CAD370" s="323"/>
      <c r="CAE370" s="323"/>
      <c r="CAF370" s="323"/>
      <c r="CAG370" s="323"/>
      <c r="CAH370" s="323"/>
      <c r="CAI370" s="323"/>
      <c r="CAJ370" s="323"/>
      <c r="CAK370" s="323"/>
      <c r="CAL370" s="323"/>
      <c r="CAM370" s="323"/>
      <c r="CAN370" s="323"/>
      <c r="CAO370" s="323"/>
      <c r="CAP370" s="323"/>
      <c r="CAQ370" s="323"/>
      <c r="CAR370" s="323"/>
      <c r="CAS370" s="323"/>
      <c r="CAT370" s="323"/>
      <c r="CAU370" s="323"/>
      <c r="CAV370" s="323"/>
      <c r="CAW370" s="323"/>
      <c r="CAX370" s="323"/>
      <c r="CAY370" s="323"/>
      <c r="CAZ370" s="323"/>
      <c r="CBA370" s="323"/>
      <c r="CBB370" s="323"/>
      <c r="CBC370" s="323"/>
      <c r="CBD370" s="323"/>
      <c r="CBE370" s="323"/>
      <c r="CBF370" s="323"/>
      <c r="CBG370" s="323"/>
      <c r="CBH370" s="323"/>
      <c r="CBI370" s="323"/>
      <c r="CBJ370" s="323"/>
      <c r="CBK370" s="323"/>
      <c r="CBL370" s="323"/>
      <c r="CBM370" s="323"/>
      <c r="CBN370" s="323"/>
      <c r="CBO370" s="323"/>
      <c r="CBP370" s="323"/>
      <c r="CBQ370" s="323"/>
      <c r="CBR370" s="323"/>
      <c r="CBS370" s="323"/>
      <c r="CBT370" s="323"/>
      <c r="CBU370" s="323"/>
      <c r="CBV370" s="323"/>
      <c r="CBW370" s="323"/>
      <c r="CBX370" s="323"/>
      <c r="CBY370" s="323"/>
      <c r="CBZ370" s="323"/>
      <c r="CCA370" s="323"/>
      <c r="CCB370" s="323"/>
      <c r="CCC370" s="323"/>
      <c r="CCD370" s="323"/>
      <c r="CCE370" s="323"/>
      <c r="CCF370" s="323"/>
      <c r="CCG370" s="323"/>
      <c r="CCH370" s="323"/>
      <c r="CCI370" s="323"/>
      <c r="CCJ370" s="323"/>
      <c r="CCK370" s="323"/>
      <c r="CCL370" s="323"/>
      <c r="CCM370" s="323"/>
      <c r="CCN370" s="323"/>
      <c r="CCO370" s="323"/>
      <c r="CCP370" s="323"/>
      <c r="CCQ370" s="323"/>
      <c r="CCR370" s="323"/>
      <c r="CCS370" s="323"/>
      <c r="CCT370" s="323"/>
      <c r="CCU370" s="323"/>
      <c r="CCV370" s="323"/>
      <c r="CCW370" s="323"/>
      <c r="CCX370" s="323"/>
      <c r="CCY370" s="323"/>
      <c r="CCZ370" s="323"/>
      <c r="CDA370" s="323"/>
      <c r="CDB370" s="323"/>
      <c r="CDC370" s="323"/>
      <c r="CDD370" s="323"/>
      <c r="CDE370" s="323"/>
      <c r="CDF370" s="323"/>
      <c r="CDG370" s="323"/>
      <c r="CDH370" s="323"/>
      <c r="CDI370" s="323"/>
      <c r="CDJ370" s="323"/>
      <c r="CDK370" s="323"/>
      <c r="CDL370" s="323"/>
      <c r="CDM370" s="323"/>
      <c r="CDN370" s="323"/>
      <c r="CDO370" s="323"/>
      <c r="CDP370" s="323"/>
      <c r="CDQ370" s="323"/>
      <c r="CDR370" s="323"/>
      <c r="CDS370" s="323"/>
      <c r="CDT370" s="323"/>
      <c r="CDU370" s="323"/>
      <c r="CDV370" s="323"/>
      <c r="CDW370" s="323"/>
      <c r="CDX370" s="323"/>
      <c r="CDY370" s="323"/>
      <c r="CDZ370" s="323"/>
      <c r="CEA370" s="323"/>
      <c r="CEB370" s="323"/>
      <c r="CEC370" s="323"/>
      <c r="CED370" s="323"/>
      <c r="CEE370" s="323"/>
      <c r="CEF370" s="323"/>
      <c r="CEG370" s="323"/>
      <c r="CEH370" s="323"/>
      <c r="CEI370" s="323"/>
      <c r="CEJ370" s="323"/>
      <c r="CEK370" s="323"/>
      <c r="CEL370" s="323"/>
      <c r="CEM370" s="323"/>
      <c r="CEN370" s="323"/>
      <c r="CEO370" s="323"/>
      <c r="CEP370" s="323"/>
      <c r="CEQ370" s="323"/>
      <c r="CER370" s="323"/>
      <c r="CES370" s="323"/>
      <c r="CET370" s="323"/>
      <c r="CEU370" s="323"/>
      <c r="CEV370" s="323"/>
      <c r="CEW370" s="323"/>
      <c r="CEX370" s="323"/>
      <c r="CEY370" s="323"/>
      <c r="CEZ370" s="323"/>
      <c r="CFA370" s="323"/>
      <c r="CFB370" s="323"/>
      <c r="CFC370" s="323"/>
      <c r="CFD370" s="323"/>
      <c r="CFE370" s="323"/>
      <c r="CFF370" s="323"/>
      <c r="CFG370" s="323"/>
      <c r="CFH370" s="323"/>
      <c r="CFI370" s="323"/>
      <c r="CFJ370" s="323"/>
      <c r="CFK370" s="323"/>
      <c r="CFL370" s="323"/>
      <c r="CFM370" s="323"/>
      <c r="CFN370" s="323"/>
      <c r="CFO370" s="323"/>
      <c r="CFP370" s="323"/>
      <c r="CFQ370" s="323"/>
      <c r="CFR370" s="323"/>
      <c r="CFS370" s="323"/>
      <c r="CFT370" s="323"/>
      <c r="CFU370" s="323"/>
      <c r="CFV370" s="323"/>
      <c r="CFW370" s="323"/>
      <c r="CFX370" s="323"/>
      <c r="CFY370" s="323"/>
      <c r="CFZ370" s="323"/>
      <c r="CGA370" s="323"/>
      <c r="CGB370" s="323"/>
      <c r="CGC370" s="323"/>
      <c r="CGD370" s="323"/>
      <c r="CGE370" s="323"/>
      <c r="CGF370" s="323"/>
      <c r="CGG370" s="323"/>
      <c r="CGH370" s="323"/>
      <c r="CGI370" s="323"/>
      <c r="CGJ370" s="323"/>
      <c r="CGK370" s="323"/>
      <c r="CGL370" s="323"/>
      <c r="CGM370" s="323"/>
      <c r="CGN370" s="323"/>
      <c r="CGO370" s="323"/>
      <c r="CGP370" s="323"/>
      <c r="CGQ370" s="323"/>
      <c r="CGR370" s="323"/>
      <c r="CGS370" s="323"/>
      <c r="CGT370" s="323"/>
      <c r="CGU370" s="323"/>
      <c r="CGV370" s="323"/>
      <c r="CGW370" s="323"/>
      <c r="CGX370" s="323"/>
      <c r="CGY370" s="323"/>
      <c r="CGZ370" s="323"/>
      <c r="CHA370" s="323"/>
      <c r="CHB370" s="323"/>
      <c r="CHC370" s="323"/>
      <c r="CHD370" s="323"/>
      <c r="CHE370" s="323"/>
      <c r="CHF370" s="323"/>
      <c r="CHG370" s="323"/>
      <c r="CHH370" s="323"/>
      <c r="CHI370" s="323"/>
      <c r="CHJ370" s="323"/>
      <c r="CHK370" s="323"/>
      <c r="CHL370" s="323"/>
      <c r="CHM370" s="323"/>
      <c r="CHN370" s="323"/>
      <c r="CHO370" s="323"/>
      <c r="CHP370" s="323"/>
      <c r="CHQ370" s="323"/>
      <c r="CHR370" s="323"/>
      <c r="CHS370" s="323"/>
      <c r="CHT370" s="323"/>
      <c r="CHU370" s="323"/>
      <c r="CHV370" s="323"/>
      <c r="CHW370" s="323"/>
      <c r="CHX370" s="323"/>
      <c r="CHY370" s="323"/>
      <c r="CHZ370" s="323"/>
      <c r="CIA370" s="323"/>
      <c r="CIB370" s="323"/>
      <c r="CIC370" s="323"/>
      <c r="CID370" s="323"/>
      <c r="CIE370" s="323"/>
      <c r="CIF370" s="323"/>
      <c r="CIG370" s="323"/>
      <c r="CIH370" s="323"/>
      <c r="CII370" s="323"/>
      <c r="CIJ370" s="323"/>
      <c r="CIK370" s="323"/>
      <c r="CIL370" s="323"/>
      <c r="CIM370" s="323"/>
      <c r="CIN370" s="323"/>
      <c r="CIO370" s="323"/>
      <c r="CIP370" s="323"/>
      <c r="CIQ370" s="323"/>
      <c r="CIR370" s="323"/>
      <c r="CIS370" s="323"/>
      <c r="CIT370" s="323"/>
      <c r="CIU370" s="323"/>
      <c r="CIV370" s="323"/>
      <c r="CIW370" s="323"/>
      <c r="CIX370" s="323"/>
      <c r="CIY370" s="323"/>
      <c r="CIZ370" s="323"/>
      <c r="CJA370" s="323"/>
      <c r="CJB370" s="323"/>
      <c r="CJC370" s="323"/>
      <c r="CJD370" s="323"/>
      <c r="CJE370" s="323"/>
      <c r="CJF370" s="323"/>
      <c r="CJG370" s="323"/>
      <c r="CJH370" s="323"/>
      <c r="CJI370" s="323"/>
      <c r="CJJ370" s="323"/>
      <c r="CJK370" s="323"/>
      <c r="CJL370" s="323"/>
      <c r="CJM370" s="323"/>
      <c r="CJN370" s="323"/>
      <c r="CJO370" s="323"/>
      <c r="CJP370" s="323"/>
      <c r="CJQ370" s="323"/>
      <c r="CJR370" s="323"/>
      <c r="CJS370" s="323"/>
      <c r="CJT370" s="323"/>
      <c r="CJU370" s="323"/>
      <c r="CJV370" s="323"/>
      <c r="CJW370" s="323"/>
      <c r="CJX370" s="323"/>
      <c r="CJY370" s="323"/>
      <c r="CJZ370" s="323"/>
      <c r="CKA370" s="323"/>
      <c r="CKB370" s="323"/>
      <c r="CKC370" s="323"/>
      <c r="CKD370" s="323"/>
      <c r="CKE370" s="323"/>
      <c r="CKF370" s="323"/>
      <c r="CKG370" s="323"/>
      <c r="CKH370" s="323"/>
      <c r="CKI370" s="323"/>
      <c r="CKJ370" s="323"/>
      <c r="CKK370" s="323"/>
      <c r="CKL370" s="323"/>
      <c r="CKM370" s="323"/>
      <c r="CKN370" s="323"/>
      <c r="CKO370" s="323"/>
      <c r="CKP370" s="323"/>
      <c r="CKQ370" s="323"/>
      <c r="CKR370" s="323"/>
      <c r="CKS370" s="323"/>
      <c r="CKT370" s="323"/>
      <c r="CKU370" s="323"/>
      <c r="CKV370" s="323"/>
      <c r="CKW370" s="323"/>
      <c r="CKX370" s="323"/>
      <c r="CKY370" s="323"/>
      <c r="CKZ370" s="323"/>
      <c r="CLA370" s="323"/>
      <c r="CLB370" s="323"/>
      <c r="CLC370" s="323"/>
      <c r="CLD370" s="323"/>
      <c r="CLE370" s="323"/>
      <c r="CLF370" s="323"/>
      <c r="CLG370" s="323"/>
      <c r="CLH370" s="323"/>
      <c r="CLI370" s="323"/>
      <c r="CLJ370" s="323"/>
      <c r="CLK370" s="323"/>
      <c r="CLL370" s="323"/>
      <c r="CLM370" s="323"/>
      <c r="CLN370" s="323"/>
      <c r="CLO370" s="323"/>
      <c r="CLP370" s="323"/>
      <c r="CLQ370" s="323"/>
      <c r="CLR370" s="323"/>
      <c r="CLS370" s="323"/>
      <c r="CLT370" s="323"/>
      <c r="CLU370" s="323"/>
      <c r="CLV370" s="323"/>
      <c r="CLW370" s="323"/>
      <c r="CLX370" s="323"/>
      <c r="CLY370" s="323"/>
      <c r="CLZ370" s="323"/>
      <c r="CMA370" s="323"/>
      <c r="CMB370" s="323"/>
      <c r="CMC370" s="323"/>
      <c r="CMD370" s="323"/>
      <c r="CME370" s="323"/>
      <c r="CMF370" s="323"/>
      <c r="CMG370" s="323"/>
      <c r="CMH370" s="323"/>
      <c r="CMI370" s="323"/>
      <c r="CMJ370" s="323"/>
      <c r="CMK370" s="323"/>
      <c r="CML370" s="323"/>
      <c r="CMM370" s="323"/>
      <c r="CMN370" s="323"/>
      <c r="CMO370" s="323"/>
      <c r="CMP370" s="323"/>
      <c r="CMQ370" s="323"/>
      <c r="CMR370" s="323"/>
      <c r="CMS370" s="323"/>
      <c r="CMT370" s="323"/>
      <c r="CMU370" s="323"/>
      <c r="CMV370" s="323"/>
      <c r="CMW370" s="323"/>
      <c r="CMX370" s="323"/>
      <c r="CMY370" s="323"/>
      <c r="CMZ370" s="323"/>
      <c r="CNA370" s="323"/>
      <c r="CNB370" s="323"/>
      <c r="CNC370" s="323"/>
      <c r="CND370" s="323"/>
      <c r="CNE370" s="323"/>
      <c r="CNF370" s="323"/>
      <c r="CNG370" s="323"/>
      <c r="CNH370" s="323"/>
      <c r="CNI370" s="323"/>
      <c r="CNJ370" s="323"/>
      <c r="CNK370" s="323"/>
      <c r="CNL370" s="323"/>
      <c r="CNM370" s="323"/>
      <c r="CNN370" s="323"/>
      <c r="CNO370" s="323"/>
      <c r="CNP370" s="323"/>
      <c r="CNQ370" s="323"/>
      <c r="CNR370" s="323"/>
      <c r="CNS370" s="323"/>
      <c r="CNT370" s="323"/>
      <c r="CNU370" s="323"/>
      <c r="CNV370" s="323"/>
      <c r="CNW370" s="323"/>
      <c r="CNX370" s="323"/>
      <c r="CNY370" s="323"/>
      <c r="CNZ370" s="323"/>
      <c r="COA370" s="323"/>
      <c r="COB370" s="323"/>
      <c r="COC370" s="323"/>
      <c r="COD370" s="323"/>
      <c r="COE370" s="323"/>
      <c r="COF370" s="323"/>
      <c r="COG370" s="323"/>
      <c r="COH370" s="323"/>
      <c r="COI370" s="323"/>
      <c r="COJ370" s="323"/>
      <c r="COK370" s="323"/>
      <c r="COL370" s="323"/>
      <c r="COM370" s="323"/>
      <c r="CON370" s="323"/>
      <c r="COO370" s="323"/>
      <c r="COP370" s="323"/>
      <c r="COQ370" s="323"/>
      <c r="COR370" s="323"/>
      <c r="COS370" s="323"/>
      <c r="COT370" s="323"/>
      <c r="COU370" s="323"/>
      <c r="COV370" s="323"/>
      <c r="COW370" s="323"/>
      <c r="COX370" s="323"/>
      <c r="COY370" s="323"/>
      <c r="COZ370" s="323"/>
      <c r="CPA370" s="323"/>
      <c r="CPB370" s="323"/>
      <c r="CPC370" s="323"/>
      <c r="CPD370" s="323"/>
      <c r="CPE370" s="323"/>
      <c r="CPF370" s="323"/>
      <c r="CPG370" s="323"/>
      <c r="CPH370" s="323"/>
      <c r="CPI370" s="323"/>
      <c r="CPJ370" s="323"/>
      <c r="CPK370" s="323"/>
      <c r="CPL370" s="323"/>
      <c r="CPM370" s="323"/>
      <c r="CPN370" s="323"/>
      <c r="CPO370" s="323"/>
      <c r="CPP370" s="323"/>
      <c r="CPQ370" s="323"/>
      <c r="CPR370" s="323"/>
      <c r="CPS370" s="323"/>
      <c r="CPT370" s="323"/>
      <c r="CPU370" s="323"/>
      <c r="CPV370" s="323"/>
      <c r="CPW370" s="323"/>
      <c r="CPX370" s="323"/>
      <c r="CPY370" s="323"/>
      <c r="CPZ370" s="323"/>
      <c r="CQA370" s="323"/>
      <c r="CQB370" s="323"/>
      <c r="CQC370" s="323"/>
      <c r="CQD370" s="323"/>
      <c r="CQE370" s="323"/>
      <c r="CQF370" s="323"/>
      <c r="CQG370" s="323"/>
      <c r="CQH370" s="323"/>
      <c r="CQI370" s="323"/>
      <c r="CQJ370" s="323"/>
      <c r="CQK370" s="323"/>
      <c r="CQL370" s="323"/>
      <c r="CQM370" s="323"/>
      <c r="CQN370" s="323"/>
      <c r="CQO370" s="323"/>
      <c r="CQP370" s="323"/>
      <c r="CQQ370" s="323"/>
      <c r="CQR370" s="323"/>
      <c r="CQS370" s="323"/>
      <c r="CQT370" s="323"/>
      <c r="CQU370" s="323"/>
      <c r="CQV370" s="323"/>
      <c r="CQW370" s="323"/>
      <c r="CQX370" s="323"/>
      <c r="CQY370" s="323"/>
      <c r="CQZ370" s="323"/>
      <c r="CRA370" s="323"/>
      <c r="CRB370" s="323"/>
      <c r="CRC370" s="323"/>
      <c r="CRD370" s="323"/>
      <c r="CRE370" s="323"/>
      <c r="CRF370" s="323"/>
      <c r="CRG370" s="323"/>
      <c r="CRH370" s="323"/>
      <c r="CRI370" s="323"/>
      <c r="CRJ370" s="323"/>
      <c r="CRK370" s="323"/>
      <c r="CRL370" s="323"/>
      <c r="CRM370" s="323"/>
      <c r="CRN370" s="323"/>
      <c r="CRO370" s="323"/>
      <c r="CRP370" s="323"/>
      <c r="CRQ370" s="323"/>
      <c r="CRR370" s="323"/>
      <c r="CRS370" s="323"/>
      <c r="CRT370" s="323"/>
      <c r="CRU370" s="323"/>
      <c r="CRV370" s="323"/>
      <c r="CRW370" s="323"/>
      <c r="CRX370" s="323"/>
      <c r="CRY370" s="323"/>
      <c r="CRZ370" s="323"/>
      <c r="CSA370" s="323"/>
      <c r="CSB370" s="323"/>
      <c r="CSC370" s="323"/>
      <c r="CSD370" s="323"/>
      <c r="CSE370" s="323"/>
      <c r="CSF370" s="323"/>
      <c r="CSG370" s="323"/>
      <c r="CSH370" s="323"/>
      <c r="CSI370" s="323"/>
      <c r="CSJ370" s="323"/>
      <c r="CSK370" s="323"/>
      <c r="CSL370" s="323"/>
      <c r="CSM370" s="323"/>
      <c r="CSN370" s="323"/>
      <c r="CSO370" s="323"/>
      <c r="CSP370" s="323"/>
      <c r="CSQ370" s="323"/>
      <c r="CSR370" s="323"/>
      <c r="CSS370" s="323"/>
      <c r="CST370" s="323"/>
      <c r="CSU370" s="323"/>
      <c r="CSV370" s="323"/>
      <c r="CSW370" s="323"/>
      <c r="CSX370" s="323"/>
      <c r="CSY370" s="323"/>
      <c r="CSZ370" s="323"/>
      <c r="CTA370" s="323"/>
      <c r="CTB370" s="323"/>
      <c r="CTC370" s="323"/>
      <c r="CTD370" s="323"/>
      <c r="CTE370" s="323"/>
      <c r="CTF370" s="323"/>
      <c r="CTG370" s="323"/>
      <c r="CTH370" s="323"/>
      <c r="CTI370" s="323"/>
      <c r="CTJ370" s="323"/>
      <c r="CTK370" s="323"/>
      <c r="CTL370" s="323"/>
      <c r="CTM370" s="323"/>
      <c r="CTN370" s="323"/>
      <c r="CTO370" s="323"/>
      <c r="CTP370" s="323"/>
      <c r="CTQ370" s="323"/>
      <c r="CTR370" s="323"/>
      <c r="CTS370" s="323"/>
      <c r="CTT370" s="323"/>
      <c r="CTU370" s="323"/>
      <c r="CTV370" s="323"/>
      <c r="CTW370" s="323"/>
      <c r="CTX370" s="323"/>
      <c r="CTY370" s="323"/>
      <c r="CTZ370" s="323"/>
      <c r="CUA370" s="323"/>
      <c r="CUB370" s="323"/>
      <c r="CUC370" s="323"/>
      <c r="CUD370" s="323"/>
      <c r="CUE370" s="323"/>
      <c r="CUF370" s="323"/>
      <c r="CUG370" s="323"/>
      <c r="CUH370" s="323"/>
      <c r="CUI370" s="323"/>
      <c r="CUJ370" s="323"/>
      <c r="CUK370" s="323"/>
      <c r="CUL370" s="323"/>
      <c r="CUM370" s="323"/>
      <c r="CUN370" s="323"/>
      <c r="CUO370" s="323"/>
      <c r="CUP370" s="323"/>
      <c r="CUQ370" s="323"/>
      <c r="CUR370" s="323"/>
      <c r="CUS370" s="323"/>
      <c r="CUT370" s="323"/>
      <c r="CUU370" s="323"/>
      <c r="CUV370" s="323"/>
      <c r="CUW370" s="323"/>
      <c r="CUX370" s="323"/>
      <c r="CUY370" s="323"/>
      <c r="CUZ370" s="323"/>
      <c r="CVA370" s="323"/>
      <c r="CVB370" s="323"/>
      <c r="CVC370" s="323"/>
      <c r="CVD370" s="323"/>
      <c r="CVE370" s="323"/>
      <c r="CVF370" s="323"/>
      <c r="CVG370" s="323"/>
      <c r="CVH370" s="323"/>
      <c r="CVI370" s="323"/>
      <c r="CVJ370" s="323"/>
      <c r="CVK370" s="323"/>
      <c r="CVL370" s="323"/>
      <c r="CVM370" s="323"/>
      <c r="CVN370" s="323"/>
      <c r="CVO370" s="323"/>
      <c r="CVP370" s="323"/>
      <c r="CVQ370" s="323"/>
      <c r="CVR370" s="323"/>
      <c r="CVS370" s="323"/>
      <c r="CVT370" s="323"/>
      <c r="CVU370" s="323"/>
      <c r="CVV370" s="323"/>
      <c r="CVW370" s="323"/>
      <c r="CVX370" s="323"/>
      <c r="CVY370" s="323"/>
      <c r="CVZ370" s="323"/>
      <c r="CWA370" s="323"/>
      <c r="CWB370" s="323"/>
      <c r="CWC370" s="323"/>
      <c r="CWD370" s="323"/>
      <c r="CWE370" s="323"/>
      <c r="CWF370" s="323"/>
      <c r="CWG370" s="323"/>
      <c r="CWH370" s="323"/>
      <c r="CWI370" s="323"/>
      <c r="CWJ370" s="323"/>
      <c r="CWK370" s="323"/>
      <c r="CWL370" s="323"/>
      <c r="CWM370" s="323"/>
      <c r="CWN370" s="323"/>
      <c r="CWO370" s="323"/>
      <c r="CWP370" s="323"/>
      <c r="CWQ370" s="323"/>
      <c r="CWR370" s="323"/>
      <c r="CWS370" s="323"/>
      <c r="CWT370" s="323"/>
      <c r="CWU370" s="323"/>
      <c r="CWV370" s="323"/>
      <c r="CWW370" s="323"/>
      <c r="CWX370" s="323"/>
      <c r="CWY370" s="323"/>
      <c r="CWZ370" s="323"/>
      <c r="CXA370" s="323"/>
      <c r="CXB370" s="323"/>
      <c r="CXC370" s="323"/>
      <c r="CXD370" s="323"/>
      <c r="CXE370" s="323"/>
      <c r="CXF370" s="323"/>
      <c r="CXG370" s="323"/>
      <c r="CXH370" s="323"/>
      <c r="CXI370" s="323"/>
      <c r="CXJ370" s="323"/>
      <c r="CXK370" s="323"/>
      <c r="CXL370" s="323"/>
      <c r="CXM370" s="323"/>
      <c r="CXN370" s="323"/>
      <c r="CXO370" s="323"/>
      <c r="CXP370" s="323"/>
      <c r="CXQ370" s="323"/>
      <c r="CXR370" s="323"/>
      <c r="CXS370" s="323"/>
      <c r="CXT370" s="323"/>
      <c r="CXU370" s="323"/>
      <c r="CXV370" s="323"/>
      <c r="CXW370" s="323"/>
      <c r="CXX370" s="323"/>
      <c r="CXY370" s="323"/>
      <c r="CXZ370" s="323"/>
      <c r="CYA370" s="323"/>
      <c r="CYB370" s="323"/>
      <c r="CYC370" s="323"/>
      <c r="CYD370" s="323"/>
      <c r="CYE370" s="323"/>
      <c r="CYF370" s="323"/>
      <c r="CYG370" s="323"/>
      <c r="CYH370" s="323"/>
      <c r="CYI370" s="323"/>
      <c r="CYJ370" s="323"/>
      <c r="CYK370" s="323"/>
      <c r="CYL370" s="323"/>
      <c r="CYM370" s="323"/>
      <c r="CYN370" s="323"/>
      <c r="CYO370" s="323"/>
      <c r="CYP370" s="323"/>
      <c r="CYQ370" s="323"/>
      <c r="CYR370" s="323"/>
      <c r="CYS370" s="323"/>
      <c r="CYT370" s="323"/>
      <c r="CYU370" s="323"/>
      <c r="CYV370" s="323"/>
      <c r="CYW370" s="323"/>
      <c r="CYX370" s="323"/>
      <c r="CYY370" s="323"/>
      <c r="CYZ370" s="323"/>
      <c r="CZA370" s="323"/>
      <c r="CZB370" s="323"/>
      <c r="CZC370" s="323"/>
      <c r="CZD370" s="323"/>
      <c r="CZE370" s="323"/>
      <c r="CZF370" s="323"/>
      <c r="CZG370" s="323"/>
      <c r="CZH370" s="323"/>
      <c r="CZI370" s="323"/>
      <c r="CZJ370" s="323"/>
      <c r="CZK370" s="323"/>
      <c r="CZL370" s="323"/>
      <c r="CZM370" s="323"/>
      <c r="CZN370" s="323"/>
      <c r="CZO370" s="323"/>
      <c r="CZP370" s="323"/>
      <c r="CZQ370" s="323"/>
      <c r="CZR370" s="323"/>
      <c r="CZS370" s="323"/>
      <c r="CZT370" s="323"/>
      <c r="CZU370" s="323"/>
      <c r="CZV370" s="323"/>
      <c r="CZW370" s="323"/>
      <c r="CZX370" s="323"/>
      <c r="CZY370" s="323"/>
      <c r="CZZ370" s="323"/>
      <c r="DAA370" s="323"/>
      <c r="DAB370" s="323"/>
      <c r="DAC370" s="323"/>
      <c r="DAD370" s="323"/>
      <c r="DAE370" s="323"/>
      <c r="DAF370" s="323"/>
      <c r="DAG370" s="323"/>
      <c r="DAH370" s="323"/>
      <c r="DAI370" s="323"/>
      <c r="DAJ370" s="323"/>
      <c r="DAK370" s="323"/>
      <c r="DAL370" s="323"/>
      <c r="DAM370" s="323"/>
      <c r="DAN370" s="323"/>
      <c r="DAO370" s="323"/>
      <c r="DAP370" s="323"/>
      <c r="DAQ370" s="323"/>
      <c r="DAR370" s="323"/>
      <c r="DAS370" s="323"/>
      <c r="DAT370" s="323"/>
      <c r="DAU370" s="323"/>
      <c r="DAV370" s="323"/>
      <c r="DAW370" s="323"/>
      <c r="DAX370" s="323"/>
      <c r="DAY370" s="323"/>
      <c r="DAZ370" s="323"/>
      <c r="DBA370" s="323"/>
      <c r="DBB370" s="323"/>
      <c r="DBC370" s="323"/>
      <c r="DBD370" s="323"/>
      <c r="DBE370" s="323"/>
      <c r="DBF370" s="323"/>
      <c r="DBG370" s="323"/>
      <c r="DBH370" s="323"/>
      <c r="DBI370" s="323"/>
      <c r="DBJ370" s="323"/>
      <c r="DBK370" s="323"/>
      <c r="DBL370" s="323"/>
      <c r="DBM370" s="323"/>
      <c r="DBN370" s="323"/>
      <c r="DBO370" s="323"/>
      <c r="DBP370" s="323"/>
      <c r="DBQ370" s="323"/>
      <c r="DBR370" s="323"/>
      <c r="DBS370" s="323"/>
      <c r="DBT370" s="323"/>
      <c r="DBU370" s="323"/>
      <c r="DBV370" s="323"/>
      <c r="DBW370" s="323"/>
      <c r="DBX370" s="323"/>
      <c r="DBY370" s="323"/>
      <c r="DBZ370" s="323"/>
      <c r="DCA370" s="323"/>
      <c r="DCB370" s="323"/>
      <c r="DCC370" s="323"/>
      <c r="DCD370" s="323"/>
      <c r="DCE370" s="323"/>
      <c r="DCF370" s="323"/>
      <c r="DCG370" s="323"/>
      <c r="DCH370" s="323"/>
      <c r="DCI370" s="323"/>
      <c r="DCJ370" s="323"/>
      <c r="DCK370" s="323"/>
      <c r="DCL370" s="323"/>
      <c r="DCM370" s="323"/>
      <c r="DCN370" s="323"/>
      <c r="DCO370" s="323"/>
      <c r="DCP370" s="323"/>
      <c r="DCQ370" s="323"/>
      <c r="DCR370" s="323"/>
      <c r="DCS370" s="323"/>
      <c r="DCT370" s="323"/>
      <c r="DCU370" s="323"/>
      <c r="DCV370" s="323"/>
      <c r="DCW370" s="323"/>
      <c r="DCX370" s="323"/>
      <c r="DCY370" s="323"/>
      <c r="DCZ370" s="323"/>
      <c r="DDA370" s="323"/>
      <c r="DDB370" s="323"/>
      <c r="DDC370" s="323"/>
      <c r="DDD370" s="323"/>
      <c r="DDE370" s="323"/>
      <c r="DDF370" s="323"/>
      <c r="DDG370" s="323"/>
      <c r="DDH370" s="323"/>
      <c r="DDI370" s="323"/>
      <c r="DDJ370" s="323"/>
      <c r="DDK370" s="323"/>
      <c r="DDL370" s="323"/>
      <c r="DDM370" s="323"/>
      <c r="DDN370" s="323"/>
      <c r="DDO370" s="323"/>
      <c r="DDP370" s="323"/>
      <c r="DDQ370" s="323"/>
      <c r="DDR370" s="323"/>
      <c r="DDS370" s="323"/>
      <c r="DDT370" s="323"/>
      <c r="DDU370" s="323"/>
      <c r="DDV370" s="323"/>
      <c r="DDW370" s="323"/>
      <c r="DDX370" s="323"/>
      <c r="DDY370" s="323"/>
      <c r="DDZ370" s="323"/>
      <c r="DEA370" s="323"/>
      <c r="DEB370" s="323"/>
      <c r="DEC370" s="323"/>
      <c r="DED370" s="323"/>
      <c r="DEE370" s="323"/>
      <c r="DEF370" s="323"/>
      <c r="DEG370" s="323"/>
      <c r="DEH370" s="323"/>
      <c r="DEI370" s="323"/>
      <c r="DEJ370" s="323"/>
      <c r="DEK370" s="323"/>
      <c r="DEL370" s="323"/>
      <c r="DEM370" s="323"/>
      <c r="DEN370" s="323"/>
      <c r="DEO370" s="323"/>
      <c r="DEP370" s="323"/>
      <c r="DEQ370" s="323"/>
      <c r="DER370" s="323"/>
      <c r="DES370" s="323"/>
      <c r="DET370" s="323"/>
      <c r="DEU370" s="323"/>
      <c r="DEV370" s="323"/>
      <c r="DEW370" s="323"/>
      <c r="DEX370" s="323"/>
      <c r="DEY370" s="323"/>
      <c r="DEZ370" s="323"/>
      <c r="DFA370" s="323"/>
      <c r="DFB370" s="323"/>
      <c r="DFC370" s="323"/>
      <c r="DFD370" s="323"/>
      <c r="DFE370" s="323"/>
      <c r="DFF370" s="323"/>
      <c r="DFG370" s="323"/>
      <c r="DFH370" s="323"/>
      <c r="DFI370" s="323"/>
      <c r="DFJ370" s="323"/>
      <c r="DFK370" s="323"/>
      <c r="DFL370" s="323"/>
      <c r="DFM370" s="323"/>
      <c r="DFN370" s="323"/>
      <c r="DFO370" s="323"/>
      <c r="DFP370" s="323"/>
      <c r="DFQ370" s="323"/>
      <c r="DFR370" s="323"/>
      <c r="DFS370" s="323"/>
      <c r="DFT370" s="323"/>
      <c r="DFU370" s="323"/>
      <c r="DFV370" s="323"/>
      <c r="DFW370" s="323"/>
      <c r="DFX370" s="323"/>
      <c r="DFY370" s="323"/>
      <c r="DFZ370" s="323"/>
      <c r="DGA370" s="323"/>
      <c r="DGB370" s="323"/>
      <c r="DGC370" s="323"/>
      <c r="DGD370" s="323"/>
      <c r="DGE370" s="323"/>
      <c r="DGF370" s="323"/>
      <c r="DGG370" s="323"/>
      <c r="DGH370" s="323"/>
      <c r="DGI370" s="323"/>
      <c r="DGJ370" s="323"/>
      <c r="DGK370" s="323"/>
      <c r="DGL370" s="323"/>
      <c r="DGM370" s="323"/>
      <c r="DGN370" s="323"/>
      <c r="DGO370" s="323"/>
      <c r="DGP370" s="323"/>
      <c r="DGQ370" s="323"/>
      <c r="DGR370" s="323"/>
      <c r="DGS370" s="323"/>
      <c r="DGT370" s="323"/>
      <c r="DGU370" s="323"/>
      <c r="DGV370" s="323"/>
      <c r="DGW370" s="323"/>
      <c r="DGX370" s="323"/>
      <c r="DGY370" s="323"/>
      <c r="DGZ370" s="323"/>
      <c r="DHA370" s="323"/>
      <c r="DHB370" s="323"/>
      <c r="DHC370" s="323"/>
      <c r="DHD370" s="323"/>
      <c r="DHE370" s="323"/>
      <c r="DHF370" s="323"/>
      <c r="DHG370" s="323"/>
      <c r="DHH370" s="323"/>
      <c r="DHI370" s="323"/>
      <c r="DHJ370" s="323"/>
      <c r="DHK370" s="323"/>
      <c r="DHL370" s="323"/>
      <c r="DHM370" s="323"/>
      <c r="DHN370" s="323"/>
      <c r="DHO370" s="323"/>
      <c r="DHP370" s="323"/>
      <c r="DHQ370" s="323"/>
      <c r="DHR370" s="323"/>
      <c r="DHS370" s="323"/>
      <c r="DHT370" s="323"/>
      <c r="DHU370" s="323"/>
      <c r="DHV370" s="323"/>
      <c r="DHW370" s="323"/>
      <c r="DHX370" s="323"/>
      <c r="DHY370" s="323"/>
      <c r="DHZ370" s="323"/>
      <c r="DIA370" s="323"/>
      <c r="DIB370" s="323"/>
      <c r="DIC370" s="323"/>
      <c r="DID370" s="323"/>
      <c r="DIE370" s="323"/>
      <c r="DIF370" s="323"/>
      <c r="DIG370" s="323"/>
      <c r="DIH370" s="323"/>
      <c r="DII370" s="323"/>
      <c r="DIJ370" s="323"/>
      <c r="DIK370" s="323"/>
      <c r="DIL370" s="323"/>
      <c r="DIM370" s="323"/>
      <c r="DIN370" s="323"/>
      <c r="DIO370" s="323"/>
      <c r="DIP370" s="323"/>
      <c r="DIQ370" s="323"/>
      <c r="DIR370" s="323"/>
      <c r="DIS370" s="323"/>
      <c r="DIT370" s="323"/>
      <c r="DIU370" s="323"/>
      <c r="DIV370" s="323"/>
      <c r="DIW370" s="323"/>
      <c r="DIX370" s="323"/>
      <c r="DIY370" s="323"/>
      <c r="DIZ370" s="323"/>
      <c r="DJA370" s="323"/>
      <c r="DJB370" s="323"/>
      <c r="DJC370" s="323"/>
      <c r="DJD370" s="323"/>
      <c r="DJE370" s="323"/>
      <c r="DJF370" s="323"/>
      <c r="DJG370" s="323"/>
      <c r="DJH370" s="323"/>
      <c r="DJI370" s="323"/>
      <c r="DJJ370" s="323"/>
      <c r="DJK370" s="323"/>
      <c r="DJL370" s="323"/>
      <c r="DJM370" s="323"/>
      <c r="DJN370" s="323"/>
      <c r="DJO370" s="323"/>
      <c r="DJP370" s="323"/>
      <c r="DJQ370" s="323"/>
      <c r="DJR370" s="323"/>
      <c r="DJS370" s="323"/>
      <c r="DJT370" s="323"/>
      <c r="DJU370" s="323"/>
      <c r="DJV370" s="323"/>
      <c r="DJW370" s="323"/>
      <c r="DJX370" s="323"/>
      <c r="DJY370" s="323"/>
      <c r="DJZ370" s="323"/>
      <c r="DKA370" s="323"/>
      <c r="DKB370" s="323"/>
      <c r="DKC370" s="323"/>
      <c r="DKD370" s="323"/>
      <c r="DKE370" s="323"/>
      <c r="DKF370" s="323"/>
      <c r="DKG370" s="323"/>
      <c r="DKH370" s="323"/>
      <c r="DKI370" s="323"/>
      <c r="DKJ370" s="323"/>
      <c r="DKK370" s="323"/>
      <c r="DKL370" s="323"/>
      <c r="DKM370" s="323"/>
      <c r="DKN370" s="323"/>
      <c r="DKO370" s="323"/>
      <c r="DKP370" s="323"/>
      <c r="DKQ370" s="323"/>
      <c r="DKR370" s="323"/>
      <c r="DKS370" s="323"/>
      <c r="DKT370" s="323"/>
      <c r="DKU370" s="323"/>
      <c r="DKV370" s="323"/>
      <c r="DKW370" s="323"/>
      <c r="DKX370" s="323"/>
      <c r="DKY370" s="323"/>
      <c r="DKZ370" s="323"/>
      <c r="DLA370" s="323"/>
      <c r="DLB370" s="323"/>
      <c r="DLC370" s="323"/>
      <c r="DLD370" s="323"/>
      <c r="DLE370" s="323"/>
      <c r="DLF370" s="323"/>
      <c r="DLG370" s="323"/>
      <c r="DLH370" s="323"/>
      <c r="DLI370" s="323"/>
      <c r="DLJ370" s="323"/>
      <c r="DLK370" s="323"/>
      <c r="DLL370" s="323"/>
      <c r="DLM370" s="323"/>
      <c r="DLN370" s="323"/>
      <c r="DLO370" s="323"/>
      <c r="DLP370" s="323"/>
      <c r="DLQ370" s="323"/>
      <c r="DLR370" s="323"/>
      <c r="DLS370" s="323"/>
      <c r="DLT370" s="323"/>
      <c r="DLU370" s="323"/>
      <c r="DLV370" s="323"/>
      <c r="DLW370" s="323"/>
      <c r="DLX370" s="323"/>
      <c r="DLY370" s="323"/>
      <c r="DLZ370" s="323"/>
      <c r="DMA370" s="323"/>
      <c r="DMB370" s="323"/>
      <c r="DMC370" s="323"/>
      <c r="DMD370" s="323"/>
      <c r="DME370" s="323"/>
      <c r="DMF370" s="323"/>
      <c r="DMG370" s="323"/>
      <c r="DMH370" s="323"/>
      <c r="DMI370" s="323"/>
      <c r="DMJ370" s="323"/>
      <c r="DMK370" s="323"/>
      <c r="DML370" s="323"/>
      <c r="DMM370" s="323"/>
      <c r="DMN370" s="323"/>
      <c r="DMO370" s="323"/>
      <c r="DMP370" s="323"/>
      <c r="DMQ370" s="323"/>
      <c r="DMR370" s="323"/>
      <c r="DMS370" s="323"/>
      <c r="DMT370" s="323"/>
      <c r="DMU370" s="323"/>
      <c r="DMV370" s="323"/>
      <c r="DMW370" s="323"/>
      <c r="DMX370" s="323"/>
      <c r="DMY370" s="323"/>
      <c r="DMZ370" s="323"/>
      <c r="DNA370" s="323"/>
      <c r="DNB370" s="323"/>
      <c r="DNC370" s="323"/>
      <c r="DND370" s="323"/>
      <c r="DNE370" s="323"/>
      <c r="DNF370" s="323"/>
      <c r="DNG370" s="323"/>
      <c r="DNH370" s="323"/>
      <c r="DNI370" s="323"/>
      <c r="DNJ370" s="323"/>
      <c r="DNK370" s="323"/>
      <c r="DNL370" s="323"/>
      <c r="DNM370" s="323"/>
      <c r="DNN370" s="323"/>
      <c r="DNO370" s="323"/>
      <c r="DNP370" s="323"/>
      <c r="DNQ370" s="323"/>
      <c r="DNR370" s="323"/>
      <c r="DNS370" s="323"/>
      <c r="DNT370" s="323"/>
      <c r="DNU370" s="323"/>
      <c r="DNV370" s="323"/>
      <c r="DNW370" s="323"/>
      <c r="DNX370" s="323"/>
      <c r="DNY370" s="323"/>
      <c r="DNZ370" s="323"/>
      <c r="DOA370" s="323"/>
      <c r="DOB370" s="323"/>
      <c r="DOC370" s="323"/>
      <c r="DOD370" s="323"/>
      <c r="DOE370" s="323"/>
      <c r="DOF370" s="323"/>
      <c r="DOG370" s="323"/>
      <c r="DOH370" s="323"/>
      <c r="DOI370" s="323"/>
      <c r="DOJ370" s="323"/>
      <c r="DOK370" s="323"/>
      <c r="DOL370" s="323"/>
      <c r="DOM370" s="323"/>
      <c r="DON370" s="323"/>
      <c r="DOO370" s="323"/>
      <c r="DOP370" s="323"/>
      <c r="DOQ370" s="323"/>
      <c r="DOR370" s="323"/>
      <c r="DOS370" s="323"/>
      <c r="DOT370" s="323"/>
      <c r="DOU370" s="323"/>
      <c r="DOV370" s="323"/>
      <c r="DOW370" s="323"/>
      <c r="DOX370" s="323"/>
      <c r="DOY370" s="323"/>
      <c r="DOZ370" s="323"/>
      <c r="DPA370" s="323"/>
      <c r="DPB370" s="323"/>
      <c r="DPC370" s="323"/>
      <c r="DPD370" s="323"/>
      <c r="DPE370" s="323"/>
      <c r="DPF370" s="323"/>
      <c r="DPG370" s="323"/>
      <c r="DPH370" s="323"/>
      <c r="DPI370" s="323"/>
      <c r="DPJ370" s="323"/>
      <c r="DPK370" s="323"/>
      <c r="DPL370" s="323"/>
      <c r="DPM370" s="323"/>
      <c r="DPN370" s="323"/>
      <c r="DPO370" s="323"/>
      <c r="DPP370" s="323"/>
      <c r="DPQ370" s="323"/>
      <c r="DPR370" s="323"/>
      <c r="DPS370" s="323"/>
      <c r="DPT370" s="323"/>
      <c r="DPU370" s="323"/>
      <c r="DPV370" s="323"/>
      <c r="DPW370" s="323"/>
      <c r="DPX370" s="323"/>
      <c r="DPY370" s="323"/>
      <c r="DPZ370" s="323"/>
      <c r="DQA370" s="323"/>
      <c r="DQB370" s="323"/>
      <c r="DQC370" s="323"/>
      <c r="DQD370" s="323"/>
      <c r="DQE370" s="323"/>
      <c r="DQF370" s="323"/>
      <c r="DQG370" s="323"/>
      <c r="DQH370" s="323"/>
      <c r="DQI370" s="323"/>
      <c r="DQJ370" s="323"/>
      <c r="DQK370" s="323"/>
      <c r="DQL370" s="323"/>
      <c r="DQM370" s="323"/>
      <c r="DQN370" s="323"/>
      <c r="DQO370" s="323"/>
      <c r="DQP370" s="323"/>
      <c r="DQQ370" s="323"/>
      <c r="DQR370" s="323"/>
      <c r="DQS370" s="323"/>
      <c r="DQT370" s="323"/>
      <c r="DQU370" s="323"/>
      <c r="DQV370" s="323"/>
      <c r="DQW370" s="323"/>
      <c r="DQX370" s="323"/>
      <c r="DQY370" s="323"/>
      <c r="DQZ370" s="323"/>
      <c r="DRA370" s="323"/>
      <c r="DRB370" s="323"/>
      <c r="DRC370" s="323"/>
      <c r="DRD370" s="323"/>
      <c r="DRE370" s="323"/>
      <c r="DRF370" s="323"/>
      <c r="DRG370" s="323"/>
      <c r="DRH370" s="323"/>
      <c r="DRI370" s="323"/>
      <c r="DRJ370" s="323"/>
      <c r="DRK370" s="323"/>
      <c r="DRL370" s="323"/>
      <c r="DRM370" s="323"/>
      <c r="DRN370" s="323"/>
      <c r="DRO370" s="323"/>
      <c r="DRP370" s="323"/>
      <c r="DRQ370" s="323"/>
      <c r="DRR370" s="323"/>
      <c r="DRS370" s="323"/>
      <c r="DRT370" s="323"/>
      <c r="DRU370" s="323"/>
      <c r="DRV370" s="323"/>
      <c r="DRW370" s="323"/>
      <c r="DRX370" s="323"/>
      <c r="DRY370" s="323"/>
      <c r="DRZ370" s="323"/>
      <c r="DSA370" s="323"/>
      <c r="DSB370" s="323"/>
      <c r="DSC370" s="323"/>
      <c r="DSD370" s="323"/>
      <c r="DSE370" s="323"/>
      <c r="DSF370" s="323"/>
      <c r="DSG370" s="323"/>
      <c r="DSH370" s="323"/>
      <c r="DSI370" s="323"/>
      <c r="DSJ370" s="323"/>
      <c r="DSK370" s="323"/>
      <c r="DSL370" s="323"/>
      <c r="DSM370" s="323"/>
      <c r="DSN370" s="323"/>
      <c r="DSO370" s="323"/>
      <c r="DSP370" s="323"/>
      <c r="DSQ370" s="323"/>
      <c r="DSR370" s="323"/>
      <c r="DSS370" s="323"/>
      <c r="DST370" s="323"/>
      <c r="DSU370" s="323"/>
      <c r="DSV370" s="323"/>
      <c r="DSW370" s="323"/>
      <c r="DSX370" s="323"/>
      <c r="DSY370" s="323"/>
      <c r="DSZ370" s="323"/>
      <c r="DTA370" s="323"/>
      <c r="DTB370" s="323"/>
      <c r="DTC370" s="323"/>
      <c r="DTD370" s="323"/>
      <c r="DTE370" s="323"/>
      <c r="DTF370" s="323"/>
      <c r="DTG370" s="323"/>
      <c r="DTH370" s="323"/>
      <c r="DTI370" s="323"/>
      <c r="DTJ370" s="323"/>
      <c r="DTK370" s="323"/>
      <c r="DTL370" s="323"/>
      <c r="DTM370" s="323"/>
      <c r="DTN370" s="323"/>
      <c r="DTO370" s="323"/>
      <c r="DTP370" s="323"/>
      <c r="DTQ370" s="323"/>
      <c r="DTR370" s="323"/>
      <c r="DTS370" s="323"/>
      <c r="DTT370" s="323"/>
      <c r="DTU370" s="323"/>
      <c r="DTV370" s="323"/>
      <c r="DTW370" s="323"/>
      <c r="DTX370" s="323"/>
      <c r="DTY370" s="323"/>
      <c r="DTZ370" s="323"/>
      <c r="DUA370" s="323"/>
      <c r="DUB370" s="323"/>
      <c r="DUC370" s="323"/>
      <c r="DUD370" s="323"/>
      <c r="DUE370" s="323"/>
      <c r="DUF370" s="323"/>
      <c r="DUG370" s="323"/>
      <c r="DUH370" s="323"/>
      <c r="DUI370" s="323"/>
      <c r="DUJ370" s="323"/>
      <c r="DUK370" s="323"/>
      <c r="DUL370" s="323"/>
      <c r="DUM370" s="323"/>
      <c r="DUN370" s="323"/>
      <c r="DUO370" s="323"/>
      <c r="DUP370" s="323"/>
      <c r="DUQ370" s="323"/>
      <c r="DUR370" s="323"/>
      <c r="DUS370" s="323"/>
      <c r="DUT370" s="323"/>
      <c r="DUU370" s="323"/>
      <c r="DUV370" s="323"/>
      <c r="DUW370" s="323"/>
      <c r="DUX370" s="323"/>
      <c r="DUY370" s="323"/>
      <c r="DUZ370" s="323"/>
      <c r="DVA370" s="323"/>
      <c r="DVB370" s="323"/>
      <c r="DVC370" s="323"/>
      <c r="DVD370" s="323"/>
      <c r="DVE370" s="323"/>
      <c r="DVF370" s="323"/>
      <c r="DVG370" s="323"/>
      <c r="DVH370" s="323"/>
      <c r="DVI370" s="323"/>
      <c r="DVJ370" s="323"/>
      <c r="DVK370" s="323"/>
      <c r="DVL370" s="323"/>
      <c r="DVM370" s="323"/>
      <c r="DVN370" s="323"/>
      <c r="DVO370" s="323"/>
      <c r="DVP370" s="323"/>
      <c r="DVQ370" s="323"/>
      <c r="DVR370" s="323"/>
      <c r="DVS370" s="323"/>
      <c r="DVT370" s="323"/>
      <c r="DVU370" s="323"/>
      <c r="DVV370" s="323"/>
      <c r="DVW370" s="323"/>
      <c r="DVX370" s="323"/>
      <c r="DVY370" s="323"/>
      <c r="DVZ370" s="323"/>
      <c r="DWA370" s="323"/>
      <c r="DWB370" s="323"/>
      <c r="DWC370" s="323"/>
      <c r="DWD370" s="323"/>
      <c r="DWE370" s="323"/>
      <c r="DWF370" s="323"/>
      <c r="DWG370" s="323"/>
      <c r="DWH370" s="323"/>
      <c r="DWI370" s="323"/>
      <c r="DWJ370" s="323"/>
      <c r="DWK370" s="323"/>
      <c r="DWL370" s="323"/>
      <c r="DWM370" s="323"/>
      <c r="DWN370" s="323"/>
      <c r="DWO370" s="323"/>
      <c r="DWP370" s="323"/>
      <c r="DWQ370" s="323"/>
      <c r="DWR370" s="323"/>
      <c r="DWS370" s="323"/>
      <c r="DWT370" s="323"/>
      <c r="DWU370" s="323"/>
      <c r="DWV370" s="323"/>
      <c r="DWW370" s="323"/>
      <c r="DWX370" s="323"/>
      <c r="DWY370" s="323"/>
      <c r="DWZ370" s="323"/>
      <c r="DXA370" s="323"/>
      <c r="DXB370" s="323"/>
      <c r="DXC370" s="323"/>
      <c r="DXD370" s="323"/>
      <c r="DXE370" s="323"/>
      <c r="DXF370" s="323"/>
      <c r="DXG370" s="323"/>
      <c r="DXH370" s="323"/>
      <c r="DXI370" s="323"/>
      <c r="DXJ370" s="323"/>
      <c r="DXK370" s="323"/>
      <c r="DXL370" s="323"/>
      <c r="DXM370" s="323"/>
      <c r="DXN370" s="323"/>
      <c r="DXO370" s="323"/>
      <c r="DXP370" s="323"/>
      <c r="DXQ370" s="323"/>
      <c r="DXR370" s="323"/>
      <c r="DXS370" s="323"/>
      <c r="DXT370" s="323"/>
      <c r="DXU370" s="323"/>
      <c r="DXV370" s="323"/>
      <c r="DXW370" s="323"/>
      <c r="DXX370" s="323"/>
      <c r="DXY370" s="323"/>
      <c r="DXZ370" s="323"/>
      <c r="DYA370" s="323"/>
      <c r="DYB370" s="323"/>
      <c r="DYC370" s="323"/>
      <c r="DYD370" s="323"/>
      <c r="DYE370" s="323"/>
      <c r="DYF370" s="323"/>
      <c r="DYG370" s="323"/>
      <c r="DYH370" s="323"/>
      <c r="DYI370" s="323"/>
      <c r="DYJ370" s="323"/>
      <c r="DYK370" s="323"/>
      <c r="DYL370" s="323"/>
      <c r="DYM370" s="323"/>
      <c r="DYN370" s="323"/>
      <c r="DYO370" s="323"/>
      <c r="DYP370" s="323"/>
      <c r="DYQ370" s="323"/>
      <c r="DYR370" s="323"/>
      <c r="DYS370" s="323"/>
      <c r="DYT370" s="323"/>
      <c r="DYU370" s="323"/>
      <c r="DYV370" s="323"/>
      <c r="DYW370" s="323"/>
      <c r="DYX370" s="323"/>
      <c r="DYY370" s="323"/>
      <c r="DYZ370" s="323"/>
      <c r="DZA370" s="323"/>
      <c r="DZB370" s="323"/>
      <c r="DZC370" s="323"/>
      <c r="DZD370" s="323"/>
      <c r="DZE370" s="323"/>
      <c r="DZF370" s="323"/>
      <c r="DZG370" s="323"/>
      <c r="DZH370" s="323"/>
      <c r="DZI370" s="323"/>
      <c r="DZJ370" s="323"/>
      <c r="DZK370" s="323"/>
      <c r="DZL370" s="323"/>
      <c r="DZM370" s="323"/>
      <c r="DZN370" s="323"/>
      <c r="DZO370" s="323"/>
      <c r="DZP370" s="323"/>
      <c r="DZQ370" s="323"/>
      <c r="DZR370" s="323"/>
      <c r="DZS370" s="323"/>
      <c r="DZT370" s="323"/>
      <c r="DZU370" s="323"/>
      <c r="DZV370" s="323"/>
      <c r="DZW370" s="323"/>
      <c r="DZX370" s="323"/>
      <c r="DZY370" s="323"/>
      <c r="DZZ370" s="323"/>
      <c r="EAA370" s="323"/>
      <c r="EAB370" s="323"/>
      <c r="EAC370" s="323"/>
      <c r="EAD370" s="323"/>
      <c r="EAE370" s="323"/>
      <c r="EAF370" s="323"/>
      <c r="EAG370" s="323"/>
      <c r="EAH370" s="323"/>
      <c r="EAI370" s="323"/>
      <c r="EAJ370" s="323"/>
      <c r="EAK370" s="323"/>
      <c r="EAL370" s="323"/>
      <c r="EAM370" s="323"/>
      <c r="EAN370" s="323"/>
      <c r="EAO370" s="323"/>
      <c r="EAP370" s="323"/>
      <c r="EAQ370" s="323"/>
      <c r="EAR370" s="323"/>
      <c r="EAS370" s="323"/>
      <c r="EAT370" s="323"/>
      <c r="EAU370" s="323"/>
      <c r="EAV370" s="323"/>
      <c r="EAW370" s="323"/>
      <c r="EAX370" s="323"/>
      <c r="EAY370" s="323"/>
      <c r="EAZ370" s="323"/>
      <c r="EBA370" s="323"/>
      <c r="EBB370" s="323"/>
      <c r="EBC370" s="323"/>
      <c r="EBD370" s="323"/>
      <c r="EBE370" s="323"/>
      <c r="EBF370" s="323"/>
      <c r="EBG370" s="323"/>
      <c r="EBH370" s="323"/>
      <c r="EBI370" s="323"/>
      <c r="EBJ370" s="323"/>
      <c r="EBK370" s="323"/>
      <c r="EBL370" s="323"/>
      <c r="EBM370" s="323"/>
      <c r="EBN370" s="323"/>
      <c r="EBO370" s="323"/>
      <c r="EBP370" s="323"/>
      <c r="EBQ370" s="323"/>
      <c r="EBR370" s="323"/>
      <c r="EBS370" s="323"/>
      <c r="EBT370" s="323"/>
      <c r="EBU370" s="323"/>
      <c r="EBV370" s="323"/>
      <c r="EBW370" s="323"/>
      <c r="EBX370" s="323"/>
      <c r="EBY370" s="323"/>
      <c r="EBZ370" s="323"/>
      <c r="ECA370" s="323"/>
      <c r="ECB370" s="323"/>
      <c r="ECC370" s="323"/>
      <c r="ECD370" s="323"/>
      <c r="ECE370" s="323"/>
      <c r="ECF370" s="323"/>
      <c r="ECG370" s="323"/>
      <c r="ECH370" s="323"/>
      <c r="ECI370" s="323"/>
      <c r="ECJ370" s="323"/>
      <c r="ECK370" s="323"/>
      <c r="ECL370" s="323"/>
      <c r="ECM370" s="323"/>
      <c r="ECN370" s="323"/>
      <c r="ECO370" s="323"/>
      <c r="ECP370" s="323"/>
      <c r="ECQ370" s="323"/>
      <c r="ECR370" s="323"/>
      <c r="ECS370" s="323"/>
      <c r="ECT370" s="323"/>
      <c r="ECU370" s="323"/>
      <c r="ECV370" s="323"/>
      <c r="ECW370" s="323"/>
      <c r="ECX370" s="323"/>
      <c r="ECY370" s="323"/>
      <c r="ECZ370" s="323"/>
      <c r="EDA370" s="323"/>
      <c r="EDB370" s="323"/>
      <c r="EDC370" s="323"/>
      <c r="EDD370" s="323"/>
      <c r="EDE370" s="323"/>
      <c r="EDF370" s="323"/>
      <c r="EDG370" s="323"/>
      <c r="EDH370" s="323"/>
      <c r="EDI370" s="323"/>
      <c r="EDJ370" s="323"/>
      <c r="EDK370" s="323"/>
      <c r="EDL370" s="323"/>
      <c r="EDM370" s="323"/>
      <c r="EDN370" s="323"/>
      <c r="EDO370" s="323"/>
      <c r="EDP370" s="323"/>
      <c r="EDQ370" s="323"/>
      <c r="EDR370" s="323"/>
      <c r="EDS370" s="323"/>
      <c r="EDT370" s="323"/>
      <c r="EDU370" s="323"/>
      <c r="EDV370" s="323"/>
      <c r="EDW370" s="323"/>
      <c r="EDX370" s="323"/>
      <c r="EDY370" s="323"/>
      <c r="EDZ370" s="323"/>
      <c r="EEA370" s="323"/>
      <c r="EEB370" s="323"/>
      <c r="EEC370" s="323"/>
      <c r="EED370" s="323"/>
      <c r="EEE370" s="323"/>
      <c r="EEF370" s="323"/>
      <c r="EEG370" s="323"/>
      <c r="EEH370" s="323"/>
      <c r="EEI370" s="323"/>
      <c r="EEJ370" s="323"/>
      <c r="EEK370" s="323"/>
      <c r="EEL370" s="323"/>
      <c r="EEM370" s="323"/>
      <c r="EEN370" s="323"/>
      <c r="EEO370" s="323"/>
      <c r="EEP370" s="323"/>
      <c r="EEQ370" s="323"/>
      <c r="EER370" s="323"/>
      <c r="EES370" s="323"/>
      <c r="EET370" s="323"/>
      <c r="EEU370" s="323"/>
      <c r="EEV370" s="323"/>
      <c r="EEW370" s="323"/>
      <c r="EEX370" s="323"/>
      <c r="EEY370" s="323"/>
      <c r="EEZ370" s="323"/>
      <c r="EFA370" s="323"/>
      <c r="EFB370" s="323"/>
      <c r="EFC370" s="323"/>
      <c r="EFD370" s="323"/>
      <c r="EFE370" s="323"/>
      <c r="EFF370" s="323"/>
      <c r="EFG370" s="323"/>
      <c r="EFH370" s="323"/>
      <c r="EFI370" s="323"/>
      <c r="EFJ370" s="323"/>
      <c r="EFK370" s="323"/>
      <c r="EFL370" s="323"/>
      <c r="EFM370" s="323"/>
      <c r="EFN370" s="323"/>
      <c r="EFO370" s="323"/>
      <c r="EFP370" s="323"/>
      <c r="EFQ370" s="323"/>
      <c r="EFR370" s="323"/>
      <c r="EFS370" s="323"/>
      <c r="EFT370" s="323"/>
      <c r="EFU370" s="323"/>
      <c r="EFV370" s="323"/>
      <c r="EFW370" s="323"/>
      <c r="EFX370" s="323"/>
      <c r="EFY370" s="323"/>
      <c r="EFZ370" s="323"/>
      <c r="EGA370" s="323"/>
      <c r="EGB370" s="323"/>
      <c r="EGC370" s="323"/>
      <c r="EGD370" s="323"/>
      <c r="EGE370" s="323"/>
      <c r="EGF370" s="323"/>
      <c r="EGG370" s="323"/>
      <c r="EGH370" s="323"/>
      <c r="EGI370" s="323"/>
      <c r="EGJ370" s="323"/>
      <c r="EGK370" s="323"/>
      <c r="EGL370" s="323"/>
      <c r="EGM370" s="323"/>
      <c r="EGN370" s="323"/>
      <c r="EGO370" s="323"/>
      <c r="EGP370" s="323"/>
      <c r="EGQ370" s="323"/>
      <c r="EGR370" s="323"/>
      <c r="EGS370" s="323"/>
      <c r="EGT370" s="323"/>
      <c r="EGU370" s="323"/>
      <c r="EGV370" s="323"/>
      <c r="EGW370" s="323"/>
      <c r="EGX370" s="323"/>
      <c r="EGY370" s="323"/>
      <c r="EGZ370" s="323"/>
      <c r="EHA370" s="323"/>
      <c r="EHB370" s="323"/>
      <c r="EHC370" s="323"/>
      <c r="EHD370" s="323"/>
      <c r="EHE370" s="323"/>
      <c r="EHF370" s="323"/>
      <c r="EHG370" s="323"/>
      <c r="EHH370" s="323"/>
      <c r="EHI370" s="323"/>
      <c r="EHJ370" s="323"/>
      <c r="EHK370" s="323"/>
      <c r="EHL370" s="323"/>
      <c r="EHM370" s="323"/>
      <c r="EHN370" s="323"/>
      <c r="EHO370" s="323"/>
      <c r="EHP370" s="323"/>
      <c r="EHQ370" s="323"/>
      <c r="EHR370" s="323"/>
      <c r="EHS370" s="323"/>
      <c r="EHT370" s="323"/>
      <c r="EHU370" s="323"/>
      <c r="EHV370" s="323"/>
      <c r="EHW370" s="323"/>
      <c r="EHX370" s="323"/>
      <c r="EHY370" s="323"/>
      <c r="EHZ370" s="323"/>
      <c r="EIA370" s="323"/>
      <c r="EIB370" s="323"/>
      <c r="EIC370" s="323"/>
      <c r="EID370" s="323"/>
      <c r="EIE370" s="323"/>
      <c r="EIF370" s="323"/>
      <c r="EIG370" s="323"/>
      <c r="EIH370" s="323"/>
      <c r="EII370" s="323"/>
      <c r="EIJ370" s="323"/>
      <c r="EIK370" s="323"/>
      <c r="EIL370" s="323"/>
      <c r="EIM370" s="323"/>
      <c r="EIN370" s="323"/>
      <c r="EIO370" s="323"/>
      <c r="EIP370" s="323"/>
      <c r="EIQ370" s="323"/>
      <c r="EIR370" s="323"/>
      <c r="EIS370" s="323"/>
      <c r="EIT370" s="323"/>
      <c r="EIU370" s="323"/>
      <c r="EIV370" s="323"/>
      <c r="EIW370" s="323"/>
      <c r="EIX370" s="323"/>
      <c r="EIY370" s="323"/>
      <c r="EIZ370" s="323"/>
      <c r="EJA370" s="323"/>
      <c r="EJB370" s="323"/>
      <c r="EJC370" s="323"/>
      <c r="EJD370" s="323"/>
      <c r="EJE370" s="323"/>
      <c r="EJF370" s="323"/>
      <c r="EJG370" s="323"/>
      <c r="EJH370" s="323"/>
      <c r="EJI370" s="323"/>
      <c r="EJJ370" s="323"/>
      <c r="EJK370" s="323"/>
      <c r="EJL370" s="323"/>
      <c r="EJM370" s="323"/>
      <c r="EJN370" s="323"/>
      <c r="EJO370" s="323"/>
      <c r="EJP370" s="323"/>
      <c r="EJQ370" s="323"/>
      <c r="EJR370" s="323"/>
      <c r="EJS370" s="323"/>
      <c r="EJT370" s="323"/>
      <c r="EJU370" s="323"/>
      <c r="EJV370" s="323"/>
      <c r="EJW370" s="323"/>
      <c r="EJX370" s="323"/>
      <c r="EJY370" s="323"/>
      <c r="EJZ370" s="323"/>
      <c r="EKA370" s="323"/>
      <c r="EKB370" s="323"/>
      <c r="EKC370" s="323"/>
      <c r="EKD370" s="323"/>
      <c r="EKE370" s="323"/>
      <c r="EKF370" s="323"/>
      <c r="EKG370" s="323"/>
      <c r="EKH370" s="323"/>
      <c r="EKI370" s="323"/>
      <c r="EKJ370" s="323"/>
      <c r="EKK370" s="323"/>
      <c r="EKL370" s="323"/>
      <c r="EKM370" s="323"/>
      <c r="EKN370" s="323"/>
      <c r="EKO370" s="323"/>
      <c r="EKP370" s="323"/>
      <c r="EKQ370" s="323"/>
      <c r="EKR370" s="323"/>
      <c r="EKS370" s="323"/>
      <c r="EKT370" s="323"/>
      <c r="EKU370" s="323"/>
      <c r="EKV370" s="323"/>
      <c r="EKW370" s="323"/>
      <c r="EKX370" s="323"/>
      <c r="EKY370" s="323"/>
      <c r="EKZ370" s="323"/>
      <c r="ELA370" s="323"/>
      <c r="ELB370" s="323"/>
      <c r="ELC370" s="323"/>
      <c r="ELD370" s="323"/>
      <c r="ELE370" s="323"/>
      <c r="ELF370" s="323"/>
      <c r="ELG370" s="323"/>
      <c r="ELH370" s="323"/>
      <c r="ELI370" s="323"/>
      <c r="ELJ370" s="323"/>
      <c r="ELK370" s="323"/>
      <c r="ELL370" s="323"/>
      <c r="ELM370" s="323"/>
      <c r="ELN370" s="323"/>
      <c r="ELO370" s="323"/>
      <c r="ELP370" s="323"/>
      <c r="ELQ370" s="323"/>
      <c r="ELR370" s="323"/>
      <c r="ELS370" s="323"/>
      <c r="ELT370" s="323"/>
      <c r="ELU370" s="323"/>
      <c r="ELV370" s="323"/>
      <c r="ELW370" s="323"/>
      <c r="ELX370" s="323"/>
      <c r="ELY370" s="323"/>
      <c r="ELZ370" s="323"/>
      <c r="EMA370" s="323"/>
      <c r="EMB370" s="323"/>
      <c r="EMC370" s="323"/>
      <c r="EMD370" s="323"/>
      <c r="EME370" s="323"/>
      <c r="EMF370" s="323"/>
      <c r="EMG370" s="323"/>
      <c r="EMH370" s="323"/>
      <c r="EMI370" s="323"/>
      <c r="EMJ370" s="323"/>
      <c r="EMK370" s="323"/>
      <c r="EML370" s="323"/>
      <c r="EMM370" s="323"/>
      <c r="EMN370" s="323"/>
      <c r="EMO370" s="323"/>
      <c r="EMP370" s="323"/>
      <c r="EMQ370" s="323"/>
      <c r="EMR370" s="323"/>
      <c r="EMS370" s="323"/>
      <c r="EMT370" s="323"/>
      <c r="EMU370" s="323"/>
      <c r="EMV370" s="323"/>
      <c r="EMW370" s="323"/>
      <c r="EMX370" s="323"/>
      <c r="EMY370" s="323"/>
      <c r="EMZ370" s="323"/>
      <c r="ENA370" s="323"/>
      <c r="ENB370" s="323"/>
      <c r="ENC370" s="323"/>
      <c r="END370" s="323"/>
      <c r="ENE370" s="323"/>
      <c r="ENF370" s="323"/>
      <c r="ENG370" s="323"/>
      <c r="ENH370" s="323"/>
      <c r="ENI370" s="323"/>
      <c r="ENJ370" s="323"/>
      <c r="ENK370" s="323"/>
      <c r="ENL370" s="323"/>
      <c r="ENM370" s="323"/>
      <c r="ENN370" s="323"/>
      <c r="ENO370" s="323"/>
      <c r="ENP370" s="323"/>
      <c r="ENQ370" s="323"/>
      <c r="ENR370" s="323"/>
      <c r="ENS370" s="323"/>
      <c r="ENT370" s="323"/>
      <c r="ENU370" s="323"/>
      <c r="ENV370" s="323"/>
      <c r="ENW370" s="323"/>
      <c r="ENX370" s="323"/>
      <c r="ENY370" s="323"/>
      <c r="ENZ370" s="323"/>
      <c r="EOA370" s="323"/>
      <c r="EOB370" s="323"/>
      <c r="EOC370" s="323"/>
      <c r="EOD370" s="323"/>
      <c r="EOE370" s="323"/>
      <c r="EOF370" s="323"/>
      <c r="EOG370" s="323"/>
      <c r="EOH370" s="323"/>
      <c r="EOI370" s="323"/>
      <c r="EOJ370" s="323"/>
      <c r="EOK370" s="323"/>
      <c r="EOL370" s="323"/>
      <c r="EOM370" s="323"/>
      <c r="EON370" s="323"/>
      <c r="EOO370" s="323"/>
      <c r="EOP370" s="323"/>
      <c r="EOQ370" s="323"/>
      <c r="EOR370" s="323"/>
      <c r="EOS370" s="323"/>
      <c r="EOT370" s="323"/>
      <c r="EOU370" s="323"/>
      <c r="EOV370" s="323"/>
      <c r="EOW370" s="323"/>
      <c r="EOX370" s="323"/>
      <c r="EOY370" s="323"/>
      <c r="EOZ370" s="323"/>
      <c r="EPA370" s="323"/>
      <c r="EPB370" s="323"/>
      <c r="EPC370" s="323"/>
      <c r="EPD370" s="323"/>
      <c r="EPE370" s="323"/>
      <c r="EPF370" s="323"/>
      <c r="EPG370" s="323"/>
      <c r="EPH370" s="323"/>
      <c r="EPI370" s="323"/>
      <c r="EPJ370" s="323"/>
      <c r="EPK370" s="323"/>
      <c r="EPL370" s="323"/>
      <c r="EPM370" s="323"/>
      <c r="EPN370" s="323"/>
      <c r="EPO370" s="323"/>
      <c r="EPP370" s="323"/>
      <c r="EPQ370" s="323"/>
      <c r="EPR370" s="323"/>
      <c r="EPS370" s="323"/>
      <c r="EPT370" s="323"/>
      <c r="EPU370" s="323"/>
      <c r="EPV370" s="323"/>
      <c r="EPW370" s="323"/>
      <c r="EPX370" s="323"/>
      <c r="EPY370" s="323"/>
      <c r="EPZ370" s="323"/>
      <c r="EQA370" s="323"/>
      <c r="EQB370" s="323"/>
      <c r="EQC370" s="323"/>
      <c r="EQD370" s="323"/>
      <c r="EQE370" s="323"/>
      <c r="EQF370" s="323"/>
      <c r="EQG370" s="323"/>
      <c r="EQH370" s="323"/>
      <c r="EQI370" s="323"/>
      <c r="EQJ370" s="323"/>
      <c r="EQK370" s="323"/>
      <c r="EQL370" s="323"/>
      <c r="EQM370" s="323"/>
      <c r="EQN370" s="323"/>
      <c r="EQO370" s="323"/>
      <c r="EQP370" s="323"/>
      <c r="EQQ370" s="323"/>
      <c r="EQR370" s="323"/>
      <c r="EQS370" s="323"/>
      <c r="EQT370" s="323"/>
      <c r="EQU370" s="323"/>
      <c r="EQV370" s="323"/>
      <c r="EQW370" s="323"/>
      <c r="EQX370" s="323"/>
      <c r="EQY370" s="323"/>
      <c r="EQZ370" s="323"/>
      <c r="ERA370" s="323"/>
      <c r="ERB370" s="323"/>
      <c r="ERC370" s="323"/>
      <c r="ERD370" s="323"/>
      <c r="ERE370" s="323"/>
      <c r="ERF370" s="323"/>
      <c r="ERG370" s="323"/>
      <c r="ERH370" s="323"/>
      <c r="ERI370" s="323"/>
      <c r="ERJ370" s="323"/>
      <c r="ERK370" s="323"/>
      <c r="ERL370" s="323"/>
      <c r="ERM370" s="323"/>
      <c r="ERN370" s="323"/>
      <c r="ERO370" s="323"/>
      <c r="ERP370" s="323"/>
      <c r="ERQ370" s="323"/>
      <c r="ERR370" s="323"/>
      <c r="ERS370" s="323"/>
      <c r="ERT370" s="323"/>
      <c r="ERU370" s="323"/>
      <c r="ERV370" s="323"/>
      <c r="ERW370" s="323"/>
      <c r="ERX370" s="323"/>
      <c r="ERY370" s="323"/>
      <c r="ERZ370" s="323"/>
      <c r="ESA370" s="323"/>
      <c r="ESB370" s="323"/>
      <c r="ESC370" s="323"/>
      <c r="ESD370" s="323"/>
      <c r="ESE370" s="323"/>
      <c r="ESF370" s="323"/>
      <c r="ESG370" s="323"/>
      <c r="ESH370" s="323"/>
      <c r="ESI370" s="323"/>
      <c r="ESJ370" s="323"/>
      <c r="ESK370" s="323"/>
      <c r="ESL370" s="323"/>
      <c r="ESM370" s="323"/>
      <c r="ESN370" s="323"/>
      <c r="ESO370" s="323"/>
      <c r="ESP370" s="323"/>
      <c r="ESQ370" s="323"/>
      <c r="ESR370" s="323"/>
      <c r="ESS370" s="323"/>
      <c r="EST370" s="323"/>
      <c r="ESU370" s="323"/>
      <c r="ESV370" s="323"/>
      <c r="ESW370" s="323"/>
      <c r="ESX370" s="323"/>
      <c r="ESY370" s="323"/>
      <c r="ESZ370" s="323"/>
      <c r="ETA370" s="323"/>
      <c r="ETB370" s="323"/>
      <c r="ETC370" s="323"/>
      <c r="ETD370" s="323"/>
      <c r="ETE370" s="323"/>
      <c r="ETF370" s="323"/>
      <c r="ETG370" s="323"/>
      <c r="ETH370" s="323"/>
      <c r="ETI370" s="323"/>
      <c r="ETJ370" s="323"/>
      <c r="ETK370" s="323"/>
      <c r="ETL370" s="323"/>
      <c r="ETM370" s="323"/>
      <c r="ETN370" s="323"/>
      <c r="ETO370" s="323"/>
      <c r="ETP370" s="323"/>
      <c r="ETQ370" s="323"/>
      <c r="ETR370" s="323"/>
      <c r="ETS370" s="323"/>
      <c r="ETT370" s="323"/>
      <c r="ETU370" s="323"/>
      <c r="ETV370" s="323"/>
      <c r="ETW370" s="323"/>
      <c r="ETX370" s="323"/>
      <c r="ETY370" s="323"/>
      <c r="ETZ370" s="323"/>
      <c r="EUA370" s="323"/>
      <c r="EUB370" s="323"/>
      <c r="EUC370" s="323"/>
      <c r="EUD370" s="323"/>
      <c r="EUE370" s="323"/>
      <c r="EUF370" s="323"/>
      <c r="EUG370" s="323"/>
      <c r="EUH370" s="323"/>
      <c r="EUI370" s="323"/>
      <c r="EUJ370" s="323"/>
      <c r="EUK370" s="323"/>
      <c r="EUL370" s="323"/>
      <c r="EUM370" s="323"/>
      <c r="EUN370" s="323"/>
      <c r="EUO370" s="323"/>
      <c r="EUP370" s="323"/>
      <c r="EUQ370" s="323"/>
      <c r="EUR370" s="323"/>
      <c r="EUS370" s="323"/>
      <c r="EUT370" s="323"/>
      <c r="EUU370" s="323"/>
      <c r="EUV370" s="323"/>
      <c r="EUW370" s="323"/>
      <c r="EUX370" s="323"/>
      <c r="EUY370" s="323"/>
      <c r="EUZ370" s="323"/>
      <c r="EVA370" s="323"/>
      <c r="EVB370" s="323"/>
      <c r="EVC370" s="323"/>
      <c r="EVD370" s="323"/>
      <c r="EVE370" s="323"/>
      <c r="EVF370" s="323"/>
      <c r="EVG370" s="323"/>
      <c r="EVH370" s="323"/>
      <c r="EVI370" s="323"/>
      <c r="EVJ370" s="323"/>
      <c r="EVK370" s="323"/>
      <c r="EVL370" s="323"/>
      <c r="EVM370" s="323"/>
      <c r="EVN370" s="323"/>
      <c r="EVO370" s="323"/>
      <c r="EVP370" s="323"/>
      <c r="EVQ370" s="323"/>
      <c r="EVR370" s="323"/>
      <c r="EVS370" s="323"/>
      <c r="EVT370" s="323"/>
      <c r="EVU370" s="323"/>
      <c r="EVV370" s="323"/>
      <c r="EVW370" s="323"/>
      <c r="EVX370" s="323"/>
      <c r="EVY370" s="323"/>
      <c r="EVZ370" s="323"/>
      <c r="EWA370" s="323"/>
      <c r="EWB370" s="323"/>
      <c r="EWC370" s="323"/>
      <c r="EWD370" s="323"/>
      <c r="EWE370" s="323"/>
      <c r="EWF370" s="323"/>
      <c r="EWG370" s="323"/>
      <c r="EWH370" s="323"/>
      <c r="EWI370" s="323"/>
      <c r="EWJ370" s="323"/>
      <c r="EWK370" s="323"/>
      <c r="EWL370" s="323"/>
      <c r="EWM370" s="323"/>
      <c r="EWN370" s="323"/>
      <c r="EWO370" s="323"/>
      <c r="EWP370" s="323"/>
      <c r="EWQ370" s="323"/>
      <c r="EWR370" s="323"/>
      <c r="EWS370" s="323"/>
      <c r="EWT370" s="323"/>
      <c r="EWU370" s="323"/>
      <c r="EWV370" s="323"/>
      <c r="EWW370" s="323"/>
      <c r="EWX370" s="323"/>
      <c r="EWY370" s="323"/>
      <c r="EWZ370" s="323"/>
      <c r="EXA370" s="323"/>
      <c r="EXB370" s="323"/>
      <c r="EXC370" s="323"/>
      <c r="EXD370" s="323"/>
      <c r="EXE370" s="323"/>
      <c r="EXF370" s="323"/>
      <c r="EXG370" s="323"/>
      <c r="EXH370" s="323"/>
      <c r="EXI370" s="323"/>
      <c r="EXJ370" s="323"/>
      <c r="EXK370" s="323"/>
      <c r="EXL370" s="323"/>
      <c r="EXM370" s="323"/>
      <c r="EXN370" s="323"/>
      <c r="EXO370" s="323"/>
      <c r="EXP370" s="323"/>
      <c r="EXQ370" s="323"/>
      <c r="EXR370" s="323"/>
      <c r="EXS370" s="323"/>
      <c r="EXT370" s="323"/>
      <c r="EXU370" s="323"/>
      <c r="EXV370" s="323"/>
      <c r="EXW370" s="323"/>
      <c r="EXX370" s="323"/>
      <c r="EXY370" s="323"/>
      <c r="EXZ370" s="323"/>
      <c r="EYA370" s="323"/>
      <c r="EYB370" s="323"/>
      <c r="EYC370" s="323"/>
      <c r="EYD370" s="323"/>
      <c r="EYE370" s="323"/>
      <c r="EYF370" s="323"/>
      <c r="EYG370" s="323"/>
      <c r="EYH370" s="323"/>
      <c r="EYI370" s="323"/>
      <c r="EYJ370" s="323"/>
      <c r="EYK370" s="323"/>
      <c r="EYL370" s="323"/>
      <c r="EYM370" s="323"/>
      <c r="EYN370" s="323"/>
      <c r="EYO370" s="323"/>
      <c r="EYP370" s="323"/>
      <c r="EYQ370" s="323"/>
      <c r="EYR370" s="323"/>
      <c r="EYS370" s="323"/>
      <c r="EYT370" s="323"/>
      <c r="EYU370" s="323"/>
      <c r="EYV370" s="323"/>
      <c r="EYW370" s="323"/>
      <c r="EYX370" s="323"/>
      <c r="EYY370" s="323"/>
      <c r="EYZ370" s="323"/>
      <c r="EZA370" s="323"/>
      <c r="EZB370" s="323"/>
      <c r="EZC370" s="323"/>
      <c r="EZD370" s="323"/>
      <c r="EZE370" s="323"/>
      <c r="EZF370" s="323"/>
      <c r="EZG370" s="323"/>
      <c r="EZH370" s="323"/>
      <c r="EZI370" s="323"/>
      <c r="EZJ370" s="323"/>
      <c r="EZK370" s="323"/>
      <c r="EZL370" s="323"/>
      <c r="EZM370" s="323"/>
      <c r="EZN370" s="323"/>
      <c r="EZO370" s="323"/>
      <c r="EZP370" s="323"/>
      <c r="EZQ370" s="323"/>
      <c r="EZR370" s="323"/>
      <c r="EZS370" s="323"/>
      <c r="EZT370" s="323"/>
      <c r="EZU370" s="323"/>
      <c r="EZV370" s="323"/>
      <c r="EZW370" s="323"/>
      <c r="EZX370" s="323"/>
      <c r="EZY370" s="323"/>
      <c r="EZZ370" s="323"/>
      <c r="FAA370" s="323"/>
      <c r="FAB370" s="323"/>
      <c r="FAC370" s="323"/>
      <c r="FAD370" s="323"/>
      <c r="FAE370" s="323"/>
      <c r="FAF370" s="323"/>
      <c r="FAG370" s="323"/>
      <c r="FAH370" s="323"/>
      <c r="FAI370" s="323"/>
      <c r="FAJ370" s="323"/>
      <c r="FAK370" s="323"/>
      <c r="FAL370" s="323"/>
      <c r="FAM370" s="323"/>
      <c r="FAN370" s="323"/>
      <c r="FAO370" s="323"/>
      <c r="FAP370" s="323"/>
      <c r="FAQ370" s="323"/>
      <c r="FAR370" s="323"/>
      <c r="FAS370" s="323"/>
      <c r="FAT370" s="323"/>
      <c r="FAU370" s="323"/>
      <c r="FAV370" s="323"/>
      <c r="FAW370" s="323"/>
      <c r="FAX370" s="323"/>
      <c r="FAY370" s="323"/>
      <c r="FAZ370" s="323"/>
      <c r="FBA370" s="323"/>
      <c r="FBB370" s="323"/>
      <c r="FBC370" s="323"/>
      <c r="FBD370" s="323"/>
      <c r="FBE370" s="323"/>
      <c r="FBF370" s="323"/>
      <c r="FBG370" s="323"/>
      <c r="FBH370" s="323"/>
      <c r="FBI370" s="323"/>
      <c r="FBJ370" s="323"/>
      <c r="FBK370" s="323"/>
      <c r="FBL370" s="323"/>
      <c r="FBM370" s="323"/>
      <c r="FBN370" s="323"/>
      <c r="FBO370" s="323"/>
      <c r="FBP370" s="323"/>
      <c r="FBQ370" s="323"/>
      <c r="FBR370" s="323"/>
      <c r="FBS370" s="323"/>
      <c r="FBT370" s="323"/>
      <c r="FBU370" s="323"/>
      <c r="FBV370" s="323"/>
      <c r="FBW370" s="323"/>
      <c r="FBX370" s="323"/>
      <c r="FBY370" s="323"/>
      <c r="FBZ370" s="323"/>
      <c r="FCA370" s="323"/>
      <c r="FCB370" s="323"/>
      <c r="FCC370" s="323"/>
      <c r="FCD370" s="323"/>
      <c r="FCE370" s="323"/>
      <c r="FCF370" s="323"/>
      <c r="FCG370" s="323"/>
      <c r="FCH370" s="323"/>
      <c r="FCI370" s="323"/>
      <c r="FCJ370" s="323"/>
      <c r="FCK370" s="323"/>
      <c r="FCL370" s="323"/>
      <c r="FCM370" s="323"/>
      <c r="FCN370" s="323"/>
      <c r="FCO370" s="323"/>
      <c r="FCP370" s="323"/>
      <c r="FCQ370" s="323"/>
      <c r="FCR370" s="323"/>
      <c r="FCS370" s="323"/>
      <c r="FCT370" s="323"/>
      <c r="FCU370" s="323"/>
      <c r="FCV370" s="323"/>
      <c r="FCW370" s="323"/>
      <c r="FCX370" s="323"/>
      <c r="FCY370" s="323"/>
      <c r="FCZ370" s="323"/>
      <c r="FDA370" s="323"/>
      <c r="FDB370" s="323"/>
      <c r="FDC370" s="323"/>
      <c r="FDD370" s="323"/>
      <c r="FDE370" s="323"/>
      <c r="FDF370" s="323"/>
      <c r="FDG370" s="323"/>
      <c r="FDH370" s="323"/>
      <c r="FDI370" s="323"/>
      <c r="FDJ370" s="323"/>
      <c r="FDK370" s="323"/>
      <c r="FDL370" s="323"/>
      <c r="FDM370" s="323"/>
      <c r="FDN370" s="323"/>
      <c r="FDO370" s="323"/>
      <c r="FDP370" s="323"/>
      <c r="FDQ370" s="323"/>
      <c r="FDR370" s="323"/>
      <c r="FDS370" s="323"/>
      <c r="FDT370" s="323"/>
      <c r="FDU370" s="323"/>
      <c r="FDV370" s="323"/>
      <c r="FDW370" s="323"/>
      <c r="FDX370" s="323"/>
      <c r="FDY370" s="323"/>
      <c r="FDZ370" s="323"/>
      <c r="FEA370" s="323"/>
      <c r="FEB370" s="323"/>
      <c r="FEC370" s="323"/>
      <c r="FED370" s="323"/>
      <c r="FEE370" s="323"/>
      <c r="FEF370" s="323"/>
      <c r="FEG370" s="323"/>
      <c r="FEH370" s="323"/>
      <c r="FEI370" s="323"/>
      <c r="FEJ370" s="323"/>
      <c r="FEK370" s="323"/>
      <c r="FEL370" s="323"/>
      <c r="FEM370" s="323"/>
      <c r="FEN370" s="323"/>
      <c r="FEO370" s="323"/>
      <c r="FEP370" s="323"/>
      <c r="FEQ370" s="323"/>
      <c r="FER370" s="323"/>
      <c r="FES370" s="323"/>
      <c r="FET370" s="323"/>
      <c r="FEU370" s="323"/>
      <c r="FEV370" s="323"/>
      <c r="FEW370" s="323"/>
      <c r="FEX370" s="323"/>
      <c r="FEY370" s="323"/>
      <c r="FEZ370" s="323"/>
      <c r="FFA370" s="323"/>
      <c r="FFB370" s="323"/>
      <c r="FFC370" s="323"/>
      <c r="FFD370" s="323"/>
      <c r="FFE370" s="323"/>
      <c r="FFF370" s="323"/>
      <c r="FFG370" s="323"/>
      <c r="FFH370" s="323"/>
      <c r="FFI370" s="323"/>
      <c r="FFJ370" s="323"/>
      <c r="FFK370" s="323"/>
      <c r="FFL370" s="323"/>
      <c r="FFM370" s="323"/>
      <c r="FFN370" s="323"/>
      <c r="FFO370" s="323"/>
      <c r="FFP370" s="323"/>
      <c r="FFQ370" s="323"/>
      <c r="FFR370" s="323"/>
      <c r="FFS370" s="323"/>
      <c r="FFT370" s="323"/>
      <c r="FFU370" s="323"/>
      <c r="FFV370" s="323"/>
      <c r="FFW370" s="323"/>
      <c r="FFX370" s="323"/>
      <c r="FFY370" s="323"/>
      <c r="FFZ370" s="323"/>
      <c r="FGA370" s="323"/>
      <c r="FGB370" s="323"/>
      <c r="FGC370" s="323"/>
      <c r="FGD370" s="323"/>
      <c r="FGE370" s="323"/>
      <c r="FGF370" s="323"/>
      <c r="FGG370" s="323"/>
      <c r="FGH370" s="323"/>
      <c r="FGI370" s="323"/>
      <c r="FGJ370" s="323"/>
      <c r="FGK370" s="323"/>
      <c r="FGL370" s="323"/>
      <c r="FGM370" s="323"/>
      <c r="FGN370" s="323"/>
      <c r="FGO370" s="323"/>
      <c r="FGP370" s="323"/>
      <c r="FGQ370" s="323"/>
      <c r="FGR370" s="323"/>
      <c r="FGS370" s="323"/>
      <c r="FGT370" s="323"/>
      <c r="FGU370" s="323"/>
      <c r="FGV370" s="323"/>
      <c r="FGW370" s="323"/>
      <c r="FGX370" s="323"/>
      <c r="FGY370" s="323"/>
      <c r="FGZ370" s="323"/>
      <c r="FHA370" s="323"/>
      <c r="FHB370" s="323"/>
      <c r="FHC370" s="323"/>
      <c r="FHD370" s="323"/>
      <c r="FHE370" s="323"/>
      <c r="FHF370" s="323"/>
      <c r="FHG370" s="323"/>
      <c r="FHH370" s="323"/>
      <c r="FHI370" s="323"/>
      <c r="FHJ370" s="323"/>
      <c r="FHK370" s="323"/>
      <c r="FHL370" s="323"/>
      <c r="FHM370" s="323"/>
      <c r="FHN370" s="323"/>
      <c r="FHO370" s="323"/>
      <c r="FHP370" s="323"/>
      <c r="FHQ370" s="323"/>
      <c r="FHR370" s="323"/>
      <c r="FHS370" s="323"/>
      <c r="FHT370" s="323"/>
      <c r="FHU370" s="323"/>
      <c r="FHV370" s="323"/>
      <c r="FHW370" s="323"/>
      <c r="FHX370" s="323"/>
      <c r="FHY370" s="323"/>
      <c r="FHZ370" s="323"/>
      <c r="FIA370" s="323"/>
      <c r="FIB370" s="323"/>
      <c r="FIC370" s="323"/>
      <c r="FID370" s="323"/>
      <c r="FIE370" s="323"/>
      <c r="FIF370" s="323"/>
      <c r="FIG370" s="323"/>
      <c r="FIH370" s="323"/>
      <c r="FII370" s="323"/>
      <c r="FIJ370" s="323"/>
      <c r="FIK370" s="323"/>
      <c r="FIL370" s="323"/>
      <c r="FIM370" s="323"/>
      <c r="FIN370" s="323"/>
      <c r="FIO370" s="323"/>
      <c r="FIP370" s="323"/>
      <c r="FIQ370" s="323"/>
      <c r="FIR370" s="323"/>
      <c r="FIS370" s="323"/>
      <c r="FIT370" s="323"/>
      <c r="FIU370" s="323"/>
      <c r="FIV370" s="323"/>
      <c r="FIW370" s="323"/>
      <c r="FIX370" s="323"/>
      <c r="FIY370" s="323"/>
      <c r="FIZ370" s="323"/>
      <c r="FJA370" s="323"/>
      <c r="FJB370" s="323"/>
      <c r="FJC370" s="323"/>
      <c r="FJD370" s="323"/>
      <c r="FJE370" s="323"/>
      <c r="FJF370" s="323"/>
      <c r="FJG370" s="323"/>
      <c r="FJH370" s="323"/>
      <c r="FJI370" s="323"/>
      <c r="FJJ370" s="323"/>
      <c r="FJK370" s="323"/>
      <c r="FJL370" s="323"/>
      <c r="FJM370" s="323"/>
      <c r="FJN370" s="323"/>
      <c r="FJO370" s="323"/>
      <c r="FJP370" s="323"/>
      <c r="FJQ370" s="323"/>
      <c r="FJR370" s="323"/>
      <c r="FJS370" s="323"/>
      <c r="FJT370" s="323"/>
      <c r="FJU370" s="323"/>
      <c r="FJV370" s="323"/>
      <c r="FJW370" s="323"/>
      <c r="FJX370" s="323"/>
      <c r="FJY370" s="323"/>
      <c r="FJZ370" s="323"/>
      <c r="FKA370" s="323"/>
      <c r="FKB370" s="323"/>
      <c r="FKC370" s="323"/>
      <c r="FKD370" s="323"/>
      <c r="FKE370" s="323"/>
      <c r="FKF370" s="323"/>
      <c r="FKG370" s="323"/>
      <c r="FKH370" s="323"/>
      <c r="FKI370" s="323"/>
      <c r="FKJ370" s="323"/>
      <c r="FKK370" s="323"/>
      <c r="FKL370" s="323"/>
      <c r="FKM370" s="323"/>
      <c r="FKN370" s="323"/>
      <c r="FKO370" s="323"/>
      <c r="FKP370" s="323"/>
      <c r="FKQ370" s="323"/>
      <c r="FKR370" s="323"/>
      <c r="FKS370" s="323"/>
      <c r="FKT370" s="323"/>
      <c r="FKU370" s="323"/>
      <c r="FKV370" s="323"/>
      <c r="FKW370" s="323"/>
      <c r="FKX370" s="323"/>
      <c r="FKY370" s="323"/>
      <c r="FKZ370" s="323"/>
      <c r="FLA370" s="323"/>
      <c r="FLB370" s="323"/>
      <c r="FLC370" s="323"/>
      <c r="FLD370" s="323"/>
      <c r="FLE370" s="323"/>
      <c r="FLF370" s="323"/>
      <c r="FLG370" s="323"/>
      <c r="FLH370" s="323"/>
      <c r="FLI370" s="323"/>
      <c r="FLJ370" s="323"/>
      <c r="FLK370" s="323"/>
      <c r="FLL370" s="323"/>
      <c r="FLM370" s="323"/>
      <c r="FLN370" s="323"/>
      <c r="FLO370" s="323"/>
      <c r="FLP370" s="323"/>
      <c r="FLQ370" s="323"/>
      <c r="FLR370" s="323"/>
      <c r="FLS370" s="323"/>
      <c r="FLT370" s="323"/>
      <c r="FLU370" s="323"/>
      <c r="FLV370" s="323"/>
      <c r="FLW370" s="323"/>
      <c r="FLX370" s="323"/>
      <c r="FLY370" s="323"/>
      <c r="FLZ370" s="323"/>
      <c r="FMA370" s="323"/>
      <c r="FMB370" s="323"/>
      <c r="FMC370" s="323"/>
      <c r="FMD370" s="323"/>
      <c r="FME370" s="323"/>
      <c r="FMF370" s="323"/>
      <c r="FMG370" s="323"/>
      <c r="FMH370" s="323"/>
      <c r="FMI370" s="323"/>
      <c r="FMJ370" s="323"/>
      <c r="FMK370" s="323"/>
      <c r="FML370" s="323"/>
      <c r="FMM370" s="323"/>
      <c r="FMN370" s="323"/>
      <c r="FMO370" s="323"/>
      <c r="FMP370" s="323"/>
      <c r="FMQ370" s="323"/>
      <c r="FMR370" s="323"/>
      <c r="FMS370" s="323"/>
      <c r="FMT370" s="323"/>
      <c r="FMU370" s="323"/>
      <c r="FMV370" s="323"/>
      <c r="FMW370" s="323"/>
      <c r="FMX370" s="323"/>
      <c r="FMY370" s="323"/>
      <c r="FMZ370" s="323"/>
      <c r="FNA370" s="323"/>
      <c r="FNB370" s="323"/>
      <c r="FNC370" s="323"/>
      <c r="FND370" s="323"/>
      <c r="FNE370" s="323"/>
      <c r="FNF370" s="323"/>
      <c r="FNG370" s="323"/>
      <c r="FNH370" s="323"/>
      <c r="FNI370" s="323"/>
      <c r="FNJ370" s="323"/>
      <c r="FNK370" s="323"/>
      <c r="FNL370" s="323"/>
      <c r="FNM370" s="323"/>
      <c r="FNN370" s="323"/>
      <c r="FNO370" s="323"/>
      <c r="FNP370" s="323"/>
      <c r="FNQ370" s="323"/>
      <c r="FNR370" s="323"/>
      <c r="FNS370" s="323"/>
      <c r="FNT370" s="323"/>
      <c r="FNU370" s="323"/>
      <c r="FNV370" s="323"/>
      <c r="FNW370" s="323"/>
      <c r="FNX370" s="323"/>
      <c r="FNY370" s="323"/>
      <c r="FNZ370" s="323"/>
      <c r="FOA370" s="323"/>
      <c r="FOB370" s="323"/>
      <c r="FOC370" s="323"/>
      <c r="FOD370" s="323"/>
      <c r="FOE370" s="323"/>
      <c r="FOF370" s="323"/>
      <c r="FOG370" s="323"/>
      <c r="FOH370" s="323"/>
      <c r="FOI370" s="323"/>
      <c r="FOJ370" s="323"/>
      <c r="FOK370" s="323"/>
      <c r="FOL370" s="323"/>
      <c r="FOM370" s="323"/>
      <c r="FON370" s="323"/>
      <c r="FOO370" s="323"/>
      <c r="FOP370" s="323"/>
      <c r="FOQ370" s="323"/>
      <c r="FOR370" s="323"/>
      <c r="FOS370" s="323"/>
      <c r="FOT370" s="323"/>
      <c r="FOU370" s="323"/>
      <c r="FOV370" s="323"/>
      <c r="FOW370" s="323"/>
      <c r="FOX370" s="323"/>
      <c r="FOY370" s="323"/>
      <c r="FOZ370" s="323"/>
      <c r="FPA370" s="323"/>
      <c r="FPB370" s="323"/>
      <c r="FPC370" s="323"/>
      <c r="FPD370" s="323"/>
      <c r="FPE370" s="323"/>
      <c r="FPF370" s="323"/>
      <c r="FPG370" s="323"/>
      <c r="FPH370" s="323"/>
      <c r="FPI370" s="323"/>
      <c r="FPJ370" s="323"/>
      <c r="FPK370" s="323"/>
      <c r="FPL370" s="323"/>
      <c r="FPM370" s="323"/>
      <c r="FPN370" s="323"/>
      <c r="FPO370" s="323"/>
      <c r="FPP370" s="323"/>
      <c r="FPQ370" s="323"/>
      <c r="FPR370" s="323"/>
      <c r="FPS370" s="323"/>
      <c r="FPT370" s="323"/>
      <c r="FPU370" s="323"/>
      <c r="FPV370" s="323"/>
      <c r="FPW370" s="323"/>
      <c r="FPX370" s="323"/>
      <c r="FPY370" s="323"/>
      <c r="FPZ370" s="323"/>
      <c r="FQA370" s="323"/>
      <c r="FQB370" s="323"/>
      <c r="FQC370" s="323"/>
      <c r="FQD370" s="323"/>
      <c r="FQE370" s="323"/>
      <c r="FQF370" s="323"/>
      <c r="FQG370" s="323"/>
      <c r="FQH370" s="323"/>
      <c r="FQI370" s="323"/>
      <c r="FQJ370" s="323"/>
      <c r="FQK370" s="323"/>
      <c r="FQL370" s="323"/>
      <c r="FQM370" s="323"/>
      <c r="FQN370" s="323"/>
      <c r="FQO370" s="323"/>
      <c r="FQP370" s="323"/>
      <c r="FQQ370" s="323"/>
      <c r="FQR370" s="323"/>
      <c r="FQS370" s="323"/>
      <c r="FQT370" s="323"/>
      <c r="FQU370" s="323"/>
      <c r="FQV370" s="323"/>
      <c r="FQW370" s="323"/>
      <c r="FQX370" s="323"/>
      <c r="FQY370" s="323"/>
      <c r="FQZ370" s="323"/>
      <c r="FRA370" s="323"/>
      <c r="FRB370" s="323"/>
      <c r="FRC370" s="323"/>
      <c r="FRD370" s="323"/>
      <c r="FRE370" s="323"/>
      <c r="FRF370" s="323"/>
      <c r="FRG370" s="323"/>
      <c r="FRH370" s="323"/>
      <c r="FRI370" s="323"/>
      <c r="FRJ370" s="323"/>
      <c r="FRK370" s="323"/>
      <c r="FRL370" s="323"/>
      <c r="FRM370" s="323"/>
      <c r="FRN370" s="323"/>
      <c r="FRO370" s="323"/>
      <c r="FRP370" s="323"/>
      <c r="FRQ370" s="323"/>
      <c r="FRR370" s="323"/>
      <c r="FRS370" s="323"/>
      <c r="FRT370" s="323"/>
      <c r="FRU370" s="323"/>
      <c r="FRV370" s="323"/>
      <c r="FRW370" s="323"/>
      <c r="FRX370" s="323"/>
      <c r="FRY370" s="323"/>
      <c r="FRZ370" s="323"/>
      <c r="FSA370" s="323"/>
      <c r="FSB370" s="323"/>
      <c r="FSC370" s="323"/>
      <c r="FSD370" s="323"/>
      <c r="FSE370" s="323"/>
      <c r="FSF370" s="323"/>
      <c r="FSG370" s="323"/>
      <c r="FSH370" s="323"/>
      <c r="FSI370" s="323"/>
      <c r="FSJ370" s="323"/>
      <c r="FSK370" s="323"/>
      <c r="FSL370" s="323"/>
      <c r="FSM370" s="323"/>
      <c r="FSN370" s="323"/>
      <c r="FSO370" s="323"/>
      <c r="FSP370" s="323"/>
      <c r="FSQ370" s="323"/>
      <c r="FSR370" s="323"/>
      <c r="FSS370" s="323"/>
      <c r="FST370" s="323"/>
      <c r="FSU370" s="323"/>
      <c r="FSV370" s="323"/>
      <c r="FSW370" s="323"/>
      <c r="FSX370" s="323"/>
      <c r="FSY370" s="323"/>
      <c r="FSZ370" s="323"/>
      <c r="FTA370" s="323"/>
      <c r="FTB370" s="323"/>
      <c r="FTC370" s="323"/>
      <c r="FTD370" s="323"/>
      <c r="FTE370" s="323"/>
      <c r="FTF370" s="323"/>
      <c r="FTG370" s="323"/>
      <c r="FTH370" s="323"/>
      <c r="FTI370" s="323"/>
      <c r="FTJ370" s="323"/>
      <c r="FTK370" s="323"/>
      <c r="FTL370" s="323"/>
      <c r="FTM370" s="323"/>
      <c r="FTN370" s="323"/>
      <c r="FTO370" s="323"/>
      <c r="FTP370" s="323"/>
      <c r="FTQ370" s="323"/>
      <c r="FTR370" s="323"/>
      <c r="FTS370" s="323"/>
      <c r="FTT370" s="323"/>
      <c r="FTU370" s="323"/>
      <c r="FTV370" s="323"/>
      <c r="FTW370" s="323"/>
      <c r="FTX370" s="323"/>
      <c r="FTY370" s="323"/>
      <c r="FTZ370" s="323"/>
      <c r="FUA370" s="323"/>
      <c r="FUB370" s="323"/>
      <c r="FUC370" s="323"/>
      <c r="FUD370" s="323"/>
      <c r="FUE370" s="323"/>
      <c r="FUF370" s="323"/>
      <c r="FUG370" s="323"/>
      <c r="FUH370" s="323"/>
      <c r="FUI370" s="323"/>
      <c r="FUJ370" s="323"/>
      <c r="FUK370" s="323"/>
      <c r="FUL370" s="323"/>
      <c r="FUM370" s="323"/>
      <c r="FUN370" s="323"/>
      <c r="FUO370" s="323"/>
      <c r="FUP370" s="323"/>
      <c r="FUQ370" s="323"/>
      <c r="FUR370" s="323"/>
      <c r="FUS370" s="323"/>
      <c r="FUT370" s="323"/>
      <c r="FUU370" s="323"/>
      <c r="FUV370" s="323"/>
      <c r="FUW370" s="323"/>
      <c r="FUX370" s="323"/>
      <c r="FUY370" s="323"/>
      <c r="FUZ370" s="323"/>
      <c r="FVA370" s="323"/>
      <c r="FVB370" s="323"/>
      <c r="FVC370" s="323"/>
      <c r="FVD370" s="323"/>
      <c r="FVE370" s="323"/>
      <c r="FVF370" s="323"/>
      <c r="FVG370" s="323"/>
      <c r="FVH370" s="323"/>
      <c r="FVI370" s="323"/>
      <c r="FVJ370" s="323"/>
      <c r="FVK370" s="323"/>
      <c r="FVL370" s="323"/>
      <c r="FVM370" s="323"/>
      <c r="FVN370" s="323"/>
      <c r="FVO370" s="323"/>
      <c r="FVP370" s="323"/>
      <c r="FVQ370" s="323"/>
      <c r="FVR370" s="323"/>
      <c r="FVS370" s="323"/>
      <c r="FVT370" s="323"/>
      <c r="FVU370" s="323"/>
      <c r="FVV370" s="323"/>
      <c r="FVW370" s="323"/>
      <c r="FVX370" s="323"/>
      <c r="FVY370" s="323"/>
      <c r="FVZ370" s="323"/>
      <c r="FWA370" s="323"/>
      <c r="FWB370" s="323"/>
      <c r="FWC370" s="323"/>
      <c r="FWD370" s="323"/>
      <c r="FWE370" s="323"/>
      <c r="FWF370" s="323"/>
      <c r="FWG370" s="323"/>
      <c r="FWH370" s="323"/>
      <c r="FWI370" s="323"/>
      <c r="FWJ370" s="323"/>
      <c r="FWK370" s="323"/>
      <c r="FWL370" s="323"/>
      <c r="FWM370" s="323"/>
      <c r="FWN370" s="323"/>
      <c r="FWO370" s="323"/>
      <c r="FWP370" s="323"/>
      <c r="FWQ370" s="323"/>
      <c r="FWR370" s="323"/>
      <c r="FWS370" s="323"/>
      <c r="FWT370" s="323"/>
      <c r="FWU370" s="323"/>
      <c r="FWV370" s="323"/>
      <c r="FWW370" s="323"/>
      <c r="FWX370" s="323"/>
      <c r="FWY370" s="323"/>
      <c r="FWZ370" s="323"/>
      <c r="FXA370" s="323"/>
      <c r="FXB370" s="323"/>
      <c r="FXC370" s="323"/>
      <c r="FXD370" s="323"/>
      <c r="FXE370" s="323"/>
      <c r="FXF370" s="323"/>
      <c r="FXG370" s="323"/>
      <c r="FXH370" s="323"/>
      <c r="FXI370" s="323"/>
      <c r="FXJ370" s="323"/>
      <c r="FXK370" s="323"/>
      <c r="FXL370" s="323"/>
      <c r="FXM370" s="323"/>
      <c r="FXN370" s="323"/>
      <c r="FXO370" s="323"/>
      <c r="FXP370" s="323"/>
      <c r="FXQ370" s="323"/>
      <c r="FXR370" s="323"/>
      <c r="FXS370" s="323"/>
      <c r="FXT370" s="323"/>
      <c r="FXU370" s="323"/>
      <c r="FXV370" s="323"/>
      <c r="FXW370" s="323"/>
      <c r="FXX370" s="323"/>
      <c r="FXY370" s="323"/>
      <c r="FXZ370" s="323"/>
      <c r="FYA370" s="323"/>
      <c r="FYB370" s="323"/>
      <c r="FYC370" s="323"/>
      <c r="FYD370" s="323"/>
      <c r="FYE370" s="323"/>
      <c r="FYF370" s="323"/>
      <c r="FYG370" s="323"/>
      <c r="FYH370" s="323"/>
      <c r="FYI370" s="323"/>
      <c r="FYJ370" s="323"/>
      <c r="FYK370" s="323"/>
      <c r="FYL370" s="323"/>
      <c r="FYM370" s="323"/>
      <c r="FYN370" s="323"/>
      <c r="FYO370" s="323"/>
      <c r="FYP370" s="323"/>
      <c r="FYQ370" s="323"/>
      <c r="FYR370" s="323"/>
      <c r="FYS370" s="323"/>
      <c r="FYT370" s="323"/>
      <c r="FYU370" s="323"/>
      <c r="FYV370" s="323"/>
      <c r="FYW370" s="323"/>
      <c r="FYX370" s="323"/>
      <c r="FYY370" s="323"/>
      <c r="FYZ370" s="323"/>
      <c r="FZA370" s="323"/>
      <c r="FZB370" s="323"/>
      <c r="FZC370" s="323"/>
      <c r="FZD370" s="323"/>
      <c r="FZE370" s="323"/>
      <c r="FZF370" s="323"/>
      <c r="FZG370" s="323"/>
      <c r="FZH370" s="323"/>
      <c r="FZI370" s="323"/>
      <c r="FZJ370" s="323"/>
      <c r="FZK370" s="323"/>
      <c r="FZL370" s="323"/>
      <c r="FZM370" s="323"/>
      <c r="FZN370" s="323"/>
      <c r="FZO370" s="323"/>
      <c r="FZP370" s="323"/>
      <c r="FZQ370" s="323"/>
      <c r="FZR370" s="323"/>
      <c r="FZS370" s="323"/>
      <c r="FZT370" s="323"/>
      <c r="FZU370" s="323"/>
      <c r="FZV370" s="323"/>
      <c r="FZW370" s="323"/>
      <c r="FZX370" s="323"/>
      <c r="FZY370" s="323"/>
      <c r="FZZ370" s="323"/>
      <c r="GAA370" s="323"/>
      <c r="GAB370" s="323"/>
      <c r="GAC370" s="323"/>
      <c r="GAD370" s="323"/>
      <c r="GAE370" s="323"/>
      <c r="GAF370" s="323"/>
      <c r="GAG370" s="323"/>
      <c r="GAH370" s="323"/>
      <c r="GAI370" s="323"/>
      <c r="GAJ370" s="323"/>
      <c r="GAK370" s="323"/>
      <c r="GAL370" s="323"/>
      <c r="GAM370" s="323"/>
      <c r="GAN370" s="323"/>
      <c r="GAO370" s="323"/>
      <c r="GAP370" s="323"/>
      <c r="GAQ370" s="323"/>
      <c r="GAR370" s="323"/>
      <c r="GAS370" s="323"/>
      <c r="GAT370" s="323"/>
      <c r="GAU370" s="323"/>
      <c r="GAV370" s="323"/>
      <c r="GAW370" s="323"/>
      <c r="GAX370" s="323"/>
      <c r="GAY370" s="323"/>
      <c r="GAZ370" s="323"/>
      <c r="GBA370" s="323"/>
      <c r="GBB370" s="323"/>
      <c r="GBC370" s="323"/>
      <c r="GBD370" s="323"/>
      <c r="GBE370" s="323"/>
      <c r="GBF370" s="323"/>
      <c r="GBG370" s="323"/>
      <c r="GBH370" s="323"/>
      <c r="GBI370" s="323"/>
      <c r="GBJ370" s="323"/>
      <c r="GBK370" s="323"/>
      <c r="GBL370" s="323"/>
      <c r="GBM370" s="323"/>
      <c r="GBN370" s="323"/>
      <c r="GBO370" s="323"/>
      <c r="GBP370" s="323"/>
      <c r="GBQ370" s="323"/>
      <c r="GBR370" s="323"/>
      <c r="GBS370" s="323"/>
      <c r="GBT370" s="323"/>
      <c r="GBU370" s="323"/>
      <c r="GBV370" s="323"/>
      <c r="GBW370" s="323"/>
      <c r="GBX370" s="323"/>
      <c r="GBY370" s="323"/>
      <c r="GBZ370" s="323"/>
      <c r="GCA370" s="323"/>
      <c r="GCB370" s="323"/>
      <c r="GCC370" s="323"/>
      <c r="GCD370" s="323"/>
      <c r="GCE370" s="323"/>
      <c r="GCF370" s="323"/>
      <c r="GCG370" s="323"/>
      <c r="GCH370" s="323"/>
      <c r="GCI370" s="323"/>
      <c r="GCJ370" s="323"/>
      <c r="GCK370" s="323"/>
      <c r="GCL370" s="323"/>
      <c r="GCM370" s="323"/>
      <c r="GCN370" s="323"/>
      <c r="GCO370" s="323"/>
      <c r="GCP370" s="323"/>
      <c r="GCQ370" s="323"/>
      <c r="GCR370" s="323"/>
      <c r="GCS370" s="323"/>
      <c r="GCT370" s="323"/>
      <c r="GCU370" s="323"/>
      <c r="GCV370" s="323"/>
      <c r="GCW370" s="323"/>
      <c r="GCX370" s="323"/>
      <c r="GCY370" s="323"/>
      <c r="GCZ370" s="323"/>
      <c r="GDA370" s="323"/>
      <c r="GDB370" s="323"/>
      <c r="GDC370" s="323"/>
      <c r="GDD370" s="323"/>
      <c r="GDE370" s="323"/>
      <c r="GDF370" s="323"/>
      <c r="GDG370" s="323"/>
      <c r="GDH370" s="323"/>
      <c r="GDI370" s="323"/>
      <c r="GDJ370" s="323"/>
      <c r="GDK370" s="323"/>
      <c r="GDL370" s="323"/>
      <c r="GDM370" s="323"/>
      <c r="GDN370" s="323"/>
      <c r="GDO370" s="323"/>
      <c r="GDP370" s="323"/>
      <c r="GDQ370" s="323"/>
      <c r="GDR370" s="323"/>
      <c r="GDS370" s="323"/>
      <c r="GDT370" s="323"/>
      <c r="GDU370" s="323"/>
      <c r="GDV370" s="323"/>
      <c r="GDW370" s="323"/>
      <c r="GDX370" s="323"/>
      <c r="GDY370" s="323"/>
      <c r="GDZ370" s="323"/>
      <c r="GEA370" s="323"/>
      <c r="GEB370" s="323"/>
      <c r="GEC370" s="323"/>
      <c r="GED370" s="323"/>
      <c r="GEE370" s="323"/>
      <c r="GEF370" s="323"/>
      <c r="GEG370" s="323"/>
      <c r="GEH370" s="323"/>
      <c r="GEI370" s="323"/>
      <c r="GEJ370" s="323"/>
      <c r="GEK370" s="323"/>
      <c r="GEL370" s="323"/>
      <c r="GEM370" s="323"/>
      <c r="GEN370" s="323"/>
      <c r="GEO370" s="323"/>
      <c r="GEP370" s="323"/>
      <c r="GEQ370" s="323"/>
      <c r="GER370" s="323"/>
      <c r="GES370" s="323"/>
      <c r="GET370" s="323"/>
      <c r="GEU370" s="323"/>
      <c r="GEV370" s="323"/>
      <c r="GEW370" s="323"/>
      <c r="GEX370" s="323"/>
      <c r="GEY370" s="323"/>
      <c r="GEZ370" s="323"/>
      <c r="GFA370" s="323"/>
      <c r="GFB370" s="323"/>
      <c r="GFC370" s="323"/>
      <c r="GFD370" s="323"/>
      <c r="GFE370" s="323"/>
      <c r="GFF370" s="323"/>
      <c r="GFG370" s="323"/>
      <c r="GFH370" s="323"/>
      <c r="GFI370" s="323"/>
      <c r="GFJ370" s="323"/>
      <c r="GFK370" s="323"/>
      <c r="GFL370" s="323"/>
      <c r="GFM370" s="323"/>
      <c r="GFN370" s="323"/>
      <c r="GFO370" s="323"/>
      <c r="GFP370" s="323"/>
      <c r="GFQ370" s="323"/>
      <c r="GFR370" s="323"/>
      <c r="GFS370" s="323"/>
      <c r="GFT370" s="323"/>
      <c r="GFU370" s="323"/>
      <c r="GFV370" s="323"/>
      <c r="GFW370" s="323"/>
      <c r="GFX370" s="323"/>
      <c r="GFY370" s="323"/>
      <c r="GFZ370" s="323"/>
      <c r="GGA370" s="323"/>
      <c r="GGB370" s="323"/>
      <c r="GGC370" s="323"/>
      <c r="GGD370" s="323"/>
      <c r="GGE370" s="323"/>
      <c r="GGF370" s="323"/>
      <c r="GGG370" s="323"/>
      <c r="GGH370" s="323"/>
      <c r="GGI370" s="323"/>
      <c r="GGJ370" s="323"/>
      <c r="GGK370" s="323"/>
      <c r="GGL370" s="323"/>
      <c r="GGM370" s="323"/>
      <c r="GGN370" s="323"/>
      <c r="GGO370" s="323"/>
      <c r="GGP370" s="323"/>
      <c r="GGQ370" s="323"/>
      <c r="GGR370" s="323"/>
      <c r="GGS370" s="323"/>
      <c r="GGT370" s="323"/>
      <c r="GGU370" s="323"/>
      <c r="GGV370" s="323"/>
      <c r="GGW370" s="323"/>
      <c r="GGX370" s="323"/>
      <c r="GGY370" s="323"/>
      <c r="GGZ370" s="323"/>
      <c r="GHA370" s="323"/>
      <c r="GHB370" s="323"/>
      <c r="GHC370" s="323"/>
      <c r="GHD370" s="323"/>
      <c r="GHE370" s="323"/>
      <c r="GHF370" s="323"/>
      <c r="GHG370" s="323"/>
      <c r="GHH370" s="323"/>
      <c r="GHI370" s="323"/>
      <c r="GHJ370" s="323"/>
      <c r="GHK370" s="323"/>
      <c r="GHL370" s="323"/>
      <c r="GHM370" s="323"/>
      <c r="GHN370" s="323"/>
      <c r="GHO370" s="323"/>
      <c r="GHP370" s="323"/>
      <c r="GHQ370" s="323"/>
      <c r="GHR370" s="323"/>
      <c r="GHS370" s="323"/>
      <c r="GHT370" s="323"/>
      <c r="GHU370" s="323"/>
      <c r="GHV370" s="323"/>
      <c r="GHW370" s="323"/>
      <c r="GHX370" s="323"/>
      <c r="GHY370" s="323"/>
      <c r="GHZ370" s="323"/>
      <c r="GIA370" s="323"/>
      <c r="GIB370" s="323"/>
      <c r="GIC370" s="323"/>
      <c r="GID370" s="323"/>
      <c r="GIE370" s="323"/>
      <c r="GIF370" s="323"/>
      <c r="GIG370" s="323"/>
      <c r="GIH370" s="323"/>
      <c r="GII370" s="323"/>
      <c r="GIJ370" s="323"/>
      <c r="GIK370" s="323"/>
      <c r="GIL370" s="323"/>
      <c r="GIM370" s="323"/>
      <c r="GIN370" s="323"/>
      <c r="GIO370" s="323"/>
      <c r="GIP370" s="323"/>
      <c r="GIQ370" s="323"/>
      <c r="GIR370" s="323"/>
      <c r="GIS370" s="323"/>
      <c r="GIT370" s="323"/>
      <c r="GIU370" s="323"/>
      <c r="GIV370" s="323"/>
      <c r="GIW370" s="323"/>
      <c r="GIX370" s="323"/>
      <c r="GIY370" s="323"/>
      <c r="GIZ370" s="323"/>
      <c r="GJA370" s="323"/>
      <c r="GJB370" s="323"/>
      <c r="GJC370" s="323"/>
      <c r="GJD370" s="323"/>
      <c r="GJE370" s="323"/>
      <c r="GJF370" s="323"/>
      <c r="GJG370" s="323"/>
      <c r="GJH370" s="323"/>
      <c r="GJI370" s="323"/>
      <c r="GJJ370" s="323"/>
      <c r="GJK370" s="323"/>
      <c r="GJL370" s="323"/>
      <c r="GJM370" s="323"/>
      <c r="GJN370" s="323"/>
      <c r="GJO370" s="323"/>
      <c r="GJP370" s="323"/>
      <c r="GJQ370" s="323"/>
      <c r="GJR370" s="323"/>
      <c r="GJS370" s="323"/>
      <c r="GJT370" s="323"/>
      <c r="GJU370" s="323"/>
      <c r="GJV370" s="323"/>
      <c r="GJW370" s="323"/>
      <c r="GJX370" s="323"/>
      <c r="GJY370" s="323"/>
      <c r="GJZ370" s="323"/>
      <c r="GKA370" s="323"/>
      <c r="GKB370" s="323"/>
      <c r="GKC370" s="323"/>
      <c r="GKD370" s="323"/>
      <c r="GKE370" s="323"/>
      <c r="GKF370" s="323"/>
      <c r="GKG370" s="323"/>
      <c r="GKH370" s="323"/>
      <c r="GKI370" s="323"/>
      <c r="GKJ370" s="323"/>
      <c r="GKK370" s="323"/>
      <c r="GKL370" s="323"/>
      <c r="GKM370" s="323"/>
      <c r="GKN370" s="323"/>
      <c r="GKO370" s="323"/>
      <c r="GKP370" s="323"/>
      <c r="GKQ370" s="323"/>
      <c r="GKR370" s="323"/>
      <c r="GKS370" s="323"/>
      <c r="GKT370" s="323"/>
      <c r="GKU370" s="323"/>
      <c r="GKV370" s="323"/>
      <c r="GKW370" s="323"/>
      <c r="GKX370" s="323"/>
      <c r="GKY370" s="323"/>
      <c r="GKZ370" s="323"/>
      <c r="GLA370" s="323"/>
      <c r="GLB370" s="323"/>
      <c r="GLC370" s="323"/>
      <c r="GLD370" s="323"/>
      <c r="GLE370" s="323"/>
      <c r="GLF370" s="323"/>
      <c r="GLG370" s="323"/>
      <c r="GLH370" s="323"/>
      <c r="GLI370" s="323"/>
      <c r="GLJ370" s="323"/>
      <c r="GLK370" s="323"/>
      <c r="GLL370" s="323"/>
      <c r="GLM370" s="323"/>
      <c r="GLN370" s="323"/>
      <c r="GLO370" s="323"/>
      <c r="GLP370" s="323"/>
      <c r="GLQ370" s="323"/>
      <c r="GLR370" s="323"/>
      <c r="GLS370" s="323"/>
      <c r="GLT370" s="323"/>
      <c r="GLU370" s="323"/>
      <c r="GLV370" s="323"/>
      <c r="GLW370" s="323"/>
      <c r="GLX370" s="323"/>
      <c r="GLY370" s="323"/>
      <c r="GLZ370" s="323"/>
      <c r="GMA370" s="323"/>
      <c r="GMB370" s="323"/>
      <c r="GMC370" s="323"/>
      <c r="GMD370" s="323"/>
      <c r="GME370" s="323"/>
      <c r="GMF370" s="323"/>
      <c r="GMG370" s="323"/>
      <c r="GMH370" s="323"/>
      <c r="GMI370" s="323"/>
      <c r="GMJ370" s="323"/>
      <c r="GMK370" s="323"/>
      <c r="GML370" s="323"/>
      <c r="GMM370" s="323"/>
      <c r="GMN370" s="323"/>
      <c r="GMO370" s="323"/>
      <c r="GMP370" s="323"/>
      <c r="GMQ370" s="323"/>
      <c r="GMR370" s="323"/>
      <c r="GMS370" s="323"/>
      <c r="GMT370" s="323"/>
      <c r="GMU370" s="323"/>
      <c r="GMV370" s="323"/>
      <c r="GMW370" s="323"/>
      <c r="GMX370" s="323"/>
      <c r="GMY370" s="323"/>
      <c r="GMZ370" s="323"/>
      <c r="GNA370" s="323"/>
      <c r="GNB370" s="323"/>
      <c r="GNC370" s="323"/>
      <c r="GND370" s="323"/>
      <c r="GNE370" s="323"/>
      <c r="GNF370" s="323"/>
      <c r="GNG370" s="323"/>
      <c r="GNH370" s="323"/>
      <c r="GNI370" s="323"/>
      <c r="GNJ370" s="323"/>
      <c r="GNK370" s="323"/>
      <c r="GNL370" s="323"/>
      <c r="GNM370" s="323"/>
      <c r="GNN370" s="323"/>
      <c r="GNO370" s="323"/>
      <c r="GNP370" s="323"/>
      <c r="GNQ370" s="323"/>
      <c r="GNR370" s="323"/>
      <c r="GNS370" s="323"/>
      <c r="GNT370" s="323"/>
      <c r="GNU370" s="323"/>
      <c r="GNV370" s="323"/>
      <c r="GNW370" s="323"/>
      <c r="GNX370" s="323"/>
      <c r="GNY370" s="323"/>
      <c r="GNZ370" s="323"/>
      <c r="GOA370" s="323"/>
      <c r="GOB370" s="323"/>
      <c r="GOC370" s="323"/>
      <c r="GOD370" s="323"/>
      <c r="GOE370" s="323"/>
      <c r="GOF370" s="323"/>
      <c r="GOG370" s="323"/>
      <c r="GOH370" s="323"/>
      <c r="GOI370" s="323"/>
      <c r="GOJ370" s="323"/>
      <c r="GOK370" s="323"/>
      <c r="GOL370" s="323"/>
      <c r="GOM370" s="323"/>
      <c r="GON370" s="323"/>
      <c r="GOO370" s="323"/>
      <c r="GOP370" s="323"/>
      <c r="GOQ370" s="323"/>
      <c r="GOR370" s="323"/>
      <c r="GOS370" s="323"/>
      <c r="GOT370" s="323"/>
      <c r="GOU370" s="323"/>
      <c r="GOV370" s="323"/>
      <c r="GOW370" s="323"/>
      <c r="GOX370" s="323"/>
      <c r="GOY370" s="323"/>
      <c r="GOZ370" s="323"/>
      <c r="GPA370" s="323"/>
      <c r="GPB370" s="323"/>
      <c r="GPC370" s="323"/>
      <c r="GPD370" s="323"/>
      <c r="GPE370" s="323"/>
      <c r="GPF370" s="323"/>
      <c r="GPG370" s="323"/>
      <c r="GPH370" s="323"/>
      <c r="GPI370" s="323"/>
      <c r="GPJ370" s="323"/>
      <c r="GPK370" s="323"/>
      <c r="GPL370" s="323"/>
      <c r="GPM370" s="323"/>
      <c r="GPN370" s="323"/>
      <c r="GPO370" s="323"/>
      <c r="GPP370" s="323"/>
      <c r="GPQ370" s="323"/>
      <c r="GPR370" s="323"/>
      <c r="GPS370" s="323"/>
      <c r="GPT370" s="323"/>
      <c r="GPU370" s="323"/>
      <c r="GPV370" s="323"/>
      <c r="GPW370" s="323"/>
      <c r="GPX370" s="323"/>
      <c r="GPY370" s="323"/>
      <c r="GPZ370" s="323"/>
      <c r="GQA370" s="323"/>
      <c r="GQB370" s="323"/>
      <c r="GQC370" s="323"/>
      <c r="GQD370" s="323"/>
      <c r="GQE370" s="323"/>
      <c r="GQF370" s="323"/>
      <c r="GQG370" s="323"/>
      <c r="GQH370" s="323"/>
      <c r="GQI370" s="323"/>
      <c r="GQJ370" s="323"/>
      <c r="GQK370" s="323"/>
      <c r="GQL370" s="323"/>
      <c r="GQM370" s="323"/>
      <c r="GQN370" s="323"/>
      <c r="GQO370" s="323"/>
      <c r="GQP370" s="323"/>
      <c r="GQQ370" s="323"/>
      <c r="GQR370" s="323"/>
      <c r="GQS370" s="323"/>
      <c r="GQT370" s="323"/>
      <c r="GQU370" s="323"/>
      <c r="GQV370" s="323"/>
      <c r="GQW370" s="323"/>
      <c r="GQX370" s="323"/>
      <c r="GQY370" s="323"/>
      <c r="GQZ370" s="323"/>
      <c r="GRA370" s="323"/>
      <c r="GRB370" s="323"/>
      <c r="GRC370" s="323"/>
      <c r="GRD370" s="323"/>
      <c r="GRE370" s="323"/>
      <c r="GRF370" s="323"/>
      <c r="GRG370" s="323"/>
      <c r="GRH370" s="323"/>
      <c r="GRI370" s="323"/>
      <c r="GRJ370" s="323"/>
      <c r="GRK370" s="323"/>
      <c r="GRL370" s="323"/>
      <c r="GRM370" s="323"/>
      <c r="GRN370" s="323"/>
      <c r="GRO370" s="323"/>
      <c r="GRP370" s="323"/>
      <c r="GRQ370" s="323"/>
      <c r="GRR370" s="323"/>
      <c r="GRS370" s="323"/>
      <c r="GRT370" s="323"/>
      <c r="GRU370" s="323"/>
      <c r="GRV370" s="323"/>
      <c r="GRW370" s="323"/>
      <c r="GRX370" s="323"/>
      <c r="GRY370" s="323"/>
      <c r="GRZ370" s="323"/>
      <c r="GSA370" s="323"/>
      <c r="GSB370" s="323"/>
      <c r="GSC370" s="323"/>
      <c r="GSD370" s="323"/>
      <c r="GSE370" s="323"/>
      <c r="GSF370" s="323"/>
      <c r="GSG370" s="323"/>
      <c r="GSH370" s="323"/>
      <c r="GSI370" s="323"/>
      <c r="GSJ370" s="323"/>
      <c r="GSK370" s="323"/>
      <c r="GSL370" s="323"/>
      <c r="GSM370" s="323"/>
      <c r="GSN370" s="323"/>
      <c r="GSO370" s="323"/>
      <c r="GSP370" s="323"/>
      <c r="GSQ370" s="323"/>
      <c r="GSR370" s="323"/>
      <c r="GSS370" s="323"/>
      <c r="GST370" s="323"/>
      <c r="GSU370" s="323"/>
      <c r="GSV370" s="323"/>
      <c r="GSW370" s="323"/>
      <c r="GSX370" s="323"/>
      <c r="GSY370" s="323"/>
      <c r="GSZ370" s="323"/>
      <c r="GTA370" s="323"/>
      <c r="GTB370" s="323"/>
      <c r="GTC370" s="323"/>
      <c r="GTD370" s="323"/>
      <c r="GTE370" s="323"/>
      <c r="GTF370" s="323"/>
      <c r="GTG370" s="323"/>
      <c r="GTH370" s="323"/>
      <c r="GTI370" s="323"/>
      <c r="GTJ370" s="323"/>
      <c r="GTK370" s="323"/>
      <c r="GTL370" s="323"/>
      <c r="GTM370" s="323"/>
      <c r="GTN370" s="323"/>
      <c r="GTO370" s="323"/>
      <c r="GTP370" s="323"/>
      <c r="GTQ370" s="323"/>
      <c r="GTR370" s="323"/>
      <c r="GTS370" s="323"/>
      <c r="GTT370" s="323"/>
      <c r="GTU370" s="323"/>
      <c r="GTV370" s="323"/>
      <c r="GTW370" s="323"/>
      <c r="GTX370" s="323"/>
      <c r="GTY370" s="323"/>
      <c r="GTZ370" s="323"/>
      <c r="GUA370" s="323"/>
      <c r="GUB370" s="323"/>
      <c r="GUC370" s="323"/>
      <c r="GUD370" s="323"/>
      <c r="GUE370" s="323"/>
      <c r="GUF370" s="323"/>
      <c r="GUG370" s="323"/>
      <c r="GUH370" s="323"/>
      <c r="GUI370" s="323"/>
      <c r="GUJ370" s="323"/>
      <c r="GUK370" s="323"/>
      <c r="GUL370" s="323"/>
      <c r="GUM370" s="323"/>
      <c r="GUN370" s="323"/>
      <c r="GUO370" s="323"/>
      <c r="GUP370" s="323"/>
      <c r="GUQ370" s="323"/>
      <c r="GUR370" s="323"/>
      <c r="GUS370" s="323"/>
      <c r="GUT370" s="323"/>
      <c r="GUU370" s="323"/>
      <c r="GUV370" s="323"/>
      <c r="GUW370" s="323"/>
      <c r="GUX370" s="323"/>
      <c r="GUY370" s="323"/>
      <c r="GUZ370" s="323"/>
      <c r="GVA370" s="323"/>
      <c r="GVB370" s="323"/>
      <c r="GVC370" s="323"/>
      <c r="GVD370" s="323"/>
      <c r="GVE370" s="323"/>
      <c r="GVF370" s="323"/>
      <c r="GVG370" s="323"/>
      <c r="GVH370" s="323"/>
      <c r="GVI370" s="323"/>
      <c r="GVJ370" s="323"/>
      <c r="GVK370" s="323"/>
      <c r="GVL370" s="323"/>
      <c r="GVM370" s="323"/>
      <c r="GVN370" s="323"/>
      <c r="GVO370" s="323"/>
      <c r="GVP370" s="323"/>
      <c r="GVQ370" s="323"/>
      <c r="GVR370" s="323"/>
      <c r="GVS370" s="323"/>
      <c r="GVT370" s="323"/>
      <c r="GVU370" s="323"/>
      <c r="GVV370" s="323"/>
      <c r="GVW370" s="323"/>
      <c r="GVX370" s="323"/>
      <c r="GVY370" s="323"/>
      <c r="GVZ370" s="323"/>
      <c r="GWA370" s="323"/>
      <c r="GWB370" s="323"/>
      <c r="GWC370" s="323"/>
      <c r="GWD370" s="323"/>
      <c r="GWE370" s="323"/>
      <c r="GWF370" s="323"/>
      <c r="GWG370" s="323"/>
      <c r="GWH370" s="323"/>
      <c r="GWI370" s="323"/>
      <c r="GWJ370" s="323"/>
      <c r="GWK370" s="323"/>
      <c r="GWL370" s="323"/>
      <c r="GWM370" s="323"/>
      <c r="GWN370" s="323"/>
      <c r="GWO370" s="323"/>
      <c r="GWP370" s="323"/>
      <c r="GWQ370" s="323"/>
      <c r="GWR370" s="323"/>
      <c r="GWS370" s="323"/>
      <c r="GWT370" s="323"/>
      <c r="GWU370" s="323"/>
      <c r="GWV370" s="323"/>
      <c r="GWW370" s="323"/>
      <c r="GWX370" s="323"/>
      <c r="GWY370" s="323"/>
      <c r="GWZ370" s="323"/>
      <c r="GXA370" s="323"/>
      <c r="GXB370" s="323"/>
      <c r="GXC370" s="323"/>
      <c r="GXD370" s="323"/>
      <c r="GXE370" s="323"/>
      <c r="GXF370" s="323"/>
      <c r="GXG370" s="323"/>
      <c r="GXH370" s="323"/>
      <c r="GXI370" s="323"/>
      <c r="GXJ370" s="323"/>
      <c r="GXK370" s="323"/>
      <c r="GXL370" s="323"/>
      <c r="GXM370" s="323"/>
      <c r="GXN370" s="323"/>
      <c r="GXO370" s="323"/>
      <c r="GXP370" s="323"/>
      <c r="GXQ370" s="323"/>
      <c r="GXR370" s="323"/>
      <c r="GXS370" s="323"/>
      <c r="GXT370" s="323"/>
      <c r="GXU370" s="323"/>
      <c r="GXV370" s="323"/>
      <c r="GXW370" s="323"/>
      <c r="GXX370" s="323"/>
      <c r="GXY370" s="323"/>
      <c r="GXZ370" s="323"/>
      <c r="GYA370" s="323"/>
      <c r="GYB370" s="323"/>
      <c r="GYC370" s="323"/>
      <c r="GYD370" s="323"/>
      <c r="GYE370" s="323"/>
      <c r="GYF370" s="323"/>
      <c r="GYG370" s="323"/>
      <c r="GYH370" s="323"/>
      <c r="GYI370" s="323"/>
      <c r="GYJ370" s="323"/>
      <c r="GYK370" s="323"/>
      <c r="GYL370" s="323"/>
      <c r="GYM370" s="323"/>
      <c r="GYN370" s="323"/>
      <c r="GYO370" s="323"/>
      <c r="GYP370" s="323"/>
      <c r="GYQ370" s="323"/>
      <c r="GYR370" s="323"/>
      <c r="GYS370" s="323"/>
      <c r="GYT370" s="323"/>
      <c r="GYU370" s="323"/>
      <c r="GYV370" s="323"/>
      <c r="GYW370" s="323"/>
      <c r="GYX370" s="323"/>
      <c r="GYY370" s="323"/>
      <c r="GYZ370" s="323"/>
      <c r="GZA370" s="323"/>
      <c r="GZB370" s="323"/>
      <c r="GZC370" s="323"/>
      <c r="GZD370" s="323"/>
      <c r="GZE370" s="323"/>
      <c r="GZF370" s="323"/>
      <c r="GZG370" s="323"/>
      <c r="GZH370" s="323"/>
      <c r="GZI370" s="323"/>
      <c r="GZJ370" s="323"/>
      <c r="GZK370" s="323"/>
      <c r="GZL370" s="323"/>
      <c r="GZM370" s="323"/>
      <c r="GZN370" s="323"/>
      <c r="GZO370" s="323"/>
      <c r="GZP370" s="323"/>
      <c r="GZQ370" s="323"/>
      <c r="GZR370" s="323"/>
      <c r="GZS370" s="323"/>
      <c r="GZT370" s="323"/>
      <c r="GZU370" s="323"/>
      <c r="GZV370" s="323"/>
      <c r="GZW370" s="323"/>
      <c r="GZX370" s="323"/>
      <c r="GZY370" s="323"/>
      <c r="GZZ370" s="323"/>
      <c r="HAA370" s="323"/>
      <c r="HAB370" s="323"/>
      <c r="HAC370" s="323"/>
      <c r="HAD370" s="323"/>
      <c r="HAE370" s="323"/>
      <c r="HAF370" s="323"/>
      <c r="HAG370" s="323"/>
      <c r="HAH370" s="323"/>
      <c r="HAI370" s="323"/>
      <c r="HAJ370" s="323"/>
      <c r="HAK370" s="323"/>
      <c r="HAL370" s="323"/>
      <c r="HAM370" s="323"/>
      <c r="HAN370" s="323"/>
      <c r="HAO370" s="323"/>
      <c r="HAP370" s="323"/>
      <c r="HAQ370" s="323"/>
      <c r="HAR370" s="323"/>
      <c r="HAS370" s="323"/>
      <c r="HAT370" s="323"/>
      <c r="HAU370" s="323"/>
      <c r="HAV370" s="323"/>
      <c r="HAW370" s="323"/>
      <c r="HAX370" s="323"/>
      <c r="HAY370" s="323"/>
      <c r="HAZ370" s="323"/>
      <c r="HBA370" s="323"/>
      <c r="HBB370" s="323"/>
      <c r="HBC370" s="323"/>
      <c r="HBD370" s="323"/>
      <c r="HBE370" s="323"/>
      <c r="HBF370" s="323"/>
      <c r="HBG370" s="323"/>
      <c r="HBH370" s="323"/>
      <c r="HBI370" s="323"/>
      <c r="HBJ370" s="323"/>
      <c r="HBK370" s="323"/>
      <c r="HBL370" s="323"/>
      <c r="HBM370" s="323"/>
      <c r="HBN370" s="323"/>
      <c r="HBO370" s="323"/>
      <c r="HBP370" s="323"/>
      <c r="HBQ370" s="323"/>
      <c r="HBR370" s="323"/>
      <c r="HBS370" s="323"/>
      <c r="HBT370" s="323"/>
      <c r="HBU370" s="323"/>
      <c r="HBV370" s="323"/>
      <c r="HBW370" s="323"/>
      <c r="HBX370" s="323"/>
      <c r="HBY370" s="323"/>
      <c r="HBZ370" s="323"/>
      <c r="HCA370" s="323"/>
      <c r="HCB370" s="323"/>
      <c r="HCC370" s="323"/>
      <c r="HCD370" s="323"/>
      <c r="HCE370" s="323"/>
      <c r="HCF370" s="323"/>
      <c r="HCG370" s="323"/>
      <c r="HCH370" s="323"/>
      <c r="HCI370" s="323"/>
      <c r="HCJ370" s="323"/>
      <c r="HCK370" s="323"/>
      <c r="HCL370" s="323"/>
      <c r="HCM370" s="323"/>
      <c r="HCN370" s="323"/>
      <c r="HCO370" s="323"/>
      <c r="HCP370" s="323"/>
      <c r="HCQ370" s="323"/>
      <c r="HCR370" s="323"/>
      <c r="HCS370" s="323"/>
      <c r="HCT370" s="323"/>
      <c r="HCU370" s="323"/>
      <c r="HCV370" s="323"/>
      <c r="HCW370" s="323"/>
      <c r="HCX370" s="323"/>
      <c r="HCY370" s="323"/>
      <c r="HCZ370" s="323"/>
      <c r="HDA370" s="323"/>
      <c r="HDB370" s="323"/>
      <c r="HDC370" s="323"/>
      <c r="HDD370" s="323"/>
      <c r="HDE370" s="323"/>
      <c r="HDF370" s="323"/>
      <c r="HDG370" s="323"/>
      <c r="HDH370" s="323"/>
      <c r="HDI370" s="323"/>
      <c r="HDJ370" s="323"/>
      <c r="HDK370" s="323"/>
      <c r="HDL370" s="323"/>
      <c r="HDM370" s="323"/>
      <c r="HDN370" s="323"/>
      <c r="HDO370" s="323"/>
      <c r="HDP370" s="323"/>
      <c r="HDQ370" s="323"/>
      <c r="HDR370" s="323"/>
      <c r="HDS370" s="323"/>
      <c r="HDT370" s="323"/>
      <c r="HDU370" s="323"/>
      <c r="HDV370" s="323"/>
      <c r="HDW370" s="323"/>
      <c r="HDX370" s="323"/>
      <c r="HDY370" s="323"/>
      <c r="HDZ370" s="323"/>
      <c r="HEA370" s="323"/>
      <c r="HEB370" s="323"/>
      <c r="HEC370" s="323"/>
      <c r="HED370" s="323"/>
      <c r="HEE370" s="323"/>
      <c r="HEF370" s="323"/>
      <c r="HEG370" s="323"/>
      <c r="HEH370" s="323"/>
      <c r="HEI370" s="323"/>
      <c r="HEJ370" s="323"/>
      <c r="HEK370" s="323"/>
      <c r="HEL370" s="323"/>
      <c r="HEM370" s="323"/>
      <c r="HEN370" s="323"/>
      <c r="HEO370" s="323"/>
      <c r="HEP370" s="323"/>
      <c r="HEQ370" s="323"/>
      <c r="HER370" s="323"/>
      <c r="HES370" s="323"/>
      <c r="HET370" s="323"/>
      <c r="HEU370" s="323"/>
      <c r="HEV370" s="323"/>
      <c r="HEW370" s="323"/>
      <c r="HEX370" s="323"/>
      <c r="HEY370" s="323"/>
      <c r="HEZ370" s="323"/>
      <c r="HFA370" s="323"/>
      <c r="HFB370" s="323"/>
      <c r="HFC370" s="323"/>
      <c r="HFD370" s="323"/>
      <c r="HFE370" s="323"/>
      <c r="HFF370" s="323"/>
      <c r="HFG370" s="323"/>
      <c r="HFH370" s="323"/>
      <c r="HFI370" s="323"/>
      <c r="HFJ370" s="323"/>
      <c r="HFK370" s="323"/>
      <c r="HFL370" s="323"/>
      <c r="HFM370" s="323"/>
      <c r="HFN370" s="323"/>
      <c r="HFO370" s="323"/>
      <c r="HFP370" s="323"/>
      <c r="HFQ370" s="323"/>
      <c r="HFR370" s="323"/>
      <c r="HFS370" s="323"/>
      <c r="HFT370" s="323"/>
      <c r="HFU370" s="323"/>
      <c r="HFV370" s="323"/>
      <c r="HFW370" s="323"/>
      <c r="HFX370" s="323"/>
      <c r="HFY370" s="323"/>
      <c r="HFZ370" s="323"/>
      <c r="HGA370" s="323"/>
      <c r="HGB370" s="323"/>
      <c r="HGC370" s="323"/>
      <c r="HGD370" s="323"/>
      <c r="HGE370" s="323"/>
      <c r="HGF370" s="323"/>
      <c r="HGG370" s="323"/>
      <c r="HGH370" s="323"/>
      <c r="HGI370" s="323"/>
      <c r="HGJ370" s="323"/>
      <c r="HGK370" s="323"/>
      <c r="HGL370" s="323"/>
      <c r="HGM370" s="323"/>
      <c r="HGN370" s="323"/>
      <c r="HGO370" s="323"/>
      <c r="HGP370" s="323"/>
      <c r="HGQ370" s="323"/>
      <c r="HGR370" s="323"/>
      <c r="HGS370" s="323"/>
      <c r="HGT370" s="323"/>
      <c r="HGU370" s="323"/>
      <c r="HGV370" s="323"/>
      <c r="HGW370" s="323"/>
      <c r="HGX370" s="323"/>
      <c r="HGY370" s="323"/>
      <c r="HGZ370" s="323"/>
      <c r="HHA370" s="323"/>
      <c r="HHB370" s="323"/>
      <c r="HHC370" s="323"/>
      <c r="HHD370" s="323"/>
      <c r="HHE370" s="323"/>
      <c r="HHF370" s="323"/>
      <c r="HHG370" s="323"/>
      <c r="HHH370" s="323"/>
      <c r="HHI370" s="323"/>
      <c r="HHJ370" s="323"/>
      <c r="HHK370" s="323"/>
      <c r="HHL370" s="323"/>
      <c r="HHM370" s="323"/>
      <c r="HHN370" s="323"/>
      <c r="HHO370" s="323"/>
      <c r="HHP370" s="323"/>
      <c r="HHQ370" s="323"/>
      <c r="HHR370" s="323"/>
      <c r="HHS370" s="323"/>
      <c r="HHT370" s="323"/>
      <c r="HHU370" s="323"/>
      <c r="HHV370" s="323"/>
      <c r="HHW370" s="323"/>
      <c r="HHX370" s="323"/>
      <c r="HHY370" s="323"/>
      <c r="HHZ370" s="323"/>
      <c r="HIA370" s="323"/>
      <c r="HIB370" s="323"/>
      <c r="HIC370" s="323"/>
      <c r="HID370" s="323"/>
      <c r="HIE370" s="323"/>
      <c r="HIF370" s="323"/>
      <c r="HIG370" s="323"/>
      <c r="HIH370" s="323"/>
      <c r="HII370" s="323"/>
      <c r="HIJ370" s="323"/>
      <c r="HIK370" s="323"/>
      <c r="HIL370" s="323"/>
      <c r="HIM370" s="323"/>
      <c r="HIN370" s="323"/>
      <c r="HIO370" s="323"/>
      <c r="HIP370" s="323"/>
      <c r="HIQ370" s="323"/>
      <c r="HIR370" s="323"/>
      <c r="HIS370" s="323"/>
      <c r="HIT370" s="323"/>
      <c r="HIU370" s="323"/>
      <c r="HIV370" s="323"/>
      <c r="HIW370" s="323"/>
      <c r="HIX370" s="323"/>
      <c r="HIY370" s="323"/>
      <c r="HIZ370" s="323"/>
      <c r="HJA370" s="323"/>
      <c r="HJB370" s="323"/>
      <c r="HJC370" s="323"/>
      <c r="HJD370" s="323"/>
      <c r="HJE370" s="323"/>
      <c r="HJF370" s="323"/>
      <c r="HJG370" s="323"/>
      <c r="HJH370" s="323"/>
      <c r="HJI370" s="323"/>
      <c r="HJJ370" s="323"/>
      <c r="HJK370" s="323"/>
      <c r="HJL370" s="323"/>
      <c r="HJM370" s="323"/>
      <c r="HJN370" s="323"/>
      <c r="HJO370" s="323"/>
      <c r="HJP370" s="323"/>
      <c r="HJQ370" s="323"/>
      <c r="HJR370" s="323"/>
      <c r="HJS370" s="323"/>
      <c r="HJT370" s="323"/>
      <c r="HJU370" s="323"/>
      <c r="HJV370" s="323"/>
      <c r="HJW370" s="323"/>
      <c r="HJX370" s="323"/>
      <c r="HJY370" s="323"/>
      <c r="HJZ370" s="323"/>
      <c r="HKA370" s="323"/>
      <c r="HKB370" s="323"/>
      <c r="HKC370" s="323"/>
      <c r="HKD370" s="323"/>
      <c r="HKE370" s="323"/>
      <c r="HKF370" s="323"/>
      <c r="HKG370" s="323"/>
      <c r="HKH370" s="323"/>
      <c r="HKI370" s="323"/>
      <c r="HKJ370" s="323"/>
      <c r="HKK370" s="323"/>
      <c r="HKL370" s="323"/>
      <c r="HKM370" s="323"/>
      <c r="HKN370" s="323"/>
      <c r="HKO370" s="323"/>
      <c r="HKP370" s="323"/>
      <c r="HKQ370" s="323"/>
      <c r="HKR370" s="323"/>
      <c r="HKS370" s="323"/>
      <c r="HKT370" s="323"/>
      <c r="HKU370" s="323"/>
      <c r="HKV370" s="323"/>
      <c r="HKW370" s="323"/>
      <c r="HKX370" s="323"/>
      <c r="HKY370" s="323"/>
      <c r="HKZ370" s="323"/>
      <c r="HLA370" s="323"/>
      <c r="HLB370" s="323"/>
      <c r="HLC370" s="323"/>
      <c r="HLD370" s="323"/>
      <c r="HLE370" s="323"/>
      <c r="HLF370" s="323"/>
      <c r="HLG370" s="323"/>
      <c r="HLH370" s="323"/>
      <c r="HLI370" s="323"/>
      <c r="HLJ370" s="323"/>
      <c r="HLK370" s="323"/>
      <c r="HLL370" s="323"/>
      <c r="HLM370" s="323"/>
      <c r="HLN370" s="323"/>
      <c r="HLO370" s="323"/>
      <c r="HLP370" s="323"/>
      <c r="HLQ370" s="323"/>
      <c r="HLR370" s="323"/>
      <c r="HLS370" s="323"/>
      <c r="HLT370" s="323"/>
      <c r="HLU370" s="323"/>
      <c r="HLV370" s="323"/>
      <c r="HLW370" s="323"/>
      <c r="HLX370" s="323"/>
      <c r="HLY370" s="323"/>
      <c r="HLZ370" s="323"/>
      <c r="HMA370" s="323"/>
      <c r="HMB370" s="323"/>
      <c r="HMC370" s="323"/>
      <c r="HMD370" s="323"/>
      <c r="HME370" s="323"/>
      <c r="HMF370" s="323"/>
      <c r="HMG370" s="323"/>
      <c r="HMH370" s="323"/>
      <c r="HMI370" s="323"/>
      <c r="HMJ370" s="323"/>
      <c r="HMK370" s="323"/>
      <c r="HML370" s="323"/>
      <c r="HMM370" s="323"/>
      <c r="HMN370" s="323"/>
      <c r="HMO370" s="323"/>
      <c r="HMP370" s="323"/>
      <c r="HMQ370" s="323"/>
      <c r="HMR370" s="323"/>
      <c r="HMS370" s="323"/>
      <c r="HMT370" s="323"/>
      <c r="HMU370" s="323"/>
      <c r="HMV370" s="323"/>
      <c r="HMW370" s="323"/>
      <c r="HMX370" s="323"/>
      <c r="HMY370" s="323"/>
      <c r="HMZ370" s="323"/>
      <c r="HNA370" s="323"/>
      <c r="HNB370" s="323"/>
      <c r="HNC370" s="323"/>
      <c r="HND370" s="323"/>
      <c r="HNE370" s="323"/>
      <c r="HNF370" s="323"/>
      <c r="HNG370" s="323"/>
      <c r="HNH370" s="323"/>
      <c r="HNI370" s="323"/>
      <c r="HNJ370" s="323"/>
      <c r="HNK370" s="323"/>
      <c r="HNL370" s="323"/>
      <c r="HNM370" s="323"/>
      <c r="HNN370" s="323"/>
      <c r="HNO370" s="323"/>
      <c r="HNP370" s="323"/>
      <c r="HNQ370" s="323"/>
      <c r="HNR370" s="323"/>
      <c r="HNS370" s="323"/>
      <c r="HNT370" s="323"/>
      <c r="HNU370" s="323"/>
      <c r="HNV370" s="323"/>
      <c r="HNW370" s="323"/>
      <c r="HNX370" s="323"/>
      <c r="HNY370" s="323"/>
      <c r="HNZ370" s="323"/>
      <c r="HOA370" s="323"/>
      <c r="HOB370" s="323"/>
      <c r="HOC370" s="323"/>
      <c r="HOD370" s="323"/>
      <c r="HOE370" s="323"/>
      <c r="HOF370" s="323"/>
      <c r="HOG370" s="323"/>
      <c r="HOH370" s="323"/>
      <c r="HOI370" s="323"/>
      <c r="HOJ370" s="323"/>
      <c r="HOK370" s="323"/>
      <c r="HOL370" s="323"/>
      <c r="HOM370" s="323"/>
      <c r="HON370" s="323"/>
      <c r="HOO370" s="323"/>
      <c r="HOP370" s="323"/>
      <c r="HOQ370" s="323"/>
      <c r="HOR370" s="323"/>
      <c r="HOS370" s="323"/>
      <c r="HOT370" s="323"/>
      <c r="HOU370" s="323"/>
      <c r="HOV370" s="323"/>
      <c r="HOW370" s="323"/>
      <c r="HOX370" s="323"/>
      <c r="HOY370" s="323"/>
      <c r="HOZ370" s="323"/>
      <c r="HPA370" s="323"/>
      <c r="HPB370" s="323"/>
      <c r="HPC370" s="323"/>
      <c r="HPD370" s="323"/>
      <c r="HPE370" s="323"/>
      <c r="HPF370" s="323"/>
      <c r="HPG370" s="323"/>
      <c r="HPH370" s="323"/>
      <c r="HPI370" s="323"/>
      <c r="HPJ370" s="323"/>
      <c r="HPK370" s="323"/>
      <c r="HPL370" s="323"/>
      <c r="HPM370" s="323"/>
      <c r="HPN370" s="323"/>
      <c r="HPO370" s="323"/>
      <c r="HPP370" s="323"/>
      <c r="HPQ370" s="323"/>
      <c r="HPR370" s="323"/>
      <c r="HPS370" s="323"/>
      <c r="HPT370" s="323"/>
      <c r="HPU370" s="323"/>
      <c r="HPV370" s="323"/>
      <c r="HPW370" s="323"/>
      <c r="HPX370" s="323"/>
      <c r="HPY370" s="323"/>
      <c r="HPZ370" s="323"/>
      <c r="HQA370" s="323"/>
      <c r="HQB370" s="323"/>
      <c r="HQC370" s="323"/>
      <c r="HQD370" s="323"/>
      <c r="HQE370" s="323"/>
      <c r="HQF370" s="323"/>
      <c r="HQG370" s="323"/>
      <c r="HQH370" s="323"/>
      <c r="HQI370" s="323"/>
      <c r="HQJ370" s="323"/>
      <c r="HQK370" s="323"/>
      <c r="HQL370" s="323"/>
      <c r="HQM370" s="323"/>
      <c r="HQN370" s="323"/>
      <c r="HQO370" s="323"/>
      <c r="HQP370" s="323"/>
      <c r="HQQ370" s="323"/>
      <c r="HQR370" s="323"/>
      <c r="HQS370" s="323"/>
      <c r="HQT370" s="323"/>
      <c r="HQU370" s="323"/>
      <c r="HQV370" s="323"/>
      <c r="HQW370" s="323"/>
      <c r="HQX370" s="323"/>
      <c r="HQY370" s="323"/>
      <c r="HQZ370" s="323"/>
      <c r="HRA370" s="323"/>
      <c r="HRB370" s="323"/>
      <c r="HRC370" s="323"/>
      <c r="HRD370" s="323"/>
      <c r="HRE370" s="323"/>
      <c r="HRF370" s="323"/>
      <c r="HRG370" s="323"/>
      <c r="HRH370" s="323"/>
      <c r="HRI370" s="323"/>
      <c r="HRJ370" s="323"/>
      <c r="HRK370" s="323"/>
      <c r="HRL370" s="323"/>
      <c r="HRM370" s="323"/>
      <c r="HRN370" s="323"/>
      <c r="HRO370" s="323"/>
      <c r="HRP370" s="323"/>
      <c r="HRQ370" s="323"/>
      <c r="HRR370" s="323"/>
      <c r="HRS370" s="323"/>
      <c r="HRT370" s="323"/>
      <c r="HRU370" s="323"/>
      <c r="HRV370" s="323"/>
      <c r="HRW370" s="323"/>
      <c r="HRX370" s="323"/>
      <c r="HRY370" s="323"/>
      <c r="HRZ370" s="323"/>
      <c r="HSA370" s="323"/>
      <c r="HSB370" s="323"/>
      <c r="HSC370" s="323"/>
      <c r="HSD370" s="323"/>
      <c r="HSE370" s="323"/>
      <c r="HSF370" s="323"/>
      <c r="HSG370" s="323"/>
      <c r="HSH370" s="323"/>
      <c r="HSI370" s="323"/>
      <c r="HSJ370" s="323"/>
      <c r="HSK370" s="323"/>
      <c r="HSL370" s="323"/>
      <c r="HSM370" s="323"/>
      <c r="HSN370" s="323"/>
      <c r="HSO370" s="323"/>
      <c r="HSP370" s="323"/>
      <c r="HSQ370" s="323"/>
      <c r="HSR370" s="323"/>
      <c r="HSS370" s="323"/>
      <c r="HST370" s="323"/>
      <c r="HSU370" s="323"/>
      <c r="HSV370" s="323"/>
      <c r="HSW370" s="323"/>
      <c r="HSX370" s="323"/>
      <c r="HSY370" s="323"/>
      <c r="HSZ370" s="323"/>
      <c r="HTA370" s="323"/>
      <c r="HTB370" s="323"/>
      <c r="HTC370" s="323"/>
      <c r="HTD370" s="323"/>
      <c r="HTE370" s="323"/>
      <c r="HTF370" s="323"/>
      <c r="HTG370" s="323"/>
      <c r="HTH370" s="323"/>
      <c r="HTI370" s="323"/>
      <c r="HTJ370" s="323"/>
      <c r="HTK370" s="323"/>
      <c r="HTL370" s="323"/>
      <c r="HTM370" s="323"/>
      <c r="HTN370" s="323"/>
      <c r="HTO370" s="323"/>
      <c r="HTP370" s="323"/>
      <c r="HTQ370" s="323"/>
      <c r="HTR370" s="323"/>
      <c r="HTS370" s="323"/>
      <c r="HTT370" s="323"/>
      <c r="HTU370" s="323"/>
      <c r="HTV370" s="323"/>
      <c r="HTW370" s="323"/>
      <c r="HTX370" s="323"/>
      <c r="HTY370" s="323"/>
      <c r="HTZ370" s="323"/>
      <c r="HUA370" s="323"/>
      <c r="HUB370" s="323"/>
      <c r="HUC370" s="323"/>
      <c r="HUD370" s="323"/>
      <c r="HUE370" s="323"/>
      <c r="HUF370" s="323"/>
      <c r="HUG370" s="323"/>
      <c r="HUH370" s="323"/>
      <c r="HUI370" s="323"/>
      <c r="HUJ370" s="323"/>
      <c r="HUK370" s="323"/>
      <c r="HUL370" s="323"/>
      <c r="HUM370" s="323"/>
      <c r="HUN370" s="323"/>
      <c r="HUO370" s="323"/>
      <c r="HUP370" s="323"/>
      <c r="HUQ370" s="323"/>
      <c r="HUR370" s="323"/>
      <c r="HUS370" s="323"/>
      <c r="HUT370" s="323"/>
      <c r="HUU370" s="323"/>
      <c r="HUV370" s="323"/>
      <c r="HUW370" s="323"/>
      <c r="HUX370" s="323"/>
      <c r="HUY370" s="323"/>
      <c r="HUZ370" s="323"/>
      <c r="HVA370" s="323"/>
      <c r="HVB370" s="323"/>
      <c r="HVC370" s="323"/>
      <c r="HVD370" s="323"/>
      <c r="HVE370" s="323"/>
      <c r="HVF370" s="323"/>
      <c r="HVG370" s="323"/>
      <c r="HVH370" s="323"/>
      <c r="HVI370" s="323"/>
      <c r="HVJ370" s="323"/>
      <c r="HVK370" s="323"/>
      <c r="HVL370" s="323"/>
      <c r="HVM370" s="323"/>
      <c r="HVN370" s="323"/>
      <c r="HVO370" s="323"/>
      <c r="HVP370" s="323"/>
      <c r="HVQ370" s="323"/>
      <c r="HVR370" s="323"/>
      <c r="HVS370" s="323"/>
      <c r="HVT370" s="323"/>
      <c r="HVU370" s="323"/>
      <c r="HVV370" s="323"/>
      <c r="HVW370" s="323"/>
      <c r="HVX370" s="323"/>
      <c r="HVY370" s="323"/>
      <c r="HVZ370" s="323"/>
      <c r="HWA370" s="323"/>
      <c r="HWB370" s="323"/>
      <c r="HWC370" s="323"/>
      <c r="HWD370" s="323"/>
      <c r="HWE370" s="323"/>
      <c r="HWF370" s="323"/>
      <c r="HWG370" s="323"/>
      <c r="HWH370" s="323"/>
      <c r="HWI370" s="323"/>
      <c r="HWJ370" s="323"/>
      <c r="HWK370" s="323"/>
      <c r="HWL370" s="323"/>
      <c r="HWM370" s="323"/>
      <c r="HWN370" s="323"/>
      <c r="HWO370" s="323"/>
      <c r="HWP370" s="323"/>
      <c r="HWQ370" s="323"/>
      <c r="HWR370" s="323"/>
      <c r="HWS370" s="323"/>
      <c r="HWT370" s="323"/>
      <c r="HWU370" s="323"/>
      <c r="HWV370" s="323"/>
      <c r="HWW370" s="323"/>
      <c r="HWX370" s="323"/>
      <c r="HWY370" s="323"/>
      <c r="HWZ370" s="323"/>
      <c r="HXA370" s="323"/>
      <c r="HXB370" s="323"/>
      <c r="HXC370" s="323"/>
      <c r="HXD370" s="323"/>
      <c r="HXE370" s="323"/>
      <c r="HXF370" s="323"/>
      <c r="HXG370" s="323"/>
      <c r="HXH370" s="323"/>
      <c r="HXI370" s="323"/>
      <c r="HXJ370" s="323"/>
      <c r="HXK370" s="323"/>
      <c r="HXL370" s="323"/>
      <c r="HXM370" s="323"/>
      <c r="HXN370" s="323"/>
      <c r="HXO370" s="323"/>
      <c r="HXP370" s="323"/>
      <c r="HXQ370" s="323"/>
      <c r="HXR370" s="323"/>
      <c r="HXS370" s="323"/>
      <c r="HXT370" s="323"/>
      <c r="HXU370" s="323"/>
      <c r="HXV370" s="323"/>
      <c r="HXW370" s="323"/>
      <c r="HXX370" s="323"/>
      <c r="HXY370" s="323"/>
      <c r="HXZ370" s="323"/>
      <c r="HYA370" s="323"/>
      <c r="HYB370" s="323"/>
      <c r="HYC370" s="323"/>
      <c r="HYD370" s="323"/>
      <c r="HYE370" s="323"/>
      <c r="HYF370" s="323"/>
      <c r="HYG370" s="323"/>
      <c r="HYH370" s="323"/>
      <c r="HYI370" s="323"/>
      <c r="HYJ370" s="323"/>
      <c r="HYK370" s="323"/>
      <c r="HYL370" s="323"/>
      <c r="HYM370" s="323"/>
      <c r="HYN370" s="323"/>
      <c r="HYO370" s="323"/>
      <c r="HYP370" s="323"/>
      <c r="HYQ370" s="323"/>
      <c r="HYR370" s="323"/>
      <c r="HYS370" s="323"/>
      <c r="HYT370" s="323"/>
      <c r="HYU370" s="323"/>
      <c r="HYV370" s="323"/>
      <c r="HYW370" s="323"/>
      <c r="HYX370" s="323"/>
      <c r="HYY370" s="323"/>
      <c r="HYZ370" s="323"/>
      <c r="HZA370" s="323"/>
      <c r="HZB370" s="323"/>
      <c r="HZC370" s="323"/>
      <c r="HZD370" s="323"/>
      <c r="HZE370" s="323"/>
      <c r="HZF370" s="323"/>
      <c r="HZG370" s="323"/>
      <c r="HZH370" s="323"/>
      <c r="HZI370" s="323"/>
      <c r="HZJ370" s="323"/>
      <c r="HZK370" s="323"/>
      <c r="HZL370" s="323"/>
      <c r="HZM370" s="323"/>
      <c r="HZN370" s="323"/>
      <c r="HZO370" s="323"/>
      <c r="HZP370" s="323"/>
      <c r="HZQ370" s="323"/>
      <c r="HZR370" s="323"/>
      <c r="HZS370" s="323"/>
      <c r="HZT370" s="323"/>
      <c r="HZU370" s="323"/>
      <c r="HZV370" s="323"/>
      <c r="HZW370" s="323"/>
      <c r="HZX370" s="323"/>
      <c r="HZY370" s="323"/>
      <c r="HZZ370" s="323"/>
      <c r="IAA370" s="323"/>
      <c r="IAB370" s="323"/>
      <c r="IAC370" s="323"/>
      <c r="IAD370" s="323"/>
      <c r="IAE370" s="323"/>
      <c r="IAF370" s="323"/>
      <c r="IAG370" s="323"/>
      <c r="IAH370" s="323"/>
      <c r="IAI370" s="323"/>
      <c r="IAJ370" s="323"/>
      <c r="IAK370" s="323"/>
      <c r="IAL370" s="323"/>
      <c r="IAM370" s="323"/>
      <c r="IAN370" s="323"/>
      <c r="IAO370" s="323"/>
      <c r="IAP370" s="323"/>
      <c r="IAQ370" s="323"/>
      <c r="IAR370" s="323"/>
      <c r="IAS370" s="323"/>
      <c r="IAT370" s="323"/>
      <c r="IAU370" s="323"/>
      <c r="IAV370" s="323"/>
      <c r="IAW370" s="323"/>
      <c r="IAX370" s="323"/>
      <c r="IAY370" s="323"/>
      <c r="IAZ370" s="323"/>
      <c r="IBA370" s="323"/>
      <c r="IBB370" s="323"/>
      <c r="IBC370" s="323"/>
      <c r="IBD370" s="323"/>
      <c r="IBE370" s="323"/>
      <c r="IBF370" s="323"/>
      <c r="IBG370" s="323"/>
      <c r="IBH370" s="323"/>
      <c r="IBI370" s="323"/>
      <c r="IBJ370" s="323"/>
      <c r="IBK370" s="323"/>
      <c r="IBL370" s="323"/>
      <c r="IBM370" s="323"/>
      <c r="IBN370" s="323"/>
      <c r="IBO370" s="323"/>
      <c r="IBP370" s="323"/>
      <c r="IBQ370" s="323"/>
      <c r="IBR370" s="323"/>
      <c r="IBS370" s="323"/>
      <c r="IBT370" s="323"/>
      <c r="IBU370" s="323"/>
      <c r="IBV370" s="323"/>
      <c r="IBW370" s="323"/>
      <c r="IBX370" s="323"/>
      <c r="IBY370" s="323"/>
      <c r="IBZ370" s="323"/>
      <c r="ICA370" s="323"/>
      <c r="ICB370" s="323"/>
      <c r="ICC370" s="323"/>
      <c r="ICD370" s="323"/>
      <c r="ICE370" s="323"/>
      <c r="ICF370" s="323"/>
      <c r="ICG370" s="323"/>
      <c r="ICH370" s="323"/>
      <c r="ICI370" s="323"/>
      <c r="ICJ370" s="323"/>
      <c r="ICK370" s="323"/>
      <c r="ICL370" s="323"/>
      <c r="ICM370" s="323"/>
      <c r="ICN370" s="323"/>
      <c r="ICO370" s="323"/>
      <c r="ICP370" s="323"/>
      <c r="ICQ370" s="323"/>
      <c r="ICR370" s="323"/>
      <c r="ICS370" s="323"/>
      <c r="ICT370" s="323"/>
      <c r="ICU370" s="323"/>
      <c r="ICV370" s="323"/>
      <c r="ICW370" s="323"/>
      <c r="ICX370" s="323"/>
      <c r="ICY370" s="323"/>
      <c r="ICZ370" s="323"/>
      <c r="IDA370" s="323"/>
      <c r="IDB370" s="323"/>
      <c r="IDC370" s="323"/>
      <c r="IDD370" s="323"/>
      <c r="IDE370" s="323"/>
      <c r="IDF370" s="323"/>
      <c r="IDG370" s="323"/>
      <c r="IDH370" s="323"/>
      <c r="IDI370" s="323"/>
      <c r="IDJ370" s="323"/>
      <c r="IDK370" s="323"/>
      <c r="IDL370" s="323"/>
      <c r="IDM370" s="323"/>
      <c r="IDN370" s="323"/>
      <c r="IDO370" s="323"/>
      <c r="IDP370" s="323"/>
      <c r="IDQ370" s="323"/>
      <c r="IDR370" s="323"/>
      <c r="IDS370" s="323"/>
      <c r="IDT370" s="323"/>
      <c r="IDU370" s="323"/>
      <c r="IDV370" s="323"/>
      <c r="IDW370" s="323"/>
      <c r="IDX370" s="323"/>
      <c r="IDY370" s="323"/>
      <c r="IDZ370" s="323"/>
      <c r="IEA370" s="323"/>
      <c r="IEB370" s="323"/>
      <c r="IEC370" s="323"/>
      <c r="IED370" s="323"/>
      <c r="IEE370" s="323"/>
      <c r="IEF370" s="323"/>
      <c r="IEG370" s="323"/>
      <c r="IEH370" s="323"/>
      <c r="IEI370" s="323"/>
      <c r="IEJ370" s="323"/>
      <c r="IEK370" s="323"/>
      <c r="IEL370" s="323"/>
      <c r="IEM370" s="323"/>
      <c r="IEN370" s="323"/>
      <c r="IEO370" s="323"/>
      <c r="IEP370" s="323"/>
      <c r="IEQ370" s="323"/>
      <c r="IER370" s="323"/>
      <c r="IES370" s="323"/>
      <c r="IET370" s="323"/>
      <c r="IEU370" s="323"/>
      <c r="IEV370" s="323"/>
      <c r="IEW370" s="323"/>
      <c r="IEX370" s="323"/>
      <c r="IEY370" s="323"/>
      <c r="IEZ370" s="323"/>
      <c r="IFA370" s="323"/>
      <c r="IFB370" s="323"/>
      <c r="IFC370" s="323"/>
      <c r="IFD370" s="323"/>
      <c r="IFE370" s="323"/>
      <c r="IFF370" s="323"/>
      <c r="IFG370" s="323"/>
      <c r="IFH370" s="323"/>
      <c r="IFI370" s="323"/>
      <c r="IFJ370" s="323"/>
      <c r="IFK370" s="323"/>
      <c r="IFL370" s="323"/>
      <c r="IFM370" s="323"/>
      <c r="IFN370" s="323"/>
      <c r="IFO370" s="323"/>
      <c r="IFP370" s="323"/>
      <c r="IFQ370" s="323"/>
      <c r="IFR370" s="323"/>
      <c r="IFS370" s="323"/>
      <c r="IFT370" s="323"/>
      <c r="IFU370" s="323"/>
      <c r="IFV370" s="323"/>
      <c r="IFW370" s="323"/>
      <c r="IFX370" s="323"/>
      <c r="IFY370" s="323"/>
      <c r="IFZ370" s="323"/>
      <c r="IGA370" s="323"/>
      <c r="IGB370" s="323"/>
      <c r="IGC370" s="323"/>
      <c r="IGD370" s="323"/>
      <c r="IGE370" s="323"/>
      <c r="IGF370" s="323"/>
      <c r="IGG370" s="323"/>
      <c r="IGH370" s="323"/>
      <c r="IGI370" s="323"/>
      <c r="IGJ370" s="323"/>
      <c r="IGK370" s="323"/>
      <c r="IGL370" s="323"/>
      <c r="IGM370" s="323"/>
      <c r="IGN370" s="323"/>
      <c r="IGO370" s="323"/>
      <c r="IGP370" s="323"/>
      <c r="IGQ370" s="323"/>
      <c r="IGR370" s="323"/>
      <c r="IGS370" s="323"/>
      <c r="IGT370" s="323"/>
      <c r="IGU370" s="323"/>
      <c r="IGV370" s="323"/>
      <c r="IGW370" s="323"/>
      <c r="IGX370" s="323"/>
      <c r="IGY370" s="323"/>
      <c r="IGZ370" s="323"/>
      <c r="IHA370" s="323"/>
      <c r="IHB370" s="323"/>
      <c r="IHC370" s="323"/>
      <c r="IHD370" s="323"/>
      <c r="IHE370" s="323"/>
      <c r="IHF370" s="323"/>
      <c r="IHG370" s="323"/>
      <c r="IHH370" s="323"/>
      <c r="IHI370" s="323"/>
      <c r="IHJ370" s="323"/>
      <c r="IHK370" s="323"/>
      <c r="IHL370" s="323"/>
      <c r="IHM370" s="323"/>
      <c r="IHN370" s="323"/>
      <c r="IHO370" s="323"/>
      <c r="IHP370" s="323"/>
      <c r="IHQ370" s="323"/>
      <c r="IHR370" s="323"/>
      <c r="IHS370" s="323"/>
      <c r="IHT370" s="323"/>
      <c r="IHU370" s="323"/>
      <c r="IHV370" s="323"/>
      <c r="IHW370" s="323"/>
      <c r="IHX370" s="323"/>
      <c r="IHY370" s="323"/>
      <c r="IHZ370" s="323"/>
      <c r="IIA370" s="323"/>
      <c r="IIB370" s="323"/>
      <c r="IIC370" s="323"/>
      <c r="IID370" s="323"/>
      <c r="IIE370" s="323"/>
      <c r="IIF370" s="323"/>
      <c r="IIG370" s="323"/>
      <c r="IIH370" s="323"/>
      <c r="III370" s="323"/>
      <c r="IIJ370" s="323"/>
      <c r="IIK370" s="323"/>
      <c r="IIL370" s="323"/>
      <c r="IIM370" s="323"/>
      <c r="IIN370" s="323"/>
      <c r="IIO370" s="323"/>
      <c r="IIP370" s="323"/>
      <c r="IIQ370" s="323"/>
      <c r="IIR370" s="323"/>
      <c r="IIS370" s="323"/>
      <c r="IIT370" s="323"/>
      <c r="IIU370" s="323"/>
      <c r="IIV370" s="323"/>
      <c r="IIW370" s="323"/>
      <c r="IIX370" s="323"/>
      <c r="IIY370" s="323"/>
      <c r="IIZ370" s="323"/>
      <c r="IJA370" s="323"/>
      <c r="IJB370" s="323"/>
      <c r="IJC370" s="323"/>
      <c r="IJD370" s="323"/>
      <c r="IJE370" s="323"/>
      <c r="IJF370" s="323"/>
      <c r="IJG370" s="323"/>
      <c r="IJH370" s="323"/>
      <c r="IJI370" s="323"/>
      <c r="IJJ370" s="323"/>
      <c r="IJK370" s="323"/>
      <c r="IJL370" s="323"/>
      <c r="IJM370" s="323"/>
      <c r="IJN370" s="323"/>
      <c r="IJO370" s="323"/>
      <c r="IJP370" s="323"/>
      <c r="IJQ370" s="323"/>
      <c r="IJR370" s="323"/>
      <c r="IJS370" s="323"/>
      <c r="IJT370" s="323"/>
      <c r="IJU370" s="323"/>
      <c r="IJV370" s="323"/>
      <c r="IJW370" s="323"/>
      <c r="IJX370" s="323"/>
      <c r="IJY370" s="323"/>
      <c r="IJZ370" s="323"/>
      <c r="IKA370" s="323"/>
      <c r="IKB370" s="323"/>
      <c r="IKC370" s="323"/>
      <c r="IKD370" s="323"/>
      <c r="IKE370" s="323"/>
      <c r="IKF370" s="323"/>
      <c r="IKG370" s="323"/>
      <c r="IKH370" s="323"/>
      <c r="IKI370" s="323"/>
      <c r="IKJ370" s="323"/>
      <c r="IKK370" s="323"/>
      <c r="IKL370" s="323"/>
      <c r="IKM370" s="323"/>
      <c r="IKN370" s="323"/>
      <c r="IKO370" s="323"/>
      <c r="IKP370" s="323"/>
      <c r="IKQ370" s="323"/>
      <c r="IKR370" s="323"/>
      <c r="IKS370" s="323"/>
      <c r="IKT370" s="323"/>
      <c r="IKU370" s="323"/>
      <c r="IKV370" s="323"/>
      <c r="IKW370" s="323"/>
      <c r="IKX370" s="323"/>
      <c r="IKY370" s="323"/>
      <c r="IKZ370" s="323"/>
      <c r="ILA370" s="323"/>
      <c r="ILB370" s="323"/>
      <c r="ILC370" s="323"/>
      <c r="ILD370" s="323"/>
      <c r="ILE370" s="323"/>
      <c r="ILF370" s="323"/>
      <c r="ILG370" s="323"/>
      <c r="ILH370" s="323"/>
      <c r="ILI370" s="323"/>
      <c r="ILJ370" s="323"/>
      <c r="ILK370" s="323"/>
      <c r="ILL370" s="323"/>
      <c r="ILM370" s="323"/>
      <c r="ILN370" s="323"/>
      <c r="ILO370" s="323"/>
      <c r="ILP370" s="323"/>
      <c r="ILQ370" s="323"/>
      <c r="ILR370" s="323"/>
      <c r="ILS370" s="323"/>
      <c r="ILT370" s="323"/>
      <c r="ILU370" s="323"/>
      <c r="ILV370" s="323"/>
      <c r="ILW370" s="323"/>
      <c r="ILX370" s="323"/>
      <c r="ILY370" s="323"/>
      <c r="ILZ370" s="323"/>
      <c r="IMA370" s="323"/>
      <c r="IMB370" s="323"/>
      <c r="IMC370" s="323"/>
      <c r="IMD370" s="323"/>
      <c r="IME370" s="323"/>
      <c r="IMF370" s="323"/>
      <c r="IMG370" s="323"/>
      <c r="IMH370" s="323"/>
      <c r="IMI370" s="323"/>
      <c r="IMJ370" s="323"/>
      <c r="IMK370" s="323"/>
      <c r="IML370" s="323"/>
      <c r="IMM370" s="323"/>
      <c r="IMN370" s="323"/>
      <c r="IMO370" s="323"/>
      <c r="IMP370" s="323"/>
      <c r="IMQ370" s="323"/>
      <c r="IMR370" s="323"/>
      <c r="IMS370" s="323"/>
      <c r="IMT370" s="323"/>
      <c r="IMU370" s="323"/>
      <c r="IMV370" s="323"/>
      <c r="IMW370" s="323"/>
      <c r="IMX370" s="323"/>
      <c r="IMY370" s="323"/>
      <c r="IMZ370" s="323"/>
      <c r="INA370" s="323"/>
      <c r="INB370" s="323"/>
      <c r="INC370" s="323"/>
      <c r="IND370" s="323"/>
      <c r="INE370" s="323"/>
      <c r="INF370" s="323"/>
      <c r="ING370" s="323"/>
      <c r="INH370" s="323"/>
      <c r="INI370" s="323"/>
      <c r="INJ370" s="323"/>
      <c r="INK370" s="323"/>
      <c r="INL370" s="323"/>
      <c r="INM370" s="323"/>
      <c r="INN370" s="323"/>
      <c r="INO370" s="323"/>
      <c r="INP370" s="323"/>
      <c r="INQ370" s="323"/>
      <c r="INR370" s="323"/>
      <c r="INS370" s="323"/>
      <c r="INT370" s="323"/>
      <c r="INU370" s="323"/>
      <c r="INV370" s="323"/>
      <c r="INW370" s="323"/>
      <c r="INX370" s="323"/>
      <c r="INY370" s="323"/>
      <c r="INZ370" s="323"/>
      <c r="IOA370" s="323"/>
      <c r="IOB370" s="323"/>
      <c r="IOC370" s="323"/>
      <c r="IOD370" s="323"/>
      <c r="IOE370" s="323"/>
      <c r="IOF370" s="323"/>
      <c r="IOG370" s="323"/>
      <c r="IOH370" s="323"/>
      <c r="IOI370" s="323"/>
      <c r="IOJ370" s="323"/>
      <c r="IOK370" s="323"/>
      <c r="IOL370" s="323"/>
      <c r="IOM370" s="323"/>
      <c r="ION370" s="323"/>
      <c r="IOO370" s="323"/>
      <c r="IOP370" s="323"/>
      <c r="IOQ370" s="323"/>
      <c r="IOR370" s="323"/>
      <c r="IOS370" s="323"/>
      <c r="IOT370" s="323"/>
      <c r="IOU370" s="323"/>
      <c r="IOV370" s="323"/>
      <c r="IOW370" s="323"/>
      <c r="IOX370" s="323"/>
      <c r="IOY370" s="323"/>
      <c r="IOZ370" s="323"/>
      <c r="IPA370" s="323"/>
      <c r="IPB370" s="323"/>
      <c r="IPC370" s="323"/>
      <c r="IPD370" s="323"/>
      <c r="IPE370" s="323"/>
      <c r="IPF370" s="323"/>
      <c r="IPG370" s="323"/>
      <c r="IPH370" s="323"/>
      <c r="IPI370" s="323"/>
      <c r="IPJ370" s="323"/>
      <c r="IPK370" s="323"/>
      <c r="IPL370" s="323"/>
      <c r="IPM370" s="323"/>
      <c r="IPN370" s="323"/>
      <c r="IPO370" s="323"/>
      <c r="IPP370" s="323"/>
      <c r="IPQ370" s="323"/>
      <c r="IPR370" s="323"/>
      <c r="IPS370" s="323"/>
      <c r="IPT370" s="323"/>
      <c r="IPU370" s="323"/>
      <c r="IPV370" s="323"/>
      <c r="IPW370" s="323"/>
      <c r="IPX370" s="323"/>
      <c r="IPY370" s="323"/>
      <c r="IPZ370" s="323"/>
      <c r="IQA370" s="323"/>
      <c r="IQB370" s="323"/>
      <c r="IQC370" s="323"/>
      <c r="IQD370" s="323"/>
      <c r="IQE370" s="323"/>
      <c r="IQF370" s="323"/>
      <c r="IQG370" s="323"/>
      <c r="IQH370" s="323"/>
      <c r="IQI370" s="323"/>
      <c r="IQJ370" s="323"/>
      <c r="IQK370" s="323"/>
      <c r="IQL370" s="323"/>
      <c r="IQM370" s="323"/>
      <c r="IQN370" s="323"/>
      <c r="IQO370" s="323"/>
      <c r="IQP370" s="323"/>
      <c r="IQQ370" s="323"/>
      <c r="IQR370" s="323"/>
      <c r="IQS370" s="323"/>
      <c r="IQT370" s="323"/>
      <c r="IQU370" s="323"/>
      <c r="IQV370" s="323"/>
      <c r="IQW370" s="323"/>
      <c r="IQX370" s="323"/>
      <c r="IQY370" s="323"/>
      <c r="IQZ370" s="323"/>
      <c r="IRA370" s="323"/>
      <c r="IRB370" s="323"/>
      <c r="IRC370" s="323"/>
      <c r="IRD370" s="323"/>
      <c r="IRE370" s="323"/>
      <c r="IRF370" s="323"/>
      <c r="IRG370" s="323"/>
      <c r="IRH370" s="323"/>
      <c r="IRI370" s="323"/>
      <c r="IRJ370" s="323"/>
      <c r="IRK370" s="323"/>
      <c r="IRL370" s="323"/>
      <c r="IRM370" s="323"/>
      <c r="IRN370" s="323"/>
      <c r="IRO370" s="323"/>
      <c r="IRP370" s="323"/>
      <c r="IRQ370" s="323"/>
      <c r="IRR370" s="323"/>
      <c r="IRS370" s="323"/>
      <c r="IRT370" s="323"/>
      <c r="IRU370" s="323"/>
      <c r="IRV370" s="323"/>
      <c r="IRW370" s="323"/>
      <c r="IRX370" s="323"/>
      <c r="IRY370" s="323"/>
      <c r="IRZ370" s="323"/>
      <c r="ISA370" s="323"/>
      <c r="ISB370" s="323"/>
      <c r="ISC370" s="323"/>
      <c r="ISD370" s="323"/>
      <c r="ISE370" s="323"/>
      <c r="ISF370" s="323"/>
      <c r="ISG370" s="323"/>
      <c r="ISH370" s="323"/>
      <c r="ISI370" s="323"/>
      <c r="ISJ370" s="323"/>
      <c r="ISK370" s="323"/>
      <c r="ISL370" s="323"/>
      <c r="ISM370" s="323"/>
      <c r="ISN370" s="323"/>
      <c r="ISO370" s="323"/>
      <c r="ISP370" s="323"/>
      <c r="ISQ370" s="323"/>
      <c r="ISR370" s="323"/>
      <c r="ISS370" s="323"/>
      <c r="IST370" s="323"/>
      <c r="ISU370" s="323"/>
      <c r="ISV370" s="323"/>
      <c r="ISW370" s="323"/>
      <c r="ISX370" s="323"/>
      <c r="ISY370" s="323"/>
      <c r="ISZ370" s="323"/>
      <c r="ITA370" s="323"/>
      <c r="ITB370" s="323"/>
      <c r="ITC370" s="323"/>
      <c r="ITD370" s="323"/>
      <c r="ITE370" s="323"/>
      <c r="ITF370" s="323"/>
      <c r="ITG370" s="323"/>
      <c r="ITH370" s="323"/>
      <c r="ITI370" s="323"/>
      <c r="ITJ370" s="323"/>
      <c r="ITK370" s="323"/>
      <c r="ITL370" s="323"/>
      <c r="ITM370" s="323"/>
      <c r="ITN370" s="323"/>
      <c r="ITO370" s="323"/>
      <c r="ITP370" s="323"/>
      <c r="ITQ370" s="323"/>
      <c r="ITR370" s="323"/>
      <c r="ITS370" s="323"/>
      <c r="ITT370" s="323"/>
      <c r="ITU370" s="323"/>
      <c r="ITV370" s="323"/>
      <c r="ITW370" s="323"/>
      <c r="ITX370" s="323"/>
      <c r="ITY370" s="323"/>
      <c r="ITZ370" s="323"/>
      <c r="IUA370" s="323"/>
      <c r="IUB370" s="323"/>
      <c r="IUC370" s="323"/>
      <c r="IUD370" s="323"/>
      <c r="IUE370" s="323"/>
      <c r="IUF370" s="323"/>
      <c r="IUG370" s="323"/>
      <c r="IUH370" s="323"/>
      <c r="IUI370" s="323"/>
      <c r="IUJ370" s="323"/>
      <c r="IUK370" s="323"/>
      <c r="IUL370" s="323"/>
      <c r="IUM370" s="323"/>
      <c r="IUN370" s="323"/>
      <c r="IUO370" s="323"/>
      <c r="IUP370" s="323"/>
      <c r="IUQ370" s="323"/>
      <c r="IUR370" s="323"/>
      <c r="IUS370" s="323"/>
      <c r="IUT370" s="323"/>
      <c r="IUU370" s="323"/>
      <c r="IUV370" s="323"/>
      <c r="IUW370" s="323"/>
      <c r="IUX370" s="323"/>
      <c r="IUY370" s="323"/>
      <c r="IUZ370" s="323"/>
      <c r="IVA370" s="323"/>
      <c r="IVB370" s="323"/>
      <c r="IVC370" s="323"/>
      <c r="IVD370" s="323"/>
      <c r="IVE370" s="323"/>
      <c r="IVF370" s="323"/>
      <c r="IVG370" s="323"/>
      <c r="IVH370" s="323"/>
      <c r="IVI370" s="323"/>
      <c r="IVJ370" s="323"/>
      <c r="IVK370" s="323"/>
      <c r="IVL370" s="323"/>
      <c r="IVM370" s="323"/>
      <c r="IVN370" s="323"/>
      <c r="IVO370" s="323"/>
      <c r="IVP370" s="323"/>
      <c r="IVQ370" s="323"/>
      <c r="IVR370" s="323"/>
      <c r="IVS370" s="323"/>
      <c r="IVT370" s="323"/>
      <c r="IVU370" s="323"/>
      <c r="IVV370" s="323"/>
      <c r="IVW370" s="323"/>
      <c r="IVX370" s="323"/>
      <c r="IVY370" s="323"/>
      <c r="IVZ370" s="323"/>
      <c r="IWA370" s="323"/>
      <c r="IWB370" s="323"/>
      <c r="IWC370" s="323"/>
      <c r="IWD370" s="323"/>
      <c r="IWE370" s="323"/>
      <c r="IWF370" s="323"/>
      <c r="IWG370" s="323"/>
      <c r="IWH370" s="323"/>
      <c r="IWI370" s="323"/>
      <c r="IWJ370" s="323"/>
      <c r="IWK370" s="323"/>
      <c r="IWL370" s="323"/>
      <c r="IWM370" s="323"/>
      <c r="IWN370" s="323"/>
      <c r="IWO370" s="323"/>
      <c r="IWP370" s="323"/>
      <c r="IWQ370" s="323"/>
      <c r="IWR370" s="323"/>
      <c r="IWS370" s="323"/>
      <c r="IWT370" s="323"/>
      <c r="IWU370" s="323"/>
      <c r="IWV370" s="323"/>
      <c r="IWW370" s="323"/>
      <c r="IWX370" s="323"/>
      <c r="IWY370" s="323"/>
      <c r="IWZ370" s="323"/>
      <c r="IXA370" s="323"/>
      <c r="IXB370" s="323"/>
      <c r="IXC370" s="323"/>
      <c r="IXD370" s="323"/>
      <c r="IXE370" s="323"/>
      <c r="IXF370" s="323"/>
      <c r="IXG370" s="323"/>
      <c r="IXH370" s="323"/>
      <c r="IXI370" s="323"/>
      <c r="IXJ370" s="323"/>
      <c r="IXK370" s="323"/>
      <c r="IXL370" s="323"/>
      <c r="IXM370" s="323"/>
      <c r="IXN370" s="323"/>
      <c r="IXO370" s="323"/>
      <c r="IXP370" s="323"/>
      <c r="IXQ370" s="323"/>
      <c r="IXR370" s="323"/>
      <c r="IXS370" s="323"/>
      <c r="IXT370" s="323"/>
      <c r="IXU370" s="323"/>
      <c r="IXV370" s="323"/>
      <c r="IXW370" s="323"/>
      <c r="IXX370" s="323"/>
      <c r="IXY370" s="323"/>
      <c r="IXZ370" s="323"/>
      <c r="IYA370" s="323"/>
      <c r="IYB370" s="323"/>
      <c r="IYC370" s="323"/>
      <c r="IYD370" s="323"/>
      <c r="IYE370" s="323"/>
      <c r="IYF370" s="323"/>
      <c r="IYG370" s="323"/>
      <c r="IYH370" s="323"/>
      <c r="IYI370" s="323"/>
      <c r="IYJ370" s="323"/>
      <c r="IYK370" s="323"/>
      <c r="IYL370" s="323"/>
      <c r="IYM370" s="323"/>
      <c r="IYN370" s="323"/>
      <c r="IYO370" s="323"/>
      <c r="IYP370" s="323"/>
      <c r="IYQ370" s="323"/>
      <c r="IYR370" s="323"/>
      <c r="IYS370" s="323"/>
      <c r="IYT370" s="323"/>
      <c r="IYU370" s="323"/>
      <c r="IYV370" s="323"/>
      <c r="IYW370" s="323"/>
      <c r="IYX370" s="323"/>
      <c r="IYY370" s="323"/>
      <c r="IYZ370" s="323"/>
      <c r="IZA370" s="323"/>
      <c r="IZB370" s="323"/>
      <c r="IZC370" s="323"/>
      <c r="IZD370" s="323"/>
      <c r="IZE370" s="323"/>
      <c r="IZF370" s="323"/>
      <c r="IZG370" s="323"/>
      <c r="IZH370" s="323"/>
      <c r="IZI370" s="323"/>
      <c r="IZJ370" s="323"/>
      <c r="IZK370" s="323"/>
      <c r="IZL370" s="323"/>
      <c r="IZM370" s="323"/>
      <c r="IZN370" s="323"/>
      <c r="IZO370" s="323"/>
      <c r="IZP370" s="323"/>
      <c r="IZQ370" s="323"/>
      <c r="IZR370" s="323"/>
      <c r="IZS370" s="323"/>
      <c r="IZT370" s="323"/>
      <c r="IZU370" s="323"/>
      <c r="IZV370" s="323"/>
      <c r="IZW370" s="323"/>
      <c r="IZX370" s="323"/>
      <c r="IZY370" s="323"/>
      <c r="IZZ370" s="323"/>
      <c r="JAA370" s="323"/>
      <c r="JAB370" s="323"/>
      <c r="JAC370" s="323"/>
      <c r="JAD370" s="323"/>
      <c r="JAE370" s="323"/>
      <c r="JAF370" s="323"/>
      <c r="JAG370" s="323"/>
      <c r="JAH370" s="323"/>
      <c r="JAI370" s="323"/>
      <c r="JAJ370" s="323"/>
      <c r="JAK370" s="323"/>
      <c r="JAL370" s="323"/>
      <c r="JAM370" s="323"/>
      <c r="JAN370" s="323"/>
      <c r="JAO370" s="323"/>
      <c r="JAP370" s="323"/>
      <c r="JAQ370" s="323"/>
      <c r="JAR370" s="323"/>
      <c r="JAS370" s="323"/>
      <c r="JAT370" s="323"/>
      <c r="JAU370" s="323"/>
      <c r="JAV370" s="323"/>
      <c r="JAW370" s="323"/>
      <c r="JAX370" s="323"/>
      <c r="JAY370" s="323"/>
      <c r="JAZ370" s="323"/>
      <c r="JBA370" s="323"/>
      <c r="JBB370" s="323"/>
      <c r="JBC370" s="323"/>
      <c r="JBD370" s="323"/>
      <c r="JBE370" s="323"/>
      <c r="JBF370" s="323"/>
      <c r="JBG370" s="323"/>
      <c r="JBH370" s="323"/>
      <c r="JBI370" s="323"/>
      <c r="JBJ370" s="323"/>
      <c r="JBK370" s="323"/>
      <c r="JBL370" s="323"/>
      <c r="JBM370" s="323"/>
      <c r="JBN370" s="323"/>
      <c r="JBO370" s="323"/>
      <c r="JBP370" s="323"/>
      <c r="JBQ370" s="323"/>
      <c r="JBR370" s="323"/>
      <c r="JBS370" s="323"/>
      <c r="JBT370" s="323"/>
      <c r="JBU370" s="323"/>
      <c r="JBV370" s="323"/>
      <c r="JBW370" s="323"/>
      <c r="JBX370" s="323"/>
      <c r="JBY370" s="323"/>
      <c r="JBZ370" s="323"/>
      <c r="JCA370" s="323"/>
      <c r="JCB370" s="323"/>
      <c r="JCC370" s="323"/>
      <c r="JCD370" s="323"/>
      <c r="JCE370" s="323"/>
      <c r="JCF370" s="323"/>
      <c r="JCG370" s="323"/>
      <c r="JCH370" s="323"/>
      <c r="JCI370" s="323"/>
      <c r="JCJ370" s="323"/>
      <c r="JCK370" s="323"/>
      <c r="JCL370" s="323"/>
      <c r="JCM370" s="323"/>
      <c r="JCN370" s="323"/>
      <c r="JCO370" s="323"/>
      <c r="JCP370" s="323"/>
      <c r="JCQ370" s="323"/>
      <c r="JCR370" s="323"/>
      <c r="JCS370" s="323"/>
      <c r="JCT370" s="323"/>
      <c r="JCU370" s="323"/>
      <c r="JCV370" s="323"/>
      <c r="JCW370" s="323"/>
      <c r="JCX370" s="323"/>
      <c r="JCY370" s="323"/>
      <c r="JCZ370" s="323"/>
      <c r="JDA370" s="323"/>
      <c r="JDB370" s="323"/>
      <c r="JDC370" s="323"/>
      <c r="JDD370" s="323"/>
      <c r="JDE370" s="323"/>
      <c r="JDF370" s="323"/>
      <c r="JDG370" s="323"/>
      <c r="JDH370" s="323"/>
      <c r="JDI370" s="323"/>
      <c r="JDJ370" s="323"/>
      <c r="JDK370" s="323"/>
      <c r="JDL370" s="323"/>
      <c r="JDM370" s="323"/>
      <c r="JDN370" s="323"/>
      <c r="JDO370" s="323"/>
      <c r="JDP370" s="323"/>
      <c r="JDQ370" s="323"/>
      <c r="JDR370" s="323"/>
      <c r="JDS370" s="323"/>
      <c r="JDT370" s="323"/>
      <c r="JDU370" s="323"/>
      <c r="JDV370" s="323"/>
      <c r="JDW370" s="323"/>
      <c r="JDX370" s="323"/>
      <c r="JDY370" s="323"/>
      <c r="JDZ370" s="323"/>
      <c r="JEA370" s="323"/>
      <c r="JEB370" s="323"/>
      <c r="JEC370" s="323"/>
      <c r="JED370" s="323"/>
      <c r="JEE370" s="323"/>
      <c r="JEF370" s="323"/>
      <c r="JEG370" s="323"/>
      <c r="JEH370" s="323"/>
      <c r="JEI370" s="323"/>
      <c r="JEJ370" s="323"/>
      <c r="JEK370" s="323"/>
      <c r="JEL370" s="323"/>
      <c r="JEM370" s="323"/>
      <c r="JEN370" s="323"/>
      <c r="JEO370" s="323"/>
      <c r="JEP370" s="323"/>
      <c r="JEQ370" s="323"/>
      <c r="JER370" s="323"/>
      <c r="JES370" s="323"/>
      <c r="JET370" s="323"/>
      <c r="JEU370" s="323"/>
      <c r="JEV370" s="323"/>
      <c r="JEW370" s="323"/>
      <c r="JEX370" s="323"/>
      <c r="JEY370" s="323"/>
      <c r="JEZ370" s="323"/>
      <c r="JFA370" s="323"/>
      <c r="JFB370" s="323"/>
      <c r="JFC370" s="323"/>
      <c r="JFD370" s="323"/>
      <c r="JFE370" s="323"/>
      <c r="JFF370" s="323"/>
      <c r="JFG370" s="323"/>
      <c r="JFH370" s="323"/>
      <c r="JFI370" s="323"/>
      <c r="JFJ370" s="323"/>
      <c r="JFK370" s="323"/>
      <c r="JFL370" s="323"/>
      <c r="JFM370" s="323"/>
      <c r="JFN370" s="323"/>
      <c r="JFO370" s="323"/>
      <c r="JFP370" s="323"/>
      <c r="JFQ370" s="323"/>
      <c r="JFR370" s="323"/>
      <c r="JFS370" s="323"/>
      <c r="JFT370" s="323"/>
      <c r="JFU370" s="323"/>
      <c r="JFV370" s="323"/>
      <c r="JFW370" s="323"/>
      <c r="JFX370" s="323"/>
      <c r="JFY370" s="323"/>
      <c r="JFZ370" s="323"/>
      <c r="JGA370" s="323"/>
      <c r="JGB370" s="323"/>
      <c r="JGC370" s="323"/>
      <c r="JGD370" s="323"/>
      <c r="JGE370" s="323"/>
      <c r="JGF370" s="323"/>
      <c r="JGG370" s="323"/>
      <c r="JGH370" s="323"/>
      <c r="JGI370" s="323"/>
      <c r="JGJ370" s="323"/>
      <c r="JGK370" s="323"/>
      <c r="JGL370" s="323"/>
      <c r="JGM370" s="323"/>
      <c r="JGN370" s="323"/>
      <c r="JGO370" s="323"/>
      <c r="JGP370" s="323"/>
      <c r="JGQ370" s="323"/>
      <c r="JGR370" s="323"/>
      <c r="JGS370" s="323"/>
      <c r="JGT370" s="323"/>
      <c r="JGU370" s="323"/>
      <c r="JGV370" s="323"/>
      <c r="JGW370" s="323"/>
      <c r="JGX370" s="323"/>
      <c r="JGY370" s="323"/>
      <c r="JGZ370" s="323"/>
      <c r="JHA370" s="323"/>
      <c r="JHB370" s="323"/>
      <c r="JHC370" s="323"/>
      <c r="JHD370" s="323"/>
      <c r="JHE370" s="323"/>
      <c r="JHF370" s="323"/>
      <c r="JHG370" s="323"/>
      <c r="JHH370" s="323"/>
      <c r="JHI370" s="323"/>
      <c r="JHJ370" s="323"/>
      <c r="JHK370" s="323"/>
      <c r="JHL370" s="323"/>
      <c r="JHM370" s="323"/>
      <c r="JHN370" s="323"/>
      <c r="JHO370" s="323"/>
      <c r="JHP370" s="323"/>
      <c r="JHQ370" s="323"/>
      <c r="JHR370" s="323"/>
      <c r="JHS370" s="323"/>
      <c r="JHT370" s="323"/>
      <c r="JHU370" s="323"/>
      <c r="JHV370" s="323"/>
      <c r="JHW370" s="323"/>
      <c r="JHX370" s="323"/>
      <c r="JHY370" s="323"/>
      <c r="JHZ370" s="323"/>
      <c r="JIA370" s="323"/>
      <c r="JIB370" s="323"/>
      <c r="JIC370" s="323"/>
      <c r="JID370" s="323"/>
      <c r="JIE370" s="323"/>
      <c r="JIF370" s="323"/>
      <c r="JIG370" s="323"/>
      <c r="JIH370" s="323"/>
      <c r="JII370" s="323"/>
      <c r="JIJ370" s="323"/>
      <c r="JIK370" s="323"/>
      <c r="JIL370" s="323"/>
      <c r="JIM370" s="323"/>
      <c r="JIN370" s="323"/>
      <c r="JIO370" s="323"/>
      <c r="JIP370" s="323"/>
      <c r="JIQ370" s="323"/>
      <c r="JIR370" s="323"/>
      <c r="JIS370" s="323"/>
      <c r="JIT370" s="323"/>
      <c r="JIU370" s="323"/>
      <c r="JIV370" s="323"/>
      <c r="JIW370" s="323"/>
      <c r="JIX370" s="323"/>
      <c r="JIY370" s="323"/>
      <c r="JIZ370" s="323"/>
      <c r="JJA370" s="323"/>
      <c r="JJB370" s="323"/>
      <c r="JJC370" s="323"/>
      <c r="JJD370" s="323"/>
      <c r="JJE370" s="323"/>
      <c r="JJF370" s="323"/>
      <c r="JJG370" s="323"/>
      <c r="JJH370" s="323"/>
      <c r="JJI370" s="323"/>
      <c r="JJJ370" s="323"/>
      <c r="JJK370" s="323"/>
      <c r="JJL370" s="323"/>
      <c r="JJM370" s="323"/>
      <c r="JJN370" s="323"/>
      <c r="JJO370" s="323"/>
      <c r="JJP370" s="323"/>
      <c r="JJQ370" s="323"/>
      <c r="JJR370" s="323"/>
      <c r="JJS370" s="323"/>
      <c r="JJT370" s="323"/>
      <c r="JJU370" s="323"/>
      <c r="JJV370" s="323"/>
      <c r="JJW370" s="323"/>
      <c r="JJX370" s="323"/>
      <c r="JJY370" s="323"/>
      <c r="JJZ370" s="323"/>
      <c r="JKA370" s="323"/>
      <c r="JKB370" s="323"/>
      <c r="JKC370" s="323"/>
      <c r="JKD370" s="323"/>
      <c r="JKE370" s="323"/>
      <c r="JKF370" s="323"/>
      <c r="JKG370" s="323"/>
      <c r="JKH370" s="323"/>
      <c r="JKI370" s="323"/>
      <c r="JKJ370" s="323"/>
      <c r="JKK370" s="323"/>
      <c r="JKL370" s="323"/>
      <c r="JKM370" s="323"/>
      <c r="JKN370" s="323"/>
      <c r="JKO370" s="323"/>
      <c r="JKP370" s="323"/>
      <c r="JKQ370" s="323"/>
      <c r="JKR370" s="323"/>
      <c r="JKS370" s="323"/>
      <c r="JKT370" s="323"/>
      <c r="JKU370" s="323"/>
      <c r="JKV370" s="323"/>
      <c r="JKW370" s="323"/>
      <c r="JKX370" s="323"/>
      <c r="JKY370" s="323"/>
      <c r="JKZ370" s="323"/>
      <c r="JLA370" s="323"/>
      <c r="JLB370" s="323"/>
      <c r="JLC370" s="323"/>
      <c r="JLD370" s="323"/>
      <c r="JLE370" s="323"/>
      <c r="JLF370" s="323"/>
      <c r="JLG370" s="323"/>
      <c r="JLH370" s="323"/>
      <c r="JLI370" s="323"/>
      <c r="JLJ370" s="323"/>
      <c r="JLK370" s="323"/>
      <c r="JLL370" s="323"/>
      <c r="JLM370" s="323"/>
      <c r="JLN370" s="323"/>
      <c r="JLO370" s="323"/>
      <c r="JLP370" s="323"/>
      <c r="JLQ370" s="323"/>
      <c r="JLR370" s="323"/>
      <c r="JLS370" s="323"/>
      <c r="JLT370" s="323"/>
      <c r="JLU370" s="323"/>
      <c r="JLV370" s="323"/>
      <c r="JLW370" s="323"/>
      <c r="JLX370" s="323"/>
      <c r="JLY370" s="323"/>
      <c r="JLZ370" s="323"/>
      <c r="JMA370" s="323"/>
      <c r="JMB370" s="323"/>
      <c r="JMC370" s="323"/>
      <c r="JMD370" s="323"/>
      <c r="JME370" s="323"/>
      <c r="JMF370" s="323"/>
      <c r="JMG370" s="323"/>
      <c r="JMH370" s="323"/>
      <c r="JMI370" s="323"/>
      <c r="JMJ370" s="323"/>
      <c r="JMK370" s="323"/>
      <c r="JML370" s="323"/>
      <c r="JMM370" s="323"/>
      <c r="JMN370" s="323"/>
      <c r="JMO370" s="323"/>
      <c r="JMP370" s="323"/>
      <c r="JMQ370" s="323"/>
      <c r="JMR370" s="323"/>
      <c r="JMS370" s="323"/>
      <c r="JMT370" s="323"/>
      <c r="JMU370" s="323"/>
      <c r="JMV370" s="323"/>
      <c r="JMW370" s="323"/>
      <c r="JMX370" s="323"/>
      <c r="JMY370" s="323"/>
      <c r="JMZ370" s="323"/>
      <c r="JNA370" s="323"/>
      <c r="JNB370" s="323"/>
      <c r="JNC370" s="323"/>
      <c r="JND370" s="323"/>
      <c r="JNE370" s="323"/>
      <c r="JNF370" s="323"/>
      <c r="JNG370" s="323"/>
      <c r="JNH370" s="323"/>
      <c r="JNI370" s="323"/>
      <c r="JNJ370" s="323"/>
      <c r="JNK370" s="323"/>
      <c r="JNL370" s="323"/>
      <c r="JNM370" s="323"/>
      <c r="JNN370" s="323"/>
      <c r="JNO370" s="323"/>
      <c r="JNP370" s="323"/>
      <c r="JNQ370" s="323"/>
      <c r="JNR370" s="323"/>
      <c r="JNS370" s="323"/>
      <c r="JNT370" s="323"/>
      <c r="JNU370" s="323"/>
      <c r="JNV370" s="323"/>
      <c r="JNW370" s="323"/>
      <c r="JNX370" s="323"/>
      <c r="JNY370" s="323"/>
      <c r="JNZ370" s="323"/>
      <c r="JOA370" s="323"/>
      <c r="JOB370" s="323"/>
      <c r="JOC370" s="323"/>
      <c r="JOD370" s="323"/>
      <c r="JOE370" s="323"/>
      <c r="JOF370" s="323"/>
      <c r="JOG370" s="323"/>
      <c r="JOH370" s="323"/>
      <c r="JOI370" s="323"/>
      <c r="JOJ370" s="323"/>
      <c r="JOK370" s="323"/>
      <c r="JOL370" s="323"/>
      <c r="JOM370" s="323"/>
      <c r="JON370" s="323"/>
      <c r="JOO370" s="323"/>
      <c r="JOP370" s="323"/>
      <c r="JOQ370" s="323"/>
      <c r="JOR370" s="323"/>
      <c r="JOS370" s="323"/>
      <c r="JOT370" s="323"/>
      <c r="JOU370" s="323"/>
      <c r="JOV370" s="323"/>
      <c r="JOW370" s="323"/>
      <c r="JOX370" s="323"/>
      <c r="JOY370" s="323"/>
      <c r="JOZ370" s="323"/>
      <c r="JPA370" s="323"/>
      <c r="JPB370" s="323"/>
      <c r="JPC370" s="323"/>
      <c r="JPD370" s="323"/>
      <c r="JPE370" s="323"/>
      <c r="JPF370" s="323"/>
      <c r="JPG370" s="323"/>
      <c r="JPH370" s="323"/>
      <c r="JPI370" s="323"/>
      <c r="JPJ370" s="323"/>
      <c r="JPK370" s="323"/>
      <c r="JPL370" s="323"/>
      <c r="JPM370" s="323"/>
      <c r="JPN370" s="323"/>
      <c r="JPO370" s="323"/>
      <c r="JPP370" s="323"/>
      <c r="JPQ370" s="323"/>
      <c r="JPR370" s="323"/>
      <c r="JPS370" s="323"/>
      <c r="JPT370" s="323"/>
      <c r="JPU370" s="323"/>
      <c r="JPV370" s="323"/>
      <c r="JPW370" s="323"/>
      <c r="JPX370" s="323"/>
      <c r="JPY370" s="323"/>
      <c r="JPZ370" s="323"/>
      <c r="JQA370" s="323"/>
      <c r="JQB370" s="323"/>
      <c r="JQC370" s="323"/>
      <c r="JQD370" s="323"/>
      <c r="JQE370" s="323"/>
      <c r="JQF370" s="323"/>
      <c r="JQG370" s="323"/>
      <c r="JQH370" s="323"/>
      <c r="JQI370" s="323"/>
      <c r="JQJ370" s="323"/>
      <c r="JQK370" s="323"/>
      <c r="JQL370" s="323"/>
      <c r="JQM370" s="323"/>
      <c r="JQN370" s="323"/>
      <c r="JQO370" s="323"/>
      <c r="JQP370" s="323"/>
      <c r="JQQ370" s="323"/>
      <c r="JQR370" s="323"/>
      <c r="JQS370" s="323"/>
      <c r="JQT370" s="323"/>
      <c r="JQU370" s="323"/>
      <c r="JQV370" s="323"/>
      <c r="JQW370" s="323"/>
      <c r="JQX370" s="323"/>
      <c r="JQY370" s="323"/>
      <c r="JQZ370" s="323"/>
      <c r="JRA370" s="323"/>
      <c r="JRB370" s="323"/>
      <c r="JRC370" s="323"/>
      <c r="JRD370" s="323"/>
      <c r="JRE370" s="323"/>
      <c r="JRF370" s="323"/>
      <c r="JRG370" s="323"/>
      <c r="JRH370" s="323"/>
      <c r="JRI370" s="323"/>
      <c r="JRJ370" s="323"/>
      <c r="JRK370" s="323"/>
      <c r="JRL370" s="323"/>
      <c r="JRM370" s="323"/>
      <c r="JRN370" s="323"/>
      <c r="JRO370" s="323"/>
      <c r="JRP370" s="323"/>
      <c r="JRQ370" s="323"/>
      <c r="JRR370" s="323"/>
      <c r="JRS370" s="323"/>
      <c r="JRT370" s="323"/>
      <c r="JRU370" s="323"/>
      <c r="JRV370" s="323"/>
      <c r="JRW370" s="323"/>
      <c r="JRX370" s="323"/>
      <c r="JRY370" s="323"/>
      <c r="JRZ370" s="323"/>
      <c r="JSA370" s="323"/>
      <c r="JSB370" s="323"/>
      <c r="JSC370" s="323"/>
      <c r="JSD370" s="323"/>
      <c r="JSE370" s="323"/>
      <c r="JSF370" s="323"/>
      <c r="JSG370" s="323"/>
      <c r="JSH370" s="323"/>
      <c r="JSI370" s="323"/>
      <c r="JSJ370" s="323"/>
      <c r="JSK370" s="323"/>
      <c r="JSL370" s="323"/>
      <c r="JSM370" s="323"/>
      <c r="JSN370" s="323"/>
      <c r="JSO370" s="323"/>
      <c r="JSP370" s="323"/>
      <c r="JSQ370" s="323"/>
      <c r="JSR370" s="323"/>
      <c r="JSS370" s="323"/>
      <c r="JST370" s="323"/>
      <c r="JSU370" s="323"/>
      <c r="JSV370" s="323"/>
      <c r="JSW370" s="323"/>
      <c r="JSX370" s="323"/>
      <c r="JSY370" s="323"/>
      <c r="JSZ370" s="323"/>
      <c r="JTA370" s="323"/>
      <c r="JTB370" s="323"/>
      <c r="JTC370" s="323"/>
      <c r="JTD370" s="323"/>
      <c r="JTE370" s="323"/>
      <c r="JTF370" s="323"/>
      <c r="JTG370" s="323"/>
      <c r="JTH370" s="323"/>
      <c r="JTI370" s="323"/>
      <c r="JTJ370" s="323"/>
      <c r="JTK370" s="323"/>
      <c r="JTL370" s="323"/>
      <c r="JTM370" s="323"/>
      <c r="JTN370" s="323"/>
      <c r="JTO370" s="323"/>
      <c r="JTP370" s="323"/>
      <c r="JTQ370" s="323"/>
      <c r="JTR370" s="323"/>
      <c r="JTS370" s="323"/>
      <c r="JTT370" s="323"/>
      <c r="JTU370" s="323"/>
      <c r="JTV370" s="323"/>
      <c r="JTW370" s="323"/>
      <c r="JTX370" s="323"/>
      <c r="JTY370" s="323"/>
      <c r="JTZ370" s="323"/>
      <c r="JUA370" s="323"/>
      <c r="JUB370" s="323"/>
      <c r="JUC370" s="323"/>
      <c r="JUD370" s="323"/>
      <c r="JUE370" s="323"/>
      <c r="JUF370" s="323"/>
      <c r="JUG370" s="323"/>
      <c r="JUH370" s="323"/>
      <c r="JUI370" s="323"/>
      <c r="JUJ370" s="323"/>
      <c r="JUK370" s="323"/>
      <c r="JUL370" s="323"/>
      <c r="JUM370" s="323"/>
      <c r="JUN370" s="323"/>
      <c r="JUO370" s="323"/>
      <c r="JUP370" s="323"/>
      <c r="JUQ370" s="323"/>
      <c r="JUR370" s="323"/>
      <c r="JUS370" s="323"/>
      <c r="JUT370" s="323"/>
      <c r="JUU370" s="323"/>
      <c r="JUV370" s="323"/>
      <c r="JUW370" s="323"/>
      <c r="JUX370" s="323"/>
      <c r="JUY370" s="323"/>
      <c r="JUZ370" s="323"/>
      <c r="JVA370" s="323"/>
      <c r="JVB370" s="323"/>
      <c r="JVC370" s="323"/>
      <c r="JVD370" s="323"/>
      <c r="JVE370" s="323"/>
      <c r="JVF370" s="323"/>
      <c r="JVG370" s="323"/>
      <c r="JVH370" s="323"/>
      <c r="JVI370" s="323"/>
      <c r="JVJ370" s="323"/>
      <c r="JVK370" s="323"/>
      <c r="JVL370" s="323"/>
      <c r="JVM370" s="323"/>
      <c r="JVN370" s="323"/>
      <c r="JVO370" s="323"/>
      <c r="JVP370" s="323"/>
      <c r="JVQ370" s="323"/>
      <c r="JVR370" s="323"/>
      <c r="JVS370" s="323"/>
      <c r="JVT370" s="323"/>
      <c r="JVU370" s="323"/>
      <c r="JVV370" s="323"/>
      <c r="JVW370" s="323"/>
      <c r="JVX370" s="323"/>
      <c r="JVY370" s="323"/>
      <c r="JVZ370" s="323"/>
      <c r="JWA370" s="323"/>
      <c r="JWB370" s="323"/>
      <c r="JWC370" s="323"/>
      <c r="JWD370" s="323"/>
      <c r="JWE370" s="323"/>
      <c r="JWF370" s="323"/>
      <c r="JWG370" s="323"/>
      <c r="JWH370" s="323"/>
      <c r="JWI370" s="323"/>
      <c r="JWJ370" s="323"/>
      <c r="JWK370" s="323"/>
      <c r="JWL370" s="323"/>
      <c r="JWM370" s="323"/>
      <c r="JWN370" s="323"/>
      <c r="JWO370" s="323"/>
      <c r="JWP370" s="323"/>
      <c r="JWQ370" s="323"/>
      <c r="JWR370" s="323"/>
      <c r="JWS370" s="323"/>
      <c r="JWT370" s="323"/>
      <c r="JWU370" s="323"/>
      <c r="JWV370" s="323"/>
      <c r="JWW370" s="323"/>
      <c r="JWX370" s="323"/>
      <c r="JWY370" s="323"/>
      <c r="JWZ370" s="323"/>
      <c r="JXA370" s="323"/>
      <c r="JXB370" s="323"/>
      <c r="JXC370" s="323"/>
      <c r="JXD370" s="323"/>
      <c r="JXE370" s="323"/>
      <c r="JXF370" s="323"/>
      <c r="JXG370" s="323"/>
      <c r="JXH370" s="323"/>
      <c r="JXI370" s="323"/>
      <c r="JXJ370" s="323"/>
      <c r="JXK370" s="323"/>
      <c r="JXL370" s="323"/>
      <c r="JXM370" s="323"/>
      <c r="JXN370" s="323"/>
      <c r="JXO370" s="323"/>
      <c r="JXP370" s="323"/>
      <c r="JXQ370" s="323"/>
      <c r="JXR370" s="323"/>
      <c r="JXS370" s="323"/>
      <c r="JXT370" s="323"/>
      <c r="JXU370" s="323"/>
      <c r="JXV370" s="323"/>
      <c r="JXW370" s="323"/>
      <c r="JXX370" s="323"/>
      <c r="JXY370" s="323"/>
      <c r="JXZ370" s="323"/>
      <c r="JYA370" s="323"/>
      <c r="JYB370" s="323"/>
      <c r="JYC370" s="323"/>
      <c r="JYD370" s="323"/>
      <c r="JYE370" s="323"/>
      <c r="JYF370" s="323"/>
      <c r="JYG370" s="323"/>
      <c r="JYH370" s="323"/>
      <c r="JYI370" s="323"/>
      <c r="JYJ370" s="323"/>
      <c r="JYK370" s="323"/>
      <c r="JYL370" s="323"/>
      <c r="JYM370" s="323"/>
      <c r="JYN370" s="323"/>
      <c r="JYO370" s="323"/>
      <c r="JYP370" s="323"/>
      <c r="JYQ370" s="323"/>
      <c r="JYR370" s="323"/>
      <c r="JYS370" s="323"/>
      <c r="JYT370" s="323"/>
      <c r="JYU370" s="323"/>
      <c r="JYV370" s="323"/>
      <c r="JYW370" s="323"/>
      <c r="JYX370" s="323"/>
      <c r="JYY370" s="323"/>
      <c r="JYZ370" s="323"/>
      <c r="JZA370" s="323"/>
      <c r="JZB370" s="323"/>
      <c r="JZC370" s="323"/>
      <c r="JZD370" s="323"/>
      <c r="JZE370" s="323"/>
      <c r="JZF370" s="323"/>
      <c r="JZG370" s="323"/>
      <c r="JZH370" s="323"/>
      <c r="JZI370" s="323"/>
      <c r="JZJ370" s="323"/>
      <c r="JZK370" s="323"/>
      <c r="JZL370" s="323"/>
      <c r="JZM370" s="323"/>
      <c r="JZN370" s="323"/>
      <c r="JZO370" s="323"/>
      <c r="JZP370" s="323"/>
      <c r="JZQ370" s="323"/>
      <c r="JZR370" s="323"/>
      <c r="JZS370" s="323"/>
      <c r="JZT370" s="323"/>
      <c r="JZU370" s="323"/>
      <c r="JZV370" s="323"/>
      <c r="JZW370" s="323"/>
      <c r="JZX370" s="323"/>
      <c r="JZY370" s="323"/>
      <c r="JZZ370" s="323"/>
      <c r="KAA370" s="323"/>
      <c r="KAB370" s="323"/>
      <c r="KAC370" s="323"/>
      <c r="KAD370" s="323"/>
      <c r="KAE370" s="323"/>
      <c r="KAF370" s="323"/>
      <c r="KAG370" s="323"/>
      <c r="KAH370" s="323"/>
      <c r="KAI370" s="323"/>
      <c r="KAJ370" s="323"/>
      <c r="KAK370" s="323"/>
      <c r="KAL370" s="323"/>
      <c r="KAM370" s="323"/>
      <c r="KAN370" s="323"/>
      <c r="KAO370" s="323"/>
      <c r="KAP370" s="323"/>
      <c r="KAQ370" s="323"/>
      <c r="KAR370" s="323"/>
      <c r="KAS370" s="323"/>
      <c r="KAT370" s="323"/>
      <c r="KAU370" s="323"/>
      <c r="KAV370" s="323"/>
      <c r="KAW370" s="323"/>
      <c r="KAX370" s="323"/>
      <c r="KAY370" s="323"/>
      <c r="KAZ370" s="323"/>
      <c r="KBA370" s="323"/>
      <c r="KBB370" s="323"/>
      <c r="KBC370" s="323"/>
      <c r="KBD370" s="323"/>
      <c r="KBE370" s="323"/>
      <c r="KBF370" s="323"/>
      <c r="KBG370" s="323"/>
      <c r="KBH370" s="323"/>
      <c r="KBI370" s="323"/>
      <c r="KBJ370" s="323"/>
      <c r="KBK370" s="323"/>
      <c r="KBL370" s="323"/>
      <c r="KBM370" s="323"/>
      <c r="KBN370" s="323"/>
      <c r="KBO370" s="323"/>
      <c r="KBP370" s="323"/>
      <c r="KBQ370" s="323"/>
      <c r="KBR370" s="323"/>
      <c r="KBS370" s="323"/>
      <c r="KBT370" s="323"/>
      <c r="KBU370" s="323"/>
      <c r="KBV370" s="323"/>
      <c r="KBW370" s="323"/>
      <c r="KBX370" s="323"/>
      <c r="KBY370" s="323"/>
      <c r="KBZ370" s="323"/>
      <c r="KCA370" s="323"/>
      <c r="KCB370" s="323"/>
      <c r="KCC370" s="323"/>
      <c r="KCD370" s="323"/>
      <c r="KCE370" s="323"/>
      <c r="KCF370" s="323"/>
      <c r="KCG370" s="323"/>
      <c r="KCH370" s="323"/>
      <c r="KCI370" s="323"/>
      <c r="KCJ370" s="323"/>
      <c r="KCK370" s="323"/>
      <c r="KCL370" s="323"/>
      <c r="KCM370" s="323"/>
      <c r="KCN370" s="323"/>
      <c r="KCO370" s="323"/>
      <c r="KCP370" s="323"/>
      <c r="KCQ370" s="323"/>
      <c r="KCR370" s="323"/>
      <c r="KCS370" s="323"/>
      <c r="KCT370" s="323"/>
      <c r="KCU370" s="323"/>
      <c r="KCV370" s="323"/>
      <c r="KCW370" s="323"/>
      <c r="KCX370" s="323"/>
      <c r="KCY370" s="323"/>
      <c r="KCZ370" s="323"/>
      <c r="KDA370" s="323"/>
      <c r="KDB370" s="323"/>
      <c r="KDC370" s="323"/>
      <c r="KDD370" s="323"/>
      <c r="KDE370" s="323"/>
      <c r="KDF370" s="323"/>
      <c r="KDG370" s="323"/>
      <c r="KDH370" s="323"/>
      <c r="KDI370" s="323"/>
      <c r="KDJ370" s="323"/>
      <c r="KDK370" s="323"/>
      <c r="KDL370" s="323"/>
      <c r="KDM370" s="323"/>
      <c r="KDN370" s="323"/>
      <c r="KDO370" s="323"/>
      <c r="KDP370" s="323"/>
      <c r="KDQ370" s="323"/>
      <c r="KDR370" s="323"/>
      <c r="KDS370" s="323"/>
      <c r="KDT370" s="323"/>
      <c r="KDU370" s="323"/>
      <c r="KDV370" s="323"/>
      <c r="KDW370" s="323"/>
      <c r="KDX370" s="323"/>
      <c r="KDY370" s="323"/>
      <c r="KDZ370" s="323"/>
      <c r="KEA370" s="323"/>
      <c r="KEB370" s="323"/>
      <c r="KEC370" s="323"/>
      <c r="KED370" s="323"/>
      <c r="KEE370" s="323"/>
      <c r="KEF370" s="323"/>
      <c r="KEG370" s="323"/>
      <c r="KEH370" s="323"/>
      <c r="KEI370" s="323"/>
      <c r="KEJ370" s="323"/>
      <c r="KEK370" s="323"/>
      <c r="KEL370" s="323"/>
      <c r="KEM370" s="323"/>
      <c r="KEN370" s="323"/>
      <c r="KEO370" s="323"/>
      <c r="KEP370" s="323"/>
      <c r="KEQ370" s="323"/>
      <c r="KER370" s="323"/>
      <c r="KES370" s="323"/>
      <c r="KET370" s="323"/>
      <c r="KEU370" s="323"/>
      <c r="KEV370" s="323"/>
      <c r="KEW370" s="323"/>
      <c r="KEX370" s="323"/>
      <c r="KEY370" s="323"/>
      <c r="KEZ370" s="323"/>
      <c r="KFA370" s="323"/>
      <c r="KFB370" s="323"/>
      <c r="KFC370" s="323"/>
      <c r="KFD370" s="323"/>
      <c r="KFE370" s="323"/>
      <c r="KFF370" s="323"/>
      <c r="KFG370" s="323"/>
      <c r="KFH370" s="323"/>
      <c r="KFI370" s="323"/>
      <c r="KFJ370" s="323"/>
      <c r="KFK370" s="323"/>
      <c r="KFL370" s="323"/>
      <c r="KFM370" s="323"/>
      <c r="KFN370" s="323"/>
      <c r="KFO370" s="323"/>
      <c r="KFP370" s="323"/>
      <c r="KFQ370" s="323"/>
      <c r="KFR370" s="323"/>
      <c r="KFS370" s="323"/>
      <c r="KFT370" s="323"/>
      <c r="KFU370" s="323"/>
      <c r="KFV370" s="323"/>
      <c r="KFW370" s="323"/>
      <c r="KFX370" s="323"/>
      <c r="KFY370" s="323"/>
      <c r="KFZ370" s="323"/>
      <c r="KGA370" s="323"/>
      <c r="KGB370" s="323"/>
      <c r="KGC370" s="323"/>
      <c r="KGD370" s="323"/>
      <c r="KGE370" s="323"/>
      <c r="KGF370" s="323"/>
      <c r="KGG370" s="323"/>
      <c r="KGH370" s="323"/>
      <c r="KGI370" s="323"/>
      <c r="KGJ370" s="323"/>
      <c r="KGK370" s="323"/>
      <c r="KGL370" s="323"/>
      <c r="KGM370" s="323"/>
      <c r="KGN370" s="323"/>
      <c r="KGO370" s="323"/>
      <c r="KGP370" s="323"/>
      <c r="KGQ370" s="323"/>
      <c r="KGR370" s="323"/>
      <c r="KGS370" s="323"/>
      <c r="KGT370" s="323"/>
      <c r="KGU370" s="323"/>
      <c r="KGV370" s="323"/>
      <c r="KGW370" s="323"/>
      <c r="KGX370" s="323"/>
      <c r="KGY370" s="323"/>
      <c r="KGZ370" s="323"/>
      <c r="KHA370" s="323"/>
      <c r="KHB370" s="323"/>
      <c r="KHC370" s="323"/>
      <c r="KHD370" s="323"/>
      <c r="KHE370" s="323"/>
      <c r="KHF370" s="323"/>
      <c r="KHG370" s="323"/>
      <c r="KHH370" s="323"/>
      <c r="KHI370" s="323"/>
      <c r="KHJ370" s="323"/>
      <c r="KHK370" s="323"/>
      <c r="KHL370" s="323"/>
      <c r="KHM370" s="323"/>
      <c r="KHN370" s="323"/>
      <c r="KHO370" s="323"/>
      <c r="KHP370" s="323"/>
      <c r="KHQ370" s="323"/>
      <c r="KHR370" s="323"/>
      <c r="KHS370" s="323"/>
      <c r="KHT370" s="323"/>
      <c r="KHU370" s="323"/>
      <c r="KHV370" s="323"/>
      <c r="KHW370" s="323"/>
      <c r="KHX370" s="323"/>
      <c r="KHY370" s="323"/>
      <c r="KHZ370" s="323"/>
      <c r="KIA370" s="323"/>
      <c r="KIB370" s="323"/>
      <c r="KIC370" s="323"/>
      <c r="KID370" s="323"/>
      <c r="KIE370" s="323"/>
      <c r="KIF370" s="323"/>
      <c r="KIG370" s="323"/>
      <c r="KIH370" s="323"/>
      <c r="KII370" s="323"/>
      <c r="KIJ370" s="323"/>
      <c r="KIK370" s="323"/>
      <c r="KIL370" s="323"/>
      <c r="KIM370" s="323"/>
      <c r="KIN370" s="323"/>
      <c r="KIO370" s="323"/>
      <c r="KIP370" s="323"/>
      <c r="KIQ370" s="323"/>
      <c r="KIR370" s="323"/>
      <c r="KIS370" s="323"/>
      <c r="KIT370" s="323"/>
      <c r="KIU370" s="323"/>
      <c r="KIV370" s="323"/>
      <c r="KIW370" s="323"/>
      <c r="KIX370" s="323"/>
      <c r="KIY370" s="323"/>
      <c r="KIZ370" s="323"/>
      <c r="KJA370" s="323"/>
      <c r="KJB370" s="323"/>
      <c r="KJC370" s="323"/>
      <c r="KJD370" s="323"/>
      <c r="KJE370" s="323"/>
      <c r="KJF370" s="323"/>
      <c r="KJG370" s="323"/>
      <c r="KJH370" s="323"/>
      <c r="KJI370" s="323"/>
      <c r="KJJ370" s="323"/>
      <c r="KJK370" s="323"/>
      <c r="KJL370" s="323"/>
      <c r="KJM370" s="323"/>
      <c r="KJN370" s="323"/>
      <c r="KJO370" s="323"/>
      <c r="KJP370" s="323"/>
      <c r="KJQ370" s="323"/>
      <c r="KJR370" s="323"/>
      <c r="KJS370" s="323"/>
      <c r="KJT370" s="323"/>
      <c r="KJU370" s="323"/>
      <c r="KJV370" s="323"/>
      <c r="KJW370" s="323"/>
      <c r="KJX370" s="323"/>
      <c r="KJY370" s="323"/>
      <c r="KJZ370" s="323"/>
      <c r="KKA370" s="323"/>
      <c r="KKB370" s="323"/>
      <c r="KKC370" s="323"/>
      <c r="KKD370" s="323"/>
      <c r="KKE370" s="323"/>
      <c r="KKF370" s="323"/>
      <c r="KKG370" s="323"/>
      <c r="KKH370" s="323"/>
      <c r="KKI370" s="323"/>
      <c r="KKJ370" s="323"/>
      <c r="KKK370" s="323"/>
      <c r="KKL370" s="323"/>
      <c r="KKM370" s="323"/>
      <c r="KKN370" s="323"/>
      <c r="KKO370" s="323"/>
      <c r="KKP370" s="323"/>
      <c r="KKQ370" s="323"/>
      <c r="KKR370" s="323"/>
      <c r="KKS370" s="323"/>
      <c r="KKT370" s="323"/>
      <c r="KKU370" s="323"/>
      <c r="KKV370" s="323"/>
      <c r="KKW370" s="323"/>
      <c r="KKX370" s="323"/>
      <c r="KKY370" s="323"/>
      <c r="KKZ370" s="323"/>
      <c r="KLA370" s="323"/>
      <c r="KLB370" s="323"/>
      <c r="KLC370" s="323"/>
      <c r="KLD370" s="323"/>
      <c r="KLE370" s="323"/>
      <c r="KLF370" s="323"/>
      <c r="KLG370" s="323"/>
      <c r="KLH370" s="323"/>
      <c r="KLI370" s="323"/>
      <c r="KLJ370" s="323"/>
      <c r="KLK370" s="323"/>
      <c r="KLL370" s="323"/>
      <c r="KLM370" s="323"/>
      <c r="KLN370" s="323"/>
      <c r="KLO370" s="323"/>
      <c r="KLP370" s="323"/>
      <c r="KLQ370" s="323"/>
      <c r="KLR370" s="323"/>
      <c r="KLS370" s="323"/>
      <c r="KLT370" s="323"/>
      <c r="KLU370" s="323"/>
      <c r="KLV370" s="323"/>
      <c r="KLW370" s="323"/>
      <c r="KLX370" s="323"/>
      <c r="KLY370" s="323"/>
      <c r="KLZ370" s="323"/>
      <c r="KMA370" s="323"/>
      <c r="KMB370" s="323"/>
      <c r="KMC370" s="323"/>
      <c r="KMD370" s="323"/>
      <c r="KME370" s="323"/>
      <c r="KMF370" s="323"/>
      <c r="KMG370" s="323"/>
      <c r="KMH370" s="323"/>
      <c r="KMI370" s="323"/>
      <c r="KMJ370" s="323"/>
      <c r="KMK370" s="323"/>
      <c r="KML370" s="323"/>
      <c r="KMM370" s="323"/>
      <c r="KMN370" s="323"/>
      <c r="KMO370" s="323"/>
      <c r="KMP370" s="323"/>
      <c r="KMQ370" s="323"/>
      <c r="KMR370" s="323"/>
      <c r="KMS370" s="323"/>
      <c r="KMT370" s="323"/>
      <c r="KMU370" s="323"/>
      <c r="KMV370" s="323"/>
      <c r="KMW370" s="323"/>
      <c r="KMX370" s="323"/>
      <c r="KMY370" s="323"/>
      <c r="KMZ370" s="323"/>
      <c r="KNA370" s="323"/>
      <c r="KNB370" s="323"/>
      <c r="KNC370" s="323"/>
      <c r="KND370" s="323"/>
      <c r="KNE370" s="323"/>
      <c r="KNF370" s="323"/>
      <c r="KNG370" s="323"/>
      <c r="KNH370" s="323"/>
      <c r="KNI370" s="323"/>
      <c r="KNJ370" s="323"/>
      <c r="KNK370" s="323"/>
      <c r="KNL370" s="323"/>
      <c r="KNM370" s="323"/>
      <c r="KNN370" s="323"/>
      <c r="KNO370" s="323"/>
      <c r="KNP370" s="323"/>
      <c r="KNQ370" s="323"/>
      <c r="KNR370" s="323"/>
      <c r="KNS370" s="323"/>
      <c r="KNT370" s="323"/>
      <c r="KNU370" s="323"/>
      <c r="KNV370" s="323"/>
      <c r="KNW370" s="323"/>
      <c r="KNX370" s="323"/>
      <c r="KNY370" s="323"/>
      <c r="KNZ370" s="323"/>
      <c r="KOA370" s="323"/>
      <c r="KOB370" s="323"/>
      <c r="KOC370" s="323"/>
      <c r="KOD370" s="323"/>
      <c r="KOE370" s="323"/>
      <c r="KOF370" s="323"/>
      <c r="KOG370" s="323"/>
      <c r="KOH370" s="323"/>
      <c r="KOI370" s="323"/>
      <c r="KOJ370" s="323"/>
      <c r="KOK370" s="323"/>
      <c r="KOL370" s="323"/>
      <c r="KOM370" s="323"/>
      <c r="KON370" s="323"/>
      <c r="KOO370" s="323"/>
      <c r="KOP370" s="323"/>
      <c r="KOQ370" s="323"/>
      <c r="KOR370" s="323"/>
      <c r="KOS370" s="323"/>
      <c r="KOT370" s="323"/>
      <c r="KOU370" s="323"/>
      <c r="KOV370" s="323"/>
      <c r="KOW370" s="323"/>
      <c r="KOX370" s="323"/>
      <c r="KOY370" s="323"/>
      <c r="KOZ370" s="323"/>
      <c r="KPA370" s="323"/>
      <c r="KPB370" s="323"/>
      <c r="KPC370" s="323"/>
      <c r="KPD370" s="323"/>
      <c r="KPE370" s="323"/>
      <c r="KPF370" s="323"/>
      <c r="KPG370" s="323"/>
      <c r="KPH370" s="323"/>
      <c r="KPI370" s="323"/>
      <c r="KPJ370" s="323"/>
      <c r="KPK370" s="323"/>
      <c r="KPL370" s="323"/>
      <c r="KPM370" s="323"/>
      <c r="KPN370" s="323"/>
      <c r="KPO370" s="323"/>
      <c r="KPP370" s="323"/>
      <c r="KPQ370" s="323"/>
      <c r="KPR370" s="323"/>
      <c r="KPS370" s="323"/>
      <c r="KPT370" s="323"/>
      <c r="KPU370" s="323"/>
      <c r="KPV370" s="323"/>
      <c r="KPW370" s="323"/>
      <c r="KPX370" s="323"/>
      <c r="KPY370" s="323"/>
      <c r="KPZ370" s="323"/>
      <c r="KQA370" s="323"/>
      <c r="KQB370" s="323"/>
      <c r="KQC370" s="323"/>
      <c r="KQD370" s="323"/>
      <c r="KQE370" s="323"/>
      <c r="KQF370" s="323"/>
      <c r="KQG370" s="323"/>
      <c r="KQH370" s="323"/>
      <c r="KQI370" s="323"/>
      <c r="KQJ370" s="323"/>
      <c r="KQK370" s="323"/>
      <c r="KQL370" s="323"/>
      <c r="KQM370" s="323"/>
      <c r="KQN370" s="323"/>
      <c r="KQO370" s="323"/>
      <c r="KQP370" s="323"/>
      <c r="KQQ370" s="323"/>
      <c r="KQR370" s="323"/>
      <c r="KQS370" s="323"/>
      <c r="KQT370" s="323"/>
      <c r="KQU370" s="323"/>
      <c r="KQV370" s="323"/>
      <c r="KQW370" s="323"/>
      <c r="KQX370" s="323"/>
      <c r="KQY370" s="323"/>
      <c r="KQZ370" s="323"/>
      <c r="KRA370" s="323"/>
      <c r="KRB370" s="323"/>
      <c r="KRC370" s="323"/>
      <c r="KRD370" s="323"/>
      <c r="KRE370" s="323"/>
      <c r="KRF370" s="323"/>
      <c r="KRG370" s="323"/>
      <c r="KRH370" s="323"/>
      <c r="KRI370" s="323"/>
      <c r="KRJ370" s="323"/>
      <c r="KRK370" s="323"/>
      <c r="KRL370" s="323"/>
      <c r="KRM370" s="323"/>
      <c r="KRN370" s="323"/>
      <c r="KRO370" s="323"/>
      <c r="KRP370" s="323"/>
      <c r="KRQ370" s="323"/>
      <c r="KRR370" s="323"/>
      <c r="KRS370" s="323"/>
      <c r="KRT370" s="323"/>
      <c r="KRU370" s="323"/>
      <c r="KRV370" s="323"/>
      <c r="KRW370" s="323"/>
      <c r="KRX370" s="323"/>
      <c r="KRY370" s="323"/>
      <c r="KRZ370" s="323"/>
      <c r="KSA370" s="323"/>
      <c r="KSB370" s="323"/>
      <c r="KSC370" s="323"/>
      <c r="KSD370" s="323"/>
      <c r="KSE370" s="323"/>
      <c r="KSF370" s="323"/>
      <c r="KSG370" s="323"/>
      <c r="KSH370" s="323"/>
      <c r="KSI370" s="323"/>
      <c r="KSJ370" s="323"/>
      <c r="KSK370" s="323"/>
      <c r="KSL370" s="323"/>
      <c r="KSM370" s="323"/>
      <c r="KSN370" s="323"/>
      <c r="KSO370" s="323"/>
      <c r="KSP370" s="323"/>
      <c r="KSQ370" s="323"/>
      <c r="KSR370" s="323"/>
      <c r="KSS370" s="323"/>
      <c r="KST370" s="323"/>
      <c r="KSU370" s="323"/>
      <c r="KSV370" s="323"/>
      <c r="KSW370" s="323"/>
      <c r="KSX370" s="323"/>
      <c r="KSY370" s="323"/>
      <c r="KSZ370" s="323"/>
      <c r="KTA370" s="323"/>
      <c r="KTB370" s="323"/>
      <c r="KTC370" s="323"/>
      <c r="KTD370" s="323"/>
      <c r="KTE370" s="323"/>
      <c r="KTF370" s="323"/>
      <c r="KTG370" s="323"/>
      <c r="KTH370" s="323"/>
      <c r="KTI370" s="323"/>
      <c r="KTJ370" s="323"/>
      <c r="KTK370" s="323"/>
      <c r="KTL370" s="323"/>
      <c r="KTM370" s="323"/>
      <c r="KTN370" s="323"/>
      <c r="KTO370" s="323"/>
      <c r="KTP370" s="323"/>
      <c r="KTQ370" s="323"/>
      <c r="KTR370" s="323"/>
      <c r="KTS370" s="323"/>
      <c r="KTT370" s="323"/>
      <c r="KTU370" s="323"/>
      <c r="KTV370" s="323"/>
      <c r="KTW370" s="323"/>
      <c r="KTX370" s="323"/>
      <c r="KTY370" s="323"/>
      <c r="KTZ370" s="323"/>
      <c r="KUA370" s="323"/>
      <c r="KUB370" s="323"/>
      <c r="KUC370" s="323"/>
      <c r="KUD370" s="323"/>
      <c r="KUE370" s="323"/>
      <c r="KUF370" s="323"/>
      <c r="KUG370" s="323"/>
      <c r="KUH370" s="323"/>
      <c r="KUI370" s="323"/>
      <c r="KUJ370" s="323"/>
      <c r="KUK370" s="323"/>
      <c r="KUL370" s="323"/>
      <c r="KUM370" s="323"/>
      <c r="KUN370" s="323"/>
      <c r="KUO370" s="323"/>
      <c r="KUP370" s="323"/>
      <c r="KUQ370" s="323"/>
      <c r="KUR370" s="323"/>
      <c r="KUS370" s="323"/>
      <c r="KUT370" s="323"/>
      <c r="KUU370" s="323"/>
      <c r="KUV370" s="323"/>
      <c r="KUW370" s="323"/>
      <c r="KUX370" s="323"/>
      <c r="KUY370" s="323"/>
      <c r="KUZ370" s="323"/>
      <c r="KVA370" s="323"/>
      <c r="KVB370" s="323"/>
      <c r="KVC370" s="323"/>
      <c r="KVD370" s="323"/>
      <c r="KVE370" s="323"/>
      <c r="KVF370" s="323"/>
      <c r="KVG370" s="323"/>
      <c r="KVH370" s="323"/>
      <c r="KVI370" s="323"/>
      <c r="KVJ370" s="323"/>
      <c r="KVK370" s="323"/>
      <c r="KVL370" s="323"/>
      <c r="KVM370" s="323"/>
      <c r="KVN370" s="323"/>
      <c r="KVO370" s="323"/>
      <c r="KVP370" s="323"/>
      <c r="KVQ370" s="323"/>
      <c r="KVR370" s="323"/>
      <c r="KVS370" s="323"/>
      <c r="KVT370" s="323"/>
      <c r="KVU370" s="323"/>
      <c r="KVV370" s="323"/>
      <c r="KVW370" s="323"/>
      <c r="KVX370" s="323"/>
      <c r="KVY370" s="323"/>
      <c r="KVZ370" s="323"/>
      <c r="KWA370" s="323"/>
      <c r="KWB370" s="323"/>
      <c r="KWC370" s="323"/>
      <c r="KWD370" s="323"/>
      <c r="KWE370" s="323"/>
      <c r="KWF370" s="323"/>
      <c r="KWG370" s="323"/>
      <c r="KWH370" s="323"/>
      <c r="KWI370" s="323"/>
      <c r="KWJ370" s="323"/>
      <c r="KWK370" s="323"/>
      <c r="KWL370" s="323"/>
      <c r="KWM370" s="323"/>
      <c r="KWN370" s="323"/>
      <c r="KWO370" s="323"/>
      <c r="KWP370" s="323"/>
      <c r="KWQ370" s="323"/>
      <c r="KWR370" s="323"/>
      <c r="KWS370" s="323"/>
      <c r="KWT370" s="323"/>
      <c r="KWU370" s="323"/>
      <c r="KWV370" s="323"/>
      <c r="KWW370" s="323"/>
      <c r="KWX370" s="323"/>
      <c r="KWY370" s="323"/>
      <c r="KWZ370" s="323"/>
      <c r="KXA370" s="323"/>
      <c r="KXB370" s="323"/>
      <c r="KXC370" s="323"/>
      <c r="KXD370" s="323"/>
      <c r="KXE370" s="323"/>
      <c r="KXF370" s="323"/>
      <c r="KXG370" s="323"/>
      <c r="KXH370" s="323"/>
      <c r="KXI370" s="323"/>
      <c r="KXJ370" s="323"/>
      <c r="KXK370" s="323"/>
      <c r="KXL370" s="323"/>
      <c r="KXM370" s="323"/>
      <c r="KXN370" s="323"/>
      <c r="KXO370" s="323"/>
      <c r="KXP370" s="323"/>
      <c r="KXQ370" s="323"/>
      <c r="KXR370" s="323"/>
      <c r="KXS370" s="323"/>
      <c r="KXT370" s="323"/>
      <c r="KXU370" s="323"/>
      <c r="KXV370" s="323"/>
      <c r="KXW370" s="323"/>
      <c r="KXX370" s="323"/>
      <c r="KXY370" s="323"/>
      <c r="KXZ370" s="323"/>
      <c r="KYA370" s="323"/>
      <c r="KYB370" s="323"/>
      <c r="KYC370" s="323"/>
      <c r="KYD370" s="323"/>
      <c r="KYE370" s="323"/>
      <c r="KYF370" s="323"/>
      <c r="KYG370" s="323"/>
      <c r="KYH370" s="323"/>
      <c r="KYI370" s="323"/>
      <c r="KYJ370" s="323"/>
      <c r="KYK370" s="323"/>
      <c r="KYL370" s="323"/>
      <c r="KYM370" s="323"/>
      <c r="KYN370" s="323"/>
      <c r="KYO370" s="323"/>
      <c r="KYP370" s="323"/>
      <c r="KYQ370" s="323"/>
      <c r="KYR370" s="323"/>
      <c r="KYS370" s="323"/>
      <c r="KYT370" s="323"/>
      <c r="KYU370" s="323"/>
      <c r="KYV370" s="323"/>
      <c r="KYW370" s="323"/>
      <c r="KYX370" s="323"/>
      <c r="KYY370" s="323"/>
      <c r="KYZ370" s="323"/>
      <c r="KZA370" s="323"/>
      <c r="KZB370" s="323"/>
      <c r="KZC370" s="323"/>
      <c r="KZD370" s="323"/>
      <c r="KZE370" s="323"/>
      <c r="KZF370" s="323"/>
      <c r="KZG370" s="323"/>
      <c r="KZH370" s="323"/>
      <c r="KZI370" s="323"/>
      <c r="KZJ370" s="323"/>
      <c r="KZK370" s="323"/>
      <c r="KZL370" s="323"/>
      <c r="KZM370" s="323"/>
      <c r="KZN370" s="323"/>
      <c r="KZO370" s="323"/>
      <c r="KZP370" s="323"/>
      <c r="KZQ370" s="323"/>
      <c r="KZR370" s="323"/>
      <c r="KZS370" s="323"/>
      <c r="KZT370" s="323"/>
      <c r="KZU370" s="323"/>
      <c r="KZV370" s="323"/>
      <c r="KZW370" s="323"/>
      <c r="KZX370" s="323"/>
      <c r="KZY370" s="323"/>
      <c r="KZZ370" s="323"/>
      <c r="LAA370" s="323"/>
      <c r="LAB370" s="323"/>
      <c r="LAC370" s="323"/>
      <c r="LAD370" s="323"/>
      <c r="LAE370" s="323"/>
      <c r="LAF370" s="323"/>
      <c r="LAG370" s="323"/>
      <c r="LAH370" s="323"/>
      <c r="LAI370" s="323"/>
      <c r="LAJ370" s="323"/>
      <c r="LAK370" s="323"/>
      <c r="LAL370" s="323"/>
      <c r="LAM370" s="323"/>
      <c r="LAN370" s="323"/>
      <c r="LAO370" s="323"/>
      <c r="LAP370" s="323"/>
      <c r="LAQ370" s="323"/>
      <c r="LAR370" s="323"/>
      <c r="LAS370" s="323"/>
      <c r="LAT370" s="323"/>
      <c r="LAU370" s="323"/>
      <c r="LAV370" s="323"/>
      <c r="LAW370" s="323"/>
      <c r="LAX370" s="323"/>
      <c r="LAY370" s="323"/>
      <c r="LAZ370" s="323"/>
      <c r="LBA370" s="323"/>
      <c r="LBB370" s="323"/>
      <c r="LBC370" s="323"/>
      <c r="LBD370" s="323"/>
      <c r="LBE370" s="323"/>
      <c r="LBF370" s="323"/>
      <c r="LBG370" s="323"/>
      <c r="LBH370" s="323"/>
      <c r="LBI370" s="323"/>
      <c r="LBJ370" s="323"/>
      <c r="LBK370" s="323"/>
      <c r="LBL370" s="323"/>
      <c r="LBM370" s="323"/>
      <c r="LBN370" s="323"/>
      <c r="LBO370" s="323"/>
      <c r="LBP370" s="323"/>
      <c r="LBQ370" s="323"/>
      <c r="LBR370" s="323"/>
      <c r="LBS370" s="323"/>
      <c r="LBT370" s="323"/>
      <c r="LBU370" s="323"/>
      <c r="LBV370" s="323"/>
      <c r="LBW370" s="323"/>
      <c r="LBX370" s="323"/>
      <c r="LBY370" s="323"/>
      <c r="LBZ370" s="323"/>
      <c r="LCA370" s="323"/>
      <c r="LCB370" s="323"/>
      <c r="LCC370" s="323"/>
      <c r="LCD370" s="323"/>
      <c r="LCE370" s="323"/>
      <c r="LCF370" s="323"/>
      <c r="LCG370" s="323"/>
      <c r="LCH370" s="323"/>
      <c r="LCI370" s="323"/>
      <c r="LCJ370" s="323"/>
      <c r="LCK370" s="323"/>
      <c r="LCL370" s="323"/>
      <c r="LCM370" s="323"/>
      <c r="LCN370" s="323"/>
      <c r="LCO370" s="323"/>
      <c r="LCP370" s="323"/>
      <c r="LCQ370" s="323"/>
      <c r="LCR370" s="323"/>
      <c r="LCS370" s="323"/>
      <c r="LCT370" s="323"/>
      <c r="LCU370" s="323"/>
      <c r="LCV370" s="323"/>
      <c r="LCW370" s="323"/>
      <c r="LCX370" s="323"/>
      <c r="LCY370" s="323"/>
      <c r="LCZ370" s="323"/>
      <c r="LDA370" s="323"/>
      <c r="LDB370" s="323"/>
      <c r="LDC370" s="323"/>
      <c r="LDD370" s="323"/>
      <c r="LDE370" s="323"/>
      <c r="LDF370" s="323"/>
      <c r="LDG370" s="323"/>
      <c r="LDH370" s="323"/>
      <c r="LDI370" s="323"/>
      <c r="LDJ370" s="323"/>
      <c r="LDK370" s="323"/>
      <c r="LDL370" s="323"/>
      <c r="LDM370" s="323"/>
      <c r="LDN370" s="323"/>
      <c r="LDO370" s="323"/>
      <c r="LDP370" s="323"/>
      <c r="LDQ370" s="323"/>
      <c r="LDR370" s="323"/>
      <c r="LDS370" s="323"/>
      <c r="LDT370" s="323"/>
      <c r="LDU370" s="323"/>
      <c r="LDV370" s="323"/>
      <c r="LDW370" s="323"/>
      <c r="LDX370" s="323"/>
      <c r="LDY370" s="323"/>
      <c r="LDZ370" s="323"/>
      <c r="LEA370" s="323"/>
      <c r="LEB370" s="323"/>
      <c r="LEC370" s="323"/>
      <c r="LED370" s="323"/>
      <c r="LEE370" s="323"/>
      <c r="LEF370" s="323"/>
      <c r="LEG370" s="323"/>
      <c r="LEH370" s="323"/>
      <c r="LEI370" s="323"/>
      <c r="LEJ370" s="323"/>
      <c r="LEK370" s="323"/>
      <c r="LEL370" s="323"/>
      <c r="LEM370" s="323"/>
      <c r="LEN370" s="323"/>
      <c r="LEO370" s="323"/>
      <c r="LEP370" s="323"/>
      <c r="LEQ370" s="323"/>
      <c r="LER370" s="323"/>
      <c r="LES370" s="323"/>
      <c r="LET370" s="323"/>
      <c r="LEU370" s="323"/>
      <c r="LEV370" s="323"/>
      <c r="LEW370" s="323"/>
      <c r="LEX370" s="323"/>
      <c r="LEY370" s="323"/>
      <c r="LEZ370" s="323"/>
      <c r="LFA370" s="323"/>
      <c r="LFB370" s="323"/>
      <c r="LFC370" s="323"/>
      <c r="LFD370" s="323"/>
      <c r="LFE370" s="323"/>
      <c r="LFF370" s="323"/>
      <c r="LFG370" s="323"/>
      <c r="LFH370" s="323"/>
      <c r="LFI370" s="323"/>
      <c r="LFJ370" s="323"/>
      <c r="LFK370" s="323"/>
      <c r="LFL370" s="323"/>
      <c r="LFM370" s="323"/>
      <c r="LFN370" s="323"/>
      <c r="LFO370" s="323"/>
      <c r="LFP370" s="323"/>
      <c r="LFQ370" s="323"/>
      <c r="LFR370" s="323"/>
      <c r="LFS370" s="323"/>
      <c r="LFT370" s="323"/>
      <c r="LFU370" s="323"/>
      <c r="LFV370" s="323"/>
      <c r="LFW370" s="323"/>
      <c r="LFX370" s="323"/>
      <c r="LFY370" s="323"/>
      <c r="LFZ370" s="323"/>
      <c r="LGA370" s="323"/>
      <c r="LGB370" s="323"/>
      <c r="LGC370" s="323"/>
      <c r="LGD370" s="323"/>
      <c r="LGE370" s="323"/>
      <c r="LGF370" s="323"/>
      <c r="LGG370" s="323"/>
      <c r="LGH370" s="323"/>
      <c r="LGI370" s="323"/>
      <c r="LGJ370" s="323"/>
      <c r="LGK370" s="323"/>
      <c r="LGL370" s="323"/>
      <c r="LGM370" s="323"/>
      <c r="LGN370" s="323"/>
      <c r="LGO370" s="323"/>
      <c r="LGP370" s="323"/>
      <c r="LGQ370" s="323"/>
      <c r="LGR370" s="323"/>
      <c r="LGS370" s="323"/>
      <c r="LGT370" s="323"/>
      <c r="LGU370" s="323"/>
      <c r="LGV370" s="323"/>
      <c r="LGW370" s="323"/>
      <c r="LGX370" s="323"/>
      <c r="LGY370" s="323"/>
      <c r="LGZ370" s="323"/>
      <c r="LHA370" s="323"/>
      <c r="LHB370" s="323"/>
      <c r="LHC370" s="323"/>
      <c r="LHD370" s="323"/>
      <c r="LHE370" s="323"/>
      <c r="LHF370" s="323"/>
      <c r="LHG370" s="323"/>
      <c r="LHH370" s="323"/>
      <c r="LHI370" s="323"/>
      <c r="LHJ370" s="323"/>
      <c r="LHK370" s="323"/>
      <c r="LHL370" s="323"/>
      <c r="LHM370" s="323"/>
      <c r="LHN370" s="323"/>
      <c r="LHO370" s="323"/>
      <c r="LHP370" s="323"/>
      <c r="LHQ370" s="323"/>
      <c r="LHR370" s="323"/>
      <c r="LHS370" s="323"/>
      <c r="LHT370" s="323"/>
      <c r="LHU370" s="323"/>
      <c r="LHV370" s="323"/>
      <c r="LHW370" s="323"/>
      <c r="LHX370" s="323"/>
      <c r="LHY370" s="323"/>
      <c r="LHZ370" s="323"/>
      <c r="LIA370" s="323"/>
      <c r="LIB370" s="323"/>
      <c r="LIC370" s="323"/>
      <c r="LID370" s="323"/>
      <c r="LIE370" s="323"/>
      <c r="LIF370" s="323"/>
      <c r="LIG370" s="323"/>
      <c r="LIH370" s="323"/>
      <c r="LII370" s="323"/>
      <c r="LIJ370" s="323"/>
      <c r="LIK370" s="323"/>
      <c r="LIL370" s="323"/>
      <c r="LIM370" s="323"/>
      <c r="LIN370" s="323"/>
      <c r="LIO370" s="323"/>
      <c r="LIP370" s="323"/>
      <c r="LIQ370" s="323"/>
      <c r="LIR370" s="323"/>
      <c r="LIS370" s="323"/>
      <c r="LIT370" s="323"/>
      <c r="LIU370" s="323"/>
      <c r="LIV370" s="323"/>
      <c r="LIW370" s="323"/>
      <c r="LIX370" s="323"/>
      <c r="LIY370" s="323"/>
      <c r="LIZ370" s="323"/>
      <c r="LJA370" s="323"/>
      <c r="LJB370" s="323"/>
      <c r="LJC370" s="323"/>
      <c r="LJD370" s="323"/>
      <c r="LJE370" s="323"/>
      <c r="LJF370" s="323"/>
      <c r="LJG370" s="323"/>
      <c r="LJH370" s="323"/>
      <c r="LJI370" s="323"/>
      <c r="LJJ370" s="323"/>
      <c r="LJK370" s="323"/>
      <c r="LJL370" s="323"/>
      <c r="LJM370" s="323"/>
      <c r="LJN370" s="323"/>
      <c r="LJO370" s="323"/>
      <c r="LJP370" s="323"/>
      <c r="LJQ370" s="323"/>
      <c r="LJR370" s="323"/>
      <c r="LJS370" s="323"/>
      <c r="LJT370" s="323"/>
      <c r="LJU370" s="323"/>
      <c r="LJV370" s="323"/>
      <c r="LJW370" s="323"/>
      <c r="LJX370" s="323"/>
      <c r="LJY370" s="323"/>
      <c r="LJZ370" s="323"/>
      <c r="LKA370" s="323"/>
      <c r="LKB370" s="323"/>
      <c r="LKC370" s="323"/>
      <c r="LKD370" s="323"/>
      <c r="LKE370" s="323"/>
      <c r="LKF370" s="323"/>
      <c r="LKG370" s="323"/>
      <c r="LKH370" s="323"/>
      <c r="LKI370" s="323"/>
      <c r="LKJ370" s="323"/>
      <c r="LKK370" s="323"/>
      <c r="LKL370" s="323"/>
      <c r="LKM370" s="323"/>
      <c r="LKN370" s="323"/>
      <c r="LKO370" s="323"/>
      <c r="LKP370" s="323"/>
      <c r="LKQ370" s="323"/>
      <c r="LKR370" s="323"/>
      <c r="LKS370" s="323"/>
      <c r="LKT370" s="323"/>
      <c r="LKU370" s="323"/>
      <c r="LKV370" s="323"/>
      <c r="LKW370" s="323"/>
      <c r="LKX370" s="323"/>
      <c r="LKY370" s="323"/>
      <c r="LKZ370" s="323"/>
      <c r="LLA370" s="323"/>
      <c r="LLB370" s="323"/>
      <c r="LLC370" s="323"/>
      <c r="LLD370" s="323"/>
      <c r="LLE370" s="323"/>
      <c r="LLF370" s="323"/>
      <c r="LLG370" s="323"/>
      <c r="LLH370" s="323"/>
      <c r="LLI370" s="323"/>
      <c r="LLJ370" s="323"/>
      <c r="LLK370" s="323"/>
      <c r="LLL370" s="323"/>
      <c r="LLM370" s="323"/>
      <c r="LLN370" s="323"/>
      <c r="LLO370" s="323"/>
      <c r="LLP370" s="323"/>
      <c r="LLQ370" s="323"/>
      <c r="LLR370" s="323"/>
      <c r="LLS370" s="323"/>
      <c r="LLT370" s="323"/>
      <c r="LLU370" s="323"/>
      <c r="LLV370" s="323"/>
      <c r="LLW370" s="323"/>
      <c r="LLX370" s="323"/>
      <c r="LLY370" s="323"/>
      <c r="LLZ370" s="323"/>
      <c r="LMA370" s="323"/>
      <c r="LMB370" s="323"/>
      <c r="LMC370" s="323"/>
      <c r="LMD370" s="323"/>
      <c r="LME370" s="323"/>
      <c r="LMF370" s="323"/>
      <c r="LMG370" s="323"/>
      <c r="LMH370" s="323"/>
      <c r="LMI370" s="323"/>
      <c r="LMJ370" s="323"/>
      <c r="LMK370" s="323"/>
      <c r="LML370" s="323"/>
      <c r="LMM370" s="323"/>
      <c r="LMN370" s="323"/>
      <c r="LMO370" s="323"/>
      <c r="LMP370" s="323"/>
      <c r="LMQ370" s="323"/>
      <c r="LMR370" s="323"/>
      <c r="LMS370" s="323"/>
      <c r="LMT370" s="323"/>
      <c r="LMU370" s="323"/>
      <c r="LMV370" s="323"/>
      <c r="LMW370" s="323"/>
      <c r="LMX370" s="323"/>
      <c r="LMY370" s="323"/>
      <c r="LMZ370" s="323"/>
      <c r="LNA370" s="323"/>
      <c r="LNB370" s="323"/>
      <c r="LNC370" s="323"/>
      <c r="LND370" s="323"/>
      <c r="LNE370" s="323"/>
      <c r="LNF370" s="323"/>
      <c r="LNG370" s="323"/>
      <c r="LNH370" s="323"/>
      <c r="LNI370" s="323"/>
      <c r="LNJ370" s="323"/>
      <c r="LNK370" s="323"/>
      <c r="LNL370" s="323"/>
      <c r="LNM370" s="323"/>
      <c r="LNN370" s="323"/>
      <c r="LNO370" s="323"/>
      <c r="LNP370" s="323"/>
      <c r="LNQ370" s="323"/>
      <c r="LNR370" s="323"/>
      <c r="LNS370" s="323"/>
      <c r="LNT370" s="323"/>
      <c r="LNU370" s="323"/>
      <c r="LNV370" s="323"/>
      <c r="LNW370" s="323"/>
      <c r="LNX370" s="323"/>
      <c r="LNY370" s="323"/>
      <c r="LNZ370" s="323"/>
      <c r="LOA370" s="323"/>
      <c r="LOB370" s="323"/>
      <c r="LOC370" s="323"/>
      <c r="LOD370" s="323"/>
      <c r="LOE370" s="323"/>
      <c r="LOF370" s="323"/>
      <c r="LOG370" s="323"/>
      <c r="LOH370" s="323"/>
      <c r="LOI370" s="323"/>
      <c r="LOJ370" s="323"/>
      <c r="LOK370" s="323"/>
      <c r="LOL370" s="323"/>
      <c r="LOM370" s="323"/>
      <c r="LON370" s="323"/>
      <c r="LOO370" s="323"/>
      <c r="LOP370" s="323"/>
      <c r="LOQ370" s="323"/>
      <c r="LOR370" s="323"/>
      <c r="LOS370" s="323"/>
      <c r="LOT370" s="323"/>
      <c r="LOU370" s="323"/>
      <c r="LOV370" s="323"/>
      <c r="LOW370" s="323"/>
      <c r="LOX370" s="323"/>
      <c r="LOY370" s="323"/>
      <c r="LOZ370" s="323"/>
      <c r="LPA370" s="323"/>
      <c r="LPB370" s="323"/>
      <c r="LPC370" s="323"/>
      <c r="LPD370" s="323"/>
      <c r="LPE370" s="323"/>
      <c r="LPF370" s="323"/>
      <c r="LPG370" s="323"/>
      <c r="LPH370" s="323"/>
      <c r="LPI370" s="323"/>
      <c r="LPJ370" s="323"/>
      <c r="LPK370" s="323"/>
      <c r="LPL370" s="323"/>
      <c r="LPM370" s="323"/>
      <c r="LPN370" s="323"/>
      <c r="LPO370" s="323"/>
      <c r="LPP370" s="323"/>
      <c r="LPQ370" s="323"/>
      <c r="LPR370" s="323"/>
      <c r="LPS370" s="323"/>
      <c r="LPT370" s="323"/>
      <c r="LPU370" s="323"/>
      <c r="LPV370" s="323"/>
      <c r="LPW370" s="323"/>
      <c r="LPX370" s="323"/>
      <c r="LPY370" s="323"/>
      <c r="LPZ370" s="323"/>
      <c r="LQA370" s="323"/>
      <c r="LQB370" s="323"/>
      <c r="LQC370" s="323"/>
      <c r="LQD370" s="323"/>
      <c r="LQE370" s="323"/>
      <c r="LQF370" s="323"/>
      <c r="LQG370" s="323"/>
      <c r="LQH370" s="323"/>
      <c r="LQI370" s="323"/>
      <c r="LQJ370" s="323"/>
      <c r="LQK370" s="323"/>
      <c r="LQL370" s="323"/>
      <c r="LQM370" s="323"/>
      <c r="LQN370" s="323"/>
      <c r="LQO370" s="323"/>
      <c r="LQP370" s="323"/>
      <c r="LQQ370" s="323"/>
      <c r="LQR370" s="323"/>
      <c r="LQS370" s="323"/>
      <c r="LQT370" s="323"/>
      <c r="LQU370" s="323"/>
      <c r="LQV370" s="323"/>
      <c r="LQW370" s="323"/>
      <c r="LQX370" s="323"/>
      <c r="LQY370" s="323"/>
      <c r="LQZ370" s="323"/>
      <c r="LRA370" s="323"/>
      <c r="LRB370" s="323"/>
      <c r="LRC370" s="323"/>
      <c r="LRD370" s="323"/>
      <c r="LRE370" s="323"/>
      <c r="LRF370" s="323"/>
      <c r="LRG370" s="323"/>
      <c r="LRH370" s="323"/>
      <c r="LRI370" s="323"/>
      <c r="LRJ370" s="323"/>
      <c r="LRK370" s="323"/>
      <c r="LRL370" s="323"/>
      <c r="LRM370" s="323"/>
      <c r="LRN370" s="323"/>
      <c r="LRO370" s="323"/>
      <c r="LRP370" s="323"/>
      <c r="LRQ370" s="323"/>
      <c r="LRR370" s="323"/>
      <c r="LRS370" s="323"/>
      <c r="LRT370" s="323"/>
      <c r="LRU370" s="323"/>
      <c r="LRV370" s="323"/>
      <c r="LRW370" s="323"/>
      <c r="LRX370" s="323"/>
      <c r="LRY370" s="323"/>
      <c r="LRZ370" s="323"/>
      <c r="LSA370" s="323"/>
      <c r="LSB370" s="323"/>
      <c r="LSC370" s="323"/>
      <c r="LSD370" s="323"/>
      <c r="LSE370" s="323"/>
      <c r="LSF370" s="323"/>
      <c r="LSG370" s="323"/>
      <c r="LSH370" s="323"/>
      <c r="LSI370" s="323"/>
      <c r="LSJ370" s="323"/>
      <c r="LSK370" s="323"/>
      <c r="LSL370" s="323"/>
      <c r="LSM370" s="323"/>
      <c r="LSN370" s="323"/>
      <c r="LSO370" s="323"/>
      <c r="LSP370" s="323"/>
      <c r="LSQ370" s="323"/>
      <c r="LSR370" s="323"/>
      <c r="LSS370" s="323"/>
      <c r="LST370" s="323"/>
      <c r="LSU370" s="323"/>
      <c r="LSV370" s="323"/>
      <c r="LSW370" s="323"/>
      <c r="LSX370" s="323"/>
      <c r="LSY370" s="323"/>
      <c r="LSZ370" s="323"/>
      <c r="LTA370" s="323"/>
      <c r="LTB370" s="323"/>
      <c r="LTC370" s="323"/>
      <c r="LTD370" s="323"/>
      <c r="LTE370" s="323"/>
      <c r="LTF370" s="323"/>
      <c r="LTG370" s="323"/>
      <c r="LTH370" s="323"/>
      <c r="LTI370" s="323"/>
      <c r="LTJ370" s="323"/>
      <c r="LTK370" s="323"/>
      <c r="LTL370" s="323"/>
      <c r="LTM370" s="323"/>
      <c r="LTN370" s="323"/>
      <c r="LTO370" s="323"/>
      <c r="LTP370" s="323"/>
      <c r="LTQ370" s="323"/>
      <c r="LTR370" s="323"/>
      <c r="LTS370" s="323"/>
      <c r="LTT370" s="323"/>
      <c r="LTU370" s="323"/>
      <c r="LTV370" s="323"/>
      <c r="LTW370" s="323"/>
      <c r="LTX370" s="323"/>
      <c r="LTY370" s="323"/>
      <c r="LTZ370" s="323"/>
      <c r="LUA370" s="323"/>
      <c r="LUB370" s="323"/>
      <c r="LUC370" s="323"/>
      <c r="LUD370" s="323"/>
      <c r="LUE370" s="323"/>
      <c r="LUF370" s="323"/>
      <c r="LUG370" s="323"/>
      <c r="LUH370" s="323"/>
      <c r="LUI370" s="323"/>
      <c r="LUJ370" s="323"/>
      <c r="LUK370" s="323"/>
      <c r="LUL370" s="323"/>
      <c r="LUM370" s="323"/>
      <c r="LUN370" s="323"/>
      <c r="LUO370" s="323"/>
      <c r="LUP370" s="323"/>
      <c r="LUQ370" s="323"/>
      <c r="LUR370" s="323"/>
      <c r="LUS370" s="323"/>
      <c r="LUT370" s="323"/>
      <c r="LUU370" s="323"/>
      <c r="LUV370" s="323"/>
      <c r="LUW370" s="323"/>
      <c r="LUX370" s="323"/>
      <c r="LUY370" s="323"/>
      <c r="LUZ370" s="323"/>
      <c r="LVA370" s="323"/>
      <c r="LVB370" s="323"/>
      <c r="LVC370" s="323"/>
      <c r="LVD370" s="323"/>
      <c r="LVE370" s="323"/>
      <c r="LVF370" s="323"/>
      <c r="LVG370" s="323"/>
      <c r="LVH370" s="323"/>
      <c r="LVI370" s="323"/>
      <c r="LVJ370" s="323"/>
      <c r="LVK370" s="323"/>
      <c r="LVL370" s="323"/>
      <c r="LVM370" s="323"/>
      <c r="LVN370" s="323"/>
      <c r="LVO370" s="323"/>
      <c r="LVP370" s="323"/>
      <c r="LVQ370" s="323"/>
      <c r="LVR370" s="323"/>
      <c r="LVS370" s="323"/>
      <c r="LVT370" s="323"/>
      <c r="LVU370" s="323"/>
      <c r="LVV370" s="323"/>
      <c r="LVW370" s="323"/>
      <c r="LVX370" s="323"/>
      <c r="LVY370" s="323"/>
      <c r="LVZ370" s="323"/>
      <c r="LWA370" s="323"/>
      <c r="LWB370" s="323"/>
      <c r="LWC370" s="323"/>
      <c r="LWD370" s="323"/>
      <c r="LWE370" s="323"/>
      <c r="LWF370" s="323"/>
      <c r="LWG370" s="323"/>
      <c r="LWH370" s="323"/>
      <c r="LWI370" s="323"/>
      <c r="LWJ370" s="323"/>
      <c r="LWK370" s="323"/>
      <c r="LWL370" s="323"/>
      <c r="LWM370" s="323"/>
      <c r="LWN370" s="323"/>
      <c r="LWO370" s="323"/>
      <c r="LWP370" s="323"/>
      <c r="LWQ370" s="323"/>
      <c r="LWR370" s="323"/>
      <c r="LWS370" s="323"/>
      <c r="LWT370" s="323"/>
      <c r="LWU370" s="323"/>
      <c r="LWV370" s="323"/>
      <c r="LWW370" s="323"/>
      <c r="LWX370" s="323"/>
      <c r="LWY370" s="323"/>
      <c r="LWZ370" s="323"/>
      <c r="LXA370" s="323"/>
      <c r="LXB370" s="323"/>
      <c r="LXC370" s="323"/>
      <c r="LXD370" s="323"/>
      <c r="LXE370" s="323"/>
      <c r="LXF370" s="323"/>
      <c r="LXG370" s="323"/>
      <c r="LXH370" s="323"/>
      <c r="LXI370" s="323"/>
      <c r="LXJ370" s="323"/>
      <c r="LXK370" s="323"/>
      <c r="LXL370" s="323"/>
      <c r="LXM370" s="323"/>
      <c r="LXN370" s="323"/>
      <c r="LXO370" s="323"/>
      <c r="LXP370" s="323"/>
      <c r="LXQ370" s="323"/>
      <c r="LXR370" s="323"/>
      <c r="LXS370" s="323"/>
      <c r="LXT370" s="323"/>
      <c r="LXU370" s="323"/>
      <c r="LXV370" s="323"/>
      <c r="LXW370" s="323"/>
      <c r="LXX370" s="323"/>
      <c r="LXY370" s="323"/>
      <c r="LXZ370" s="323"/>
      <c r="LYA370" s="323"/>
      <c r="LYB370" s="323"/>
      <c r="LYC370" s="323"/>
      <c r="LYD370" s="323"/>
      <c r="LYE370" s="323"/>
      <c r="LYF370" s="323"/>
      <c r="LYG370" s="323"/>
      <c r="LYH370" s="323"/>
      <c r="LYI370" s="323"/>
      <c r="LYJ370" s="323"/>
      <c r="LYK370" s="323"/>
      <c r="LYL370" s="323"/>
      <c r="LYM370" s="323"/>
      <c r="LYN370" s="323"/>
      <c r="LYO370" s="323"/>
      <c r="LYP370" s="323"/>
      <c r="LYQ370" s="323"/>
      <c r="LYR370" s="323"/>
      <c r="LYS370" s="323"/>
      <c r="LYT370" s="323"/>
      <c r="LYU370" s="323"/>
      <c r="LYV370" s="323"/>
      <c r="LYW370" s="323"/>
      <c r="LYX370" s="323"/>
      <c r="LYY370" s="323"/>
      <c r="LYZ370" s="323"/>
      <c r="LZA370" s="323"/>
      <c r="LZB370" s="323"/>
      <c r="LZC370" s="323"/>
      <c r="LZD370" s="323"/>
      <c r="LZE370" s="323"/>
      <c r="LZF370" s="323"/>
      <c r="LZG370" s="323"/>
      <c r="LZH370" s="323"/>
      <c r="LZI370" s="323"/>
      <c r="LZJ370" s="323"/>
      <c r="LZK370" s="323"/>
      <c r="LZL370" s="323"/>
      <c r="LZM370" s="323"/>
      <c r="LZN370" s="323"/>
      <c r="LZO370" s="323"/>
      <c r="LZP370" s="323"/>
      <c r="LZQ370" s="323"/>
      <c r="LZR370" s="323"/>
      <c r="LZS370" s="323"/>
      <c r="LZT370" s="323"/>
      <c r="LZU370" s="323"/>
      <c r="LZV370" s="323"/>
      <c r="LZW370" s="323"/>
      <c r="LZX370" s="323"/>
      <c r="LZY370" s="323"/>
      <c r="LZZ370" s="323"/>
      <c r="MAA370" s="323"/>
      <c r="MAB370" s="323"/>
      <c r="MAC370" s="323"/>
      <c r="MAD370" s="323"/>
      <c r="MAE370" s="323"/>
      <c r="MAF370" s="323"/>
      <c r="MAG370" s="323"/>
      <c r="MAH370" s="323"/>
      <c r="MAI370" s="323"/>
      <c r="MAJ370" s="323"/>
      <c r="MAK370" s="323"/>
      <c r="MAL370" s="323"/>
      <c r="MAM370" s="323"/>
      <c r="MAN370" s="323"/>
      <c r="MAO370" s="323"/>
      <c r="MAP370" s="323"/>
      <c r="MAQ370" s="323"/>
      <c r="MAR370" s="323"/>
      <c r="MAS370" s="323"/>
      <c r="MAT370" s="323"/>
      <c r="MAU370" s="323"/>
      <c r="MAV370" s="323"/>
      <c r="MAW370" s="323"/>
      <c r="MAX370" s="323"/>
      <c r="MAY370" s="323"/>
      <c r="MAZ370" s="323"/>
      <c r="MBA370" s="323"/>
      <c r="MBB370" s="323"/>
      <c r="MBC370" s="323"/>
      <c r="MBD370" s="323"/>
      <c r="MBE370" s="323"/>
      <c r="MBF370" s="323"/>
      <c r="MBG370" s="323"/>
      <c r="MBH370" s="323"/>
      <c r="MBI370" s="323"/>
      <c r="MBJ370" s="323"/>
      <c r="MBK370" s="323"/>
      <c r="MBL370" s="323"/>
      <c r="MBM370" s="323"/>
      <c r="MBN370" s="323"/>
      <c r="MBO370" s="323"/>
      <c r="MBP370" s="323"/>
      <c r="MBQ370" s="323"/>
      <c r="MBR370" s="323"/>
      <c r="MBS370" s="323"/>
      <c r="MBT370" s="323"/>
      <c r="MBU370" s="323"/>
      <c r="MBV370" s="323"/>
      <c r="MBW370" s="323"/>
      <c r="MBX370" s="323"/>
      <c r="MBY370" s="323"/>
      <c r="MBZ370" s="323"/>
      <c r="MCA370" s="323"/>
      <c r="MCB370" s="323"/>
      <c r="MCC370" s="323"/>
      <c r="MCD370" s="323"/>
      <c r="MCE370" s="323"/>
      <c r="MCF370" s="323"/>
      <c r="MCG370" s="323"/>
      <c r="MCH370" s="323"/>
      <c r="MCI370" s="323"/>
      <c r="MCJ370" s="323"/>
      <c r="MCK370" s="323"/>
      <c r="MCL370" s="323"/>
      <c r="MCM370" s="323"/>
      <c r="MCN370" s="323"/>
      <c r="MCO370" s="323"/>
      <c r="MCP370" s="323"/>
      <c r="MCQ370" s="323"/>
      <c r="MCR370" s="323"/>
      <c r="MCS370" s="323"/>
      <c r="MCT370" s="323"/>
      <c r="MCU370" s="323"/>
      <c r="MCV370" s="323"/>
      <c r="MCW370" s="323"/>
      <c r="MCX370" s="323"/>
      <c r="MCY370" s="323"/>
      <c r="MCZ370" s="323"/>
      <c r="MDA370" s="323"/>
      <c r="MDB370" s="323"/>
      <c r="MDC370" s="323"/>
      <c r="MDD370" s="323"/>
      <c r="MDE370" s="323"/>
      <c r="MDF370" s="323"/>
      <c r="MDG370" s="323"/>
      <c r="MDH370" s="323"/>
      <c r="MDI370" s="323"/>
      <c r="MDJ370" s="323"/>
      <c r="MDK370" s="323"/>
      <c r="MDL370" s="323"/>
      <c r="MDM370" s="323"/>
      <c r="MDN370" s="323"/>
      <c r="MDO370" s="323"/>
      <c r="MDP370" s="323"/>
      <c r="MDQ370" s="323"/>
      <c r="MDR370" s="323"/>
      <c r="MDS370" s="323"/>
      <c r="MDT370" s="323"/>
      <c r="MDU370" s="323"/>
      <c r="MDV370" s="323"/>
      <c r="MDW370" s="323"/>
      <c r="MDX370" s="323"/>
      <c r="MDY370" s="323"/>
      <c r="MDZ370" s="323"/>
      <c r="MEA370" s="323"/>
      <c r="MEB370" s="323"/>
      <c r="MEC370" s="323"/>
      <c r="MED370" s="323"/>
      <c r="MEE370" s="323"/>
      <c r="MEF370" s="323"/>
      <c r="MEG370" s="323"/>
      <c r="MEH370" s="323"/>
      <c r="MEI370" s="323"/>
      <c r="MEJ370" s="323"/>
      <c r="MEK370" s="323"/>
      <c r="MEL370" s="323"/>
      <c r="MEM370" s="323"/>
      <c r="MEN370" s="323"/>
      <c r="MEO370" s="323"/>
      <c r="MEP370" s="323"/>
      <c r="MEQ370" s="323"/>
      <c r="MER370" s="323"/>
      <c r="MES370" s="323"/>
      <c r="MET370" s="323"/>
      <c r="MEU370" s="323"/>
      <c r="MEV370" s="323"/>
      <c r="MEW370" s="323"/>
      <c r="MEX370" s="323"/>
      <c r="MEY370" s="323"/>
      <c r="MEZ370" s="323"/>
      <c r="MFA370" s="323"/>
      <c r="MFB370" s="323"/>
      <c r="MFC370" s="323"/>
      <c r="MFD370" s="323"/>
      <c r="MFE370" s="323"/>
      <c r="MFF370" s="323"/>
      <c r="MFG370" s="323"/>
      <c r="MFH370" s="323"/>
      <c r="MFI370" s="323"/>
      <c r="MFJ370" s="323"/>
      <c r="MFK370" s="323"/>
      <c r="MFL370" s="323"/>
      <c r="MFM370" s="323"/>
      <c r="MFN370" s="323"/>
      <c r="MFO370" s="323"/>
      <c r="MFP370" s="323"/>
      <c r="MFQ370" s="323"/>
      <c r="MFR370" s="323"/>
      <c r="MFS370" s="323"/>
      <c r="MFT370" s="323"/>
      <c r="MFU370" s="323"/>
      <c r="MFV370" s="323"/>
      <c r="MFW370" s="323"/>
      <c r="MFX370" s="323"/>
      <c r="MFY370" s="323"/>
      <c r="MFZ370" s="323"/>
      <c r="MGA370" s="323"/>
      <c r="MGB370" s="323"/>
      <c r="MGC370" s="323"/>
      <c r="MGD370" s="323"/>
      <c r="MGE370" s="323"/>
      <c r="MGF370" s="323"/>
      <c r="MGG370" s="323"/>
      <c r="MGH370" s="323"/>
      <c r="MGI370" s="323"/>
      <c r="MGJ370" s="323"/>
      <c r="MGK370" s="323"/>
      <c r="MGL370" s="323"/>
      <c r="MGM370" s="323"/>
      <c r="MGN370" s="323"/>
      <c r="MGO370" s="323"/>
      <c r="MGP370" s="323"/>
      <c r="MGQ370" s="323"/>
      <c r="MGR370" s="323"/>
      <c r="MGS370" s="323"/>
      <c r="MGT370" s="323"/>
      <c r="MGU370" s="323"/>
      <c r="MGV370" s="323"/>
      <c r="MGW370" s="323"/>
      <c r="MGX370" s="323"/>
      <c r="MGY370" s="323"/>
      <c r="MGZ370" s="323"/>
      <c r="MHA370" s="323"/>
      <c r="MHB370" s="323"/>
      <c r="MHC370" s="323"/>
      <c r="MHD370" s="323"/>
      <c r="MHE370" s="323"/>
      <c r="MHF370" s="323"/>
      <c r="MHG370" s="323"/>
      <c r="MHH370" s="323"/>
      <c r="MHI370" s="323"/>
      <c r="MHJ370" s="323"/>
      <c r="MHK370" s="323"/>
      <c r="MHL370" s="323"/>
      <c r="MHM370" s="323"/>
      <c r="MHN370" s="323"/>
      <c r="MHO370" s="323"/>
      <c r="MHP370" s="323"/>
      <c r="MHQ370" s="323"/>
      <c r="MHR370" s="323"/>
      <c r="MHS370" s="323"/>
      <c r="MHT370" s="323"/>
      <c r="MHU370" s="323"/>
      <c r="MHV370" s="323"/>
      <c r="MHW370" s="323"/>
      <c r="MHX370" s="323"/>
      <c r="MHY370" s="323"/>
      <c r="MHZ370" s="323"/>
      <c r="MIA370" s="323"/>
      <c r="MIB370" s="323"/>
      <c r="MIC370" s="323"/>
      <c r="MID370" s="323"/>
      <c r="MIE370" s="323"/>
      <c r="MIF370" s="323"/>
      <c r="MIG370" s="323"/>
      <c r="MIH370" s="323"/>
      <c r="MII370" s="323"/>
      <c r="MIJ370" s="323"/>
      <c r="MIK370" s="323"/>
      <c r="MIL370" s="323"/>
      <c r="MIM370" s="323"/>
      <c r="MIN370" s="323"/>
      <c r="MIO370" s="323"/>
      <c r="MIP370" s="323"/>
      <c r="MIQ370" s="323"/>
      <c r="MIR370" s="323"/>
      <c r="MIS370" s="323"/>
      <c r="MIT370" s="323"/>
      <c r="MIU370" s="323"/>
      <c r="MIV370" s="323"/>
      <c r="MIW370" s="323"/>
      <c r="MIX370" s="323"/>
      <c r="MIY370" s="323"/>
      <c r="MIZ370" s="323"/>
      <c r="MJA370" s="323"/>
      <c r="MJB370" s="323"/>
      <c r="MJC370" s="323"/>
      <c r="MJD370" s="323"/>
      <c r="MJE370" s="323"/>
      <c r="MJF370" s="323"/>
      <c r="MJG370" s="323"/>
      <c r="MJH370" s="323"/>
      <c r="MJI370" s="323"/>
      <c r="MJJ370" s="323"/>
      <c r="MJK370" s="323"/>
      <c r="MJL370" s="323"/>
      <c r="MJM370" s="323"/>
      <c r="MJN370" s="323"/>
      <c r="MJO370" s="323"/>
      <c r="MJP370" s="323"/>
      <c r="MJQ370" s="323"/>
      <c r="MJR370" s="323"/>
      <c r="MJS370" s="323"/>
      <c r="MJT370" s="323"/>
      <c r="MJU370" s="323"/>
      <c r="MJV370" s="323"/>
      <c r="MJW370" s="323"/>
      <c r="MJX370" s="323"/>
      <c r="MJY370" s="323"/>
      <c r="MJZ370" s="323"/>
      <c r="MKA370" s="323"/>
      <c r="MKB370" s="323"/>
      <c r="MKC370" s="323"/>
      <c r="MKD370" s="323"/>
      <c r="MKE370" s="323"/>
      <c r="MKF370" s="323"/>
      <c r="MKG370" s="323"/>
      <c r="MKH370" s="323"/>
      <c r="MKI370" s="323"/>
      <c r="MKJ370" s="323"/>
      <c r="MKK370" s="323"/>
      <c r="MKL370" s="323"/>
      <c r="MKM370" s="323"/>
      <c r="MKN370" s="323"/>
      <c r="MKO370" s="323"/>
      <c r="MKP370" s="323"/>
      <c r="MKQ370" s="323"/>
      <c r="MKR370" s="323"/>
      <c r="MKS370" s="323"/>
      <c r="MKT370" s="323"/>
      <c r="MKU370" s="323"/>
      <c r="MKV370" s="323"/>
      <c r="MKW370" s="323"/>
      <c r="MKX370" s="323"/>
      <c r="MKY370" s="323"/>
      <c r="MKZ370" s="323"/>
      <c r="MLA370" s="323"/>
      <c r="MLB370" s="323"/>
      <c r="MLC370" s="323"/>
      <c r="MLD370" s="323"/>
      <c r="MLE370" s="323"/>
      <c r="MLF370" s="323"/>
      <c r="MLG370" s="323"/>
      <c r="MLH370" s="323"/>
      <c r="MLI370" s="323"/>
      <c r="MLJ370" s="323"/>
      <c r="MLK370" s="323"/>
      <c r="MLL370" s="323"/>
      <c r="MLM370" s="323"/>
      <c r="MLN370" s="323"/>
      <c r="MLO370" s="323"/>
      <c r="MLP370" s="323"/>
      <c r="MLQ370" s="323"/>
      <c r="MLR370" s="323"/>
      <c r="MLS370" s="323"/>
      <c r="MLT370" s="323"/>
      <c r="MLU370" s="323"/>
      <c r="MLV370" s="323"/>
      <c r="MLW370" s="323"/>
      <c r="MLX370" s="323"/>
      <c r="MLY370" s="323"/>
      <c r="MLZ370" s="323"/>
      <c r="MMA370" s="323"/>
      <c r="MMB370" s="323"/>
      <c r="MMC370" s="323"/>
      <c r="MMD370" s="323"/>
      <c r="MME370" s="323"/>
      <c r="MMF370" s="323"/>
      <c r="MMG370" s="323"/>
      <c r="MMH370" s="323"/>
      <c r="MMI370" s="323"/>
      <c r="MMJ370" s="323"/>
      <c r="MMK370" s="323"/>
      <c r="MML370" s="323"/>
      <c r="MMM370" s="323"/>
      <c r="MMN370" s="323"/>
      <c r="MMO370" s="323"/>
      <c r="MMP370" s="323"/>
      <c r="MMQ370" s="323"/>
      <c r="MMR370" s="323"/>
      <c r="MMS370" s="323"/>
      <c r="MMT370" s="323"/>
      <c r="MMU370" s="323"/>
      <c r="MMV370" s="323"/>
      <c r="MMW370" s="323"/>
      <c r="MMX370" s="323"/>
      <c r="MMY370" s="323"/>
      <c r="MMZ370" s="323"/>
      <c r="MNA370" s="323"/>
      <c r="MNB370" s="323"/>
      <c r="MNC370" s="323"/>
      <c r="MND370" s="323"/>
      <c r="MNE370" s="323"/>
      <c r="MNF370" s="323"/>
      <c r="MNG370" s="323"/>
      <c r="MNH370" s="323"/>
      <c r="MNI370" s="323"/>
      <c r="MNJ370" s="323"/>
      <c r="MNK370" s="323"/>
      <c r="MNL370" s="323"/>
      <c r="MNM370" s="323"/>
      <c r="MNN370" s="323"/>
      <c r="MNO370" s="323"/>
      <c r="MNP370" s="323"/>
      <c r="MNQ370" s="323"/>
      <c r="MNR370" s="323"/>
      <c r="MNS370" s="323"/>
      <c r="MNT370" s="323"/>
      <c r="MNU370" s="323"/>
      <c r="MNV370" s="323"/>
      <c r="MNW370" s="323"/>
      <c r="MNX370" s="323"/>
      <c r="MNY370" s="323"/>
      <c r="MNZ370" s="323"/>
      <c r="MOA370" s="323"/>
      <c r="MOB370" s="323"/>
      <c r="MOC370" s="323"/>
      <c r="MOD370" s="323"/>
      <c r="MOE370" s="323"/>
      <c r="MOF370" s="323"/>
      <c r="MOG370" s="323"/>
      <c r="MOH370" s="323"/>
      <c r="MOI370" s="323"/>
      <c r="MOJ370" s="323"/>
      <c r="MOK370" s="323"/>
      <c r="MOL370" s="323"/>
      <c r="MOM370" s="323"/>
      <c r="MON370" s="323"/>
      <c r="MOO370" s="323"/>
      <c r="MOP370" s="323"/>
      <c r="MOQ370" s="323"/>
      <c r="MOR370" s="323"/>
      <c r="MOS370" s="323"/>
      <c r="MOT370" s="323"/>
      <c r="MOU370" s="323"/>
      <c r="MOV370" s="323"/>
      <c r="MOW370" s="323"/>
      <c r="MOX370" s="323"/>
      <c r="MOY370" s="323"/>
      <c r="MOZ370" s="323"/>
      <c r="MPA370" s="323"/>
      <c r="MPB370" s="323"/>
      <c r="MPC370" s="323"/>
      <c r="MPD370" s="323"/>
      <c r="MPE370" s="323"/>
      <c r="MPF370" s="323"/>
      <c r="MPG370" s="323"/>
      <c r="MPH370" s="323"/>
      <c r="MPI370" s="323"/>
      <c r="MPJ370" s="323"/>
      <c r="MPK370" s="323"/>
      <c r="MPL370" s="323"/>
      <c r="MPM370" s="323"/>
      <c r="MPN370" s="323"/>
      <c r="MPO370" s="323"/>
      <c r="MPP370" s="323"/>
      <c r="MPQ370" s="323"/>
      <c r="MPR370" s="323"/>
      <c r="MPS370" s="323"/>
      <c r="MPT370" s="323"/>
      <c r="MPU370" s="323"/>
      <c r="MPV370" s="323"/>
      <c r="MPW370" s="323"/>
      <c r="MPX370" s="323"/>
      <c r="MPY370" s="323"/>
      <c r="MPZ370" s="323"/>
      <c r="MQA370" s="323"/>
      <c r="MQB370" s="323"/>
      <c r="MQC370" s="323"/>
      <c r="MQD370" s="323"/>
      <c r="MQE370" s="323"/>
      <c r="MQF370" s="323"/>
      <c r="MQG370" s="323"/>
      <c r="MQH370" s="323"/>
      <c r="MQI370" s="323"/>
      <c r="MQJ370" s="323"/>
      <c r="MQK370" s="323"/>
      <c r="MQL370" s="323"/>
      <c r="MQM370" s="323"/>
      <c r="MQN370" s="323"/>
      <c r="MQO370" s="323"/>
      <c r="MQP370" s="323"/>
      <c r="MQQ370" s="323"/>
      <c r="MQR370" s="323"/>
      <c r="MQS370" s="323"/>
      <c r="MQT370" s="323"/>
      <c r="MQU370" s="323"/>
      <c r="MQV370" s="323"/>
      <c r="MQW370" s="323"/>
      <c r="MQX370" s="323"/>
      <c r="MQY370" s="323"/>
      <c r="MQZ370" s="323"/>
      <c r="MRA370" s="323"/>
      <c r="MRB370" s="323"/>
      <c r="MRC370" s="323"/>
      <c r="MRD370" s="323"/>
      <c r="MRE370" s="323"/>
      <c r="MRF370" s="323"/>
      <c r="MRG370" s="323"/>
      <c r="MRH370" s="323"/>
      <c r="MRI370" s="323"/>
      <c r="MRJ370" s="323"/>
      <c r="MRK370" s="323"/>
      <c r="MRL370" s="323"/>
      <c r="MRM370" s="323"/>
      <c r="MRN370" s="323"/>
      <c r="MRO370" s="323"/>
      <c r="MRP370" s="323"/>
      <c r="MRQ370" s="323"/>
      <c r="MRR370" s="323"/>
      <c r="MRS370" s="323"/>
      <c r="MRT370" s="323"/>
      <c r="MRU370" s="323"/>
      <c r="MRV370" s="323"/>
      <c r="MRW370" s="323"/>
      <c r="MRX370" s="323"/>
      <c r="MRY370" s="323"/>
      <c r="MRZ370" s="323"/>
      <c r="MSA370" s="323"/>
      <c r="MSB370" s="323"/>
      <c r="MSC370" s="323"/>
      <c r="MSD370" s="323"/>
      <c r="MSE370" s="323"/>
      <c r="MSF370" s="323"/>
      <c r="MSG370" s="323"/>
      <c r="MSH370" s="323"/>
      <c r="MSI370" s="323"/>
      <c r="MSJ370" s="323"/>
      <c r="MSK370" s="323"/>
      <c r="MSL370" s="323"/>
      <c r="MSM370" s="323"/>
      <c r="MSN370" s="323"/>
      <c r="MSO370" s="323"/>
      <c r="MSP370" s="323"/>
      <c r="MSQ370" s="323"/>
      <c r="MSR370" s="323"/>
      <c r="MSS370" s="323"/>
      <c r="MST370" s="323"/>
      <c r="MSU370" s="323"/>
      <c r="MSV370" s="323"/>
      <c r="MSW370" s="323"/>
      <c r="MSX370" s="323"/>
      <c r="MSY370" s="323"/>
      <c r="MSZ370" s="323"/>
      <c r="MTA370" s="323"/>
      <c r="MTB370" s="323"/>
      <c r="MTC370" s="323"/>
      <c r="MTD370" s="323"/>
      <c r="MTE370" s="323"/>
      <c r="MTF370" s="323"/>
      <c r="MTG370" s="323"/>
      <c r="MTH370" s="323"/>
      <c r="MTI370" s="323"/>
      <c r="MTJ370" s="323"/>
      <c r="MTK370" s="323"/>
      <c r="MTL370" s="323"/>
      <c r="MTM370" s="323"/>
      <c r="MTN370" s="323"/>
      <c r="MTO370" s="323"/>
      <c r="MTP370" s="323"/>
      <c r="MTQ370" s="323"/>
      <c r="MTR370" s="323"/>
      <c r="MTS370" s="323"/>
      <c r="MTT370" s="323"/>
      <c r="MTU370" s="323"/>
      <c r="MTV370" s="323"/>
      <c r="MTW370" s="323"/>
      <c r="MTX370" s="323"/>
      <c r="MTY370" s="323"/>
      <c r="MTZ370" s="323"/>
      <c r="MUA370" s="323"/>
      <c r="MUB370" s="323"/>
      <c r="MUC370" s="323"/>
      <c r="MUD370" s="323"/>
      <c r="MUE370" s="323"/>
      <c r="MUF370" s="323"/>
      <c r="MUG370" s="323"/>
      <c r="MUH370" s="323"/>
      <c r="MUI370" s="323"/>
      <c r="MUJ370" s="323"/>
      <c r="MUK370" s="323"/>
      <c r="MUL370" s="323"/>
      <c r="MUM370" s="323"/>
      <c r="MUN370" s="323"/>
      <c r="MUO370" s="323"/>
      <c r="MUP370" s="323"/>
      <c r="MUQ370" s="323"/>
      <c r="MUR370" s="323"/>
      <c r="MUS370" s="323"/>
      <c r="MUT370" s="323"/>
      <c r="MUU370" s="323"/>
      <c r="MUV370" s="323"/>
      <c r="MUW370" s="323"/>
      <c r="MUX370" s="323"/>
      <c r="MUY370" s="323"/>
      <c r="MUZ370" s="323"/>
      <c r="MVA370" s="323"/>
      <c r="MVB370" s="323"/>
      <c r="MVC370" s="323"/>
      <c r="MVD370" s="323"/>
      <c r="MVE370" s="323"/>
      <c r="MVF370" s="323"/>
      <c r="MVG370" s="323"/>
      <c r="MVH370" s="323"/>
      <c r="MVI370" s="323"/>
      <c r="MVJ370" s="323"/>
      <c r="MVK370" s="323"/>
      <c r="MVL370" s="323"/>
      <c r="MVM370" s="323"/>
      <c r="MVN370" s="323"/>
      <c r="MVO370" s="323"/>
      <c r="MVP370" s="323"/>
      <c r="MVQ370" s="323"/>
      <c r="MVR370" s="323"/>
      <c r="MVS370" s="323"/>
      <c r="MVT370" s="323"/>
      <c r="MVU370" s="323"/>
      <c r="MVV370" s="323"/>
      <c r="MVW370" s="323"/>
      <c r="MVX370" s="323"/>
      <c r="MVY370" s="323"/>
      <c r="MVZ370" s="323"/>
      <c r="MWA370" s="323"/>
      <c r="MWB370" s="323"/>
      <c r="MWC370" s="323"/>
      <c r="MWD370" s="323"/>
      <c r="MWE370" s="323"/>
      <c r="MWF370" s="323"/>
      <c r="MWG370" s="323"/>
      <c r="MWH370" s="323"/>
      <c r="MWI370" s="323"/>
      <c r="MWJ370" s="323"/>
      <c r="MWK370" s="323"/>
      <c r="MWL370" s="323"/>
      <c r="MWM370" s="323"/>
      <c r="MWN370" s="323"/>
      <c r="MWO370" s="323"/>
      <c r="MWP370" s="323"/>
      <c r="MWQ370" s="323"/>
      <c r="MWR370" s="323"/>
      <c r="MWS370" s="323"/>
      <c r="MWT370" s="323"/>
      <c r="MWU370" s="323"/>
      <c r="MWV370" s="323"/>
      <c r="MWW370" s="323"/>
      <c r="MWX370" s="323"/>
      <c r="MWY370" s="323"/>
      <c r="MWZ370" s="323"/>
      <c r="MXA370" s="323"/>
      <c r="MXB370" s="323"/>
      <c r="MXC370" s="323"/>
      <c r="MXD370" s="323"/>
      <c r="MXE370" s="323"/>
      <c r="MXF370" s="323"/>
      <c r="MXG370" s="323"/>
      <c r="MXH370" s="323"/>
      <c r="MXI370" s="323"/>
      <c r="MXJ370" s="323"/>
      <c r="MXK370" s="323"/>
      <c r="MXL370" s="323"/>
      <c r="MXM370" s="323"/>
      <c r="MXN370" s="323"/>
      <c r="MXO370" s="323"/>
      <c r="MXP370" s="323"/>
      <c r="MXQ370" s="323"/>
      <c r="MXR370" s="323"/>
      <c r="MXS370" s="323"/>
      <c r="MXT370" s="323"/>
      <c r="MXU370" s="323"/>
      <c r="MXV370" s="323"/>
      <c r="MXW370" s="323"/>
      <c r="MXX370" s="323"/>
      <c r="MXY370" s="323"/>
      <c r="MXZ370" s="323"/>
      <c r="MYA370" s="323"/>
      <c r="MYB370" s="323"/>
      <c r="MYC370" s="323"/>
      <c r="MYD370" s="323"/>
      <c r="MYE370" s="323"/>
      <c r="MYF370" s="323"/>
      <c r="MYG370" s="323"/>
      <c r="MYH370" s="323"/>
      <c r="MYI370" s="323"/>
      <c r="MYJ370" s="323"/>
      <c r="MYK370" s="323"/>
      <c r="MYL370" s="323"/>
      <c r="MYM370" s="323"/>
      <c r="MYN370" s="323"/>
      <c r="MYO370" s="323"/>
      <c r="MYP370" s="323"/>
      <c r="MYQ370" s="323"/>
      <c r="MYR370" s="323"/>
      <c r="MYS370" s="323"/>
      <c r="MYT370" s="323"/>
      <c r="MYU370" s="323"/>
      <c r="MYV370" s="323"/>
      <c r="MYW370" s="323"/>
      <c r="MYX370" s="323"/>
      <c r="MYY370" s="323"/>
      <c r="MYZ370" s="323"/>
      <c r="MZA370" s="323"/>
      <c r="MZB370" s="323"/>
      <c r="MZC370" s="323"/>
      <c r="MZD370" s="323"/>
      <c r="MZE370" s="323"/>
      <c r="MZF370" s="323"/>
      <c r="MZG370" s="323"/>
      <c r="MZH370" s="323"/>
      <c r="MZI370" s="323"/>
      <c r="MZJ370" s="323"/>
      <c r="MZK370" s="323"/>
      <c r="MZL370" s="323"/>
      <c r="MZM370" s="323"/>
      <c r="MZN370" s="323"/>
      <c r="MZO370" s="323"/>
      <c r="MZP370" s="323"/>
      <c r="MZQ370" s="323"/>
      <c r="MZR370" s="323"/>
      <c r="MZS370" s="323"/>
      <c r="MZT370" s="323"/>
      <c r="MZU370" s="323"/>
      <c r="MZV370" s="323"/>
      <c r="MZW370" s="323"/>
      <c r="MZX370" s="323"/>
      <c r="MZY370" s="323"/>
      <c r="MZZ370" s="323"/>
      <c r="NAA370" s="323"/>
      <c r="NAB370" s="323"/>
      <c r="NAC370" s="323"/>
      <c r="NAD370" s="323"/>
      <c r="NAE370" s="323"/>
      <c r="NAF370" s="323"/>
      <c r="NAG370" s="323"/>
      <c r="NAH370" s="323"/>
      <c r="NAI370" s="323"/>
      <c r="NAJ370" s="323"/>
      <c r="NAK370" s="323"/>
      <c r="NAL370" s="323"/>
      <c r="NAM370" s="323"/>
      <c r="NAN370" s="323"/>
      <c r="NAO370" s="323"/>
      <c r="NAP370" s="323"/>
      <c r="NAQ370" s="323"/>
      <c r="NAR370" s="323"/>
      <c r="NAS370" s="323"/>
      <c r="NAT370" s="323"/>
      <c r="NAU370" s="323"/>
      <c r="NAV370" s="323"/>
      <c r="NAW370" s="323"/>
      <c r="NAX370" s="323"/>
      <c r="NAY370" s="323"/>
      <c r="NAZ370" s="323"/>
      <c r="NBA370" s="323"/>
      <c r="NBB370" s="323"/>
      <c r="NBC370" s="323"/>
      <c r="NBD370" s="323"/>
      <c r="NBE370" s="323"/>
      <c r="NBF370" s="323"/>
      <c r="NBG370" s="323"/>
      <c r="NBH370" s="323"/>
      <c r="NBI370" s="323"/>
      <c r="NBJ370" s="323"/>
      <c r="NBK370" s="323"/>
      <c r="NBL370" s="323"/>
      <c r="NBM370" s="323"/>
      <c r="NBN370" s="323"/>
      <c r="NBO370" s="323"/>
      <c r="NBP370" s="323"/>
      <c r="NBQ370" s="323"/>
      <c r="NBR370" s="323"/>
      <c r="NBS370" s="323"/>
      <c r="NBT370" s="323"/>
      <c r="NBU370" s="323"/>
      <c r="NBV370" s="323"/>
      <c r="NBW370" s="323"/>
      <c r="NBX370" s="323"/>
      <c r="NBY370" s="323"/>
      <c r="NBZ370" s="323"/>
      <c r="NCA370" s="323"/>
      <c r="NCB370" s="323"/>
      <c r="NCC370" s="323"/>
      <c r="NCD370" s="323"/>
      <c r="NCE370" s="323"/>
      <c r="NCF370" s="323"/>
      <c r="NCG370" s="323"/>
      <c r="NCH370" s="323"/>
      <c r="NCI370" s="323"/>
      <c r="NCJ370" s="323"/>
      <c r="NCK370" s="323"/>
      <c r="NCL370" s="323"/>
      <c r="NCM370" s="323"/>
      <c r="NCN370" s="323"/>
      <c r="NCO370" s="323"/>
      <c r="NCP370" s="323"/>
      <c r="NCQ370" s="323"/>
      <c r="NCR370" s="323"/>
      <c r="NCS370" s="323"/>
      <c r="NCT370" s="323"/>
      <c r="NCU370" s="323"/>
      <c r="NCV370" s="323"/>
      <c r="NCW370" s="323"/>
      <c r="NCX370" s="323"/>
      <c r="NCY370" s="323"/>
      <c r="NCZ370" s="323"/>
      <c r="NDA370" s="323"/>
      <c r="NDB370" s="323"/>
      <c r="NDC370" s="323"/>
      <c r="NDD370" s="323"/>
      <c r="NDE370" s="323"/>
      <c r="NDF370" s="323"/>
      <c r="NDG370" s="323"/>
      <c r="NDH370" s="323"/>
      <c r="NDI370" s="323"/>
      <c r="NDJ370" s="323"/>
      <c r="NDK370" s="323"/>
      <c r="NDL370" s="323"/>
      <c r="NDM370" s="323"/>
      <c r="NDN370" s="323"/>
      <c r="NDO370" s="323"/>
      <c r="NDP370" s="323"/>
      <c r="NDQ370" s="323"/>
      <c r="NDR370" s="323"/>
      <c r="NDS370" s="323"/>
      <c r="NDT370" s="323"/>
      <c r="NDU370" s="323"/>
      <c r="NDV370" s="323"/>
      <c r="NDW370" s="323"/>
      <c r="NDX370" s="323"/>
      <c r="NDY370" s="323"/>
      <c r="NDZ370" s="323"/>
      <c r="NEA370" s="323"/>
      <c r="NEB370" s="323"/>
      <c r="NEC370" s="323"/>
      <c r="NED370" s="323"/>
      <c r="NEE370" s="323"/>
      <c r="NEF370" s="323"/>
      <c r="NEG370" s="323"/>
      <c r="NEH370" s="323"/>
      <c r="NEI370" s="323"/>
      <c r="NEJ370" s="323"/>
      <c r="NEK370" s="323"/>
      <c r="NEL370" s="323"/>
      <c r="NEM370" s="323"/>
      <c r="NEN370" s="323"/>
      <c r="NEO370" s="323"/>
      <c r="NEP370" s="323"/>
      <c r="NEQ370" s="323"/>
      <c r="NER370" s="323"/>
      <c r="NES370" s="323"/>
      <c r="NET370" s="323"/>
      <c r="NEU370" s="323"/>
      <c r="NEV370" s="323"/>
      <c r="NEW370" s="323"/>
      <c r="NEX370" s="323"/>
      <c r="NEY370" s="323"/>
      <c r="NEZ370" s="323"/>
      <c r="NFA370" s="323"/>
      <c r="NFB370" s="323"/>
      <c r="NFC370" s="323"/>
      <c r="NFD370" s="323"/>
      <c r="NFE370" s="323"/>
      <c r="NFF370" s="323"/>
      <c r="NFG370" s="323"/>
      <c r="NFH370" s="323"/>
      <c r="NFI370" s="323"/>
      <c r="NFJ370" s="323"/>
      <c r="NFK370" s="323"/>
      <c r="NFL370" s="323"/>
      <c r="NFM370" s="323"/>
      <c r="NFN370" s="323"/>
      <c r="NFO370" s="323"/>
      <c r="NFP370" s="323"/>
      <c r="NFQ370" s="323"/>
      <c r="NFR370" s="323"/>
      <c r="NFS370" s="323"/>
      <c r="NFT370" s="323"/>
      <c r="NFU370" s="323"/>
      <c r="NFV370" s="323"/>
      <c r="NFW370" s="323"/>
      <c r="NFX370" s="323"/>
      <c r="NFY370" s="323"/>
      <c r="NFZ370" s="323"/>
      <c r="NGA370" s="323"/>
      <c r="NGB370" s="323"/>
      <c r="NGC370" s="323"/>
      <c r="NGD370" s="323"/>
      <c r="NGE370" s="323"/>
      <c r="NGF370" s="323"/>
      <c r="NGG370" s="323"/>
      <c r="NGH370" s="323"/>
      <c r="NGI370" s="323"/>
      <c r="NGJ370" s="323"/>
      <c r="NGK370" s="323"/>
      <c r="NGL370" s="323"/>
      <c r="NGM370" s="323"/>
      <c r="NGN370" s="323"/>
      <c r="NGO370" s="323"/>
      <c r="NGP370" s="323"/>
      <c r="NGQ370" s="323"/>
      <c r="NGR370" s="323"/>
      <c r="NGS370" s="323"/>
      <c r="NGT370" s="323"/>
      <c r="NGU370" s="323"/>
      <c r="NGV370" s="323"/>
      <c r="NGW370" s="323"/>
      <c r="NGX370" s="323"/>
      <c r="NGY370" s="323"/>
      <c r="NGZ370" s="323"/>
      <c r="NHA370" s="323"/>
      <c r="NHB370" s="323"/>
      <c r="NHC370" s="323"/>
      <c r="NHD370" s="323"/>
      <c r="NHE370" s="323"/>
      <c r="NHF370" s="323"/>
      <c r="NHG370" s="323"/>
      <c r="NHH370" s="323"/>
      <c r="NHI370" s="323"/>
      <c r="NHJ370" s="323"/>
      <c r="NHK370" s="323"/>
      <c r="NHL370" s="323"/>
      <c r="NHM370" s="323"/>
      <c r="NHN370" s="323"/>
      <c r="NHO370" s="323"/>
      <c r="NHP370" s="323"/>
      <c r="NHQ370" s="323"/>
      <c r="NHR370" s="323"/>
      <c r="NHS370" s="323"/>
      <c r="NHT370" s="323"/>
      <c r="NHU370" s="323"/>
      <c r="NHV370" s="323"/>
      <c r="NHW370" s="323"/>
      <c r="NHX370" s="323"/>
      <c r="NHY370" s="323"/>
      <c r="NHZ370" s="323"/>
      <c r="NIA370" s="323"/>
      <c r="NIB370" s="323"/>
      <c r="NIC370" s="323"/>
      <c r="NID370" s="323"/>
      <c r="NIE370" s="323"/>
      <c r="NIF370" s="323"/>
      <c r="NIG370" s="323"/>
      <c r="NIH370" s="323"/>
      <c r="NII370" s="323"/>
      <c r="NIJ370" s="323"/>
      <c r="NIK370" s="323"/>
      <c r="NIL370" s="323"/>
      <c r="NIM370" s="323"/>
      <c r="NIN370" s="323"/>
      <c r="NIO370" s="323"/>
      <c r="NIP370" s="323"/>
      <c r="NIQ370" s="323"/>
      <c r="NIR370" s="323"/>
      <c r="NIS370" s="323"/>
      <c r="NIT370" s="323"/>
      <c r="NIU370" s="323"/>
      <c r="NIV370" s="323"/>
      <c r="NIW370" s="323"/>
      <c r="NIX370" s="323"/>
      <c r="NIY370" s="323"/>
      <c r="NIZ370" s="323"/>
      <c r="NJA370" s="323"/>
      <c r="NJB370" s="323"/>
      <c r="NJC370" s="323"/>
      <c r="NJD370" s="323"/>
      <c r="NJE370" s="323"/>
      <c r="NJF370" s="323"/>
      <c r="NJG370" s="323"/>
      <c r="NJH370" s="323"/>
      <c r="NJI370" s="323"/>
      <c r="NJJ370" s="323"/>
      <c r="NJK370" s="323"/>
      <c r="NJL370" s="323"/>
      <c r="NJM370" s="323"/>
      <c r="NJN370" s="323"/>
      <c r="NJO370" s="323"/>
      <c r="NJP370" s="323"/>
      <c r="NJQ370" s="323"/>
      <c r="NJR370" s="323"/>
      <c r="NJS370" s="323"/>
      <c r="NJT370" s="323"/>
      <c r="NJU370" s="323"/>
      <c r="NJV370" s="323"/>
      <c r="NJW370" s="323"/>
      <c r="NJX370" s="323"/>
      <c r="NJY370" s="323"/>
      <c r="NJZ370" s="323"/>
      <c r="NKA370" s="323"/>
      <c r="NKB370" s="323"/>
      <c r="NKC370" s="323"/>
      <c r="NKD370" s="323"/>
      <c r="NKE370" s="323"/>
      <c r="NKF370" s="323"/>
      <c r="NKG370" s="323"/>
      <c r="NKH370" s="323"/>
      <c r="NKI370" s="323"/>
      <c r="NKJ370" s="323"/>
      <c r="NKK370" s="323"/>
      <c r="NKL370" s="323"/>
      <c r="NKM370" s="323"/>
      <c r="NKN370" s="323"/>
      <c r="NKO370" s="323"/>
      <c r="NKP370" s="323"/>
      <c r="NKQ370" s="323"/>
      <c r="NKR370" s="323"/>
      <c r="NKS370" s="323"/>
      <c r="NKT370" s="323"/>
      <c r="NKU370" s="323"/>
      <c r="NKV370" s="323"/>
      <c r="NKW370" s="323"/>
      <c r="NKX370" s="323"/>
      <c r="NKY370" s="323"/>
      <c r="NKZ370" s="323"/>
      <c r="NLA370" s="323"/>
      <c r="NLB370" s="323"/>
      <c r="NLC370" s="323"/>
      <c r="NLD370" s="323"/>
      <c r="NLE370" s="323"/>
      <c r="NLF370" s="323"/>
      <c r="NLG370" s="323"/>
      <c r="NLH370" s="323"/>
      <c r="NLI370" s="323"/>
      <c r="NLJ370" s="323"/>
      <c r="NLK370" s="323"/>
      <c r="NLL370" s="323"/>
      <c r="NLM370" s="323"/>
      <c r="NLN370" s="323"/>
      <c r="NLO370" s="323"/>
      <c r="NLP370" s="323"/>
      <c r="NLQ370" s="323"/>
      <c r="NLR370" s="323"/>
      <c r="NLS370" s="323"/>
      <c r="NLT370" s="323"/>
      <c r="NLU370" s="323"/>
      <c r="NLV370" s="323"/>
      <c r="NLW370" s="323"/>
      <c r="NLX370" s="323"/>
      <c r="NLY370" s="323"/>
      <c r="NLZ370" s="323"/>
      <c r="NMA370" s="323"/>
      <c r="NMB370" s="323"/>
      <c r="NMC370" s="323"/>
      <c r="NMD370" s="323"/>
      <c r="NME370" s="323"/>
      <c r="NMF370" s="323"/>
      <c r="NMG370" s="323"/>
      <c r="NMH370" s="323"/>
      <c r="NMI370" s="323"/>
      <c r="NMJ370" s="323"/>
      <c r="NMK370" s="323"/>
      <c r="NML370" s="323"/>
      <c r="NMM370" s="323"/>
      <c r="NMN370" s="323"/>
      <c r="NMO370" s="323"/>
      <c r="NMP370" s="323"/>
      <c r="NMQ370" s="323"/>
      <c r="NMR370" s="323"/>
      <c r="NMS370" s="323"/>
      <c r="NMT370" s="323"/>
      <c r="NMU370" s="323"/>
      <c r="NMV370" s="323"/>
      <c r="NMW370" s="323"/>
      <c r="NMX370" s="323"/>
      <c r="NMY370" s="323"/>
      <c r="NMZ370" s="323"/>
      <c r="NNA370" s="323"/>
      <c r="NNB370" s="323"/>
      <c r="NNC370" s="323"/>
      <c r="NND370" s="323"/>
      <c r="NNE370" s="323"/>
      <c r="NNF370" s="323"/>
      <c r="NNG370" s="323"/>
      <c r="NNH370" s="323"/>
      <c r="NNI370" s="323"/>
      <c r="NNJ370" s="323"/>
      <c r="NNK370" s="323"/>
      <c r="NNL370" s="323"/>
      <c r="NNM370" s="323"/>
      <c r="NNN370" s="323"/>
      <c r="NNO370" s="323"/>
      <c r="NNP370" s="323"/>
      <c r="NNQ370" s="323"/>
      <c r="NNR370" s="323"/>
      <c r="NNS370" s="323"/>
      <c r="NNT370" s="323"/>
      <c r="NNU370" s="323"/>
      <c r="NNV370" s="323"/>
      <c r="NNW370" s="323"/>
      <c r="NNX370" s="323"/>
      <c r="NNY370" s="323"/>
      <c r="NNZ370" s="323"/>
      <c r="NOA370" s="323"/>
      <c r="NOB370" s="323"/>
      <c r="NOC370" s="323"/>
      <c r="NOD370" s="323"/>
      <c r="NOE370" s="323"/>
      <c r="NOF370" s="323"/>
      <c r="NOG370" s="323"/>
      <c r="NOH370" s="323"/>
      <c r="NOI370" s="323"/>
      <c r="NOJ370" s="323"/>
      <c r="NOK370" s="323"/>
      <c r="NOL370" s="323"/>
      <c r="NOM370" s="323"/>
      <c r="NON370" s="323"/>
      <c r="NOO370" s="323"/>
      <c r="NOP370" s="323"/>
      <c r="NOQ370" s="323"/>
      <c r="NOR370" s="323"/>
      <c r="NOS370" s="323"/>
      <c r="NOT370" s="323"/>
      <c r="NOU370" s="323"/>
      <c r="NOV370" s="323"/>
      <c r="NOW370" s="323"/>
      <c r="NOX370" s="323"/>
      <c r="NOY370" s="323"/>
      <c r="NOZ370" s="323"/>
      <c r="NPA370" s="323"/>
      <c r="NPB370" s="323"/>
      <c r="NPC370" s="323"/>
      <c r="NPD370" s="323"/>
      <c r="NPE370" s="323"/>
      <c r="NPF370" s="323"/>
      <c r="NPG370" s="323"/>
      <c r="NPH370" s="323"/>
      <c r="NPI370" s="323"/>
      <c r="NPJ370" s="323"/>
      <c r="NPK370" s="323"/>
      <c r="NPL370" s="323"/>
      <c r="NPM370" s="323"/>
      <c r="NPN370" s="323"/>
      <c r="NPO370" s="323"/>
      <c r="NPP370" s="323"/>
      <c r="NPQ370" s="323"/>
      <c r="NPR370" s="323"/>
      <c r="NPS370" s="323"/>
      <c r="NPT370" s="323"/>
      <c r="NPU370" s="323"/>
      <c r="NPV370" s="323"/>
      <c r="NPW370" s="323"/>
      <c r="NPX370" s="323"/>
      <c r="NPY370" s="323"/>
      <c r="NPZ370" s="323"/>
      <c r="NQA370" s="323"/>
      <c r="NQB370" s="323"/>
      <c r="NQC370" s="323"/>
      <c r="NQD370" s="323"/>
      <c r="NQE370" s="323"/>
      <c r="NQF370" s="323"/>
      <c r="NQG370" s="323"/>
      <c r="NQH370" s="323"/>
      <c r="NQI370" s="323"/>
      <c r="NQJ370" s="323"/>
      <c r="NQK370" s="323"/>
      <c r="NQL370" s="323"/>
      <c r="NQM370" s="323"/>
      <c r="NQN370" s="323"/>
      <c r="NQO370" s="323"/>
      <c r="NQP370" s="323"/>
      <c r="NQQ370" s="323"/>
      <c r="NQR370" s="323"/>
      <c r="NQS370" s="323"/>
      <c r="NQT370" s="323"/>
      <c r="NQU370" s="323"/>
      <c r="NQV370" s="323"/>
      <c r="NQW370" s="323"/>
      <c r="NQX370" s="323"/>
      <c r="NQY370" s="323"/>
      <c r="NQZ370" s="323"/>
      <c r="NRA370" s="323"/>
      <c r="NRB370" s="323"/>
      <c r="NRC370" s="323"/>
      <c r="NRD370" s="323"/>
      <c r="NRE370" s="323"/>
      <c r="NRF370" s="323"/>
      <c r="NRG370" s="323"/>
      <c r="NRH370" s="323"/>
      <c r="NRI370" s="323"/>
      <c r="NRJ370" s="323"/>
      <c r="NRK370" s="323"/>
      <c r="NRL370" s="323"/>
      <c r="NRM370" s="323"/>
      <c r="NRN370" s="323"/>
      <c r="NRO370" s="323"/>
      <c r="NRP370" s="323"/>
      <c r="NRQ370" s="323"/>
      <c r="NRR370" s="323"/>
      <c r="NRS370" s="323"/>
      <c r="NRT370" s="323"/>
      <c r="NRU370" s="323"/>
      <c r="NRV370" s="323"/>
      <c r="NRW370" s="323"/>
      <c r="NRX370" s="323"/>
      <c r="NRY370" s="323"/>
      <c r="NRZ370" s="323"/>
      <c r="NSA370" s="323"/>
      <c r="NSB370" s="323"/>
      <c r="NSC370" s="323"/>
      <c r="NSD370" s="323"/>
      <c r="NSE370" s="323"/>
      <c r="NSF370" s="323"/>
      <c r="NSG370" s="323"/>
      <c r="NSH370" s="323"/>
      <c r="NSI370" s="323"/>
      <c r="NSJ370" s="323"/>
      <c r="NSK370" s="323"/>
      <c r="NSL370" s="323"/>
      <c r="NSM370" s="323"/>
      <c r="NSN370" s="323"/>
      <c r="NSO370" s="323"/>
      <c r="NSP370" s="323"/>
      <c r="NSQ370" s="323"/>
      <c r="NSR370" s="323"/>
      <c r="NSS370" s="323"/>
      <c r="NST370" s="323"/>
      <c r="NSU370" s="323"/>
      <c r="NSV370" s="323"/>
      <c r="NSW370" s="323"/>
      <c r="NSX370" s="323"/>
      <c r="NSY370" s="323"/>
      <c r="NSZ370" s="323"/>
      <c r="NTA370" s="323"/>
      <c r="NTB370" s="323"/>
      <c r="NTC370" s="323"/>
      <c r="NTD370" s="323"/>
      <c r="NTE370" s="323"/>
      <c r="NTF370" s="323"/>
      <c r="NTG370" s="323"/>
      <c r="NTH370" s="323"/>
      <c r="NTI370" s="323"/>
      <c r="NTJ370" s="323"/>
      <c r="NTK370" s="323"/>
      <c r="NTL370" s="323"/>
      <c r="NTM370" s="323"/>
      <c r="NTN370" s="323"/>
      <c r="NTO370" s="323"/>
      <c r="NTP370" s="323"/>
      <c r="NTQ370" s="323"/>
      <c r="NTR370" s="323"/>
      <c r="NTS370" s="323"/>
      <c r="NTT370" s="323"/>
      <c r="NTU370" s="323"/>
      <c r="NTV370" s="323"/>
      <c r="NTW370" s="323"/>
      <c r="NTX370" s="323"/>
      <c r="NTY370" s="323"/>
      <c r="NTZ370" s="323"/>
      <c r="NUA370" s="323"/>
      <c r="NUB370" s="323"/>
      <c r="NUC370" s="323"/>
      <c r="NUD370" s="323"/>
      <c r="NUE370" s="323"/>
      <c r="NUF370" s="323"/>
      <c r="NUG370" s="323"/>
      <c r="NUH370" s="323"/>
      <c r="NUI370" s="323"/>
      <c r="NUJ370" s="323"/>
      <c r="NUK370" s="323"/>
      <c r="NUL370" s="323"/>
      <c r="NUM370" s="323"/>
      <c r="NUN370" s="323"/>
      <c r="NUO370" s="323"/>
      <c r="NUP370" s="323"/>
      <c r="NUQ370" s="323"/>
      <c r="NUR370" s="323"/>
      <c r="NUS370" s="323"/>
      <c r="NUT370" s="323"/>
      <c r="NUU370" s="323"/>
      <c r="NUV370" s="323"/>
      <c r="NUW370" s="323"/>
      <c r="NUX370" s="323"/>
      <c r="NUY370" s="323"/>
      <c r="NUZ370" s="323"/>
      <c r="NVA370" s="323"/>
      <c r="NVB370" s="323"/>
      <c r="NVC370" s="323"/>
      <c r="NVD370" s="323"/>
      <c r="NVE370" s="323"/>
      <c r="NVF370" s="323"/>
      <c r="NVG370" s="323"/>
      <c r="NVH370" s="323"/>
      <c r="NVI370" s="323"/>
      <c r="NVJ370" s="323"/>
      <c r="NVK370" s="323"/>
      <c r="NVL370" s="323"/>
      <c r="NVM370" s="323"/>
      <c r="NVN370" s="323"/>
      <c r="NVO370" s="323"/>
      <c r="NVP370" s="323"/>
      <c r="NVQ370" s="323"/>
      <c r="NVR370" s="323"/>
      <c r="NVS370" s="323"/>
      <c r="NVT370" s="323"/>
      <c r="NVU370" s="323"/>
      <c r="NVV370" s="323"/>
      <c r="NVW370" s="323"/>
      <c r="NVX370" s="323"/>
      <c r="NVY370" s="323"/>
      <c r="NVZ370" s="323"/>
      <c r="NWA370" s="323"/>
      <c r="NWB370" s="323"/>
      <c r="NWC370" s="323"/>
      <c r="NWD370" s="323"/>
      <c r="NWE370" s="323"/>
      <c r="NWF370" s="323"/>
      <c r="NWG370" s="323"/>
      <c r="NWH370" s="323"/>
      <c r="NWI370" s="323"/>
      <c r="NWJ370" s="323"/>
      <c r="NWK370" s="323"/>
      <c r="NWL370" s="323"/>
      <c r="NWM370" s="323"/>
      <c r="NWN370" s="323"/>
      <c r="NWO370" s="323"/>
      <c r="NWP370" s="323"/>
      <c r="NWQ370" s="323"/>
      <c r="NWR370" s="323"/>
      <c r="NWS370" s="323"/>
      <c r="NWT370" s="323"/>
      <c r="NWU370" s="323"/>
      <c r="NWV370" s="323"/>
      <c r="NWW370" s="323"/>
      <c r="NWX370" s="323"/>
      <c r="NWY370" s="323"/>
      <c r="NWZ370" s="323"/>
      <c r="NXA370" s="323"/>
      <c r="NXB370" s="323"/>
      <c r="NXC370" s="323"/>
      <c r="NXD370" s="323"/>
      <c r="NXE370" s="323"/>
      <c r="NXF370" s="323"/>
      <c r="NXG370" s="323"/>
      <c r="NXH370" s="323"/>
      <c r="NXI370" s="323"/>
      <c r="NXJ370" s="323"/>
      <c r="NXK370" s="323"/>
      <c r="NXL370" s="323"/>
      <c r="NXM370" s="323"/>
      <c r="NXN370" s="323"/>
      <c r="NXO370" s="323"/>
      <c r="NXP370" s="323"/>
      <c r="NXQ370" s="323"/>
      <c r="NXR370" s="323"/>
      <c r="NXS370" s="323"/>
      <c r="NXT370" s="323"/>
      <c r="NXU370" s="323"/>
      <c r="NXV370" s="323"/>
      <c r="NXW370" s="323"/>
      <c r="NXX370" s="323"/>
      <c r="NXY370" s="323"/>
      <c r="NXZ370" s="323"/>
      <c r="NYA370" s="323"/>
      <c r="NYB370" s="323"/>
      <c r="NYC370" s="323"/>
      <c r="NYD370" s="323"/>
      <c r="NYE370" s="323"/>
      <c r="NYF370" s="323"/>
      <c r="NYG370" s="323"/>
      <c r="NYH370" s="323"/>
      <c r="NYI370" s="323"/>
      <c r="NYJ370" s="323"/>
      <c r="NYK370" s="323"/>
      <c r="NYL370" s="323"/>
      <c r="NYM370" s="323"/>
      <c r="NYN370" s="323"/>
      <c r="NYO370" s="323"/>
      <c r="NYP370" s="323"/>
      <c r="NYQ370" s="323"/>
      <c r="NYR370" s="323"/>
      <c r="NYS370" s="323"/>
      <c r="NYT370" s="323"/>
      <c r="NYU370" s="323"/>
      <c r="NYV370" s="323"/>
      <c r="NYW370" s="323"/>
      <c r="NYX370" s="323"/>
      <c r="NYY370" s="323"/>
      <c r="NYZ370" s="323"/>
      <c r="NZA370" s="323"/>
      <c r="NZB370" s="323"/>
      <c r="NZC370" s="323"/>
      <c r="NZD370" s="323"/>
      <c r="NZE370" s="323"/>
      <c r="NZF370" s="323"/>
      <c r="NZG370" s="323"/>
      <c r="NZH370" s="323"/>
      <c r="NZI370" s="323"/>
      <c r="NZJ370" s="323"/>
      <c r="NZK370" s="323"/>
      <c r="NZL370" s="323"/>
      <c r="NZM370" s="323"/>
      <c r="NZN370" s="323"/>
      <c r="NZO370" s="323"/>
      <c r="NZP370" s="323"/>
      <c r="NZQ370" s="323"/>
      <c r="NZR370" s="323"/>
      <c r="NZS370" s="323"/>
      <c r="NZT370" s="323"/>
      <c r="NZU370" s="323"/>
      <c r="NZV370" s="323"/>
      <c r="NZW370" s="323"/>
      <c r="NZX370" s="323"/>
      <c r="NZY370" s="323"/>
      <c r="NZZ370" s="323"/>
      <c r="OAA370" s="323"/>
      <c r="OAB370" s="323"/>
      <c r="OAC370" s="323"/>
      <c r="OAD370" s="323"/>
      <c r="OAE370" s="323"/>
      <c r="OAF370" s="323"/>
      <c r="OAG370" s="323"/>
      <c r="OAH370" s="323"/>
      <c r="OAI370" s="323"/>
      <c r="OAJ370" s="323"/>
      <c r="OAK370" s="323"/>
      <c r="OAL370" s="323"/>
      <c r="OAM370" s="323"/>
      <c r="OAN370" s="323"/>
      <c r="OAO370" s="323"/>
      <c r="OAP370" s="323"/>
      <c r="OAQ370" s="323"/>
      <c r="OAR370" s="323"/>
      <c r="OAS370" s="323"/>
      <c r="OAT370" s="323"/>
      <c r="OAU370" s="323"/>
      <c r="OAV370" s="323"/>
      <c r="OAW370" s="323"/>
      <c r="OAX370" s="323"/>
      <c r="OAY370" s="323"/>
      <c r="OAZ370" s="323"/>
      <c r="OBA370" s="323"/>
      <c r="OBB370" s="323"/>
      <c r="OBC370" s="323"/>
      <c r="OBD370" s="323"/>
      <c r="OBE370" s="323"/>
      <c r="OBF370" s="323"/>
      <c r="OBG370" s="323"/>
      <c r="OBH370" s="323"/>
      <c r="OBI370" s="323"/>
      <c r="OBJ370" s="323"/>
      <c r="OBK370" s="323"/>
      <c r="OBL370" s="323"/>
      <c r="OBM370" s="323"/>
      <c r="OBN370" s="323"/>
      <c r="OBO370" s="323"/>
      <c r="OBP370" s="323"/>
      <c r="OBQ370" s="323"/>
      <c r="OBR370" s="323"/>
      <c r="OBS370" s="323"/>
      <c r="OBT370" s="323"/>
      <c r="OBU370" s="323"/>
      <c r="OBV370" s="323"/>
      <c r="OBW370" s="323"/>
      <c r="OBX370" s="323"/>
      <c r="OBY370" s="323"/>
      <c r="OBZ370" s="323"/>
      <c r="OCA370" s="323"/>
      <c r="OCB370" s="323"/>
      <c r="OCC370" s="323"/>
      <c r="OCD370" s="323"/>
      <c r="OCE370" s="323"/>
      <c r="OCF370" s="323"/>
      <c r="OCG370" s="323"/>
      <c r="OCH370" s="323"/>
      <c r="OCI370" s="323"/>
      <c r="OCJ370" s="323"/>
      <c r="OCK370" s="323"/>
      <c r="OCL370" s="323"/>
      <c r="OCM370" s="323"/>
      <c r="OCN370" s="323"/>
      <c r="OCO370" s="323"/>
      <c r="OCP370" s="323"/>
      <c r="OCQ370" s="323"/>
      <c r="OCR370" s="323"/>
      <c r="OCS370" s="323"/>
      <c r="OCT370" s="323"/>
      <c r="OCU370" s="323"/>
      <c r="OCV370" s="323"/>
      <c r="OCW370" s="323"/>
      <c r="OCX370" s="323"/>
      <c r="OCY370" s="323"/>
      <c r="OCZ370" s="323"/>
      <c r="ODA370" s="323"/>
      <c r="ODB370" s="323"/>
      <c r="ODC370" s="323"/>
      <c r="ODD370" s="323"/>
      <c r="ODE370" s="323"/>
      <c r="ODF370" s="323"/>
      <c r="ODG370" s="323"/>
      <c r="ODH370" s="323"/>
      <c r="ODI370" s="323"/>
      <c r="ODJ370" s="323"/>
      <c r="ODK370" s="323"/>
      <c r="ODL370" s="323"/>
      <c r="ODM370" s="323"/>
      <c r="ODN370" s="323"/>
      <c r="ODO370" s="323"/>
      <c r="ODP370" s="323"/>
      <c r="ODQ370" s="323"/>
      <c r="ODR370" s="323"/>
      <c r="ODS370" s="323"/>
      <c r="ODT370" s="323"/>
      <c r="ODU370" s="323"/>
      <c r="ODV370" s="323"/>
      <c r="ODW370" s="323"/>
      <c r="ODX370" s="323"/>
      <c r="ODY370" s="323"/>
      <c r="ODZ370" s="323"/>
      <c r="OEA370" s="323"/>
      <c r="OEB370" s="323"/>
      <c r="OEC370" s="323"/>
      <c r="OED370" s="323"/>
      <c r="OEE370" s="323"/>
      <c r="OEF370" s="323"/>
      <c r="OEG370" s="323"/>
      <c r="OEH370" s="323"/>
      <c r="OEI370" s="323"/>
      <c r="OEJ370" s="323"/>
      <c r="OEK370" s="323"/>
      <c r="OEL370" s="323"/>
      <c r="OEM370" s="323"/>
      <c r="OEN370" s="323"/>
      <c r="OEO370" s="323"/>
      <c r="OEP370" s="323"/>
      <c r="OEQ370" s="323"/>
      <c r="OER370" s="323"/>
      <c r="OES370" s="323"/>
      <c r="OET370" s="323"/>
      <c r="OEU370" s="323"/>
      <c r="OEV370" s="323"/>
      <c r="OEW370" s="323"/>
      <c r="OEX370" s="323"/>
      <c r="OEY370" s="323"/>
      <c r="OEZ370" s="323"/>
      <c r="OFA370" s="323"/>
      <c r="OFB370" s="323"/>
      <c r="OFC370" s="323"/>
      <c r="OFD370" s="323"/>
      <c r="OFE370" s="323"/>
      <c r="OFF370" s="323"/>
      <c r="OFG370" s="323"/>
      <c r="OFH370" s="323"/>
      <c r="OFI370" s="323"/>
      <c r="OFJ370" s="323"/>
      <c r="OFK370" s="323"/>
      <c r="OFL370" s="323"/>
      <c r="OFM370" s="323"/>
      <c r="OFN370" s="323"/>
      <c r="OFO370" s="323"/>
      <c r="OFP370" s="323"/>
      <c r="OFQ370" s="323"/>
      <c r="OFR370" s="323"/>
      <c r="OFS370" s="323"/>
      <c r="OFT370" s="323"/>
      <c r="OFU370" s="323"/>
      <c r="OFV370" s="323"/>
      <c r="OFW370" s="323"/>
      <c r="OFX370" s="323"/>
      <c r="OFY370" s="323"/>
      <c r="OFZ370" s="323"/>
      <c r="OGA370" s="323"/>
      <c r="OGB370" s="323"/>
      <c r="OGC370" s="323"/>
      <c r="OGD370" s="323"/>
      <c r="OGE370" s="323"/>
      <c r="OGF370" s="323"/>
      <c r="OGG370" s="323"/>
      <c r="OGH370" s="323"/>
      <c r="OGI370" s="323"/>
      <c r="OGJ370" s="323"/>
      <c r="OGK370" s="323"/>
      <c r="OGL370" s="323"/>
      <c r="OGM370" s="323"/>
      <c r="OGN370" s="323"/>
      <c r="OGO370" s="323"/>
      <c r="OGP370" s="323"/>
      <c r="OGQ370" s="323"/>
      <c r="OGR370" s="323"/>
      <c r="OGS370" s="323"/>
      <c r="OGT370" s="323"/>
      <c r="OGU370" s="323"/>
      <c r="OGV370" s="323"/>
      <c r="OGW370" s="323"/>
      <c r="OGX370" s="323"/>
      <c r="OGY370" s="323"/>
      <c r="OGZ370" s="323"/>
      <c r="OHA370" s="323"/>
      <c r="OHB370" s="323"/>
      <c r="OHC370" s="323"/>
      <c r="OHD370" s="323"/>
      <c r="OHE370" s="323"/>
      <c r="OHF370" s="323"/>
      <c r="OHG370" s="323"/>
      <c r="OHH370" s="323"/>
      <c r="OHI370" s="323"/>
      <c r="OHJ370" s="323"/>
      <c r="OHK370" s="323"/>
      <c r="OHL370" s="323"/>
      <c r="OHM370" s="323"/>
      <c r="OHN370" s="323"/>
      <c r="OHO370" s="323"/>
      <c r="OHP370" s="323"/>
      <c r="OHQ370" s="323"/>
      <c r="OHR370" s="323"/>
      <c r="OHS370" s="323"/>
      <c r="OHT370" s="323"/>
      <c r="OHU370" s="323"/>
      <c r="OHV370" s="323"/>
      <c r="OHW370" s="323"/>
      <c r="OHX370" s="323"/>
      <c r="OHY370" s="323"/>
      <c r="OHZ370" s="323"/>
      <c r="OIA370" s="323"/>
      <c r="OIB370" s="323"/>
      <c r="OIC370" s="323"/>
      <c r="OID370" s="323"/>
      <c r="OIE370" s="323"/>
      <c r="OIF370" s="323"/>
      <c r="OIG370" s="323"/>
      <c r="OIH370" s="323"/>
      <c r="OII370" s="323"/>
      <c r="OIJ370" s="323"/>
      <c r="OIK370" s="323"/>
      <c r="OIL370" s="323"/>
      <c r="OIM370" s="323"/>
      <c r="OIN370" s="323"/>
      <c r="OIO370" s="323"/>
      <c r="OIP370" s="323"/>
      <c r="OIQ370" s="323"/>
      <c r="OIR370" s="323"/>
      <c r="OIS370" s="323"/>
      <c r="OIT370" s="323"/>
      <c r="OIU370" s="323"/>
      <c r="OIV370" s="323"/>
      <c r="OIW370" s="323"/>
      <c r="OIX370" s="323"/>
      <c r="OIY370" s="323"/>
      <c r="OIZ370" s="323"/>
      <c r="OJA370" s="323"/>
      <c r="OJB370" s="323"/>
      <c r="OJC370" s="323"/>
      <c r="OJD370" s="323"/>
      <c r="OJE370" s="323"/>
      <c r="OJF370" s="323"/>
      <c r="OJG370" s="323"/>
      <c r="OJH370" s="323"/>
      <c r="OJI370" s="323"/>
      <c r="OJJ370" s="323"/>
      <c r="OJK370" s="323"/>
      <c r="OJL370" s="323"/>
      <c r="OJM370" s="323"/>
      <c r="OJN370" s="323"/>
      <c r="OJO370" s="323"/>
      <c r="OJP370" s="323"/>
      <c r="OJQ370" s="323"/>
      <c r="OJR370" s="323"/>
      <c r="OJS370" s="323"/>
      <c r="OJT370" s="323"/>
      <c r="OJU370" s="323"/>
      <c r="OJV370" s="323"/>
      <c r="OJW370" s="323"/>
      <c r="OJX370" s="323"/>
      <c r="OJY370" s="323"/>
      <c r="OJZ370" s="323"/>
      <c r="OKA370" s="323"/>
      <c r="OKB370" s="323"/>
      <c r="OKC370" s="323"/>
      <c r="OKD370" s="323"/>
      <c r="OKE370" s="323"/>
      <c r="OKF370" s="323"/>
      <c r="OKG370" s="323"/>
      <c r="OKH370" s="323"/>
      <c r="OKI370" s="323"/>
      <c r="OKJ370" s="323"/>
      <c r="OKK370" s="323"/>
      <c r="OKL370" s="323"/>
      <c r="OKM370" s="323"/>
      <c r="OKN370" s="323"/>
      <c r="OKO370" s="323"/>
      <c r="OKP370" s="323"/>
      <c r="OKQ370" s="323"/>
      <c r="OKR370" s="323"/>
      <c r="OKS370" s="323"/>
      <c r="OKT370" s="323"/>
      <c r="OKU370" s="323"/>
      <c r="OKV370" s="323"/>
      <c r="OKW370" s="323"/>
      <c r="OKX370" s="323"/>
      <c r="OKY370" s="323"/>
      <c r="OKZ370" s="323"/>
      <c r="OLA370" s="323"/>
      <c r="OLB370" s="323"/>
      <c r="OLC370" s="323"/>
      <c r="OLD370" s="323"/>
      <c r="OLE370" s="323"/>
      <c r="OLF370" s="323"/>
      <c r="OLG370" s="323"/>
      <c r="OLH370" s="323"/>
      <c r="OLI370" s="323"/>
      <c r="OLJ370" s="323"/>
      <c r="OLK370" s="323"/>
      <c r="OLL370" s="323"/>
      <c r="OLM370" s="323"/>
      <c r="OLN370" s="323"/>
      <c r="OLO370" s="323"/>
      <c r="OLP370" s="323"/>
      <c r="OLQ370" s="323"/>
      <c r="OLR370" s="323"/>
      <c r="OLS370" s="323"/>
      <c r="OLT370" s="323"/>
      <c r="OLU370" s="323"/>
      <c r="OLV370" s="323"/>
      <c r="OLW370" s="323"/>
      <c r="OLX370" s="323"/>
      <c r="OLY370" s="323"/>
      <c r="OLZ370" s="323"/>
      <c r="OMA370" s="323"/>
      <c r="OMB370" s="323"/>
      <c r="OMC370" s="323"/>
      <c r="OMD370" s="323"/>
      <c r="OME370" s="323"/>
      <c r="OMF370" s="323"/>
      <c r="OMG370" s="323"/>
      <c r="OMH370" s="323"/>
      <c r="OMI370" s="323"/>
      <c r="OMJ370" s="323"/>
      <c r="OMK370" s="323"/>
      <c r="OML370" s="323"/>
      <c r="OMM370" s="323"/>
      <c r="OMN370" s="323"/>
      <c r="OMO370" s="323"/>
      <c r="OMP370" s="323"/>
      <c r="OMQ370" s="323"/>
      <c r="OMR370" s="323"/>
      <c r="OMS370" s="323"/>
      <c r="OMT370" s="323"/>
      <c r="OMU370" s="323"/>
      <c r="OMV370" s="323"/>
      <c r="OMW370" s="323"/>
      <c r="OMX370" s="323"/>
      <c r="OMY370" s="323"/>
      <c r="OMZ370" s="323"/>
      <c r="ONA370" s="323"/>
      <c r="ONB370" s="323"/>
      <c r="ONC370" s="323"/>
      <c r="OND370" s="323"/>
      <c r="ONE370" s="323"/>
      <c r="ONF370" s="323"/>
      <c r="ONG370" s="323"/>
      <c r="ONH370" s="323"/>
      <c r="ONI370" s="323"/>
      <c r="ONJ370" s="323"/>
      <c r="ONK370" s="323"/>
      <c r="ONL370" s="323"/>
      <c r="ONM370" s="323"/>
      <c r="ONN370" s="323"/>
      <c r="ONO370" s="323"/>
      <c r="ONP370" s="323"/>
      <c r="ONQ370" s="323"/>
      <c r="ONR370" s="323"/>
      <c r="ONS370" s="323"/>
      <c r="ONT370" s="323"/>
      <c r="ONU370" s="323"/>
      <c r="ONV370" s="323"/>
      <c r="ONW370" s="323"/>
      <c r="ONX370" s="323"/>
      <c r="ONY370" s="323"/>
      <c r="ONZ370" s="323"/>
      <c r="OOA370" s="323"/>
      <c r="OOB370" s="323"/>
      <c r="OOC370" s="323"/>
      <c r="OOD370" s="323"/>
      <c r="OOE370" s="323"/>
      <c r="OOF370" s="323"/>
      <c r="OOG370" s="323"/>
      <c r="OOH370" s="323"/>
      <c r="OOI370" s="323"/>
      <c r="OOJ370" s="323"/>
      <c r="OOK370" s="323"/>
      <c r="OOL370" s="323"/>
      <c r="OOM370" s="323"/>
      <c r="OON370" s="323"/>
      <c r="OOO370" s="323"/>
      <c r="OOP370" s="323"/>
      <c r="OOQ370" s="323"/>
      <c r="OOR370" s="323"/>
      <c r="OOS370" s="323"/>
      <c r="OOT370" s="323"/>
      <c r="OOU370" s="323"/>
      <c r="OOV370" s="323"/>
      <c r="OOW370" s="323"/>
      <c r="OOX370" s="323"/>
      <c r="OOY370" s="323"/>
      <c r="OOZ370" s="323"/>
      <c r="OPA370" s="323"/>
      <c r="OPB370" s="323"/>
      <c r="OPC370" s="323"/>
      <c r="OPD370" s="323"/>
      <c r="OPE370" s="323"/>
      <c r="OPF370" s="323"/>
      <c r="OPG370" s="323"/>
      <c r="OPH370" s="323"/>
      <c r="OPI370" s="323"/>
      <c r="OPJ370" s="323"/>
      <c r="OPK370" s="323"/>
      <c r="OPL370" s="323"/>
      <c r="OPM370" s="323"/>
      <c r="OPN370" s="323"/>
      <c r="OPO370" s="323"/>
      <c r="OPP370" s="323"/>
      <c r="OPQ370" s="323"/>
      <c r="OPR370" s="323"/>
      <c r="OPS370" s="323"/>
      <c r="OPT370" s="323"/>
      <c r="OPU370" s="323"/>
      <c r="OPV370" s="323"/>
      <c r="OPW370" s="323"/>
      <c r="OPX370" s="323"/>
      <c r="OPY370" s="323"/>
      <c r="OPZ370" s="323"/>
      <c r="OQA370" s="323"/>
      <c r="OQB370" s="323"/>
      <c r="OQC370" s="323"/>
      <c r="OQD370" s="323"/>
      <c r="OQE370" s="323"/>
      <c r="OQF370" s="323"/>
      <c r="OQG370" s="323"/>
      <c r="OQH370" s="323"/>
      <c r="OQI370" s="323"/>
      <c r="OQJ370" s="323"/>
      <c r="OQK370" s="323"/>
      <c r="OQL370" s="323"/>
      <c r="OQM370" s="323"/>
      <c r="OQN370" s="323"/>
      <c r="OQO370" s="323"/>
      <c r="OQP370" s="323"/>
      <c r="OQQ370" s="323"/>
      <c r="OQR370" s="323"/>
      <c r="OQS370" s="323"/>
      <c r="OQT370" s="323"/>
      <c r="OQU370" s="323"/>
      <c r="OQV370" s="323"/>
      <c r="OQW370" s="323"/>
      <c r="OQX370" s="323"/>
      <c r="OQY370" s="323"/>
      <c r="OQZ370" s="323"/>
      <c r="ORA370" s="323"/>
      <c r="ORB370" s="323"/>
      <c r="ORC370" s="323"/>
      <c r="ORD370" s="323"/>
      <c r="ORE370" s="323"/>
      <c r="ORF370" s="323"/>
      <c r="ORG370" s="323"/>
      <c r="ORH370" s="323"/>
      <c r="ORI370" s="323"/>
      <c r="ORJ370" s="323"/>
      <c r="ORK370" s="323"/>
      <c r="ORL370" s="323"/>
      <c r="ORM370" s="323"/>
      <c r="ORN370" s="323"/>
      <c r="ORO370" s="323"/>
      <c r="ORP370" s="323"/>
      <c r="ORQ370" s="323"/>
      <c r="ORR370" s="323"/>
      <c r="ORS370" s="323"/>
      <c r="ORT370" s="323"/>
      <c r="ORU370" s="323"/>
      <c r="ORV370" s="323"/>
      <c r="ORW370" s="323"/>
      <c r="ORX370" s="323"/>
      <c r="ORY370" s="323"/>
      <c r="ORZ370" s="323"/>
      <c r="OSA370" s="323"/>
      <c r="OSB370" s="323"/>
      <c r="OSC370" s="323"/>
      <c r="OSD370" s="323"/>
      <c r="OSE370" s="323"/>
      <c r="OSF370" s="323"/>
      <c r="OSG370" s="323"/>
      <c r="OSH370" s="323"/>
      <c r="OSI370" s="323"/>
      <c r="OSJ370" s="323"/>
      <c r="OSK370" s="323"/>
      <c r="OSL370" s="323"/>
      <c r="OSM370" s="323"/>
      <c r="OSN370" s="323"/>
      <c r="OSO370" s="323"/>
      <c r="OSP370" s="323"/>
      <c r="OSQ370" s="323"/>
      <c r="OSR370" s="323"/>
      <c r="OSS370" s="323"/>
      <c r="OST370" s="323"/>
      <c r="OSU370" s="323"/>
      <c r="OSV370" s="323"/>
      <c r="OSW370" s="323"/>
      <c r="OSX370" s="323"/>
      <c r="OSY370" s="323"/>
      <c r="OSZ370" s="323"/>
      <c r="OTA370" s="323"/>
      <c r="OTB370" s="323"/>
      <c r="OTC370" s="323"/>
      <c r="OTD370" s="323"/>
      <c r="OTE370" s="323"/>
      <c r="OTF370" s="323"/>
      <c r="OTG370" s="323"/>
      <c r="OTH370" s="323"/>
      <c r="OTI370" s="323"/>
      <c r="OTJ370" s="323"/>
      <c r="OTK370" s="323"/>
      <c r="OTL370" s="323"/>
      <c r="OTM370" s="323"/>
      <c r="OTN370" s="323"/>
      <c r="OTO370" s="323"/>
      <c r="OTP370" s="323"/>
      <c r="OTQ370" s="323"/>
      <c r="OTR370" s="323"/>
      <c r="OTS370" s="323"/>
      <c r="OTT370" s="323"/>
      <c r="OTU370" s="323"/>
      <c r="OTV370" s="323"/>
      <c r="OTW370" s="323"/>
      <c r="OTX370" s="323"/>
      <c r="OTY370" s="323"/>
      <c r="OTZ370" s="323"/>
      <c r="OUA370" s="323"/>
      <c r="OUB370" s="323"/>
      <c r="OUC370" s="323"/>
      <c r="OUD370" s="323"/>
      <c r="OUE370" s="323"/>
      <c r="OUF370" s="323"/>
      <c r="OUG370" s="323"/>
      <c r="OUH370" s="323"/>
      <c r="OUI370" s="323"/>
      <c r="OUJ370" s="323"/>
      <c r="OUK370" s="323"/>
      <c r="OUL370" s="323"/>
      <c r="OUM370" s="323"/>
      <c r="OUN370" s="323"/>
      <c r="OUO370" s="323"/>
      <c r="OUP370" s="323"/>
      <c r="OUQ370" s="323"/>
      <c r="OUR370" s="323"/>
      <c r="OUS370" s="323"/>
      <c r="OUT370" s="323"/>
      <c r="OUU370" s="323"/>
      <c r="OUV370" s="323"/>
      <c r="OUW370" s="323"/>
      <c r="OUX370" s="323"/>
      <c r="OUY370" s="323"/>
      <c r="OUZ370" s="323"/>
      <c r="OVA370" s="323"/>
      <c r="OVB370" s="323"/>
      <c r="OVC370" s="323"/>
      <c r="OVD370" s="323"/>
      <c r="OVE370" s="323"/>
      <c r="OVF370" s="323"/>
      <c r="OVG370" s="323"/>
      <c r="OVH370" s="323"/>
      <c r="OVI370" s="323"/>
      <c r="OVJ370" s="323"/>
      <c r="OVK370" s="323"/>
      <c r="OVL370" s="323"/>
      <c r="OVM370" s="323"/>
      <c r="OVN370" s="323"/>
      <c r="OVO370" s="323"/>
      <c r="OVP370" s="323"/>
      <c r="OVQ370" s="323"/>
      <c r="OVR370" s="323"/>
      <c r="OVS370" s="323"/>
      <c r="OVT370" s="323"/>
      <c r="OVU370" s="323"/>
      <c r="OVV370" s="323"/>
      <c r="OVW370" s="323"/>
      <c r="OVX370" s="323"/>
      <c r="OVY370" s="323"/>
      <c r="OVZ370" s="323"/>
      <c r="OWA370" s="323"/>
      <c r="OWB370" s="323"/>
      <c r="OWC370" s="323"/>
      <c r="OWD370" s="323"/>
      <c r="OWE370" s="323"/>
      <c r="OWF370" s="323"/>
      <c r="OWG370" s="323"/>
      <c r="OWH370" s="323"/>
      <c r="OWI370" s="323"/>
      <c r="OWJ370" s="323"/>
      <c r="OWK370" s="323"/>
      <c r="OWL370" s="323"/>
      <c r="OWM370" s="323"/>
      <c r="OWN370" s="323"/>
      <c r="OWO370" s="323"/>
      <c r="OWP370" s="323"/>
      <c r="OWQ370" s="323"/>
      <c r="OWR370" s="323"/>
      <c r="OWS370" s="323"/>
      <c r="OWT370" s="323"/>
      <c r="OWU370" s="323"/>
      <c r="OWV370" s="323"/>
      <c r="OWW370" s="323"/>
      <c r="OWX370" s="323"/>
      <c r="OWY370" s="323"/>
      <c r="OWZ370" s="323"/>
      <c r="OXA370" s="323"/>
      <c r="OXB370" s="323"/>
      <c r="OXC370" s="323"/>
      <c r="OXD370" s="323"/>
      <c r="OXE370" s="323"/>
      <c r="OXF370" s="323"/>
      <c r="OXG370" s="323"/>
      <c r="OXH370" s="323"/>
      <c r="OXI370" s="323"/>
      <c r="OXJ370" s="323"/>
      <c r="OXK370" s="323"/>
      <c r="OXL370" s="323"/>
      <c r="OXM370" s="323"/>
      <c r="OXN370" s="323"/>
      <c r="OXO370" s="323"/>
      <c r="OXP370" s="323"/>
      <c r="OXQ370" s="323"/>
      <c r="OXR370" s="323"/>
      <c r="OXS370" s="323"/>
      <c r="OXT370" s="323"/>
      <c r="OXU370" s="323"/>
      <c r="OXV370" s="323"/>
      <c r="OXW370" s="323"/>
      <c r="OXX370" s="323"/>
      <c r="OXY370" s="323"/>
      <c r="OXZ370" s="323"/>
      <c r="OYA370" s="323"/>
      <c r="OYB370" s="323"/>
      <c r="OYC370" s="323"/>
      <c r="OYD370" s="323"/>
      <c r="OYE370" s="323"/>
      <c r="OYF370" s="323"/>
      <c r="OYG370" s="323"/>
      <c r="OYH370" s="323"/>
      <c r="OYI370" s="323"/>
      <c r="OYJ370" s="323"/>
      <c r="OYK370" s="323"/>
      <c r="OYL370" s="323"/>
      <c r="OYM370" s="323"/>
      <c r="OYN370" s="323"/>
      <c r="OYO370" s="323"/>
      <c r="OYP370" s="323"/>
      <c r="OYQ370" s="323"/>
      <c r="OYR370" s="323"/>
      <c r="OYS370" s="323"/>
      <c r="OYT370" s="323"/>
      <c r="OYU370" s="323"/>
      <c r="OYV370" s="323"/>
      <c r="OYW370" s="323"/>
      <c r="OYX370" s="323"/>
      <c r="OYY370" s="323"/>
      <c r="OYZ370" s="323"/>
      <c r="OZA370" s="323"/>
      <c r="OZB370" s="323"/>
      <c r="OZC370" s="323"/>
      <c r="OZD370" s="323"/>
      <c r="OZE370" s="323"/>
      <c r="OZF370" s="323"/>
      <c r="OZG370" s="323"/>
      <c r="OZH370" s="323"/>
      <c r="OZI370" s="323"/>
      <c r="OZJ370" s="323"/>
      <c r="OZK370" s="323"/>
      <c r="OZL370" s="323"/>
      <c r="OZM370" s="323"/>
      <c r="OZN370" s="323"/>
      <c r="OZO370" s="323"/>
      <c r="OZP370" s="323"/>
      <c r="OZQ370" s="323"/>
      <c r="OZR370" s="323"/>
      <c r="OZS370" s="323"/>
      <c r="OZT370" s="323"/>
      <c r="OZU370" s="323"/>
      <c r="OZV370" s="323"/>
      <c r="OZW370" s="323"/>
      <c r="OZX370" s="323"/>
      <c r="OZY370" s="323"/>
      <c r="OZZ370" s="323"/>
      <c r="PAA370" s="323"/>
      <c r="PAB370" s="323"/>
      <c r="PAC370" s="323"/>
      <c r="PAD370" s="323"/>
      <c r="PAE370" s="323"/>
      <c r="PAF370" s="323"/>
      <c r="PAG370" s="323"/>
      <c r="PAH370" s="323"/>
      <c r="PAI370" s="323"/>
      <c r="PAJ370" s="323"/>
      <c r="PAK370" s="323"/>
      <c r="PAL370" s="323"/>
      <c r="PAM370" s="323"/>
      <c r="PAN370" s="323"/>
      <c r="PAO370" s="323"/>
      <c r="PAP370" s="323"/>
      <c r="PAQ370" s="323"/>
      <c r="PAR370" s="323"/>
      <c r="PAS370" s="323"/>
      <c r="PAT370" s="323"/>
      <c r="PAU370" s="323"/>
      <c r="PAV370" s="323"/>
      <c r="PAW370" s="323"/>
      <c r="PAX370" s="323"/>
      <c r="PAY370" s="323"/>
      <c r="PAZ370" s="323"/>
      <c r="PBA370" s="323"/>
      <c r="PBB370" s="323"/>
      <c r="PBC370" s="323"/>
      <c r="PBD370" s="323"/>
      <c r="PBE370" s="323"/>
      <c r="PBF370" s="323"/>
      <c r="PBG370" s="323"/>
      <c r="PBH370" s="323"/>
      <c r="PBI370" s="323"/>
      <c r="PBJ370" s="323"/>
      <c r="PBK370" s="323"/>
      <c r="PBL370" s="323"/>
      <c r="PBM370" s="323"/>
      <c r="PBN370" s="323"/>
      <c r="PBO370" s="323"/>
      <c r="PBP370" s="323"/>
      <c r="PBQ370" s="323"/>
      <c r="PBR370" s="323"/>
      <c r="PBS370" s="323"/>
      <c r="PBT370" s="323"/>
      <c r="PBU370" s="323"/>
      <c r="PBV370" s="323"/>
      <c r="PBW370" s="323"/>
      <c r="PBX370" s="323"/>
      <c r="PBY370" s="323"/>
      <c r="PBZ370" s="323"/>
      <c r="PCA370" s="323"/>
      <c r="PCB370" s="323"/>
      <c r="PCC370" s="323"/>
      <c r="PCD370" s="323"/>
      <c r="PCE370" s="323"/>
      <c r="PCF370" s="323"/>
      <c r="PCG370" s="323"/>
      <c r="PCH370" s="323"/>
      <c r="PCI370" s="323"/>
      <c r="PCJ370" s="323"/>
      <c r="PCK370" s="323"/>
      <c r="PCL370" s="323"/>
      <c r="PCM370" s="323"/>
      <c r="PCN370" s="323"/>
      <c r="PCO370" s="323"/>
      <c r="PCP370" s="323"/>
      <c r="PCQ370" s="323"/>
      <c r="PCR370" s="323"/>
      <c r="PCS370" s="323"/>
      <c r="PCT370" s="323"/>
      <c r="PCU370" s="323"/>
      <c r="PCV370" s="323"/>
      <c r="PCW370" s="323"/>
      <c r="PCX370" s="323"/>
      <c r="PCY370" s="323"/>
      <c r="PCZ370" s="323"/>
      <c r="PDA370" s="323"/>
      <c r="PDB370" s="323"/>
      <c r="PDC370" s="323"/>
      <c r="PDD370" s="323"/>
      <c r="PDE370" s="323"/>
      <c r="PDF370" s="323"/>
      <c r="PDG370" s="323"/>
      <c r="PDH370" s="323"/>
      <c r="PDI370" s="323"/>
      <c r="PDJ370" s="323"/>
      <c r="PDK370" s="323"/>
      <c r="PDL370" s="323"/>
      <c r="PDM370" s="323"/>
      <c r="PDN370" s="323"/>
      <c r="PDO370" s="323"/>
      <c r="PDP370" s="323"/>
      <c r="PDQ370" s="323"/>
      <c r="PDR370" s="323"/>
      <c r="PDS370" s="323"/>
      <c r="PDT370" s="323"/>
      <c r="PDU370" s="323"/>
      <c r="PDV370" s="323"/>
      <c r="PDW370" s="323"/>
      <c r="PDX370" s="323"/>
      <c r="PDY370" s="323"/>
      <c r="PDZ370" s="323"/>
      <c r="PEA370" s="323"/>
      <c r="PEB370" s="323"/>
      <c r="PEC370" s="323"/>
      <c r="PED370" s="323"/>
      <c r="PEE370" s="323"/>
      <c r="PEF370" s="323"/>
      <c r="PEG370" s="323"/>
      <c r="PEH370" s="323"/>
      <c r="PEI370" s="323"/>
      <c r="PEJ370" s="323"/>
      <c r="PEK370" s="323"/>
      <c r="PEL370" s="323"/>
      <c r="PEM370" s="323"/>
      <c r="PEN370" s="323"/>
      <c r="PEO370" s="323"/>
      <c r="PEP370" s="323"/>
      <c r="PEQ370" s="323"/>
      <c r="PER370" s="323"/>
      <c r="PES370" s="323"/>
      <c r="PET370" s="323"/>
      <c r="PEU370" s="323"/>
      <c r="PEV370" s="323"/>
      <c r="PEW370" s="323"/>
      <c r="PEX370" s="323"/>
      <c r="PEY370" s="323"/>
      <c r="PEZ370" s="323"/>
      <c r="PFA370" s="323"/>
      <c r="PFB370" s="323"/>
      <c r="PFC370" s="323"/>
      <c r="PFD370" s="323"/>
      <c r="PFE370" s="323"/>
      <c r="PFF370" s="323"/>
      <c r="PFG370" s="323"/>
      <c r="PFH370" s="323"/>
      <c r="PFI370" s="323"/>
      <c r="PFJ370" s="323"/>
      <c r="PFK370" s="323"/>
      <c r="PFL370" s="323"/>
      <c r="PFM370" s="323"/>
      <c r="PFN370" s="323"/>
      <c r="PFO370" s="323"/>
      <c r="PFP370" s="323"/>
      <c r="PFQ370" s="323"/>
      <c r="PFR370" s="323"/>
      <c r="PFS370" s="323"/>
      <c r="PFT370" s="323"/>
      <c r="PFU370" s="323"/>
      <c r="PFV370" s="323"/>
      <c r="PFW370" s="323"/>
      <c r="PFX370" s="323"/>
      <c r="PFY370" s="323"/>
      <c r="PFZ370" s="323"/>
      <c r="PGA370" s="323"/>
      <c r="PGB370" s="323"/>
      <c r="PGC370" s="323"/>
      <c r="PGD370" s="323"/>
      <c r="PGE370" s="323"/>
      <c r="PGF370" s="323"/>
      <c r="PGG370" s="323"/>
      <c r="PGH370" s="323"/>
      <c r="PGI370" s="323"/>
      <c r="PGJ370" s="323"/>
      <c r="PGK370" s="323"/>
      <c r="PGL370" s="323"/>
      <c r="PGM370" s="323"/>
      <c r="PGN370" s="323"/>
      <c r="PGO370" s="323"/>
      <c r="PGP370" s="323"/>
      <c r="PGQ370" s="323"/>
      <c r="PGR370" s="323"/>
      <c r="PGS370" s="323"/>
      <c r="PGT370" s="323"/>
      <c r="PGU370" s="323"/>
      <c r="PGV370" s="323"/>
      <c r="PGW370" s="323"/>
      <c r="PGX370" s="323"/>
      <c r="PGY370" s="323"/>
      <c r="PGZ370" s="323"/>
      <c r="PHA370" s="323"/>
      <c r="PHB370" s="323"/>
      <c r="PHC370" s="323"/>
      <c r="PHD370" s="323"/>
      <c r="PHE370" s="323"/>
      <c r="PHF370" s="323"/>
      <c r="PHG370" s="323"/>
      <c r="PHH370" s="323"/>
      <c r="PHI370" s="323"/>
      <c r="PHJ370" s="323"/>
      <c r="PHK370" s="323"/>
      <c r="PHL370" s="323"/>
      <c r="PHM370" s="323"/>
      <c r="PHN370" s="323"/>
      <c r="PHO370" s="323"/>
      <c r="PHP370" s="323"/>
      <c r="PHQ370" s="323"/>
      <c r="PHR370" s="323"/>
      <c r="PHS370" s="323"/>
      <c r="PHT370" s="323"/>
      <c r="PHU370" s="323"/>
      <c r="PHV370" s="323"/>
      <c r="PHW370" s="323"/>
      <c r="PHX370" s="323"/>
      <c r="PHY370" s="323"/>
      <c r="PHZ370" s="323"/>
      <c r="PIA370" s="323"/>
      <c r="PIB370" s="323"/>
      <c r="PIC370" s="323"/>
      <c r="PID370" s="323"/>
      <c r="PIE370" s="323"/>
      <c r="PIF370" s="323"/>
      <c r="PIG370" s="323"/>
      <c r="PIH370" s="323"/>
      <c r="PII370" s="323"/>
      <c r="PIJ370" s="323"/>
      <c r="PIK370" s="323"/>
      <c r="PIL370" s="323"/>
      <c r="PIM370" s="323"/>
      <c r="PIN370" s="323"/>
      <c r="PIO370" s="323"/>
      <c r="PIP370" s="323"/>
      <c r="PIQ370" s="323"/>
      <c r="PIR370" s="323"/>
      <c r="PIS370" s="323"/>
      <c r="PIT370" s="323"/>
      <c r="PIU370" s="323"/>
      <c r="PIV370" s="323"/>
      <c r="PIW370" s="323"/>
      <c r="PIX370" s="323"/>
      <c r="PIY370" s="323"/>
      <c r="PIZ370" s="323"/>
      <c r="PJA370" s="323"/>
      <c r="PJB370" s="323"/>
      <c r="PJC370" s="323"/>
      <c r="PJD370" s="323"/>
      <c r="PJE370" s="323"/>
      <c r="PJF370" s="323"/>
      <c r="PJG370" s="323"/>
      <c r="PJH370" s="323"/>
      <c r="PJI370" s="323"/>
      <c r="PJJ370" s="323"/>
      <c r="PJK370" s="323"/>
      <c r="PJL370" s="323"/>
      <c r="PJM370" s="323"/>
      <c r="PJN370" s="323"/>
      <c r="PJO370" s="323"/>
      <c r="PJP370" s="323"/>
      <c r="PJQ370" s="323"/>
      <c r="PJR370" s="323"/>
      <c r="PJS370" s="323"/>
      <c r="PJT370" s="323"/>
      <c r="PJU370" s="323"/>
      <c r="PJV370" s="323"/>
      <c r="PJW370" s="323"/>
      <c r="PJX370" s="323"/>
      <c r="PJY370" s="323"/>
      <c r="PJZ370" s="323"/>
      <c r="PKA370" s="323"/>
      <c r="PKB370" s="323"/>
      <c r="PKC370" s="323"/>
      <c r="PKD370" s="323"/>
      <c r="PKE370" s="323"/>
      <c r="PKF370" s="323"/>
      <c r="PKG370" s="323"/>
      <c r="PKH370" s="323"/>
      <c r="PKI370" s="323"/>
      <c r="PKJ370" s="323"/>
      <c r="PKK370" s="323"/>
      <c r="PKL370" s="323"/>
      <c r="PKM370" s="323"/>
      <c r="PKN370" s="323"/>
      <c r="PKO370" s="323"/>
      <c r="PKP370" s="323"/>
      <c r="PKQ370" s="323"/>
      <c r="PKR370" s="323"/>
      <c r="PKS370" s="323"/>
      <c r="PKT370" s="323"/>
      <c r="PKU370" s="323"/>
      <c r="PKV370" s="323"/>
      <c r="PKW370" s="323"/>
      <c r="PKX370" s="323"/>
      <c r="PKY370" s="323"/>
      <c r="PKZ370" s="323"/>
      <c r="PLA370" s="323"/>
      <c r="PLB370" s="323"/>
      <c r="PLC370" s="323"/>
      <c r="PLD370" s="323"/>
      <c r="PLE370" s="323"/>
      <c r="PLF370" s="323"/>
      <c r="PLG370" s="323"/>
      <c r="PLH370" s="323"/>
      <c r="PLI370" s="323"/>
      <c r="PLJ370" s="323"/>
      <c r="PLK370" s="323"/>
      <c r="PLL370" s="323"/>
      <c r="PLM370" s="323"/>
      <c r="PLN370" s="323"/>
      <c r="PLO370" s="323"/>
      <c r="PLP370" s="323"/>
      <c r="PLQ370" s="323"/>
      <c r="PLR370" s="323"/>
      <c r="PLS370" s="323"/>
      <c r="PLT370" s="323"/>
      <c r="PLU370" s="323"/>
      <c r="PLV370" s="323"/>
      <c r="PLW370" s="323"/>
      <c r="PLX370" s="323"/>
      <c r="PLY370" s="323"/>
      <c r="PLZ370" s="323"/>
      <c r="PMA370" s="323"/>
      <c r="PMB370" s="323"/>
      <c r="PMC370" s="323"/>
      <c r="PMD370" s="323"/>
      <c r="PME370" s="323"/>
      <c r="PMF370" s="323"/>
      <c r="PMG370" s="323"/>
      <c r="PMH370" s="323"/>
      <c r="PMI370" s="323"/>
      <c r="PMJ370" s="323"/>
      <c r="PMK370" s="323"/>
      <c r="PML370" s="323"/>
      <c r="PMM370" s="323"/>
      <c r="PMN370" s="323"/>
      <c r="PMO370" s="323"/>
      <c r="PMP370" s="323"/>
      <c r="PMQ370" s="323"/>
      <c r="PMR370" s="323"/>
      <c r="PMS370" s="323"/>
      <c r="PMT370" s="323"/>
      <c r="PMU370" s="323"/>
      <c r="PMV370" s="323"/>
      <c r="PMW370" s="323"/>
      <c r="PMX370" s="323"/>
      <c r="PMY370" s="323"/>
      <c r="PMZ370" s="323"/>
      <c r="PNA370" s="323"/>
      <c r="PNB370" s="323"/>
      <c r="PNC370" s="323"/>
      <c r="PND370" s="323"/>
      <c r="PNE370" s="323"/>
      <c r="PNF370" s="323"/>
      <c r="PNG370" s="323"/>
      <c r="PNH370" s="323"/>
      <c r="PNI370" s="323"/>
      <c r="PNJ370" s="323"/>
      <c r="PNK370" s="323"/>
      <c r="PNL370" s="323"/>
      <c r="PNM370" s="323"/>
      <c r="PNN370" s="323"/>
      <c r="PNO370" s="323"/>
      <c r="PNP370" s="323"/>
      <c r="PNQ370" s="323"/>
      <c r="PNR370" s="323"/>
      <c r="PNS370" s="323"/>
      <c r="PNT370" s="323"/>
      <c r="PNU370" s="323"/>
      <c r="PNV370" s="323"/>
      <c r="PNW370" s="323"/>
      <c r="PNX370" s="323"/>
      <c r="PNY370" s="323"/>
      <c r="PNZ370" s="323"/>
      <c r="POA370" s="323"/>
      <c r="POB370" s="323"/>
      <c r="POC370" s="323"/>
      <c r="POD370" s="323"/>
      <c r="POE370" s="323"/>
      <c r="POF370" s="323"/>
      <c r="POG370" s="323"/>
      <c r="POH370" s="323"/>
      <c r="POI370" s="323"/>
      <c r="POJ370" s="323"/>
      <c r="POK370" s="323"/>
      <c r="POL370" s="323"/>
      <c r="POM370" s="323"/>
      <c r="PON370" s="323"/>
      <c r="POO370" s="323"/>
      <c r="POP370" s="323"/>
      <c r="POQ370" s="323"/>
      <c r="POR370" s="323"/>
      <c r="POS370" s="323"/>
      <c r="POT370" s="323"/>
      <c r="POU370" s="323"/>
      <c r="POV370" s="323"/>
      <c r="POW370" s="323"/>
      <c r="POX370" s="323"/>
      <c r="POY370" s="323"/>
      <c r="POZ370" s="323"/>
      <c r="PPA370" s="323"/>
      <c r="PPB370" s="323"/>
      <c r="PPC370" s="323"/>
      <c r="PPD370" s="323"/>
      <c r="PPE370" s="323"/>
      <c r="PPF370" s="323"/>
      <c r="PPG370" s="323"/>
      <c r="PPH370" s="323"/>
      <c r="PPI370" s="323"/>
      <c r="PPJ370" s="323"/>
      <c r="PPK370" s="323"/>
      <c r="PPL370" s="323"/>
      <c r="PPM370" s="323"/>
      <c r="PPN370" s="323"/>
      <c r="PPO370" s="323"/>
      <c r="PPP370" s="323"/>
      <c r="PPQ370" s="323"/>
      <c r="PPR370" s="323"/>
      <c r="PPS370" s="323"/>
      <c r="PPT370" s="323"/>
      <c r="PPU370" s="323"/>
      <c r="PPV370" s="323"/>
      <c r="PPW370" s="323"/>
      <c r="PPX370" s="323"/>
      <c r="PPY370" s="323"/>
      <c r="PPZ370" s="323"/>
      <c r="PQA370" s="323"/>
      <c r="PQB370" s="323"/>
      <c r="PQC370" s="323"/>
      <c r="PQD370" s="323"/>
      <c r="PQE370" s="323"/>
      <c r="PQF370" s="323"/>
      <c r="PQG370" s="323"/>
      <c r="PQH370" s="323"/>
      <c r="PQI370" s="323"/>
      <c r="PQJ370" s="323"/>
      <c r="PQK370" s="323"/>
      <c r="PQL370" s="323"/>
      <c r="PQM370" s="323"/>
      <c r="PQN370" s="323"/>
      <c r="PQO370" s="323"/>
      <c r="PQP370" s="323"/>
      <c r="PQQ370" s="323"/>
      <c r="PQR370" s="323"/>
      <c r="PQS370" s="323"/>
      <c r="PQT370" s="323"/>
      <c r="PQU370" s="323"/>
      <c r="PQV370" s="323"/>
      <c r="PQW370" s="323"/>
      <c r="PQX370" s="323"/>
      <c r="PQY370" s="323"/>
      <c r="PQZ370" s="323"/>
      <c r="PRA370" s="323"/>
      <c r="PRB370" s="323"/>
      <c r="PRC370" s="323"/>
      <c r="PRD370" s="323"/>
      <c r="PRE370" s="323"/>
      <c r="PRF370" s="323"/>
      <c r="PRG370" s="323"/>
      <c r="PRH370" s="323"/>
      <c r="PRI370" s="323"/>
      <c r="PRJ370" s="323"/>
      <c r="PRK370" s="323"/>
      <c r="PRL370" s="323"/>
      <c r="PRM370" s="323"/>
      <c r="PRN370" s="323"/>
      <c r="PRO370" s="323"/>
      <c r="PRP370" s="323"/>
      <c r="PRQ370" s="323"/>
      <c r="PRR370" s="323"/>
      <c r="PRS370" s="323"/>
      <c r="PRT370" s="323"/>
      <c r="PRU370" s="323"/>
      <c r="PRV370" s="323"/>
      <c r="PRW370" s="323"/>
      <c r="PRX370" s="323"/>
      <c r="PRY370" s="323"/>
      <c r="PRZ370" s="323"/>
      <c r="PSA370" s="323"/>
      <c r="PSB370" s="323"/>
      <c r="PSC370" s="323"/>
      <c r="PSD370" s="323"/>
      <c r="PSE370" s="323"/>
      <c r="PSF370" s="323"/>
      <c r="PSG370" s="323"/>
      <c r="PSH370" s="323"/>
      <c r="PSI370" s="323"/>
      <c r="PSJ370" s="323"/>
      <c r="PSK370" s="323"/>
      <c r="PSL370" s="323"/>
      <c r="PSM370" s="323"/>
      <c r="PSN370" s="323"/>
      <c r="PSO370" s="323"/>
      <c r="PSP370" s="323"/>
      <c r="PSQ370" s="323"/>
      <c r="PSR370" s="323"/>
      <c r="PSS370" s="323"/>
      <c r="PST370" s="323"/>
      <c r="PSU370" s="323"/>
      <c r="PSV370" s="323"/>
      <c r="PSW370" s="323"/>
      <c r="PSX370" s="323"/>
      <c r="PSY370" s="323"/>
      <c r="PSZ370" s="323"/>
      <c r="PTA370" s="323"/>
      <c r="PTB370" s="323"/>
      <c r="PTC370" s="323"/>
      <c r="PTD370" s="323"/>
      <c r="PTE370" s="323"/>
      <c r="PTF370" s="323"/>
      <c r="PTG370" s="323"/>
      <c r="PTH370" s="323"/>
      <c r="PTI370" s="323"/>
      <c r="PTJ370" s="323"/>
      <c r="PTK370" s="323"/>
      <c r="PTL370" s="323"/>
      <c r="PTM370" s="323"/>
      <c r="PTN370" s="323"/>
      <c r="PTO370" s="323"/>
      <c r="PTP370" s="323"/>
      <c r="PTQ370" s="323"/>
      <c r="PTR370" s="323"/>
      <c r="PTS370" s="323"/>
      <c r="PTT370" s="323"/>
      <c r="PTU370" s="323"/>
      <c r="PTV370" s="323"/>
      <c r="PTW370" s="323"/>
      <c r="PTX370" s="323"/>
      <c r="PTY370" s="323"/>
      <c r="PTZ370" s="323"/>
      <c r="PUA370" s="323"/>
      <c r="PUB370" s="323"/>
      <c r="PUC370" s="323"/>
      <c r="PUD370" s="323"/>
      <c r="PUE370" s="323"/>
      <c r="PUF370" s="323"/>
      <c r="PUG370" s="323"/>
      <c r="PUH370" s="323"/>
      <c r="PUI370" s="323"/>
      <c r="PUJ370" s="323"/>
      <c r="PUK370" s="323"/>
      <c r="PUL370" s="323"/>
      <c r="PUM370" s="323"/>
      <c r="PUN370" s="323"/>
      <c r="PUO370" s="323"/>
      <c r="PUP370" s="323"/>
      <c r="PUQ370" s="323"/>
      <c r="PUR370" s="323"/>
      <c r="PUS370" s="323"/>
      <c r="PUT370" s="323"/>
      <c r="PUU370" s="323"/>
      <c r="PUV370" s="323"/>
      <c r="PUW370" s="323"/>
      <c r="PUX370" s="323"/>
      <c r="PUY370" s="323"/>
      <c r="PUZ370" s="323"/>
      <c r="PVA370" s="323"/>
      <c r="PVB370" s="323"/>
      <c r="PVC370" s="323"/>
      <c r="PVD370" s="323"/>
      <c r="PVE370" s="323"/>
      <c r="PVF370" s="323"/>
      <c r="PVG370" s="323"/>
      <c r="PVH370" s="323"/>
      <c r="PVI370" s="323"/>
      <c r="PVJ370" s="323"/>
      <c r="PVK370" s="323"/>
      <c r="PVL370" s="323"/>
      <c r="PVM370" s="323"/>
      <c r="PVN370" s="323"/>
      <c r="PVO370" s="323"/>
      <c r="PVP370" s="323"/>
      <c r="PVQ370" s="323"/>
      <c r="PVR370" s="323"/>
      <c r="PVS370" s="323"/>
      <c r="PVT370" s="323"/>
      <c r="PVU370" s="323"/>
      <c r="PVV370" s="323"/>
      <c r="PVW370" s="323"/>
      <c r="PVX370" s="323"/>
      <c r="PVY370" s="323"/>
      <c r="PVZ370" s="323"/>
      <c r="PWA370" s="323"/>
      <c r="PWB370" s="323"/>
      <c r="PWC370" s="323"/>
      <c r="PWD370" s="323"/>
      <c r="PWE370" s="323"/>
      <c r="PWF370" s="323"/>
      <c r="PWG370" s="323"/>
      <c r="PWH370" s="323"/>
      <c r="PWI370" s="323"/>
      <c r="PWJ370" s="323"/>
      <c r="PWK370" s="323"/>
      <c r="PWL370" s="323"/>
      <c r="PWM370" s="323"/>
      <c r="PWN370" s="323"/>
      <c r="PWO370" s="323"/>
      <c r="PWP370" s="323"/>
      <c r="PWQ370" s="323"/>
      <c r="PWR370" s="323"/>
      <c r="PWS370" s="323"/>
      <c r="PWT370" s="323"/>
      <c r="PWU370" s="323"/>
      <c r="PWV370" s="323"/>
      <c r="PWW370" s="323"/>
      <c r="PWX370" s="323"/>
      <c r="PWY370" s="323"/>
      <c r="PWZ370" s="323"/>
      <c r="PXA370" s="323"/>
      <c r="PXB370" s="323"/>
      <c r="PXC370" s="323"/>
      <c r="PXD370" s="323"/>
      <c r="PXE370" s="323"/>
      <c r="PXF370" s="323"/>
      <c r="PXG370" s="323"/>
      <c r="PXH370" s="323"/>
      <c r="PXI370" s="323"/>
      <c r="PXJ370" s="323"/>
      <c r="PXK370" s="323"/>
      <c r="PXL370" s="323"/>
      <c r="PXM370" s="323"/>
      <c r="PXN370" s="323"/>
      <c r="PXO370" s="323"/>
      <c r="PXP370" s="323"/>
      <c r="PXQ370" s="323"/>
      <c r="PXR370" s="323"/>
      <c r="PXS370" s="323"/>
      <c r="PXT370" s="323"/>
      <c r="PXU370" s="323"/>
      <c r="PXV370" s="323"/>
      <c r="PXW370" s="323"/>
      <c r="PXX370" s="323"/>
      <c r="PXY370" s="323"/>
      <c r="PXZ370" s="323"/>
      <c r="PYA370" s="323"/>
      <c r="PYB370" s="323"/>
      <c r="PYC370" s="323"/>
      <c r="PYD370" s="323"/>
      <c r="PYE370" s="323"/>
      <c r="PYF370" s="323"/>
      <c r="PYG370" s="323"/>
      <c r="PYH370" s="323"/>
      <c r="PYI370" s="323"/>
      <c r="PYJ370" s="323"/>
      <c r="PYK370" s="323"/>
      <c r="PYL370" s="323"/>
      <c r="PYM370" s="323"/>
      <c r="PYN370" s="323"/>
      <c r="PYO370" s="323"/>
      <c r="PYP370" s="323"/>
      <c r="PYQ370" s="323"/>
      <c r="PYR370" s="323"/>
      <c r="PYS370" s="323"/>
      <c r="PYT370" s="323"/>
      <c r="PYU370" s="323"/>
      <c r="PYV370" s="323"/>
      <c r="PYW370" s="323"/>
      <c r="PYX370" s="323"/>
      <c r="PYY370" s="323"/>
      <c r="PYZ370" s="323"/>
      <c r="PZA370" s="323"/>
      <c r="PZB370" s="323"/>
      <c r="PZC370" s="323"/>
      <c r="PZD370" s="323"/>
      <c r="PZE370" s="323"/>
      <c r="PZF370" s="323"/>
      <c r="PZG370" s="323"/>
      <c r="PZH370" s="323"/>
      <c r="PZI370" s="323"/>
      <c r="PZJ370" s="323"/>
      <c r="PZK370" s="323"/>
      <c r="PZL370" s="323"/>
      <c r="PZM370" s="323"/>
      <c r="PZN370" s="323"/>
      <c r="PZO370" s="323"/>
      <c r="PZP370" s="323"/>
      <c r="PZQ370" s="323"/>
      <c r="PZR370" s="323"/>
      <c r="PZS370" s="323"/>
      <c r="PZT370" s="323"/>
      <c r="PZU370" s="323"/>
      <c r="PZV370" s="323"/>
      <c r="PZW370" s="323"/>
      <c r="PZX370" s="323"/>
      <c r="PZY370" s="323"/>
      <c r="PZZ370" s="323"/>
      <c r="QAA370" s="323"/>
      <c r="QAB370" s="323"/>
      <c r="QAC370" s="323"/>
      <c r="QAD370" s="323"/>
      <c r="QAE370" s="323"/>
      <c r="QAF370" s="323"/>
      <c r="QAG370" s="323"/>
      <c r="QAH370" s="323"/>
      <c r="QAI370" s="323"/>
      <c r="QAJ370" s="323"/>
      <c r="QAK370" s="323"/>
      <c r="QAL370" s="323"/>
      <c r="QAM370" s="323"/>
      <c r="QAN370" s="323"/>
      <c r="QAO370" s="323"/>
      <c r="QAP370" s="323"/>
      <c r="QAQ370" s="323"/>
      <c r="QAR370" s="323"/>
      <c r="QAS370" s="323"/>
      <c r="QAT370" s="323"/>
      <c r="QAU370" s="323"/>
      <c r="QAV370" s="323"/>
      <c r="QAW370" s="323"/>
      <c r="QAX370" s="323"/>
      <c r="QAY370" s="323"/>
      <c r="QAZ370" s="323"/>
      <c r="QBA370" s="323"/>
      <c r="QBB370" s="323"/>
      <c r="QBC370" s="323"/>
      <c r="QBD370" s="323"/>
      <c r="QBE370" s="323"/>
      <c r="QBF370" s="323"/>
      <c r="QBG370" s="323"/>
      <c r="QBH370" s="323"/>
      <c r="QBI370" s="323"/>
      <c r="QBJ370" s="323"/>
      <c r="QBK370" s="323"/>
      <c r="QBL370" s="323"/>
      <c r="QBM370" s="323"/>
      <c r="QBN370" s="323"/>
      <c r="QBO370" s="323"/>
      <c r="QBP370" s="323"/>
      <c r="QBQ370" s="323"/>
      <c r="QBR370" s="323"/>
      <c r="QBS370" s="323"/>
      <c r="QBT370" s="323"/>
      <c r="QBU370" s="323"/>
      <c r="QBV370" s="323"/>
      <c r="QBW370" s="323"/>
      <c r="QBX370" s="323"/>
      <c r="QBY370" s="323"/>
      <c r="QBZ370" s="323"/>
      <c r="QCA370" s="323"/>
      <c r="QCB370" s="323"/>
      <c r="QCC370" s="323"/>
      <c r="QCD370" s="323"/>
      <c r="QCE370" s="323"/>
      <c r="QCF370" s="323"/>
      <c r="QCG370" s="323"/>
      <c r="QCH370" s="323"/>
      <c r="QCI370" s="323"/>
      <c r="QCJ370" s="323"/>
      <c r="QCK370" s="323"/>
      <c r="QCL370" s="323"/>
      <c r="QCM370" s="323"/>
      <c r="QCN370" s="323"/>
      <c r="QCO370" s="323"/>
      <c r="QCP370" s="323"/>
      <c r="QCQ370" s="323"/>
      <c r="QCR370" s="323"/>
      <c r="QCS370" s="323"/>
      <c r="QCT370" s="323"/>
      <c r="QCU370" s="323"/>
      <c r="QCV370" s="323"/>
      <c r="QCW370" s="323"/>
      <c r="QCX370" s="323"/>
      <c r="QCY370" s="323"/>
      <c r="QCZ370" s="323"/>
      <c r="QDA370" s="323"/>
      <c r="QDB370" s="323"/>
      <c r="QDC370" s="323"/>
      <c r="QDD370" s="323"/>
      <c r="QDE370" s="323"/>
      <c r="QDF370" s="323"/>
      <c r="QDG370" s="323"/>
      <c r="QDH370" s="323"/>
      <c r="QDI370" s="323"/>
      <c r="QDJ370" s="323"/>
      <c r="QDK370" s="323"/>
      <c r="QDL370" s="323"/>
      <c r="QDM370" s="323"/>
      <c r="QDN370" s="323"/>
      <c r="QDO370" s="323"/>
      <c r="QDP370" s="323"/>
      <c r="QDQ370" s="323"/>
      <c r="QDR370" s="323"/>
      <c r="QDS370" s="323"/>
      <c r="QDT370" s="323"/>
      <c r="QDU370" s="323"/>
      <c r="QDV370" s="323"/>
      <c r="QDW370" s="323"/>
      <c r="QDX370" s="323"/>
      <c r="QDY370" s="323"/>
      <c r="QDZ370" s="323"/>
      <c r="QEA370" s="323"/>
      <c r="QEB370" s="323"/>
      <c r="QEC370" s="323"/>
      <c r="QED370" s="323"/>
      <c r="QEE370" s="323"/>
      <c r="QEF370" s="323"/>
      <c r="QEG370" s="323"/>
      <c r="QEH370" s="323"/>
      <c r="QEI370" s="323"/>
      <c r="QEJ370" s="323"/>
      <c r="QEK370" s="323"/>
      <c r="QEL370" s="323"/>
      <c r="QEM370" s="323"/>
      <c r="QEN370" s="323"/>
      <c r="QEO370" s="323"/>
      <c r="QEP370" s="323"/>
      <c r="QEQ370" s="323"/>
      <c r="QER370" s="323"/>
      <c r="QES370" s="323"/>
      <c r="QET370" s="323"/>
      <c r="QEU370" s="323"/>
      <c r="QEV370" s="323"/>
      <c r="QEW370" s="323"/>
      <c r="QEX370" s="323"/>
      <c r="QEY370" s="323"/>
      <c r="QEZ370" s="323"/>
      <c r="QFA370" s="323"/>
      <c r="QFB370" s="323"/>
      <c r="QFC370" s="323"/>
      <c r="QFD370" s="323"/>
      <c r="QFE370" s="323"/>
      <c r="QFF370" s="323"/>
      <c r="QFG370" s="323"/>
      <c r="QFH370" s="323"/>
      <c r="QFI370" s="323"/>
      <c r="QFJ370" s="323"/>
      <c r="QFK370" s="323"/>
      <c r="QFL370" s="323"/>
      <c r="QFM370" s="323"/>
      <c r="QFN370" s="323"/>
      <c r="QFO370" s="323"/>
      <c r="QFP370" s="323"/>
      <c r="QFQ370" s="323"/>
      <c r="QFR370" s="323"/>
      <c r="QFS370" s="323"/>
      <c r="QFT370" s="323"/>
      <c r="QFU370" s="323"/>
      <c r="QFV370" s="323"/>
      <c r="QFW370" s="323"/>
      <c r="QFX370" s="323"/>
      <c r="QFY370" s="323"/>
      <c r="QFZ370" s="323"/>
      <c r="QGA370" s="323"/>
      <c r="QGB370" s="323"/>
      <c r="QGC370" s="323"/>
      <c r="QGD370" s="323"/>
      <c r="QGE370" s="323"/>
      <c r="QGF370" s="323"/>
      <c r="QGG370" s="323"/>
      <c r="QGH370" s="323"/>
      <c r="QGI370" s="323"/>
      <c r="QGJ370" s="323"/>
      <c r="QGK370" s="323"/>
      <c r="QGL370" s="323"/>
      <c r="QGM370" s="323"/>
      <c r="QGN370" s="323"/>
      <c r="QGO370" s="323"/>
      <c r="QGP370" s="323"/>
      <c r="QGQ370" s="323"/>
      <c r="QGR370" s="323"/>
      <c r="QGS370" s="323"/>
      <c r="QGT370" s="323"/>
      <c r="QGU370" s="323"/>
      <c r="QGV370" s="323"/>
      <c r="QGW370" s="323"/>
      <c r="QGX370" s="323"/>
      <c r="QGY370" s="323"/>
      <c r="QGZ370" s="323"/>
      <c r="QHA370" s="323"/>
      <c r="QHB370" s="323"/>
      <c r="QHC370" s="323"/>
      <c r="QHD370" s="323"/>
      <c r="QHE370" s="323"/>
      <c r="QHF370" s="323"/>
      <c r="QHG370" s="323"/>
      <c r="QHH370" s="323"/>
      <c r="QHI370" s="323"/>
      <c r="QHJ370" s="323"/>
      <c r="QHK370" s="323"/>
      <c r="QHL370" s="323"/>
      <c r="QHM370" s="323"/>
      <c r="QHN370" s="323"/>
      <c r="QHO370" s="323"/>
      <c r="QHP370" s="323"/>
      <c r="QHQ370" s="323"/>
      <c r="QHR370" s="323"/>
      <c r="QHS370" s="323"/>
      <c r="QHT370" s="323"/>
      <c r="QHU370" s="323"/>
      <c r="QHV370" s="323"/>
      <c r="QHW370" s="323"/>
      <c r="QHX370" s="323"/>
      <c r="QHY370" s="323"/>
      <c r="QHZ370" s="323"/>
      <c r="QIA370" s="323"/>
      <c r="QIB370" s="323"/>
      <c r="QIC370" s="323"/>
      <c r="QID370" s="323"/>
      <c r="QIE370" s="323"/>
      <c r="QIF370" s="323"/>
      <c r="QIG370" s="323"/>
      <c r="QIH370" s="323"/>
      <c r="QII370" s="323"/>
      <c r="QIJ370" s="323"/>
      <c r="QIK370" s="323"/>
      <c r="QIL370" s="323"/>
      <c r="QIM370" s="323"/>
      <c r="QIN370" s="323"/>
      <c r="QIO370" s="323"/>
      <c r="QIP370" s="323"/>
      <c r="QIQ370" s="323"/>
      <c r="QIR370" s="323"/>
      <c r="QIS370" s="323"/>
      <c r="QIT370" s="323"/>
      <c r="QIU370" s="323"/>
      <c r="QIV370" s="323"/>
      <c r="QIW370" s="323"/>
      <c r="QIX370" s="323"/>
      <c r="QIY370" s="323"/>
      <c r="QIZ370" s="323"/>
      <c r="QJA370" s="323"/>
      <c r="QJB370" s="323"/>
      <c r="QJC370" s="323"/>
      <c r="QJD370" s="323"/>
      <c r="QJE370" s="323"/>
      <c r="QJF370" s="323"/>
      <c r="QJG370" s="323"/>
      <c r="QJH370" s="323"/>
      <c r="QJI370" s="323"/>
      <c r="QJJ370" s="323"/>
      <c r="QJK370" s="323"/>
      <c r="QJL370" s="323"/>
      <c r="QJM370" s="323"/>
      <c r="QJN370" s="323"/>
      <c r="QJO370" s="323"/>
      <c r="QJP370" s="323"/>
      <c r="QJQ370" s="323"/>
      <c r="QJR370" s="323"/>
      <c r="QJS370" s="323"/>
      <c r="QJT370" s="323"/>
      <c r="QJU370" s="323"/>
      <c r="QJV370" s="323"/>
      <c r="QJW370" s="323"/>
      <c r="QJX370" s="323"/>
      <c r="QJY370" s="323"/>
      <c r="QJZ370" s="323"/>
      <c r="QKA370" s="323"/>
      <c r="QKB370" s="323"/>
      <c r="QKC370" s="323"/>
      <c r="QKD370" s="323"/>
      <c r="QKE370" s="323"/>
      <c r="QKF370" s="323"/>
      <c r="QKG370" s="323"/>
      <c r="QKH370" s="323"/>
      <c r="QKI370" s="323"/>
      <c r="QKJ370" s="323"/>
      <c r="QKK370" s="323"/>
      <c r="QKL370" s="323"/>
      <c r="QKM370" s="323"/>
      <c r="QKN370" s="323"/>
      <c r="QKO370" s="323"/>
      <c r="QKP370" s="323"/>
      <c r="QKQ370" s="323"/>
      <c r="QKR370" s="323"/>
      <c r="QKS370" s="323"/>
      <c r="QKT370" s="323"/>
      <c r="QKU370" s="323"/>
      <c r="QKV370" s="323"/>
      <c r="QKW370" s="323"/>
      <c r="QKX370" s="323"/>
      <c r="QKY370" s="323"/>
      <c r="QKZ370" s="323"/>
      <c r="QLA370" s="323"/>
      <c r="QLB370" s="323"/>
      <c r="QLC370" s="323"/>
      <c r="QLD370" s="323"/>
      <c r="QLE370" s="323"/>
      <c r="QLF370" s="323"/>
      <c r="QLG370" s="323"/>
      <c r="QLH370" s="323"/>
      <c r="QLI370" s="323"/>
      <c r="QLJ370" s="323"/>
      <c r="QLK370" s="323"/>
      <c r="QLL370" s="323"/>
      <c r="QLM370" s="323"/>
      <c r="QLN370" s="323"/>
      <c r="QLO370" s="323"/>
      <c r="QLP370" s="323"/>
      <c r="QLQ370" s="323"/>
      <c r="QLR370" s="323"/>
      <c r="QLS370" s="323"/>
      <c r="QLT370" s="323"/>
      <c r="QLU370" s="323"/>
      <c r="QLV370" s="323"/>
      <c r="QLW370" s="323"/>
      <c r="QLX370" s="323"/>
      <c r="QLY370" s="323"/>
      <c r="QLZ370" s="323"/>
      <c r="QMA370" s="323"/>
      <c r="QMB370" s="323"/>
      <c r="QMC370" s="323"/>
      <c r="QMD370" s="323"/>
      <c r="QME370" s="323"/>
      <c r="QMF370" s="323"/>
      <c r="QMG370" s="323"/>
      <c r="QMH370" s="323"/>
      <c r="QMI370" s="323"/>
      <c r="QMJ370" s="323"/>
      <c r="QMK370" s="323"/>
      <c r="QML370" s="323"/>
      <c r="QMM370" s="323"/>
      <c r="QMN370" s="323"/>
      <c r="QMO370" s="323"/>
      <c r="QMP370" s="323"/>
      <c r="QMQ370" s="323"/>
      <c r="QMR370" s="323"/>
      <c r="QMS370" s="323"/>
      <c r="QMT370" s="323"/>
      <c r="QMU370" s="323"/>
      <c r="QMV370" s="323"/>
      <c r="QMW370" s="323"/>
      <c r="QMX370" s="323"/>
      <c r="QMY370" s="323"/>
      <c r="QMZ370" s="323"/>
      <c r="QNA370" s="323"/>
      <c r="QNB370" s="323"/>
      <c r="QNC370" s="323"/>
      <c r="QND370" s="323"/>
      <c r="QNE370" s="323"/>
      <c r="QNF370" s="323"/>
      <c r="QNG370" s="323"/>
      <c r="QNH370" s="323"/>
      <c r="QNI370" s="323"/>
      <c r="QNJ370" s="323"/>
      <c r="QNK370" s="323"/>
      <c r="QNL370" s="323"/>
      <c r="QNM370" s="323"/>
      <c r="QNN370" s="323"/>
      <c r="QNO370" s="323"/>
      <c r="QNP370" s="323"/>
      <c r="QNQ370" s="323"/>
      <c r="QNR370" s="323"/>
      <c r="QNS370" s="323"/>
      <c r="QNT370" s="323"/>
      <c r="QNU370" s="323"/>
      <c r="QNV370" s="323"/>
      <c r="QNW370" s="323"/>
      <c r="QNX370" s="323"/>
      <c r="QNY370" s="323"/>
      <c r="QNZ370" s="323"/>
      <c r="QOA370" s="323"/>
      <c r="QOB370" s="323"/>
      <c r="QOC370" s="323"/>
      <c r="QOD370" s="323"/>
      <c r="QOE370" s="323"/>
      <c r="QOF370" s="323"/>
      <c r="QOG370" s="323"/>
      <c r="QOH370" s="323"/>
      <c r="QOI370" s="323"/>
      <c r="QOJ370" s="323"/>
      <c r="QOK370" s="323"/>
      <c r="QOL370" s="323"/>
      <c r="QOM370" s="323"/>
      <c r="QON370" s="323"/>
      <c r="QOO370" s="323"/>
      <c r="QOP370" s="323"/>
      <c r="QOQ370" s="323"/>
      <c r="QOR370" s="323"/>
      <c r="QOS370" s="323"/>
      <c r="QOT370" s="323"/>
      <c r="QOU370" s="323"/>
      <c r="QOV370" s="323"/>
      <c r="QOW370" s="323"/>
      <c r="QOX370" s="323"/>
      <c r="QOY370" s="323"/>
      <c r="QOZ370" s="323"/>
      <c r="QPA370" s="323"/>
      <c r="QPB370" s="323"/>
      <c r="QPC370" s="323"/>
      <c r="QPD370" s="323"/>
      <c r="QPE370" s="323"/>
      <c r="QPF370" s="323"/>
      <c r="QPG370" s="323"/>
      <c r="QPH370" s="323"/>
      <c r="QPI370" s="323"/>
      <c r="QPJ370" s="323"/>
      <c r="QPK370" s="323"/>
      <c r="QPL370" s="323"/>
      <c r="QPM370" s="323"/>
      <c r="QPN370" s="323"/>
      <c r="QPO370" s="323"/>
      <c r="QPP370" s="323"/>
      <c r="QPQ370" s="323"/>
      <c r="QPR370" s="323"/>
      <c r="QPS370" s="323"/>
      <c r="QPT370" s="323"/>
      <c r="QPU370" s="323"/>
      <c r="QPV370" s="323"/>
      <c r="QPW370" s="323"/>
      <c r="QPX370" s="323"/>
      <c r="QPY370" s="323"/>
      <c r="QPZ370" s="323"/>
      <c r="QQA370" s="323"/>
      <c r="QQB370" s="323"/>
      <c r="QQC370" s="323"/>
      <c r="QQD370" s="323"/>
      <c r="QQE370" s="323"/>
      <c r="QQF370" s="323"/>
      <c r="QQG370" s="323"/>
      <c r="QQH370" s="323"/>
      <c r="QQI370" s="323"/>
      <c r="QQJ370" s="323"/>
      <c r="QQK370" s="323"/>
      <c r="QQL370" s="323"/>
      <c r="QQM370" s="323"/>
      <c r="QQN370" s="323"/>
      <c r="QQO370" s="323"/>
      <c r="QQP370" s="323"/>
      <c r="QQQ370" s="323"/>
      <c r="QQR370" s="323"/>
      <c r="QQS370" s="323"/>
      <c r="QQT370" s="323"/>
      <c r="QQU370" s="323"/>
      <c r="QQV370" s="323"/>
      <c r="QQW370" s="323"/>
      <c r="QQX370" s="323"/>
      <c r="QQY370" s="323"/>
      <c r="QQZ370" s="323"/>
      <c r="QRA370" s="323"/>
      <c r="QRB370" s="323"/>
      <c r="QRC370" s="323"/>
      <c r="QRD370" s="323"/>
      <c r="QRE370" s="323"/>
      <c r="QRF370" s="323"/>
      <c r="QRG370" s="323"/>
      <c r="QRH370" s="323"/>
      <c r="QRI370" s="323"/>
      <c r="QRJ370" s="323"/>
      <c r="QRK370" s="323"/>
      <c r="QRL370" s="323"/>
      <c r="QRM370" s="323"/>
      <c r="QRN370" s="323"/>
      <c r="QRO370" s="323"/>
      <c r="QRP370" s="323"/>
      <c r="QRQ370" s="323"/>
      <c r="QRR370" s="323"/>
      <c r="QRS370" s="323"/>
      <c r="QRT370" s="323"/>
      <c r="QRU370" s="323"/>
      <c r="QRV370" s="323"/>
      <c r="QRW370" s="323"/>
      <c r="QRX370" s="323"/>
      <c r="QRY370" s="323"/>
      <c r="QRZ370" s="323"/>
      <c r="QSA370" s="323"/>
      <c r="QSB370" s="323"/>
      <c r="QSC370" s="323"/>
      <c r="QSD370" s="323"/>
      <c r="QSE370" s="323"/>
      <c r="QSF370" s="323"/>
      <c r="QSG370" s="323"/>
      <c r="QSH370" s="323"/>
      <c r="QSI370" s="323"/>
      <c r="QSJ370" s="323"/>
      <c r="QSK370" s="323"/>
      <c r="QSL370" s="323"/>
      <c r="QSM370" s="323"/>
      <c r="QSN370" s="323"/>
      <c r="QSO370" s="323"/>
      <c r="QSP370" s="323"/>
      <c r="QSQ370" s="323"/>
      <c r="QSR370" s="323"/>
      <c r="QSS370" s="323"/>
      <c r="QST370" s="323"/>
      <c r="QSU370" s="323"/>
      <c r="QSV370" s="323"/>
      <c r="QSW370" s="323"/>
      <c r="QSX370" s="323"/>
      <c r="QSY370" s="323"/>
      <c r="QSZ370" s="323"/>
      <c r="QTA370" s="323"/>
      <c r="QTB370" s="323"/>
      <c r="QTC370" s="323"/>
      <c r="QTD370" s="323"/>
      <c r="QTE370" s="323"/>
      <c r="QTF370" s="323"/>
      <c r="QTG370" s="323"/>
      <c r="QTH370" s="323"/>
      <c r="QTI370" s="323"/>
      <c r="QTJ370" s="323"/>
      <c r="QTK370" s="323"/>
      <c r="QTL370" s="323"/>
      <c r="QTM370" s="323"/>
      <c r="QTN370" s="323"/>
      <c r="QTO370" s="323"/>
      <c r="QTP370" s="323"/>
      <c r="QTQ370" s="323"/>
      <c r="QTR370" s="323"/>
      <c r="QTS370" s="323"/>
      <c r="QTT370" s="323"/>
      <c r="QTU370" s="323"/>
      <c r="QTV370" s="323"/>
      <c r="QTW370" s="323"/>
      <c r="QTX370" s="323"/>
      <c r="QTY370" s="323"/>
      <c r="QTZ370" s="323"/>
      <c r="QUA370" s="323"/>
      <c r="QUB370" s="323"/>
      <c r="QUC370" s="323"/>
      <c r="QUD370" s="323"/>
      <c r="QUE370" s="323"/>
      <c r="QUF370" s="323"/>
      <c r="QUG370" s="323"/>
      <c r="QUH370" s="323"/>
      <c r="QUI370" s="323"/>
      <c r="QUJ370" s="323"/>
      <c r="QUK370" s="323"/>
      <c r="QUL370" s="323"/>
      <c r="QUM370" s="323"/>
      <c r="QUN370" s="323"/>
      <c r="QUO370" s="323"/>
      <c r="QUP370" s="323"/>
      <c r="QUQ370" s="323"/>
      <c r="QUR370" s="323"/>
      <c r="QUS370" s="323"/>
      <c r="QUT370" s="323"/>
      <c r="QUU370" s="323"/>
      <c r="QUV370" s="323"/>
      <c r="QUW370" s="323"/>
      <c r="QUX370" s="323"/>
      <c r="QUY370" s="323"/>
      <c r="QUZ370" s="323"/>
      <c r="QVA370" s="323"/>
      <c r="QVB370" s="323"/>
      <c r="QVC370" s="323"/>
      <c r="QVD370" s="323"/>
      <c r="QVE370" s="323"/>
      <c r="QVF370" s="323"/>
      <c r="QVG370" s="323"/>
      <c r="QVH370" s="323"/>
      <c r="QVI370" s="323"/>
      <c r="QVJ370" s="323"/>
      <c r="QVK370" s="323"/>
      <c r="QVL370" s="323"/>
      <c r="QVM370" s="323"/>
      <c r="QVN370" s="323"/>
      <c r="QVO370" s="323"/>
      <c r="QVP370" s="323"/>
      <c r="QVQ370" s="323"/>
      <c r="QVR370" s="323"/>
      <c r="QVS370" s="323"/>
      <c r="QVT370" s="323"/>
      <c r="QVU370" s="323"/>
      <c r="QVV370" s="323"/>
      <c r="QVW370" s="323"/>
      <c r="QVX370" s="323"/>
      <c r="QVY370" s="323"/>
      <c r="QVZ370" s="323"/>
      <c r="QWA370" s="323"/>
      <c r="QWB370" s="323"/>
      <c r="QWC370" s="323"/>
      <c r="QWD370" s="323"/>
      <c r="QWE370" s="323"/>
      <c r="QWF370" s="323"/>
      <c r="QWG370" s="323"/>
      <c r="QWH370" s="323"/>
      <c r="QWI370" s="323"/>
      <c r="QWJ370" s="323"/>
      <c r="QWK370" s="323"/>
      <c r="QWL370" s="323"/>
      <c r="QWM370" s="323"/>
      <c r="QWN370" s="323"/>
      <c r="QWO370" s="323"/>
      <c r="QWP370" s="323"/>
      <c r="QWQ370" s="323"/>
      <c r="QWR370" s="323"/>
      <c r="QWS370" s="323"/>
      <c r="QWT370" s="323"/>
      <c r="QWU370" s="323"/>
      <c r="QWV370" s="323"/>
      <c r="QWW370" s="323"/>
      <c r="QWX370" s="323"/>
      <c r="QWY370" s="323"/>
      <c r="QWZ370" s="323"/>
      <c r="QXA370" s="323"/>
      <c r="QXB370" s="323"/>
      <c r="QXC370" s="323"/>
      <c r="QXD370" s="323"/>
      <c r="QXE370" s="323"/>
      <c r="QXF370" s="323"/>
      <c r="QXG370" s="323"/>
      <c r="QXH370" s="323"/>
      <c r="QXI370" s="323"/>
      <c r="QXJ370" s="323"/>
      <c r="QXK370" s="323"/>
      <c r="QXL370" s="323"/>
      <c r="QXM370" s="323"/>
      <c r="QXN370" s="323"/>
      <c r="QXO370" s="323"/>
      <c r="QXP370" s="323"/>
      <c r="QXQ370" s="323"/>
      <c r="QXR370" s="323"/>
      <c r="QXS370" s="323"/>
      <c r="QXT370" s="323"/>
      <c r="QXU370" s="323"/>
      <c r="QXV370" s="323"/>
      <c r="QXW370" s="323"/>
      <c r="QXX370" s="323"/>
      <c r="QXY370" s="323"/>
      <c r="QXZ370" s="323"/>
      <c r="QYA370" s="323"/>
      <c r="QYB370" s="323"/>
      <c r="QYC370" s="323"/>
      <c r="QYD370" s="323"/>
      <c r="QYE370" s="323"/>
      <c r="QYF370" s="323"/>
      <c r="QYG370" s="323"/>
      <c r="QYH370" s="323"/>
      <c r="QYI370" s="323"/>
      <c r="QYJ370" s="323"/>
      <c r="QYK370" s="323"/>
      <c r="QYL370" s="323"/>
      <c r="QYM370" s="323"/>
      <c r="QYN370" s="323"/>
      <c r="QYO370" s="323"/>
      <c r="QYP370" s="323"/>
      <c r="QYQ370" s="323"/>
      <c r="QYR370" s="323"/>
      <c r="QYS370" s="323"/>
      <c r="QYT370" s="323"/>
      <c r="QYU370" s="323"/>
      <c r="QYV370" s="323"/>
      <c r="QYW370" s="323"/>
      <c r="QYX370" s="323"/>
      <c r="QYY370" s="323"/>
      <c r="QYZ370" s="323"/>
      <c r="QZA370" s="323"/>
      <c r="QZB370" s="323"/>
      <c r="QZC370" s="323"/>
      <c r="QZD370" s="323"/>
      <c r="QZE370" s="323"/>
      <c r="QZF370" s="323"/>
      <c r="QZG370" s="323"/>
      <c r="QZH370" s="323"/>
      <c r="QZI370" s="323"/>
      <c r="QZJ370" s="323"/>
      <c r="QZK370" s="323"/>
      <c r="QZL370" s="323"/>
      <c r="QZM370" s="323"/>
      <c r="QZN370" s="323"/>
      <c r="QZO370" s="323"/>
      <c r="QZP370" s="323"/>
      <c r="QZQ370" s="323"/>
      <c r="QZR370" s="323"/>
      <c r="QZS370" s="323"/>
      <c r="QZT370" s="323"/>
      <c r="QZU370" s="323"/>
      <c r="QZV370" s="323"/>
      <c r="QZW370" s="323"/>
      <c r="QZX370" s="323"/>
      <c r="QZY370" s="323"/>
      <c r="QZZ370" s="323"/>
      <c r="RAA370" s="323"/>
      <c r="RAB370" s="323"/>
      <c r="RAC370" s="323"/>
      <c r="RAD370" s="323"/>
      <c r="RAE370" s="323"/>
      <c r="RAF370" s="323"/>
      <c r="RAG370" s="323"/>
      <c r="RAH370" s="323"/>
      <c r="RAI370" s="323"/>
      <c r="RAJ370" s="323"/>
      <c r="RAK370" s="323"/>
      <c r="RAL370" s="323"/>
      <c r="RAM370" s="323"/>
      <c r="RAN370" s="323"/>
      <c r="RAO370" s="323"/>
      <c r="RAP370" s="323"/>
      <c r="RAQ370" s="323"/>
      <c r="RAR370" s="323"/>
      <c r="RAS370" s="323"/>
      <c r="RAT370" s="323"/>
      <c r="RAU370" s="323"/>
      <c r="RAV370" s="323"/>
      <c r="RAW370" s="323"/>
      <c r="RAX370" s="323"/>
      <c r="RAY370" s="323"/>
      <c r="RAZ370" s="323"/>
      <c r="RBA370" s="323"/>
      <c r="RBB370" s="323"/>
      <c r="RBC370" s="323"/>
      <c r="RBD370" s="323"/>
      <c r="RBE370" s="323"/>
      <c r="RBF370" s="323"/>
      <c r="RBG370" s="323"/>
      <c r="RBH370" s="323"/>
      <c r="RBI370" s="323"/>
      <c r="RBJ370" s="323"/>
      <c r="RBK370" s="323"/>
      <c r="RBL370" s="323"/>
      <c r="RBM370" s="323"/>
      <c r="RBN370" s="323"/>
      <c r="RBO370" s="323"/>
      <c r="RBP370" s="323"/>
      <c r="RBQ370" s="323"/>
      <c r="RBR370" s="323"/>
      <c r="RBS370" s="323"/>
      <c r="RBT370" s="323"/>
      <c r="RBU370" s="323"/>
      <c r="RBV370" s="323"/>
      <c r="RBW370" s="323"/>
      <c r="RBX370" s="323"/>
      <c r="RBY370" s="323"/>
      <c r="RBZ370" s="323"/>
      <c r="RCA370" s="323"/>
      <c r="RCB370" s="323"/>
      <c r="RCC370" s="323"/>
      <c r="RCD370" s="323"/>
      <c r="RCE370" s="323"/>
      <c r="RCF370" s="323"/>
      <c r="RCG370" s="323"/>
      <c r="RCH370" s="323"/>
      <c r="RCI370" s="323"/>
      <c r="RCJ370" s="323"/>
      <c r="RCK370" s="323"/>
      <c r="RCL370" s="323"/>
      <c r="RCM370" s="323"/>
      <c r="RCN370" s="323"/>
      <c r="RCO370" s="323"/>
      <c r="RCP370" s="323"/>
      <c r="RCQ370" s="323"/>
      <c r="RCR370" s="323"/>
      <c r="RCS370" s="323"/>
      <c r="RCT370" s="323"/>
      <c r="RCU370" s="323"/>
      <c r="RCV370" s="323"/>
      <c r="RCW370" s="323"/>
      <c r="RCX370" s="323"/>
      <c r="RCY370" s="323"/>
      <c r="RCZ370" s="323"/>
      <c r="RDA370" s="323"/>
      <c r="RDB370" s="323"/>
      <c r="RDC370" s="323"/>
      <c r="RDD370" s="323"/>
      <c r="RDE370" s="323"/>
      <c r="RDF370" s="323"/>
      <c r="RDG370" s="323"/>
      <c r="RDH370" s="323"/>
      <c r="RDI370" s="323"/>
      <c r="RDJ370" s="323"/>
      <c r="RDK370" s="323"/>
      <c r="RDL370" s="323"/>
      <c r="RDM370" s="323"/>
      <c r="RDN370" s="323"/>
      <c r="RDO370" s="323"/>
      <c r="RDP370" s="323"/>
      <c r="RDQ370" s="323"/>
      <c r="RDR370" s="323"/>
      <c r="RDS370" s="323"/>
      <c r="RDT370" s="323"/>
      <c r="RDU370" s="323"/>
      <c r="RDV370" s="323"/>
      <c r="RDW370" s="323"/>
      <c r="RDX370" s="323"/>
      <c r="RDY370" s="323"/>
      <c r="RDZ370" s="323"/>
      <c r="REA370" s="323"/>
      <c r="REB370" s="323"/>
      <c r="REC370" s="323"/>
      <c r="RED370" s="323"/>
      <c r="REE370" s="323"/>
      <c r="REF370" s="323"/>
      <c r="REG370" s="323"/>
      <c r="REH370" s="323"/>
      <c r="REI370" s="323"/>
      <c r="REJ370" s="323"/>
      <c r="REK370" s="323"/>
      <c r="REL370" s="323"/>
      <c r="REM370" s="323"/>
      <c r="REN370" s="323"/>
      <c r="REO370" s="323"/>
      <c r="REP370" s="323"/>
      <c r="REQ370" s="323"/>
      <c r="RER370" s="323"/>
      <c r="RES370" s="323"/>
      <c r="RET370" s="323"/>
      <c r="REU370" s="323"/>
      <c r="REV370" s="323"/>
      <c r="REW370" s="323"/>
      <c r="REX370" s="323"/>
      <c r="REY370" s="323"/>
      <c r="REZ370" s="323"/>
      <c r="RFA370" s="323"/>
      <c r="RFB370" s="323"/>
      <c r="RFC370" s="323"/>
      <c r="RFD370" s="323"/>
      <c r="RFE370" s="323"/>
      <c r="RFF370" s="323"/>
      <c r="RFG370" s="323"/>
      <c r="RFH370" s="323"/>
      <c r="RFI370" s="323"/>
      <c r="RFJ370" s="323"/>
      <c r="RFK370" s="323"/>
      <c r="RFL370" s="323"/>
      <c r="RFM370" s="323"/>
      <c r="RFN370" s="323"/>
      <c r="RFO370" s="323"/>
      <c r="RFP370" s="323"/>
      <c r="RFQ370" s="323"/>
      <c r="RFR370" s="323"/>
      <c r="RFS370" s="323"/>
      <c r="RFT370" s="323"/>
      <c r="RFU370" s="323"/>
      <c r="RFV370" s="323"/>
      <c r="RFW370" s="323"/>
      <c r="RFX370" s="323"/>
      <c r="RFY370" s="323"/>
      <c r="RFZ370" s="323"/>
      <c r="RGA370" s="323"/>
      <c r="RGB370" s="323"/>
      <c r="RGC370" s="323"/>
      <c r="RGD370" s="323"/>
      <c r="RGE370" s="323"/>
      <c r="RGF370" s="323"/>
      <c r="RGG370" s="323"/>
      <c r="RGH370" s="323"/>
      <c r="RGI370" s="323"/>
      <c r="RGJ370" s="323"/>
      <c r="RGK370" s="323"/>
      <c r="RGL370" s="323"/>
      <c r="RGM370" s="323"/>
      <c r="RGN370" s="323"/>
      <c r="RGO370" s="323"/>
      <c r="RGP370" s="323"/>
      <c r="RGQ370" s="323"/>
      <c r="RGR370" s="323"/>
      <c r="RGS370" s="323"/>
      <c r="RGT370" s="323"/>
      <c r="RGU370" s="323"/>
      <c r="RGV370" s="323"/>
      <c r="RGW370" s="323"/>
      <c r="RGX370" s="323"/>
      <c r="RGY370" s="323"/>
      <c r="RGZ370" s="323"/>
      <c r="RHA370" s="323"/>
      <c r="RHB370" s="323"/>
      <c r="RHC370" s="323"/>
      <c r="RHD370" s="323"/>
      <c r="RHE370" s="323"/>
      <c r="RHF370" s="323"/>
      <c r="RHG370" s="323"/>
      <c r="RHH370" s="323"/>
      <c r="RHI370" s="323"/>
      <c r="RHJ370" s="323"/>
      <c r="RHK370" s="323"/>
      <c r="RHL370" s="323"/>
      <c r="RHM370" s="323"/>
      <c r="RHN370" s="323"/>
      <c r="RHO370" s="323"/>
      <c r="RHP370" s="323"/>
      <c r="RHQ370" s="323"/>
      <c r="RHR370" s="323"/>
      <c r="RHS370" s="323"/>
      <c r="RHT370" s="323"/>
      <c r="RHU370" s="323"/>
      <c r="RHV370" s="323"/>
      <c r="RHW370" s="323"/>
      <c r="RHX370" s="323"/>
      <c r="RHY370" s="323"/>
      <c r="RHZ370" s="323"/>
      <c r="RIA370" s="323"/>
      <c r="RIB370" s="323"/>
      <c r="RIC370" s="323"/>
      <c r="RID370" s="323"/>
      <c r="RIE370" s="323"/>
      <c r="RIF370" s="323"/>
      <c r="RIG370" s="323"/>
      <c r="RIH370" s="323"/>
      <c r="RII370" s="323"/>
      <c r="RIJ370" s="323"/>
      <c r="RIK370" s="323"/>
      <c r="RIL370" s="323"/>
      <c r="RIM370" s="323"/>
      <c r="RIN370" s="323"/>
      <c r="RIO370" s="323"/>
      <c r="RIP370" s="323"/>
      <c r="RIQ370" s="323"/>
      <c r="RIR370" s="323"/>
      <c r="RIS370" s="323"/>
      <c r="RIT370" s="323"/>
      <c r="RIU370" s="323"/>
      <c r="RIV370" s="323"/>
      <c r="RIW370" s="323"/>
      <c r="RIX370" s="323"/>
      <c r="RIY370" s="323"/>
      <c r="RIZ370" s="323"/>
      <c r="RJA370" s="323"/>
      <c r="RJB370" s="323"/>
      <c r="RJC370" s="323"/>
      <c r="RJD370" s="323"/>
      <c r="RJE370" s="323"/>
      <c r="RJF370" s="323"/>
      <c r="RJG370" s="323"/>
      <c r="RJH370" s="323"/>
      <c r="RJI370" s="323"/>
      <c r="RJJ370" s="323"/>
      <c r="RJK370" s="323"/>
      <c r="RJL370" s="323"/>
      <c r="RJM370" s="323"/>
      <c r="RJN370" s="323"/>
      <c r="RJO370" s="323"/>
      <c r="RJP370" s="323"/>
      <c r="RJQ370" s="323"/>
      <c r="RJR370" s="323"/>
      <c r="RJS370" s="323"/>
      <c r="RJT370" s="323"/>
      <c r="RJU370" s="323"/>
      <c r="RJV370" s="323"/>
      <c r="RJW370" s="323"/>
      <c r="RJX370" s="323"/>
      <c r="RJY370" s="323"/>
      <c r="RJZ370" s="323"/>
      <c r="RKA370" s="323"/>
      <c r="RKB370" s="323"/>
      <c r="RKC370" s="323"/>
      <c r="RKD370" s="323"/>
      <c r="RKE370" s="323"/>
      <c r="RKF370" s="323"/>
      <c r="RKG370" s="323"/>
      <c r="RKH370" s="323"/>
      <c r="RKI370" s="323"/>
      <c r="RKJ370" s="323"/>
      <c r="RKK370" s="323"/>
      <c r="RKL370" s="323"/>
      <c r="RKM370" s="323"/>
      <c r="RKN370" s="323"/>
      <c r="RKO370" s="323"/>
      <c r="RKP370" s="323"/>
      <c r="RKQ370" s="323"/>
      <c r="RKR370" s="323"/>
      <c r="RKS370" s="323"/>
      <c r="RKT370" s="323"/>
      <c r="RKU370" s="323"/>
      <c r="RKV370" s="323"/>
      <c r="RKW370" s="323"/>
      <c r="RKX370" s="323"/>
      <c r="RKY370" s="323"/>
      <c r="RKZ370" s="323"/>
      <c r="RLA370" s="323"/>
      <c r="RLB370" s="323"/>
      <c r="RLC370" s="323"/>
      <c r="RLD370" s="323"/>
      <c r="RLE370" s="323"/>
      <c r="RLF370" s="323"/>
      <c r="RLG370" s="323"/>
      <c r="RLH370" s="323"/>
      <c r="RLI370" s="323"/>
      <c r="RLJ370" s="323"/>
      <c r="RLK370" s="323"/>
      <c r="RLL370" s="323"/>
      <c r="RLM370" s="323"/>
      <c r="RLN370" s="323"/>
      <c r="RLO370" s="323"/>
      <c r="RLP370" s="323"/>
      <c r="RLQ370" s="323"/>
      <c r="RLR370" s="323"/>
      <c r="RLS370" s="323"/>
      <c r="RLT370" s="323"/>
      <c r="RLU370" s="323"/>
      <c r="RLV370" s="323"/>
      <c r="RLW370" s="323"/>
      <c r="RLX370" s="323"/>
      <c r="RLY370" s="323"/>
      <c r="RLZ370" s="323"/>
      <c r="RMA370" s="323"/>
      <c r="RMB370" s="323"/>
      <c r="RMC370" s="323"/>
      <c r="RMD370" s="323"/>
      <c r="RME370" s="323"/>
      <c r="RMF370" s="323"/>
      <c r="RMG370" s="323"/>
      <c r="RMH370" s="323"/>
      <c r="RMI370" s="323"/>
      <c r="RMJ370" s="323"/>
      <c r="RMK370" s="323"/>
      <c r="RML370" s="323"/>
      <c r="RMM370" s="323"/>
      <c r="RMN370" s="323"/>
      <c r="RMO370" s="323"/>
      <c r="RMP370" s="323"/>
      <c r="RMQ370" s="323"/>
      <c r="RMR370" s="323"/>
      <c r="RMS370" s="323"/>
      <c r="RMT370" s="323"/>
      <c r="RMU370" s="323"/>
      <c r="RMV370" s="323"/>
      <c r="RMW370" s="323"/>
      <c r="RMX370" s="323"/>
      <c r="RMY370" s="323"/>
      <c r="RMZ370" s="323"/>
      <c r="RNA370" s="323"/>
      <c r="RNB370" s="323"/>
      <c r="RNC370" s="323"/>
      <c r="RND370" s="323"/>
      <c r="RNE370" s="323"/>
      <c r="RNF370" s="323"/>
      <c r="RNG370" s="323"/>
      <c r="RNH370" s="323"/>
      <c r="RNI370" s="323"/>
      <c r="RNJ370" s="323"/>
      <c r="RNK370" s="323"/>
      <c r="RNL370" s="323"/>
      <c r="RNM370" s="323"/>
      <c r="RNN370" s="323"/>
      <c r="RNO370" s="323"/>
      <c r="RNP370" s="323"/>
      <c r="RNQ370" s="323"/>
      <c r="RNR370" s="323"/>
      <c r="RNS370" s="323"/>
      <c r="RNT370" s="323"/>
      <c r="RNU370" s="323"/>
      <c r="RNV370" s="323"/>
      <c r="RNW370" s="323"/>
      <c r="RNX370" s="323"/>
      <c r="RNY370" s="323"/>
      <c r="RNZ370" s="323"/>
      <c r="ROA370" s="323"/>
      <c r="ROB370" s="323"/>
      <c r="ROC370" s="323"/>
      <c r="ROD370" s="323"/>
      <c r="ROE370" s="323"/>
      <c r="ROF370" s="323"/>
      <c r="ROG370" s="323"/>
      <c r="ROH370" s="323"/>
      <c r="ROI370" s="323"/>
      <c r="ROJ370" s="323"/>
      <c r="ROK370" s="323"/>
      <c r="ROL370" s="323"/>
      <c r="ROM370" s="323"/>
      <c r="RON370" s="323"/>
      <c r="ROO370" s="323"/>
      <c r="ROP370" s="323"/>
      <c r="ROQ370" s="323"/>
      <c r="ROR370" s="323"/>
      <c r="ROS370" s="323"/>
      <c r="ROT370" s="323"/>
      <c r="ROU370" s="323"/>
      <c r="ROV370" s="323"/>
      <c r="ROW370" s="323"/>
      <c r="ROX370" s="323"/>
      <c r="ROY370" s="323"/>
      <c r="ROZ370" s="323"/>
      <c r="RPA370" s="323"/>
      <c r="RPB370" s="323"/>
      <c r="RPC370" s="323"/>
      <c r="RPD370" s="323"/>
      <c r="RPE370" s="323"/>
      <c r="RPF370" s="323"/>
      <c r="RPG370" s="323"/>
      <c r="RPH370" s="323"/>
      <c r="RPI370" s="323"/>
      <c r="RPJ370" s="323"/>
      <c r="RPK370" s="323"/>
      <c r="RPL370" s="323"/>
      <c r="RPM370" s="323"/>
      <c r="RPN370" s="323"/>
      <c r="RPO370" s="323"/>
      <c r="RPP370" s="323"/>
      <c r="RPQ370" s="323"/>
      <c r="RPR370" s="323"/>
      <c r="RPS370" s="323"/>
      <c r="RPT370" s="323"/>
      <c r="RPU370" s="323"/>
      <c r="RPV370" s="323"/>
      <c r="RPW370" s="323"/>
      <c r="RPX370" s="323"/>
      <c r="RPY370" s="323"/>
      <c r="RPZ370" s="323"/>
      <c r="RQA370" s="323"/>
      <c r="RQB370" s="323"/>
      <c r="RQC370" s="323"/>
      <c r="RQD370" s="323"/>
      <c r="RQE370" s="323"/>
      <c r="RQF370" s="323"/>
      <c r="RQG370" s="323"/>
      <c r="RQH370" s="323"/>
      <c r="RQI370" s="323"/>
      <c r="RQJ370" s="323"/>
      <c r="RQK370" s="323"/>
      <c r="RQL370" s="323"/>
      <c r="RQM370" s="323"/>
      <c r="RQN370" s="323"/>
      <c r="RQO370" s="323"/>
      <c r="RQP370" s="323"/>
      <c r="RQQ370" s="323"/>
      <c r="RQR370" s="323"/>
      <c r="RQS370" s="323"/>
      <c r="RQT370" s="323"/>
      <c r="RQU370" s="323"/>
      <c r="RQV370" s="323"/>
      <c r="RQW370" s="323"/>
      <c r="RQX370" s="323"/>
      <c r="RQY370" s="323"/>
      <c r="RQZ370" s="323"/>
      <c r="RRA370" s="323"/>
      <c r="RRB370" s="323"/>
      <c r="RRC370" s="323"/>
      <c r="RRD370" s="323"/>
      <c r="RRE370" s="323"/>
      <c r="RRF370" s="323"/>
      <c r="RRG370" s="323"/>
      <c r="RRH370" s="323"/>
      <c r="RRI370" s="323"/>
      <c r="RRJ370" s="323"/>
      <c r="RRK370" s="323"/>
      <c r="RRL370" s="323"/>
      <c r="RRM370" s="323"/>
      <c r="RRN370" s="323"/>
      <c r="RRO370" s="323"/>
      <c r="RRP370" s="323"/>
      <c r="RRQ370" s="323"/>
      <c r="RRR370" s="323"/>
      <c r="RRS370" s="323"/>
      <c r="RRT370" s="323"/>
      <c r="RRU370" s="323"/>
      <c r="RRV370" s="323"/>
      <c r="RRW370" s="323"/>
      <c r="RRX370" s="323"/>
      <c r="RRY370" s="323"/>
      <c r="RRZ370" s="323"/>
      <c r="RSA370" s="323"/>
      <c r="RSB370" s="323"/>
      <c r="RSC370" s="323"/>
      <c r="RSD370" s="323"/>
      <c r="RSE370" s="323"/>
      <c r="RSF370" s="323"/>
      <c r="RSG370" s="323"/>
      <c r="RSH370" s="323"/>
      <c r="RSI370" s="323"/>
      <c r="RSJ370" s="323"/>
      <c r="RSK370" s="323"/>
      <c r="RSL370" s="323"/>
      <c r="RSM370" s="323"/>
      <c r="RSN370" s="323"/>
      <c r="RSO370" s="323"/>
      <c r="RSP370" s="323"/>
      <c r="RSQ370" s="323"/>
      <c r="RSR370" s="323"/>
      <c r="RSS370" s="323"/>
      <c r="RST370" s="323"/>
      <c r="RSU370" s="323"/>
      <c r="RSV370" s="323"/>
      <c r="RSW370" s="323"/>
      <c r="RSX370" s="323"/>
      <c r="RSY370" s="323"/>
      <c r="RSZ370" s="323"/>
      <c r="RTA370" s="323"/>
      <c r="RTB370" s="323"/>
      <c r="RTC370" s="323"/>
      <c r="RTD370" s="323"/>
      <c r="RTE370" s="323"/>
      <c r="RTF370" s="323"/>
      <c r="RTG370" s="323"/>
      <c r="RTH370" s="323"/>
      <c r="RTI370" s="323"/>
      <c r="RTJ370" s="323"/>
      <c r="RTK370" s="323"/>
      <c r="RTL370" s="323"/>
      <c r="RTM370" s="323"/>
      <c r="RTN370" s="323"/>
      <c r="RTO370" s="323"/>
      <c r="RTP370" s="323"/>
      <c r="RTQ370" s="323"/>
      <c r="RTR370" s="323"/>
      <c r="RTS370" s="323"/>
      <c r="RTT370" s="323"/>
      <c r="RTU370" s="323"/>
      <c r="RTV370" s="323"/>
      <c r="RTW370" s="323"/>
      <c r="RTX370" s="323"/>
      <c r="RTY370" s="323"/>
      <c r="RTZ370" s="323"/>
      <c r="RUA370" s="323"/>
      <c r="RUB370" s="323"/>
      <c r="RUC370" s="323"/>
      <c r="RUD370" s="323"/>
      <c r="RUE370" s="323"/>
      <c r="RUF370" s="323"/>
      <c r="RUG370" s="323"/>
      <c r="RUH370" s="323"/>
      <c r="RUI370" s="323"/>
      <c r="RUJ370" s="323"/>
      <c r="RUK370" s="323"/>
      <c r="RUL370" s="323"/>
      <c r="RUM370" s="323"/>
      <c r="RUN370" s="323"/>
      <c r="RUO370" s="323"/>
      <c r="RUP370" s="323"/>
      <c r="RUQ370" s="323"/>
      <c r="RUR370" s="323"/>
      <c r="RUS370" s="323"/>
      <c r="RUT370" s="323"/>
      <c r="RUU370" s="323"/>
      <c r="RUV370" s="323"/>
      <c r="RUW370" s="323"/>
      <c r="RUX370" s="323"/>
      <c r="RUY370" s="323"/>
      <c r="RUZ370" s="323"/>
      <c r="RVA370" s="323"/>
      <c r="RVB370" s="323"/>
      <c r="RVC370" s="323"/>
      <c r="RVD370" s="323"/>
      <c r="RVE370" s="323"/>
      <c r="RVF370" s="323"/>
      <c r="RVG370" s="323"/>
      <c r="RVH370" s="323"/>
      <c r="RVI370" s="323"/>
      <c r="RVJ370" s="323"/>
      <c r="RVK370" s="323"/>
      <c r="RVL370" s="323"/>
      <c r="RVM370" s="323"/>
      <c r="RVN370" s="323"/>
      <c r="RVO370" s="323"/>
      <c r="RVP370" s="323"/>
      <c r="RVQ370" s="323"/>
      <c r="RVR370" s="323"/>
      <c r="RVS370" s="323"/>
      <c r="RVT370" s="323"/>
      <c r="RVU370" s="323"/>
      <c r="RVV370" s="323"/>
      <c r="RVW370" s="323"/>
      <c r="RVX370" s="323"/>
      <c r="RVY370" s="323"/>
      <c r="RVZ370" s="323"/>
      <c r="RWA370" s="323"/>
      <c r="RWB370" s="323"/>
      <c r="RWC370" s="323"/>
      <c r="RWD370" s="323"/>
      <c r="RWE370" s="323"/>
      <c r="RWF370" s="323"/>
      <c r="RWG370" s="323"/>
      <c r="RWH370" s="323"/>
      <c r="RWI370" s="323"/>
      <c r="RWJ370" s="323"/>
      <c r="RWK370" s="323"/>
      <c r="RWL370" s="323"/>
      <c r="RWM370" s="323"/>
      <c r="RWN370" s="323"/>
      <c r="RWO370" s="323"/>
      <c r="RWP370" s="323"/>
      <c r="RWQ370" s="323"/>
      <c r="RWR370" s="323"/>
      <c r="RWS370" s="323"/>
      <c r="RWT370" s="323"/>
      <c r="RWU370" s="323"/>
      <c r="RWV370" s="323"/>
      <c r="RWW370" s="323"/>
      <c r="RWX370" s="323"/>
      <c r="RWY370" s="323"/>
      <c r="RWZ370" s="323"/>
      <c r="RXA370" s="323"/>
      <c r="RXB370" s="323"/>
      <c r="RXC370" s="323"/>
      <c r="RXD370" s="323"/>
      <c r="RXE370" s="323"/>
      <c r="RXF370" s="323"/>
      <c r="RXG370" s="323"/>
      <c r="RXH370" s="323"/>
      <c r="RXI370" s="323"/>
      <c r="RXJ370" s="323"/>
      <c r="RXK370" s="323"/>
      <c r="RXL370" s="323"/>
      <c r="RXM370" s="323"/>
      <c r="RXN370" s="323"/>
      <c r="RXO370" s="323"/>
      <c r="RXP370" s="323"/>
      <c r="RXQ370" s="323"/>
      <c r="RXR370" s="323"/>
      <c r="RXS370" s="323"/>
      <c r="RXT370" s="323"/>
      <c r="RXU370" s="323"/>
      <c r="RXV370" s="323"/>
      <c r="RXW370" s="323"/>
      <c r="RXX370" s="323"/>
      <c r="RXY370" s="323"/>
      <c r="RXZ370" s="323"/>
      <c r="RYA370" s="323"/>
      <c r="RYB370" s="323"/>
      <c r="RYC370" s="323"/>
      <c r="RYD370" s="323"/>
      <c r="RYE370" s="323"/>
      <c r="RYF370" s="323"/>
      <c r="RYG370" s="323"/>
      <c r="RYH370" s="323"/>
      <c r="RYI370" s="323"/>
      <c r="RYJ370" s="323"/>
      <c r="RYK370" s="323"/>
      <c r="RYL370" s="323"/>
      <c r="RYM370" s="323"/>
      <c r="RYN370" s="323"/>
      <c r="RYO370" s="323"/>
      <c r="RYP370" s="323"/>
      <c r="RYQ370" s="323"/>
      <c r="RYR370" s="323"/>
      <c r="RYS370" s="323"/>
      <c r="RYT370" s="323"/>
      <c r="RYU370" s="323"/>
      <c r="RYV370" s="323"/>
      <c r="RYW370" s="323"/>
      <c r="RYX370" s="323"/>
      <c r="RYY370" s="323"/>
      <c r="RYZ370" s="323"/>
      <c r="RZA370" s="323"/>
      <c r="RZB370" s="323"/>
      <c r="RZC370" s="323"/>
      <c r="RZD370" s="323"/>
      <c r="RZE370" s="323"/>
      <c r="RZF370" s="323"/>
      <c r="RZG370" s="323"/>
      <c r="RZH370" s="323"/>
      <c r="RZI370" s="323"/>
      <c r="RZJ370" s="323"/>
      <c r="RZK370" s="323"/>
      <c r="RZL370" s="323"/>
      <c r="RZM370" s="323"/>
      <c r="RZN370" s="323"/>
      <c r="RZO370" s="323"/>
      <c r="RZP370" s="323"/>
      <c r="RZQ370" s="323"/>
      <c r="RZR370" s="323"/>
      <c r="RZS370" s="323"/>
      <c r="RZT370" s="323"/>
      <c r="RZU370" s="323"/>
      <c r="RZV370" s="323"/>
      <c r="RZW370" s="323"/>
      <c r="RZX370" s="323"/>
      <c r="RZY370" s="323"/>
      <c r="RZZ370" s="323"/>
      <c r="SAA370" s="323"/>
      <c r="SAB370" s="323"/>
      <c r="SAC370" s="323"/>
      <c r="SAD370" s="323"/>
      <c r="SAE370" s="323"/>
      <c r="SAF370" s="323"/>
      <c r="SAG370" s="323"/>
      <c r="SAH370" s="323"/>
      <c r="SAI370" s="323"/>
      <c r="SAJ370" s="323"/>
      <c r="SAK370" s="323"/>
      <c r="SAL370" s="323"/>
      <c r="SAM370" s="323"/>
      <c r="SAN370" s="323"/>
      <c r="SAO370" s="323"/>
      <c r="SAP370" s="323"/>
      <c r="SAQ370" s="323"/>
      <c r="SAR370" s="323"/>
      <c r="SAS370" s="323"/>
      <c r="SAT370" s="323"/>
      <c r="SAU370" s="323"/>
      <c r="SAV370" s="323"/>
      <c r="SAW370" s="323"/>
      <c r="SAX370" s="323"/>
      <c r="SAY370" s="323"/>
      <c r="SAZ370" s="323"/>
      <c r="SBA370" s="323"/>
      <c r="SBB370" s="323"/>
      <c r="SBC370" s="323"/>
      <c r="SBD370" s="323"/>
      <c r="SBE370" s="323"/>
      <c r="SBF370" s="323"/>
      <c r="SBG370" s="323"/>
      <c r="SBH370" s="323"/>
      <c r="SBI370" s="323"/>
      <c r="SBJ370" s="323"/>
      <c r="SBK370" s="323"/>
      <c r="SBL370" s="323"/>
      <c r="SBM370" s="323"/>
      <c r="SBN370" s="323"/>
      <c r="SBO370" s="323"/>
      <c r="SBP370" s="323"/>
      <c r="SBQ370" s="323"/>
      <c r="SBR370" s="323"/>
      <c r="SBS370" s="323"/>
      <c r="SBT370" s="323"/>
      <c r="SBU370" s="323"/>
      <c r="SBV370" s="323"/>
      <c r="SBW370" s="323"/>
      <c r="SBX370" s="323"/>
      <c r="SBY370" s="323"/>
      <c r="SBZ370" s="323"/>
      <c r="SCA370" s="323"/>
      <c r="SCB370" s="323"/>
      <c r="SCC370" s="323"/>
      <c r="SCD370" s="323"/>
      <c r="SCE370" s="323"/>
      <c r="SCF370" s="323"/>
      <c r="SCG370" s="323"/>
      <c r="SCH370" s="323"/>
      <c r="SCI370" s="323"/>
      <c r="SCJ370" s="323"/>
      <c r="SCK370" s="323"/>
      <c r="SCL370" s="323"/>
      <c r="SCM370" s="323"/>
      <c r="SCN370" s="323"/>
      <c r="SCO370" s="323"/>
      <c r="SCP370" s="323"/>
      <c r="SCQ370" s="323"/>
      <c r="SCR370" s="323"/>
      <c r="SCS370" s="323"/>
      <c r="SCT370" s="323"/>
      <c r="SCU370" s="323"/>
      <c r="SCV370" s="323"/>
      <c r="SCW370" s="323"/>
      <c r="SCX370" s="323"/>
      <c r="SCY370" s="323"/>
      <c r="SCZ370" s="323"/>
      <c r="SDA370" s="323"/>
      <c r="SDB370" s="323"/>
      <c r="SDC370" s="323"/>
      <c r="SDD370" s="323"/>
      <c r="SDE370" s="323"/>
      <c r="SDF370" s="323"/>
      <c r="SDG370" s="323"/>
      <c r="SDH370" s="323"/>
      <c r="SDI370" s="323"/>
      <c r="SDJ370" s="323"/>
      <c r="SDK370" s="323"/>
      <c r="SDL370" s="323"/>
      <c r="SDM370" s="323"/>
      <c r="SDN370" s="323"/>
      <c r="SDO370" s="323"/>
      <c r="SDP370" s="323"/>
      <c r="SDQ370" s="323"/>
      <c r="SDR370" s="323"/>
      <c r="SDS370" s="323"/>
      <c r="SDT370" s="323"/>
      <c r="SDU370" s="323"/>
      <c r="SDV370" s="323"/>
      <c r="SDW370" s="323"/>
      <c r="SDX370" s="323"/>
      <c r="SDY370" s="323"/>
      <c r="SDZ370" s="323"/>
      <c r="SEA370" s="323"/>
      <c r="SEB370" s="323"/>
      <c r="SEC370" s="323"/>
      <c r="SED370" s="323"/>
      <c r="SEE370" s="323"/>
      <c r="SEF370" s="323"/>
      <c r="SEG370" s="323"/>
      <c r="SEH370" s="323"/>
      <c r="SEI370" s="323"/>
      <c r="SEJ370" s="323"/>
      <c r="SEK370" s="323"/>
      <c r="SEL370" s="323"/>
      <c r="SEM370" s="323"/>
      <c r="SEN370" s="323"/>
      <c r="SEO370" s="323"/>
      <c r="SEP370" s="323"/>
      <c r="SEQ370" s="323"/>
      <c r="SER370" s="323"/>
      <c r="SES370" s="323"/>
      <c r="SET370" s="323"/>
      <c r="SEU370" s="323"/>
      <c r="SEV370" s="323"/>
      <c r="SEW370" s="323"/>
      <c r="SEX370" s="323"/>
      <c r="SEY370" s="323"/>
      <c r="SEZ370" s="323"/>
      <c r="SFA370" s="323"/>
      <c r="SFB370" s="323"/>
      <c r="SFC370" s="323"/>
      <c r="SFD370" s="323"/>
      <c r="SFE370" s="323"/>
      <c r="SFF370" s="323"/>
      <c r="SFG370" s="323"/>
      <c r="SFH370" s="323"/>
      <c r="SFI370" s="323"/>
      <c r="SFJ370" s="323"/>
      <c r="SFK370" s="323"/>
      <c r="SFL370" s="323"/>
      <c r="SFM370" s="323"/>
      <c r="SFN370" s="323"/>
      <c r="SFO370" s="323"/>
      <c r="SFP370" s="323"/>
      <c r="SFQ370" s="323"/>
      <c r="SFR370" s="323"/>
      <c r="SFS370" s="323"/>
      <c r="SFT370" s="323"/>
      <c r="SFU370" s="323"/>
      <c r="SFV370" s="323"/>
      <c r="SFW370" s="323"/>
      <c r="SFX370" s="323"/>
      <c r="SFY370" s="323"/>
      <c r="SFZ370" s="323"/>
      <c r="SGA370" s="323"/>
      <c r="SGB370" s="323"/>
      <c r="SGC370" s="323"/>
      <c r="SGD370" s="323"/>
      <c r="SGE370" s="323"/>
      <c r="SGF370" s="323"/>
      <c r="SGG370" s="323"/>
      <c r="SGH370" s="323"/>
      <c r="SGI370" s="323"/>
      <c r="SGJ370" s="323"/>
      <c r="SGK370" s="323"/>
      <c r="SGL370" s="323"/>
      <c r="SGM370" s="323"/>
      <c r="SGN370" s="323"/>
      <c r="SGO370" s="323"/>
      <c r="SGP370" s="323"/>
      <c r="SGQ370" s="323"/>
      <c r="SGR370" s="323"/>
      <c r="SGS370" s="323"/>
      <c r="SGT370" s="323"/>
      <c r="SGU370" s="323"/>
      <c r="SGV370" s="323"/>
      <c r="SGW370" s="323"/>
      <c r="SGX370" s="323"/>
      <c r="SGY370" s="323"/>
      <c r="SGZ370" s="323"/>
      <c r="SHA370" s="323"/>
      <c r="SHB370" s="323"/>
      <c r="SHC370" s="323"/>
      <c r="SHD370" s="323"/>
      <c r="SHE370" s="323"/>
      <c r="SHF370" s="323"/>
      <c r="SHG370" s="323"/>
      <c r="SHH370" s="323"/>
      <c r="SHI370" s="323"/>
      <c r="SHJ370" s="323"/>
      <c r="SHK370" s="323"/>
      <c r="SHL370" s="323"/>
      <c r="SHM370" s="323"/>
      <c r="SHN370" s="323"/>
      <c r="SHO370" s="323"/>
      <c r="SHP370" s="323"/>
      <c r="SHQ370" s="323"/>
      <c r="SHR370" s="323"/>
      <c r="SHS370" s="323"/>
      <c r="SHT370" s="323"/>
      <c r="SHU370" s="323"/>
      <c r="SHV370" s="323"/>
      <c r="SHW370" s="323"/>
      <c r="SHX370" s="323"/>
      <c r="SHY370" s="323"/>
      <c r="SHZ370" s="323"/>
      <c r="SIA370" s="323"/>
      <c r="SIB370" s="323"/>
      <c r="SIC370" s="323"/>
      <c r="SID370" s="323"/>
      <c r="SIE370" s="323"/>
      <c r="SIF370" s="323"/>
      <c r="SIG370" s="323"/>
      <c r="SIH370" s="323"/>
      <c r="SII370" s="323"/>
      <c r="SIJ370" s="323"/>
      <c r="SIK370" s="323"/>
      <c r="SIL370" s="323"/>
      <c r="SIM370" s="323"/>
      <c r="SIN370" s="323"/>
      <c r="SIO370" s="323"/>
      <c r="SIP370" s="323"/>
      <c r="SIQ370" s="323"/>
      <c r="SIR370" s="323"/>
      <c r="SIS370" s="323"/>
      <c r="SIT370" s="323"/>
      <c r="SIU370" s="323"/>
      <c r="SIV370" s="323"/>
      <c r="SIW370" s="323"/>
      <c r="SIX370" s="323"/>
      <c r="SIY370" s="323"/>
      <c r="SIZ370" s="323"/>
      <c r="SJA370" s="323"/>
      <c r="SJB370" s="323"/>
      <c r="SJC370" s="323"/>
      <c r="SJD370" s="323"/>
      <c r="SJE370" s="323"/>
      <c r="SJF370" s="323"/>
      <c r="SJG370" s="323"/>
      <c r="SJH370" s="323"/>
      <c r="SJI370" s="323"/>
      <c r="SJJ370" s="323"/>
      <c r="SJK370" s="323"/>
      <c r="SJL370" s="323"/>
      <c r="SJM370" s="323"/>
      <c r="SJN370" s="323"/>
      <c r="SJO370" s="323"/>
      <c r="SJP370" s="323"/>
      <c r="SJQ370" s="323"/>
      <c r="SJR370" s="323"/>
      <c r="SJS370" s="323"/>
      <c r="SJT370" s="323"/>
      <c r="SJU370" s="323"/>
      <c r="SJV370" s="323"/>
      <c r="SJW370" s="323"/>
      <c r="SJX370" s="323"/>
      <c r="SJY370" s="323"/>
      <c r="SJZ370" s="323"/>
      <c r="SKA370" s="323"/>
      <c r="SKB370" s="323"/>
      <c r="SKC370" s="323"/>
      <c r="SKD370" s="323"/>
      <c r="SKE370" s="323"/>
      <c r="SKF370" s="323"/>
      <c r="SKG370" s="323"/>
      <c r="SKH370" s="323"/>
      <c r="SKI370" s="323"/>
      <c r="SKJ370" s="323"/>
      <c r="SKK370" s="323"/>
      <c r="SKL370" s="323"/>
      <c r="SKM370" s="323"/>
      <c r="SKN370" s="323"/>
      <c r="SKO370" s="323"/>
      <c r="SKP370" s="323"/>
      <c r="SKQ370" s="323"/>
      <c r="SKR370" s="323"/>
      <c r="SKS370" s="323"/>
      <c r="SKT370" s="323"/>
      <c r="SKU370" s="323"/>
      <c r="SKV370" s="323"/>
      <c r="SKW370" s="323"/>
      <c r="SKX370" s="323"/>
      <c r="SKY370" s="323"/>
      <c r="SKZ370" s="323"/>
      <c r="SLA370" s="323"/>
      <c r="SLB370" s="323"/>
      <c r="SLC370" s="323"/>
      <c r="SLD370" s="323"/>
      <c r="SLE370" s="323"/>
      <c r="SLF370" s="323"/>
      <c r="SLG370" s="323"/>
      <c r="SLH370" s="323"/>
      <c r="SLI370" s="323"/>
      <c r="SLJ370" s="323"/>
      <c r="SLK370" s="323"/>
      <c r="SLL370" s="323"/>
      <c r="SLM370" s="323"/>
      <c r="SLN370" s="323"/>
      <c r="SLO370" s="323"/>
      <c r="SLP370" s="323"/>
      <c r="SLQ370" s="323"/>
      <c r="SLR370" s="323"/>
      <c r="SLS370" s="323"/>
      <c r="SLT370" s="323"/>
      <c r="SLU370" s="323"/>
      <c r="SLV370" s="323"/>
      <c r="SLW370" s="323"/>
      <c r="SLX370" s="323"/>
      <c r="SLY370" s="323"/>
      <c r="SLZ370" s="323"/>
      <c r="SMA370" s="323"/>
      <c r="SMB370" s="323"/>
      <c r="SMC370" s="323"/>
      <c r="SMD370" s="323"/>
      <c r="SME370" s="323"/>
      <c r="SMF370" s="323"/>
      <c r="SMG370" s="323"/>
      <c r="SMH370" s="323"/>
      <c r="SMI370" s="323"/>
      <c r="SMJ370" s="323"/>
      <c r="SMK370" s="323"/>
      <c r="SML370" s="323"/>
      <c r="SMM370" s="323"/>
      <c r="SMN370" s="323"/>
      <c r="SMO370" s="323"/>
      <c r="SMP370" s="323"/>
      <c r="SMQ370" s="323"/>
      <c r="SMR370" s="323"/>
      <c r="SMS370" s="323"/>
      <c r="SMT370" s="323"/>
      <c r="SMU370" s="323"/>
      <c r="SMV370" s="323"/>
      <c r="SMW370" s="323"/>
      <c r="SMX370" s="323"/>
      <c r="SMY370" s="323"/>
      <c r="SMZ370" s="323"/>
      <c r="SNA370" s="323"/>
      <c r="SNB370" s="323"/>
      <c r="SNC370" s="323"/>
      <c r="SND370" s="323"/>
      <c r="SNE370" s="323"/>
      <c r="SNF370" s="323"/>
      <c r="SNG370" s="323"/>
      <c r="SNH370" s="323"/>
      <c r="SNI370" s="323"/>
      <c r="SNJ370" s="323"/>
      <c r="SNK370" s="323"/>
      <c r="SNL370" s="323"/>
      <c r="SNM370" s="323"/>
      <c r="SNN370" s="323"/>
      <c r="SNO370" s="323"/>
      <c r="SNP370" s="323"/>
      <c r="SNQ370" s="323"/>
      <c r="SNR370" s="323"/>
      <c r="SNS370" s="323"/>
      <c r="SNT370" s="323"/>
      <c r="SNU370" s="323"/>
      <c r="SNV370" s="323"/>
      <c r="SNW370" s="323"/>
      <c r="SNX370" s="323"/>
      <c r="SNY370" s="323"/>
      <c r="SNZ370" s="323"/>
      <c r="SOA370" s="323"/>
      <c r="SOB370" s="323"/>
      <c r="SOC370" s="323"/>
      <c r="SOD370" s="323"/>
      <c r="SOE370" s="323"/>
      <c r="SOF370" s="323"/>
      <c r="SOG370" s="323"/>
      <c r="SOH370" s="323"/>
      <c r="SOI370" s="323"/>
      <c r="SOJ370" s="323"/>
      <c r="SOK370" s="323"/>
      <c r="SOL370" s="323"/>
      <c r="SOM370" s="323"/>
      <c r="SON370" s="323"/>
      <c r="SOO370" s="323"/>
      <c r="SOP370" s="323"/>
      <c r="SOQ370" s="323"/>
      <c r="SOR370" s="323"/>
      <c r="SOS370" s="323"/>
      <c r="SOT370" s="323"/>
      <c r="SOU370" s="323"/>
      <c r="SOV370" s="323"/>
      <c r="SOW370" s="323"/>
      <c r="SOX370" s="323"/>
      <c r="SOY370" s="323"/>
      <c r="SOZ370" s="323"/>
      <c r="SPA370" s="323"/>
      <c r="SPB370" s="323"/>
      <c r="SPC370" s="323"/>
      <c r="SPD370" s="323"/>
      <c r="SPE370" s="323"/>
      <c r="SPF370" s="323"/>
      <c r="SPG370" s="323"/>
      <c r="SPH370" s="323"/>
      <c r="SPI370" s="323"/>
      <c r="SPJ370" s="323"/>
      <c r="SPK370" s="323"/>
      <c r="SPL370" s="323"/>
      <c r="SPM370" s="323"/>
      <c r="SPN370" s="323"/>
      <c r="SPO370" s="323"/>
      <c r="SPP370" s="323"/>
      <c r="SPQ370" s="323"/>
      <c r="SPR370" s="323"/>
      <c r="SPS370" s="323"/>
      <c r="SPT370" s="323"/>
      <c r="SPU370" s="323"/>
      <c r="SPV370" s="323"/>
      <c r="SPW370" s="323"/>
      <c r="SPX370" s="323"/>
      <c r="SPY370" s="323"/>
      <c r="SPZ370" s="323"/>
      <c r="SQA370" s="323"/>
      <c r="SQB370" s="323"/>
      <c r="SQC370" s="323"/>
      <c r="SQD370" s="323"/>
      <c r="SQE370" s="323"/>
      <c r="SQF370" s="323"/>
      <c r="SQG370" s="323"/>
      <c r="SQH370" s="323"/>
      <c r="SQI370" s="323"/>
      <c r="SQJ370" s="323"/>
      <c r="SQK370" s="323"/>
      <c r="SQL370" s="323"/>
      <c r="SQM370" s="323"/>
      <c r="SQN370" s="323"/>
      <c r="SQO370" s="323"/>
      <c r="SQP370" s="323"/>
      <c r="SQQ370" s="323"/>
      <c r="SQR370" s="323"/>
      <c r="SQS370" s="323"/>
      <c r="SQT370" s="323"/>
      <c r="SQU370" s="323"/>
      <c r="SQV370" s="323"/>
      <c r="SQW370" s="323"/>
      <c r="SQX370" s="323"/>
      <c r="SQY370" s="323"/>
      <c r="SQZ370" s="323"/>
      <c r="SRA370" s="323"/>
      <c r="SRB370" s="323"/>
      <c r="SRC370" s="323"/>
      <c r="SRD370" s="323"/>
      <c r="SRE370" s="323"/>
      <c r="SRF370" s="323"/>
      <c r="SRG370" s="323"/>
      <c r="SRH370" s="323"/>
      <c r="SRI370" s="323"/>
      <c r="SRJ370" s="323"/>
      <c r="SRK370" s="323"/>
      <c r="SRL370" s="323"/>
      <c r="SRM370" s="323"/>
      <c r="SRN370" s="323"/>
      <c r="SRO370" s="323"/>
      <c r="SRP370" s="323"/>
      <c r="SRQ370" s="323"/>
      <c r="SRR370" s="323"/>
      <c r="SRS370" s="323"/>
      <c r="SRT370" s="323"/>
      <c r="SRU370" s="323"/>
      <c r="SRV370" s="323"/>
      <c r="SRW370" s="323"/>
      <c r="SRX370" s="323"/>
      <c r="SRY370" s="323"/>
      <c r="SRZ370" s="323"/>
      <c r="SSA370" s="323"/>
      <c r="SSB370" s="323"/>
      <c r="SSC370" s="323"/>
      <c r="SSD370" s="323"/>
      <c r="SSE370" s="323"/>
      <c r="SSF370" s="323"/>
      <c r="SSG370" s="323"/>
      <c r="SSH370" s="323"/>
      <c r="SSI370" s="323"/>
      <c r="SSJ370" s="323"/>
      <c r="SSK370" s="323"/>
      <c r="SSL370" s="323"/>
      <c r="SSM370" s="323"/>
      <c r="SSN370" s="323"/>
      <c r="SSO370" s="323"/>
      <c r="SSP370" s="323"/>
      <c r="SSQ370" s="323"/>
      <c r="SSR370" s="323"/>
      <c r="SSS370" s="323"/>
      <c r="SST370" s="323"/>
      <c r="SSU370" s="323"/>
      <c r="SSV370" s="323"/>
      <c r="SSW370" s="323"/>
      <c r="SSX370" s="323"/>
      <c r="SSY370" s="323"/>
      <c r="SSZ370" s="323"/>
      <c r="STA370" s="323"/>
      <c r="STB370" s="323"/>
      <c r="STC370" s="323"/>
      <c r="STD370" s="323"/>
      <c r="STE370" s="323"/>
      <c r="STF370" s="323"/>
      <c r="STG370" s="323"/>
      <c r="STH370" s="323"/>
      <c r="STI370" s="323"/>
      <c r="STJ370" s="323"/>
      <c r="STK370" s="323"/>
      <c r="STL370" s="323"/>
      <c r="STM370" s="323"/>
      <c r="STN370" s="323"/>
      <c r="STO370" s="323"/>
      <c r="STP370" s="323"/>
      <c r="STQ370" s="323"/>
      <c r="STR370" s="323"/>
      <c r="STS370" s="323"/>
      <c r="STT370" s="323"/>
      <c r="STU370" s="323"/>
      <c r="STV370" s="323"/>
      <c r="STW370" s="323"/>
      <c r="STX370" s="323"/>
      <c r="STY370" s="323"/>
      <c r="STZ370" s="323"/>
      <c r="SUA370" s="323"/>
      <c r="SUB370" s="323"/>
      <c r="SUC370" s="323"/>
      <c r="SUD370" s="323"/>
      <c r="SUE370" s="323"/>
      <c r="SUF370" s="323"/>
      <c r="SUG370" s="323"/>
      <c r="SUH370" s="323"/>
      <c r="SUI370" s="323"/>
      <c r="SUJ370" s="323"/>
      <c r="SUK370" s="323"/>
      <c r="SUL370" s="323"/>
      <c r="SUM370" s="323"/>
      <c r="SUN370" s="323"/>
      <c r="SUO370" s="323"/>
      <c r="SUP370" s="323"/>
      <c r="SUQ370" s="323"/>
      <c r="SUR370" s="323"/>
      <c r="SUS370" s="323"/>
      <c r="SUT370" s="323"/>
      <c r="SUU370" s="323"/>
      <c r="SUV370" s="323"/>
      <c r="SUW370" s="323"/>
      <c r="SUX370" s="323"/>
      <c r="SUY370" s="323"/>
      <c r="SUZ370" s="323"/>
      <c r="SVA370" s="323"/>
      <c r="SVB370" s="323"/>
      <c r="SVC370" s="323"/>
      <c r="SVD370" s="323"/>
      <c r="SVE370" s="323"/>
      <c r="SVF370" s="323"/>
      <c r="SVG370" s="323"/>
      <c r="SVH370" s="323"/>
      <c r="SVI370" s="323"/>
      <c r="SVJ370" s="323"/>
      <c r="SVK370" s="323"/>
      <c r="SVL370" s="323"/>
      <c r="SVM370" s="323"/>
      <c r="SVN370" s="323"/>
      <c r="SVO370" s="323"/>
      <c r="SVP370" s="323"/>
      <c r="SVQ370" s="323"/>
      <c r="SVR370" s="323"/>
      <c r="SVS370" s="323"/>
      <c r="SVT370" s="323"/>
      <c r="SVU370" s="323"/>
      <c r="SVV370" s="323"/>
      <c r="SVW370" s="323"/>
      <c r="SVX370" s="323"/>
      <c r="SVY370" s="323"/>
      <c r="SVZ370" s="323"/>
      <c r="SWA370" s="323"/>
      <c r="SWB370" s="323"/>
      <c r="SWC370" s="323"/>
      <c r="SWD370" s="323"/>
      <c r="SWE370" s="323"/>
      <c r="SWF370" s="323"/>
      <c r="SWG370" s="323"/>
      <c r="SWH370" s="323"/>
      <c r="SWI370" s="323"/>
      <c r="SWJ370" s="323"/>
      <c r="SWK370" s="323"/>
      <c r="SWL370" s="323"/>
      <c r="SWM370" s="323"/>
      <c r="SWN370" s="323"/>
      <c r="SWO370" s="323"/>
      <c r="SWP370" s="323"/>
      <c r="SWQ370" s="323"/>
      <c r="SWR370" s="323"/>
      <c r="SWS370" s="323"/>
      <c r="SWT370" s="323"/>
      <c r="SWU370" s="323"/>
      <c r="SWV370" s="323"/>
      <c r="SWW370" s="323"/>
      <c r="SWX370" s="323"/>
      <c r="SWY370" s="323"/>
      <c r="SWZ370" s="323"/>
      <c r="SXA370" s="323"/>
      <c r="SXB370" s="323"/>
      <c r="SXC370" s="323"/>
      <c r="SXD370" s="323"/>
      <c r="SXE370" s="323"/>
      <c r="SXF370" s="323"/>
      <c r="SXG370" s="323"/>
      <c r="SXH370" s="323"/>
      <c r="SXI370" s="323"/>
      <c r="SXJ370" s="323"/>
      <c r="SXK370" s="323"/>
      <c r="SXL370" s="323"/>
      <c r="SXM370" s="323"/>
      <c r="SXN370" s="323"/>
      <c r="SXO370" s="323"/>
      <c r="SXP370" s="323"/>
      <c r="SXQ370" s="323"/>
      <c r="SXR370" s="323"/>
      <c r="SXS370" s="323"/>
      <c r="SXT370" s="323"/>
      <c r="SXU370" s="323"/>
      <c r="SXV370" s="323"/>
      <c r="SXW370" s="323"/>
      <c r="SXX370" s="323"/>
      <c r="SXY370" s="323"/>
      <c r="SXZ370" s="323"/>
      <c r="SYA370" s="323"/>
      <c r="SYB370" s="323"/>
      <c r="SYC370" s="323"/>
      <c r="SYD370" s="323"/>
      <c r="SYE370" s="323"/>
      <c r="SYF370" s="323"/>
      <c r="SYG370" s="323"/>
      <c r="SYH370" s="323"/>
      <c r="SYI370" s="323"/>
      <c r="SYJ370" s="323"/>
      <c r="SYK370" s="323"/>
      <c r="SYL370" s="323"/>
      <c r="SYM370" s="323"/>
      <c r="SYN370" s="323"/>
      <c r="SYO370" s="323"/>
      <c r="SYP370" s="323"/>
      <c r="SYQ370" s="323"/>
      <c r="SYR370" s="323"/>
      <c r="SYS370" s="323"/>
      <c r="SYT370" s="323"/>
      <c r="SYU370" s="323"/>
      <c r="SYV370" s="323"/>
      <c r="SYW370" s="323"/>
      <c r="SYX370" s="323"/>
      <c r="SYY370" s="323"/>
      <c r="SYZ370" s="323"/>
      <c r="SZA370" s="323"/>
      <c r="SZB370" s="323"/>
      <c r="SZC370" s="323"/>
      <c r="SZD370" s="323"/>
      <c r="SZE370" s="323"/>
      <c r="SZF370" s="323"/>
      <c r="SZG370" s="323"/>
      <c r="SZH370" s="323"/>
      <c r="SZI370" s="323"/>
      <c r="SZJ370" s="323"/>
      <c r="SZK370" s="323"/>
      <c r="SZL370" s="323"/>
      <c r="SZM370" s="323"/>
      <c r="SZN370" s="323"/>
      <c r="SZO370" s="323"/>
      <c r="SZP370" s="323"/>
      <c r="SZQ370" s="323"/>
      <c r="SZR370" s="323"/>
      <c r="SZS370" s="323"/>
      <c r="SZT370" s="323"/>
      <c r="SZU370" s="323"/>
      <c r="SZV370" s="323"/>
      <c r="SZW370" s="323"/>
      <c r="SZX370" s="323"/>
      <c r="SZY370" s="323"/>
      <c r="SZZ370" s="323"/>
      <c r="TAA370" s="323"/>
      <c r="TAB370" s="323"/>
      <c r="TAC370" s="323"/>
      <c r="TAD370" s="323"/>
      <c r="TAE370" s="323"/>
      <c r="TAF370" s="323"/>
      <c r="TAG370" s="323"/>
      <c r="TAH370" s="323"/>
      <c r="TAI370" s="323"/>
      <c r="TAJ370" s="323"/>
      <c r="TAK370" s="323"/>
      <c r="TAL370" s="323"/>
      <c r="TAM370" s="323"/>
      <c r="TAN370" s="323"/>
      <c r="TAO370" s="323"/>
      <c r="TAP370" s="323"/>
      <c r="TAQ370" s="323"/>
      <c r="TAR370" s="323"/>
      <c r="TAS370" s="323"/>
      <c r="TAT370" s="323"/>
      <c r="TAU370" s="323"/>
      <c r="TAV370" s="323"/>
      <c r="TAW370" s="323"/>
      <c r="TAX370" s="323"/>
      <c r="TAY370" s="323"/>
      <c r="TAZ370" s="323"/>
      <c r="TBA370" s="323"/>
      <c r="TBB370" s="323"/>
      <c r="TBC370" s="323"/>
      <c r="TBD370" s="323"/>
      <c r="TBE370" s="323"/>
      <c r="TBF370" s="323"/>
      <c r="TBG370" s="323"/>
      <c r="TBH370" s="323"/>
      <c r="TBI370" s="323"/>
      <c r="TBJ370" s="323"/>
      <c r="TBK370" s="323"/>
      <c r="TBL370" s="323"/>
      <c r="TBM370" s="323"/>
      <c r="TBN370" s="323"/>
      <c r="TBO370" s="323"/>
      <c r="TBP370" s="323"/>
      <c r="TBQ370" s="323"/>
      <c r="TBR370" s="323"/>
      <c r="TBS370" s="323"/>
      <c r="TBT370" s="323"/>
      <c r="TBU370" s="323"/>
      <c r="TBV370" s="323"/>
      <c r="TBW370" s="323"/>
      <c r="TBX370" s="323"/>
      <c r="TBY370" s="323"/>
      <c r="TBZ370" s="323"/>
      <c r="TCA370" s="323"/>
      <c r="TCB370" s="323"/>
      <c r="TCC370" s="323"/>
      <c r="TCD370" s="323"/>
      <c r="TCE370" s="323"/>
      <c r="TCF370" s="323"/>
      <c r="TCG370" s="323"/>
      <c r="TCH370" s="323"/>
      <c r="TCI370" s="323"/>
      <c r="TCJ370" s="323"/>
      <c r="TCK370" s="323"/>
      <c r="TCL370" s="323"/>
      <c r="TCM370" s="323"/>
      <c r="TCN370" s="323"/>
      <c r="TCO370" s="323"/>
      <c r="TCP370" s="323"/>
      <c r="TCQ370" s="323"/>
      <c r="TCR370" s="323"/>
      <c r="TCS370" s="323"/>
      <c r="TCT370" s="323"/>
      <c r="TCU370" s="323"/>
      <c r="TCV370" s="323"/>
      <c r="TCW370" s="323"/>
      <c r="TCX370" s="323"/>
      <c r="TCY370" s="323"/>
      <c r="TCZ370" s="323"/>
      <c r="TDA370" s="323"/>
      <c r="TDB370" s="323"/>
      <c r="TDC370" s="323"/>
      <c r="TDD370" s="323"/>
      <c r="TDE370" s="323"/>
      <c r="TDF370" s="323"/>
      <c r="TDG370" s="323"/>
      <c r="TDH370" s="323"/>
      <c r="TDI370" s="323"/>
      <c r="TDJ370" s="323"/>
      <c r="TDK370" s="323"/>
      <c r="TDL370" s="323"/>
      <c r="TDM370" s="323"/>
      <c r="TDN370" s="323"/>
      <c r="TDO370" s="323"/>
      <c r="TDP370" s="323"/>
      <c r="TDQ370" s="323"/>
      <c r="TDR370" s="323"/>
      <c r="TDS370" s="323"/>
      <c r="TDT370" s="323"/>
      <c r="TDU370" s="323"/>
      <c r="TDV370" s="323"/>
      <c r="TDW370" s="323"/>
      <c r="TDX370" s="323"/>
      <c r="TDY370" s="323"/>
      <c r="TDZ370" s="323"/>
      <c r="TEA370" s="323"/>
      <c r="TEB370" s="323"/>
      <c r="TEC370" s="323"/>
      <c r="TED370" s="323"/>
      <c r="TEE370" s="323"/>
      <c r="TEF370" s="323"/>
      <c r="TEG370" s="323"/>
      <c r="TEH370" s="323"/>
      <c r="TEI370" s="323"/>
      <c r="TEJ370" s="323"/>
      <c r="TEK370" s="323"/>
      <c r="TEL370" s="323"/>
      <c r="TEM370" s="323"/>
      <c r="TEN370" s="323"/>
      <c r="TEO370" s="323"/>
      <c r="TEP370" s="323"/>
      <c r="TEQ370" s="323"/>
      <c r="TER370" s="323"/>
      <c r="TES370" s="323"/>
      <c r="TET370" s="323"/>
      <c r="TEU370" s="323"/>
      <c r="TEV370" s="323"/>
      <c r="TEW370" s="323"/>
      <c r="TEX370" s="323"/>
      <c r="TEY370" s="323"/>
      <c r="TEZ370" s="323"/>
      <c r="TFA370" s="323"/>
      <c r="TFB370" s="323"/>
      <c r="TFC370" s="323"/>
      <c r="TFD370" s="323"/>
      <c r="TFE370" s="323"/>
      <c r="TFF370" s="323"/>
      <c r="TFG370" s="323"/>
      <c r="TFH370" s="323"/>
      <c r="TFI370" s="323"/>
      <c r="TFJ370" s="323"/>
      <c r="TFK370" s="323"/>
      <c r="TFL370" s="323"/>
      <c r="TFM370" s="323"/>
      <c r="TFN370" s="323"/>
      <c r="TFO370" s="323"/>
      <c r="TFP370" s="323"/>
      <c r="TFQ370" s="323"/>
      <c r="TFR370" s="323"/>
      <c r="TFS370" s="323"/>
      <c r="TFT370" s="323"/>
      <c r="TFU370" s="323"/>
      <c r="TFV370" s="323"/>
      <c r="TFW370" s="323"/>
      <c r="TFX370" s="323"/>
      <c r="TFY370" s="323"/>
      <c r="TFZ370" s="323"/>
      <c r="TGA370" s="323"/>
      <c r="TGB370" s="323"/>
      <c r="TGC370" s="323"/>
      <c r="TGD370" s="323"/>
      <c r="TGE370" s="323"/>
      <c r="TGF370" s="323"/>
      <c r="TGG370" s="323"/>
      <c r="TGH370" s="323"/>
      <c r="TGI370" s="323"/>
      <c r="TGJ370" s="323"/>
      <c r="TGK370" s="323"/>
      <c r="TGL370" s="323"/>
      <c r="TGM370" s="323"/>
      <c r="TGN370" s="323"/>
      <c r="TGO370" s="323"/>
      <c r="TGP370" s="323"/>
      <c r="TGQ370" s="323"/>
      <c r="TGR370" s="323"/>
      <c r="TGS370" s="323"/>
      <c r="TGT370" s="323"/>
      <c r="TGU370" s="323"/>
      <c r="TGV370" s="323"/>
      <c r="TGW370" s="323"/>
      <c r="TGX370" s="323"/>
      <c r="TGY370" s="323"/>
      <c r="TGZ370" s="323"/>
      <c r="THA370" s="323"/>
      <c r="THB370" s="323"/>
      <c r="THC370" s="323"/>
      <c r="THD370" s="323"/>
      <c r="THE370" s="323"/>
      <c r="THF370" s="323"/>
      <c r="THG370" s="323"/>
      <c r="THH370" s="323"/>
      <c r="THI370" s="323"/>
      <c r="THJ370" s="323"/>
      <c r="THK370" s="323"/>
      <c r="THL370" s="323"/>
      <c r="THM370" s="323"/>
      <c r="THN370" s="323"/>
      <c r="THO370" s="323"/>
      <c r="THP370" s="323"/>
      <c r="THQ370" s="323"/>
      <c r="THR370" s="323"/>
      <c r="THS370" s="323"/>
      <c r="THT370" s="323"/>
      <c r="THU370" s="323"/>
      <c r="THV370" s="323"/>
      <c r="THW370" s="323"/>
      <c r="THX370" s="323"/>
      <c r="THY370" s="323"/>
      <c r="THZ370" s="323"/>
      <c r="TIA370" s="323"/>
      <c r="TIB370" s="323"/>
      <c r="TIC370" s="323"/>
      <c r="TID370" s="323"/>
      <c r="TIE370" s="323"/>
      <c r="TIF370" s="323"/>
      <c r="TIG370" s="323"/>
      <c r="TIH370" s="323"/>
      <c r="TII370" s="323"/>
      <c r="TIJ370" s="323"/>
      <c r="TIK370" s="323"/>
      <c r="TIL370" s="323"/>
      <c r="TIM370" s="323"/>
      <c r="TIN370" s="323"/>
      <c r="TIO370" s="323"/>
      <c r="TIP370" s="323"/>
      <c r="TIQ370" s="323"/>
      <c r="TIR370" s="323"/>
      <c r="TIS370" s="323"/>
      <c r="TIT370" s="323"/>
      <c r="TIU370" s="323"/>
      <c r="TIV370" s="323"/>
      <c r="TIW370" s="323"/>
      <c r="TIX370" s="323"/>
      <c r="TIY370" s="323"/>
      <c r="TIZ370" s="323"/>
      <c r="TJA370" s="323"/>
      <c r="TJB370" s="323"/>
      <c r="TJC370" s="323"/>
      <c r="TJD370" s="323"/>
      <c r="TJE370" s="323"/>
      <c r="TJF370" s="323"/>
      <c r="TJG370" s="323"/>
      <c r="TJH370" s="323"/>
      <c r="TJI370" s="323"/>
      <c r="TJJ370" s="323"/>
      <c r="TJK370" s="323"/>
      <c r="TJL370" s="323"/>
      <c r="TJM370" s="323"/>
      <c r="TJN370" s="323"/>
      <c r="TJO370" s="323"/>
      <c r="TJP370" s="323"/>
      <c r="TJQ370" s="323"/>
      <c r="TJR370" s="323"/>
      <c r="TJS370" s="323"/>
      <c r="TJT370" s="323"/>
      <c r="TJU370" s="323"/>
      <c r="TJV370" s="323"/>
      <c r="TJW370" s="323"/>
      <c r="TJX370" s="323"/>
      <c r="TJY370" s="323"/>
      <c r="TJZ370" s="323"/>
      <c r="TKA370" s="323"/>
      <c r="TKB370" s="323"/>
      <c r="TKC370" s="323"/>
      <c r="TKD370" s="323"/>
      <c r="TKE370" s="323"/>
      <c r="TKF370" s="323"/>
      <c r="TKG370" s="323"/>
      <c r="TKH370" s="323"/>
      <c r="TKI370" s="323"/>
      <c r="TKJ370" s="323"/>
      <c r="TKK370" s="323"/>
      <c r="TKL370" s="323"/>
      <c r="TKM370" s="323"/>
      <c r="TKN370" s="323"/>
      <c r="TKO370" s="323"/>
      <c r="TKP370" s="323"/>
      <c r="TKQ370" s="323"/>
      <c r="TKR370" s="323"/>
      <c r="TKS370" s="323"/>
      <c r="TKT370" s="323"/>
      <c r="TKU370" s="323"/>
      <c r="TKV370" s="323"/>
      <c r="TKW370" s="323"/>
      <c r="TKX370" s="323"/>
      <c r="TKY370" s="323"/>
      <c r="TKZ370" s="323"/>
      <c r="TLA370" s="323"/>
      <c r="TLB370" s="323"/>
      <c r="TLC370" s="323"/>
      <c r="TLD370" s="323"/>
      <c r="TLE370" s="323"/>
      <c r="TLF370" s="323"/>
      <c r="TLG370" s="323"/>
      <c r="TLH370" s="323"/>
      <c r="TLI370" s="323"/>
      <c r="TLJ370" s="323"/>
      <c r="TLK370" s="323"/>
      <c r="TLL370" s="323"/>
      <c r="TLM370" s="323"/>
      <c r="TLN370" s="323"/>
      <c r="TLO370" s="323"/>
      <c r="TLP370" s="323"/>
      <c r="TLQ370" s="323"/>
      <c r="TLR370" s="323"/>
      <c r="TLS370" s="323"/>
      <c r="TLT370" s="323"/>
      <c r="TLU370" s="323"/>
      <c r="TLV370" s="323"/>
      <c r="TLW370" s="323"/>
      <c r="TLX370" s="323"/>
      <c r="TLY370" s="323"/>
      <c r="TLZ370" s="323"/>
      <c r="TMA370" s="323"/>
      <c r="TMB370" s="323"/>
      <c r="TMC370" s="323"/>
      <c r="TMD370" s="323"/>
      <c r="TME370" s="323"/>
      <c r="TMF370" s="323"/>
      <c r="TMG370" s="323"/>
      <c r="TMH370" s="323"/>
      <c r="TMI370" s="323"/>
      <c r="TMJ370" s="323"/>
      <c r="TMK370" s="323"/>
      <c r="TML370" s="323"/>
      <c r="TMM370" s="323"/>
      <c r="TMN370" s="323"/>
      <c r="TMO370" s="323"/>
      <c r="TMP370" s="323"/>
      <c r="TMQ370" s="323"/>
      <c r="TMR370" s="323"/>
      <c r="TMS370" s="323"/>
      <c r="TMT370" s="323"/>
      <c r="TMU370" s="323"/>
      <c r="TMV370" s="323"/>
      <c r="TMW370" s="323"/>
      <c r="TMX370" s="323"/>
      <c r="TMY370" s="323"/>
      <c r="TMZ370" s="323"/>
      <c r="TNA370" s="323"/>
      <c r="TNB370" s="323"/>
      <c r="TNC370" s="323"/>
      <c r="TND370" s="323"/>
      <c r="TNE370" s="323"/>
      <c r="TNF370" s="323"/>
      <c r="TNG370" s="323"/>
      <c r="TNH370" s="323"/>
      <c r="TNI370" s="323"/>
      <c r="TNJ370" s="323"/>
      <c r="TNK370" s="323"/>
      <c r="TNL370" s="323"/>
      <c r="TNM370" s="323"/>
      <c r="TNN370" s="323"/>
      <c r="TNO370" s="323"/>
      <c r="TNP370" s="323"/>
      <c r="TNQ370" s="323"/>
      <c r="TNR370" s="323"/>
      <c r="TNS370" s="323"/>
      <c r="TNT370" s="323"/>
      <c r="TNU370" s="323"/>
      <c r="TNV370" s="323"/>
      <c r="TNW370" s="323"/>
      <c r="TNX370" s="323"/>
      <c r="TNY370" s="323"/>
      <c r="TNZ370" s="323"/>
      <c r="TOA370" s="323"/>
      <c r="TOB370" s="323"/>
      <c r="TOC370" s="323"/>
      <c r="TOD370" s="323"/>
      <c r="TOE370" s="323"/>
      <c r="TOF370" s="323"/>
      <c r="TOG370" s="323"/>
      <c r="TOH370" s="323"/>
      <c r="TOI370" s="323"/>
      <c r="TOJ370" s="323"/>
      <c r="TOK370" s="323"/>
      <c r="TOL370" s="323"/>
      <c r="TOM370" s="323"/>
      <c r="TON370" s="323"/>
      <c r="TOO370" s="323"/>
      <c r="TOP370" s="323"/>
      <c r="TOQ370" s="323"/>
      <c r="TOR370" s="323"/>
      <c r="TOS370" s="323"/>
      <c r="TOT370" s="323"/>
      <c r="TOU370" s="323"/>
      <c r="TOV370" s="323"/>
      <c r="TOW370" s="323"/>
      <c r="TOX370" s="323"/>
      <c r="TOY370" s="323"/>
      <c r="TOZ370" s="323"/>
      <c r="TPA370" s="323"/>
      <c r="TPB370" s="323"/>
      <c r="TPC370" s="323"/>
      <c r="TPD370" s="323"/>
      <c r="TPE370" s="323"/>
      <c r="TPF370" s="323"/>
      <c r="TPG370" s="323"/>
      <c r="TPH370" s="323"/>
      <c r="TPI370" s="323"/>
      <c r="TPJ370" s="323"/>
      <c r="TPK370" s="323"/>
      <c r="TPL370" s="323"/>
      <c r="TPM370" s="323"/>
      <c r="TPN370" s="323"/>
      <c r="TPO370" s="323"/>
      <c r="TPP370" s="323"/>
      <c r="TPQ370" s="323"/>
      <c r="TPR370" s="323"/>
      <c r="TPS370" s="323"/>
      <c r="TPT370" s="323"/>
      <c r="TPU370" s="323"/>
      <c r="TPV370" s="323"/>
      <c r="TPW370" s="323"/>
      <c r="TPX370" s="323"/>
      <c r="TPY370" s="323"/>
      <c r="TPZ370" s="323"/>
      <c r="TQA370" s="323"/>
      <c r="TQB370" s="323"/>
      <c r="TQC370" s="323"/>
      <c r="TQD370" s="323"/>
      <c r="TQE370" s="323"/>
      <c r="TQF370" s="323"/>
      <c r="TQG370" s="323"/>
      <c r="TQH370" s="323"/>
      <c r="TQI370" s="323"/>
      <c r="TQJ370" s="323"/>
      <c r="TQK370" s="323"/>
      <c r="TQL370" s="323"/>
      <c r="TQM370" s="323"/>
      <c r="TQN370" s="323"/>
      <c r="TQO370" s="323"/>
      <c r="TQP370" s="323"/>
      <c r="TQQ370" s="323"/>
      <c r="TQR370" s="323"/>
      <c r="TQS370" s="323"/>
      <c r="TQT370" s="323"/>
      <c r="TQU370" s="323"/>
      <c r="TQV370" s="323"/>
      <c r="TQW370" s="323"/>
      <c r="TQX370" s="323"/>
      <c r="TQY370" s="323"/>
      <c r="TQZ370" s="323"/>
      <c r="TRA370" s="323"/>
      <c r="TRB370" s="323"/>
      <c r="TRC370" s="323"/>
      <c r="TRD370" s="323"/>
      <c r="TRE370" s="323"/>
      <c r="TRF370" s="323"/>
      <c r="TRG370" s="323"/>
      <c r="TRH370" s="323"/>
      <c r="TRI370" s="323"/>
      <c r="TRJ370" s="323"/>
      <c r="TRK370" s="323"/>
      <c r="TRL370" s="323"/>
      <c r="TRM370" s="323"/>
      <c r="TRN370" s="323"/>
      <c r="TRO370" s="323"/>
      <c r="TRP370" s="323"/>
      <c r="TRQ370" s="323"/>
      <c r="TRR370" s="323"/>
      <c r="TRS370" s="323"/>
      <c r="TRT370" s="323"/>
      <c r="TRU370" s="323"/>
      <c r="TRV370" s="323"/>
      <c r="TRW370" s="323"/>
      <c r="TRX370" s="323"/>
      <c r="TRY370" s="323"/>
      <c r="TRZ370" s="323"/>
      <c r="TSA370" s="323"/>
      <c r="TSB370" s="323"/>
      <c r="TSC370" s="323"/>
      <c r="TSD370" s="323"/>
      <c r="TSE370" s="323"/>
      <c r="TSF370" s="323"/>
      <c r="TSG370" s="323"/>
      <c r="TSH370" s="323"/>
      <c r="TSI370" s="323"/>
      <c r="TSJ370" s="323"/>
      <c r="TSK370" s="323"/>
      <c r="TSL370" s="323"/>
      <c r="TSM370" s="323"/>
      <c r="TSN370" s="323"/>
      <c r="TSO370" s="323"/>
      <c r="TSP370" s="323"/>
      <c r="TSQ370" s="323"/>
      <c r="TSR370" s="323"/>
      <c r="TSS370" s="323"/>
      <c r="TST370" s="323"/>
      <c r="TSU370" s="323"/>
      <c r="TSV370" s="323"/>
      <c r="TSW370" s="323"/>
      <c r="TSX370" s="323"/>
      <c r="TSY370" s="323"/>
      <c r="TSZ370" s="323"/>
      <c r="TTA370" s="323"/>
      <c r="TTB370" s="323"/>
      <c r="TTC370" s="323"/>
      <c r="TTD370" s="323"/>
      <c r="TTE370" s="323"/>
      <c r="TTF370" s="323"/>
      <c r="TTG370" s="323"/>
      <c r="TTH370" s="323"/>
      <c r="TTI370" s="323"/>
      <c r="TTJ370" s="323"/>
      <c r="TTK370" s="323"/>
      <c r="TTL370" s="323"/>
      <c r="TTM370" s="323"/>
      <c r="TTN370" s="323"/>
      <c r="TTO370" s="323"/>
      <c r="TTP370" s="323"/>
      <c r="TTQ370" s="323"/>
      <c r="TTR370" s="323"/>
      <c r="TTS370" s="323"/>
      <c r="TTT370" s="323"/>
      <c r="TTU370" s="323"/>
      <c r="TTV370" s="323"/>
      <c r="TTW370" s="323"/>
      <c r="TTX370" s="323"/>
      <c r="TTY370" s="323"/>
      <c r="TTZ370" s="323"/>
      <c r="TUA370" s="323"/>
      <c r="TUB370" s="323"/>
      <c r="TUC370" s="323"/>
      <c r="TUD370" s="323"/>
      <c r="TUE370" s="323"/>
      <c r="TUF370" s="323"/>
      <c r="TUG370" s="323"/>
      <c r="TUH370" s="323"/>
      <c r="TUI370" s="323"/>
      <c r="TUJ370" s="323"/>
      <c r="TUK370" s="323"/>
      <c r="TUL370" s="323"/>
      <c r="TUM370" s="323"/>
      <c r="TUN370" s="323"/>
      <c r="TUO370" s="323"/>
      <c r="TUP370" s="323"/>
      <c r="TUQ370" s="323"/>
      <c r="TUR370" s="323"/>
      <c r="TUS370" s="323"/>
      <c r="TUT370" s="323"/>
      <c r="TUU370" s="323"/>
      <c r="TUV370" s="323"/>
      <c r="TUW370" s="323"/>
      <c r="TUX370" s="323"/>
      <c r="TUY370" s="323"/>
      <c r="TUZ370" s="323"/>
      <c r="TVA370" s="323"/>
      <c r="TVB370" s="323"/>
      <c r="TVC370" s="323"/>
      <c r="TVD370" s="323"/>
      <c r="TVE370" s="323"/>
      <c r="TVF370" s="323"/>
      <c r="TVG370" s="323"/>
      <c r="TVH370" s="323"/>
      <c r="TVI370" s="323"/>
      <c r="TVJ370" s="323"/>
      <c r="TVK370" s="323"/>
      <c r="TVL370" s="323"/>
      <c r="TVM370" s="323"/>
      <c r="TVN370" s="323"/>
      <c r="TVO370" s="323"/>
      <c r="TVP370" s="323"/>
      <c r="TVQ370" s="323"/>
      <c r="TVR370" s="323"/>
      <c r="TVS370" s="323"/>
      <c r="TVT370" s="323"/>
      <c r="TVU370" s="323"/>
      <c r="TVV370" s="323"/>
      <c r="TVW370" s="323"/>
      <c r="TVX370" s="323"/>
      <c r="TVY370" s="323"/>
      <c r="TVZ370" s="323"/>
      <c r="TWA370" s="323"/>
      <c r="TWB370" s="323"/>
      <c r="TWC370" s="323"/>
      <c r="TWD370" s="323"/>
      <c r="TWE370" s="323"/>
      <c r="TWF370" s="323"/>
      <c r="TWG370" s="323"/>
      <c r="TWH370" s="323"/>
      <c r="TWI370" s="323"/>
      <c r="TWJ370" s="323"/>
      <c r="TWK370" s="323"/>
      <c r="TWL370" s="323"/>
      <c r="TWM370" s="323"/>
      <c r="TWN370" s="323"/>
      <c r="TWO370" s="323"/>
      <c r="TWP370" s="323"/>
      <c r="TWQ370" s="323"/>
      <c r="TWR370" s="323"/>
      <c r="TWS370" s="323"/>
      <c r="TWT370" s="323"/>
      <c r="TWU370" s="323"/>
      <c r="TWV370" s="323"/>
      <c r="TWW370" s="323"/>
      <c r="TWX370" s="323"/>
      <c r="TWY370" s="323"/>
      <c r="TWZ370" s="323"/>
      <c r="TXA370" s="323"/>
      <c r="TXB370" s="323"/>
      <c r="TXC370" s="323"/>
      <c r="TXD370" s="323"/>
      <c r="TXE370" s="323"/>
      <c r="TXF370" s="323"/>
      <c r="TXG370" s="323"/>
      <c r="TXH370" s="323"/>
      <c r="TXI370" s="323"/>
      <c r="TXJ370" s="323"/>
      <c r="TXK370" s="323"/>
      <c r="TXL370" s="323"/>
      <c r="TXM370" s="323"/>
      <c r="TXN370" s="323"/>
      <c r="TXO370" s="323"/>
      <c r="TXP370" s="323"/>
      <c r="TXQ370" s="323"/>
      <c r="TXR370" s="323"/>
      <c r="TXS370" s="323"/>
      <c r="TXT370" s="323"/>
      <c r="TXU370" s="323"/>
      <c r="TXV370" s="323"/>
      <c r="TXW370" s="323"/>
      <c r="TXX370" s="323"/>
      <c r="TXY370" s="323"/>
      <c r="TXZ370" s="323"/>
      <c r="TYA370" s="323"/>
      <c r="TYB370" s="323"/>
      <c r="TYC370" s="323"/>
      <c r="TYD370" s="323"/>
      <c r="TYE370" s="323"/>
      <c r="TYF370" s="323"/>
      <c r="TYG370" s="323"/>
      <c r="TYH370" s="323"/>
      <c r="TYI370" s="323"/>
      <c r="TYJ370" s="323"/>
      <c r="TYK370" s="323"/>
      <c r="TYL370" s="323"/>
      <c r="TYM370" s="323"/>
      <c r="TYN370" s="323"/>
      <c r="TYO370" s="323"/>
      <c r="TYP370" s="323"/>
      <c r="TYQ370" s="323"/>
      <c r="TYR370" s="323"/>
      <c r="TYS370" s="323"/>
      <c r="TYT370" s="323"/>
      <c r="TYU370" s="323"/>
      <c r="TYV370" s="323"/>
      <c r="TYW370" s="323"/>
      <c r="TYX370" s="323"/>
      <c r="TYY370" s="323"/>
      <c r="TYZ370" s="323"/>
      <c r="TZA370" s="323"/>
      <c r="TZB370" s="323"/>
      <c r="TZC370" s="323"/>
      <c r="TZD370" s="323"/>
      <c r="TZE370" s="323"/>
      <c r="TZF370" s="323"/>
      <c r="TZG370" s="323"/>
      <c r="TZH370" s="323"/>
      <c r="TZI370" s="323"/>
      <c r="TZJ370" s="323"/>
      <c r="TZK370" s="323"/>
      <c r="TZL370" s="323"/>
      <c r="TZM370" s="323"/>
      <c r="TZN370" s="323"/>
      <c r="TZO370" s="323"/>
      <c r="TZP370" s="323"/>
      <c r="TZQ370" s="323"/>
      <c r="TZR370" s="323"/>
      <c r="TZS370" s="323"/>
      <c r="TZT370" s="323"/>
      <c r="TZU370" s="323"/>
      <c r="TZV370" s="323"/>
      <c r="TZW370" s="323"/>
      <c r="TZX370" s="323"/>
      <c r="TZY370" s="323"/>
      <c r="TZZ370" s="323"/>
      <c r="UAA370" s="323"/>
      <c r="UAB370" s="323"/>
      <c r="UAC370" s="323"/>
      <c r="UAD370" s="323"/>
      <c r="UAE370" s="323"/>
      <c r="UAF370" s="323"/>
      <c r="UAG370" s="323"/>
      <c r="UAH370" s="323"/>
      <c r="UAI370" s="323"/>
      <c r="UAJ370" s="323"/>
      <c r="UAK370" s="323"/>
      <c r="UAL370" s="323"/>
      <c r="UAM370" s="323"/>
      <c r="UAN370" s="323"/>
      <c r="UAO370" s="323"/>
      <c r="UAP370" s="323"/>
      <c r="UAQ370" s="323"/>
      <c r="UAR370" s="323"/>
      <c r="UAS370" s="323"/>
      <c r="UAT370" s="323"/>
      <c r="UAU370" s="323"/>
      <c r="UAV370" s="323"/>
      <c r="UAW370" s="323"/>
      <c r="UAX370" s="323"/>
      <c r="UAY370" s="323"/>
      <c r="UAZ370" s="323"/>
      <c r="UBA370" s="323"/>
      <c r="UBB370" s="323"/>
      <c r="UBC370" s="323"/>
      <c r="UBD370" s="323"/>
      <c r="UBE370" s="323"/>
      <c r="UBF370" s="323"/>
      <c r="UBG370" s="323"/>
      <c r="UBH370" s="323"/>
      <c r="UBI370" s="323"/>
      <c r="UBJ370" s="323"/>
      <c r="UBK370" s="323"/>
      <c r="UBL370" s="323"/>
      <c r="UBM370" s="323"/>
      <c r="UBN370" s="323"/>
      <c r="UBO370" s="323"/>
      <c r="UBP370" s="323"/>
      <c r="UBQ370" s="323"/>
      <c r="UBR370" s="323"/>
      <c r="UBS370" s="323"/>
      <c r="UBT370" s="323"/>
      <c r="UBU370" s="323"/>
      <c r="UBV370" s="323"/>
      <c r="UBW370" s="323"/>
      <c r="UBX370" s="323"/>
      <c r="UBY370" s="323"/>
      <c r="UBZ370" s="323"/>
      <c r="UCA370" s="323"/>
      <c r="UCB370" s="323"/>
      <c r="UCC370" s="323"/>
      <c r="UCD370" s="323"/>
      <c r="UCE370" s="323"/>
      <c r="UCF370" s="323"/>
      <c r="UCG370" s="323"/>
      <c r="UCH370" s="323"/>
      <c r="UCI370" s="323"/>
      <c r="UCJ370" s="323"/>
      <c r="UCK370" s="323"/>
      <c r="UCL370" s="323"/>
      <c r="UCM370" s="323"/>
      <c r="UCN370" s="323"/>
      <c r="UCO370" s="323"/>
      <c r="UCP370" s="323"/>
      <c r="UCQ370" s="323"/>
      <c r="UCR370" s="323"/>
      <c r="UCS370" s="323"/>
      <c r="UCT370" s="323"/>
      <c r="UCU370" s="323"/>
      <c r="UCV370" s="323"/>
      <c r="UCW370" s="323"/>
      <c r="UCX370" s="323"/>
      <c r="UCY370" s="323"/>
      <c r="UCZ370" s="323"/>
      <c r="UDA370" s="323"/>
      <c r="UDB370" s="323"/>
      <c r="UDC370" s="323"/>
      <c r="UDD370" s="323"/>
      <c r="UDE370" s="323"/>
      <c r="UDF370" s="323"/>
      <c r="UDG370" s="323"/>
      <c r="UDH370" s="323"/>
      <c r="UDI370" s="323"/>
      <c r="UDJ370" s="323"/>
      <c r="UDK370" s="323"/>
      <c r="UDL370" s="323"/>
      <c r="UDM370" s="323"/>
      <c r="UDN370" s="323"/>
      <c r="UDO370" s="323"/>
      <c r="UDP370" s="323"/>
      <c r="UDQ370" s="323"/>
      <c r="UDR370" s="323"/>
      <c r="UDS370" s="323"/>
      <c r="UDT370" s="323"/>
      <c r="UDU370" s="323"/>
      <c r="UDV370" s="323"/>
      <c r="UDW370" s="323"/>
      <c r="UDX370" s="323"/>
      <c r="UDY370" s="323"/>
      <c r="UDZ370" s="323"/>
      <c r="UEA370" s="323"/>
      <c r="UEB370" s="323"/>
      <c r="UEC370" s="323"/>
      <c r="UED370" s="323"/>
      <c r="UEE370" s="323"/>
      <c r="UEF370" s="323"/>
      <c r="UEG370" s="323"/>
      <c r="UEH370" s="323"/>
      <c r="UEI370" s="323"/>
      <c r="UEJ370" s="323"/>
      <c r="UEK370" s="323"/>
      <c r="UEL370" s="323"/>
      <c r="UEM370" s="323"/>
      <c r="UEN370" s="323"/>
      <c r="UEO370" s="323"/>
      <c r="UEP370" s="323"/>
      <c r="UEQ370" s="323"/>
      <c r="UER370" s="323"/>
      <c r="UES370" s="323"/>
      <c r="UET370" s="323"/>
      <c r="UEU370" s="323"/>
      <c r="UEV370" s="323"/>
      <c r="UEW370" s="323"/>
      <c r="UEX370" s="323"/>
      <c r="UEY370" s="323"/>
      <c r="UEZ370" s="323"/>
      <c r="UFA370" s="323"/>
      <c r="UFB370" s="323"/>
      <c r="UFC370" s="323"/>
      <c r="UFD370" s="323"/>
      <c r="UFE370" s="323"/>
      <c r="UFF370" s="323"/>
      <c r="UFG370" s="323"/>
      <c r="UFH370" s="323"/>
      <c r="UFI370" s="323"/>
      <c r="UFJ370" s="323"/>
      <c r="UFK370" s="323"/>
      <c r="UFL370" s="323"/>
      <c r="UFM370" s="323"/>
      <c r="UFN370" s="323"/>
      <c r="UFO370" s="323"/>
      <c r="UFP370" s="323"/>
      <c r="UFQ370" s="323"/>
      <c r="UFR370" s="323"/>
      <c r="UFS370" s="323"/>
      <c r="UFT370" s="323"/>
      <c r="UFU370" s="323"/>
      <c r="UFV370" s="323"/>
      <c r="UFW370" s="323"/>
      <c r="UFX370" s="323"/>
      <c r="UFY370" s="323"/>
      <c r="UFZ370" s="323"/>
      <c r="UGA370" s="323"/>
      <c r="UGB370" s="323"/>
      <c r="UGC370" s="323"/>
      <c r="UGD370" s="323"/>
      <c r="UGE370" s="323"/>
      <c r="UGF370" s="323"/>
      <c r="UGG370" s="323"/>
      <c r="UGH370" s="323"/>
      <c r="UGI370" s="323"/>
      <c r="UGJ370" s="323"/>
      <c r="UGK370" s="323"/>
      <c r="UGL370" s="323"/>
      <c r="UGM370" s="323"/>
      <c r="UGN370" s="323"/>
      <c r="UGO370" s="323"/>
      <c r="UGP370" s="323"/>
      <c r="UGQ370" s="323"/>
      <c r="UGR370" s="323"/>
      <c r="UGS370" s="323"/>
      <c r="UGT370" s="323"/>
      <c r="UGU370" s="323"/>
      <c r="UGV370" s="323"/>
      <c r="UGW370" s="323"/>
      <c r="UGX370" s="323"/>
      <c r="UGY370" s="323"/>
      <c r="UGZ370" s="323"/>
      <c r="UHA370" s="323"/>
      <c r="UHB370" s="323"/>
      <c r="UHC370" s="323"/>
      <c r="UHD370" s="323"/>
      <c r="UHE370" s="323"/>
      <c r="UHF370" s="323"/>
      <c r="UHG370" s="323"/>
      <c r="UHH370" s="323"/>
      <c r="UHI370" s="323"/>
      <c r="UHJ370" s="323"/>
      <c r="UHK370" s="323"/>
      <c r="UHL370" s="323"/>
      <c r="UHM370" s="323"/>
      <c r="UHN370" s="323"/>
      <c r="UHO370" s="323"/>
      <c r="UHP370" s="323"/>
      <c r="UHQ370" s="323"/>
      <c r="UHR370" s="323"/>
      <c r="UHS370" s="323"/>
      <c r="UHT370" s="323"/>
      <c r="UHU370" s="323"/>
      <c r="UHV370" s="323"/>
      <c r="UHW370" s="323"/>
      <c r="UHX370" s="323"/>
      <c r="UHY370" s="323"/>
      <c r="UHZ370" s="323"/>
      <c r="UIA370" s="323"/>
      <c r="UIB370" s="323"/>
      <c r="UIC370" s="323"/>
      <c r="UID370" s="323"/>
      <c r="UIE370" s="323"/>
      <c r="UIF370" s="323"/>
      <c r="UIG370" s="323"/>
      <c r="UIH370" s="323"/>
      <c r="UII370" s="323"/>
      <c r="UIJ370" s="323"/>
      <c r="UIK370" s="323"/>
      <c r="UIL370" s="323"/>
      <c r="UIM370" s="323"/>
      <c r="UIN370" s="323"/>
      <c r="UIO370" s="323"/>
      <c r="UIP370" s="323"/>
      <c r="UIQ370" s="323"/>
      <c r="UIR370" s="323"/>
      <c r="UIS370" s="323"/>
      <c r="UIT370" s="323"/>
      <c r="UIU370" s="323"/>
      <c r="UIV370" s="323"/>
      <c r="UIW370" s="323"/>
      <c r="UIX370" s="323"/>
      <c r="UIY370" s="323"/>
      <c r="UIZ370" s="323"/>
      <c r="UJA370" s="323"/>
      <c r="UJB370" s="323"/>
      <c r="UJC370" s="323"/>
      <c r="UJD370" s="323"/>
      <c r="UJE370" s="323"/>
      <c r="UJF370" s="323"/>
      <c r="UJG370" s="323"/>
      <c r="UJH370" s="323"/>
      <c r="UJI370" s="323"/>
      <c r="UJJ370" s="323"/>
      <c r="UJK370" s="323"/>
      <c r="UJL370" s="323"/>
      <c r="UJM370" s="323"/>
      <c r="UJN370" s="323"/>
      <c r="UJO370" s="323"/>
      <c r="UJP370" s="323"/>
      <c r="UJQ370" s="323"/>
      <c r="UJR370" s="323"/>
      <c r="UJS370" s="323"/>
      <c r="UJT370" s="323"/>
      <c r="UJU370" s="323"/>
      <c r="UJV370" s="323"/>
      <c r="UJW370" s="323"/>
      <c r="UJX370" s="323"/>
      <c r="UJY370" s="323"/>
      <c r="UJZ370" s="323"/>
      <c r="UKA370" s="323"/>
      <c r="UKB370" s="323"/>
      <c r="UKC370" s="323"/>
      <c r="UKD370" s="323"/>
      <c r="UKE370" s="323"/>
      <c r="UKF370" s="323"/>
      <c r="UKG370" s="323"/>
      <c r="UKH370" s="323"/>
      <c r="UKI370" s="323"/>
      <c r="UKJ370" s="323"/>
      <c r="UKK370" s="323"/>
      <c r="UKL370" s="323"/>
      <c r="UKM370" s="323"/>
      <c r="UKN370" s="323"/>
      <c r="UKO370" s="323"/>
      <c r="UKP370" s="323"/>
      <c r="UKQ370" s="323"/>
      <c r="UKR370" s="323"/>
      <c r="UKS370" s="323"/>
      <c r="UKT370" s="323"/>
      <c r="UKU370" s="323"/>
      <c r="UKV370" s="323"/>
      <c r="UKW370" s="323"/>
      <c r="UKX370" s="323"/>
      <c r="UKY370" s="323"/>
      <c r="UKZ370" s="323"/>
      <c r="ULA370" s="323"/>
      <c r="ULB370" s="323"/>
      <c r="ULC370" s="323"/>
      <c r="ULD370" s="323"/>
      <c r="ULE370" s="323"/>
      <c r="ULF370" s="323"/>
      <c r="ULG370" s="323"/>
      <c r="ULH370" s="323"/>
      <c r="ULI370" s="323"/>
      <c r="ULJ370" s="323"/>
      <c r="ULK370" s="323"/>
      <c r="ULL370" s="323"/>
      <c r="ULM370" s="323"/>
      <c r="ULN370" s="323"/>
      <c r="ULO370" s="323"/>
      <c r="ULP370" s="323"/>
      <c r="ULQ370" s="323"/>
      <c r="ULR370" s="323"/>
      <c r="ULS370" s="323"/>
      <c r="ULT370" s="323"/>
      <c r="ULU370" s="323"/>
      <c r="ULV370" s="323"/>
      <c r="ULW370" s="323"/>
      <c r="ULX370" s="323"/>
      <c r="ULY370" s="323"/>
      <c r="ULZ370" s="323"/>
      <c r="UMA370" s="323"/>
      <c r="UMB370" s="323"/>
      <c r="UMC370" s="323"/>
      <c r="UMD370" s="323"/>
      <c r="UME370" s="323"/>
      <c r="UMF370" s="323"/>
      <c r="UMG370" s="323"/>
      <c r="UMH370" s="323"/>
      <c r="UMI370" s="323"/>
      <c r="UMJ370" s="323"/>
      <c r="UMK370" s="323"/>
      <c r="UML370" s="323"/>
      <c r="UMM370" s="323"/>
      <c r="UMN370" s="323"/>
      <c r="UMO370" s="323"/>
      <c r="UMP370" s="323"/>
      <c r="UMQ370" s="323"/>
      <c r="UMR370" s="323"/>
      <c r="UMS370" s="323"/>
      <c r="UMT370" s="323"/>
      <c r="UMU370" s="323"/>
      <c r="UMV370" s="323"/>
      <c r="UMW370" s="323"/>
      <c r="UMX370" s="323"/>
      <c r="UMY370" s="323"/>
      <c r="UMZ370" s="323"/>
      <c r="UNA370" s="323"/>
      <c r="UNB370" s="323"/>
      <c r="UNC370" s="323"/>
      <c r="UND370" s="323"/>
      <c r="UNE370" s="323"/>
      <c r="UNF370" s="323"/>
      <c r="UNG370" s="323"/>
      <c r="UNH370" s="323"/>
      <c r="UNI370" s="323"/>
      <c r="UNJ370" s="323"/>
      <c r="UNK370" s="323"/>
      <c r="UNL370" s="323"/>
      <c r="UNM370" s="323"/>
      <c r="UNN370" s="323"/>
      <c r="UNO370" s="323"/>
      <c r="UNP370" s="323"/>
      <c r="UNQ370" s="323"/>
      <c r="UNR370" s="323"/>
      <c r="UNS370" s="323"/>
      <c r="UNT370" s="323"/>
      <c r="UNU370" s="323"/>
      <c r="UNV370" s="323"/>
      <c r="UNW370" s="323"/>
      <c r="UNX370" s="323"/>
      <c r="UNY370" s="323"/>
      <c r="UNZ370" s="323"/>
      <c r="UOA370" s="323"/>
      <c r="UOB370" s="323"/>
      <c r="UOC370" s="323"/>
      <c r="UOD370" s="323"/>
      <c r="UOE370" s="323"/>
      <c r="UOF370" s="323"/>
      <c r="UOG370" s="323"/>
      <c r="UOH370" s="323"/>
      <c r="UOI370" s="323"/>
      <c r="UOJ370" s="323"/>
      <c r="UOK370" s="323"/>
      <c r="UOL370" s="323"/>
      <c r="UOM370" s="323"/>
      <c r="UON370" s="323"/>
      <c r="UOO370" s="323"/>
      <c r="UOP370" s="323"/>
      <c r="UOQ370" s="323"/>
      <c r="UOR370" s="323"/>
      <c r="UOS370" s="323"/>
      <c r="UOT370" s="323"/>
      <c r="UOU370" s="323"/>
      <c r="UOV370" s="323"/>
      <c r="UOW370" s="323"/>
      <c r="UOX370" s="323"/>
      <c r="UOY370" s="323"/>
      <c r="UOZ370" s="323"/>
      <c r="UPA370" s="323"/>
      <c r="UPB370" s="323"/>
      <c r="UPC370" s="323"/>
      <c r="UPD370" s="323"/>
      <c r="UPE370" s="323"/>
      <c r="UPF370" s="323"/>
      <c r="UPG370" s="323"/>
      <c r="UPH370" s="323"/>
      <c r="UPI370" s="323"/>
      <c r="UPJ370" s="323"/>
      <c r="UPK370" s="323"/>
      <c r="UPL370" s="323"/>
      <c r="UPM370" s="323"/>
      <c r="UPN370" s="323"/>
      <c r="UPO370" s="323"/>
      <c r="UPP370" s="323"/>
      <c r="UPQ370" s="323"/>
      <c r="UPR370" s="323"/>
      <c r="UPS370" s="323"/>
      <c r="UPT370" s="323"/>
      <c r="UPU370" s="323"/>
      <c r="UPV370" s="323"/>
      <c r="UPW370" s="323"/>
      <c r="UPX370" s="323"/>
      <c r="UPY370" s="323"/>
      <c r="UPZ370" s="323"/>
      <c r="UQA370" s="323"/>
      <c r="UQB370" s="323"/>
      <c r="UQC370" s="323"/>
      <c r="UQD370" s="323"/>
      <c r="UQE370" s="323"/>
      <c r="UQF370" s="323"/>
      <c r="UQG370" s="323"/>
      <c r="UQH370" s="323"/>
      <c r="UQI370" s="323"/>
      <c r="UQJ370" s="323"/>
      <c r="UQK370" s="323"/>
      <c r="UQL370" s="323"/>
      <c r="UQM370" s="323"/>
      <c r="UQN370" s="323"/>
      <c r="UQO370" s="323"/>
      <c r="UQP370" s="323"/>
      <c r="UQQ370" s="323"/>
      <c r="UQR370" s="323"/>
      <c r="UQS370" s="323"/>
      <c r="UQT370" s="323"/>
      <c r="UQU370" s="323"/>
      <c r="UQV370" s="323"/>
      <c r="UQW370" s="323"/>
      <c r="UQX370" s="323"/>
      <c r="UQY370" s="323"/>
      <c r="UQZ370" s="323"/>
      <c r="URA370" s="323"/>
      <c r="URB370" s="323"/>
      <c r="URC370" s="323"/>
      <c r="URD370" s="323"/>
      <c r="URE370" s="323"/>
      <c r="URF370" s="323"/>
      <c r="URG370" s="323"/>
      <c r="URH370" s="323"/>
      <c r="URI370" s="323"/>
      <c r="URJ370" s="323"/>
      <c r="URK370" s="323"/>
      <c r="URL370" s="323"/>
      <c r="URM370" s="323"/>
      <c r="URN370" s="323"/>
      <c r="URO370" s="323"/>
      <c r="URP370" s="323"/>
      <c r="URQ370" s="323"/>
      <c r="URR370" s="323"/>
      <c r="URS370" s="323"/>
      <c r="URT370" s="323"/>
      <c r="URU370" s="323"/>
      <c r="URV370" s="323"/>
      <c r="URW370" s="323"/>
      <c r="URX370" s="323"/>
      <c r="URY370" s="323"/>
      <c r="URZ370" s="323"/>
      <c r="USA370" s="323"/>
      <c r="USB370" s="323"/>
      <c r="USC370" s="323"/>
      <c r="USD370" s="323"/>
      <c r="USE370" s="323"/>
      <c r="USF370" s="323"/>
      <c r="USG370" s="323"/>
      <c r="USH370" s="323"/>
      <c r="USI370" s="323"/>
      <c r="USJ370" s="323"/>
      <c r="USK370" s="323"/>
      <c r="USL370" s="323"/>
      <c r="USM370" s="323"/>
      <c r="USN370" s="323"/>
      <c r="USO370" s="323"/>
      <c r="USP370" s="323"/>
      <c r="USQ370" s="323"/>
      <c r="USR370" s="323"/>
      <c r="USS370" s="323"/>
      <c r="UST370" s="323"/>
      <c r="USU370" s="323"/>
      <c r="USV370" s="323"/>
      <c r="USW370" s="323"/>
      <c r="USX370" s="323"/>
      <c r="USY370" s="323"/>
      <c r="USZ370" s="323"/>
      <c r="UTA370" s="323"/>
      <c r="UTB370" s="323"/>
      <c r="UTC370" s="323"/>
      <c r="UTD370" s="323"/>
      <c r="UTE370" s="323"/>
      <c r="UTF370" s="323"/>
      <c r="UTG370" s="323"/>
      <c r="UTH370" s="323"/>
      <c r="UTI370" s="323"/>
      <c r="UTJ370" s="323"/>
      <c r="UTK370" s="323"/>
      <c r="UTL370" s="323"/>
      <c r="UTM370" s="323"/>
      <c r="UTN370" s="323"/>
      <c r="UTO370" s="323"/>
      <c r="UTP370" s="323"/>
      <c r="UTQ370" s="323"/>
      <c r="UTR370" s="323"/>
      <c r="UTS370" s="323"/>
      <c r="UTT370" s="323"/>
      <c r="UTU370" s="323"/>
      <c r="UTV370" s="323"/>
      <c r="UTW370" s="323"/>
      <c r="UTX370" s="323"/>
      <c r="UTY370" s="323"/>
      <c r="UTZ370" s="323"/>
      <c r="UUA370" s="323"/>
      <c r="UUB370" s="323"/>
      <c r="UUC370" s="323"/>
      <c r="UUD370" s="323"/>
      <c r="UUE370" s="323"/>
      <c r="UUF370" s="323"/>
      <c r="UUG370" s="323"/>
      <c r="UUH370" s="323"/>
      <c r="UUI370" s="323"/>
      <c r="UUJ370" s="323"/>
      <c r="UUK370" s="323"/>
      <c r="UUL370" s="323"/>
      <c r="UUM370" s="323"/>
      <c r="UUN370" s="323"/>
      <c r="UUO370" s="323"/>
      <c r="UUP370" s="323"/>
      <c r="UUQ370" s="323"/>
      <c r="UUR370" s="323"/>
      <c r="UUS370" s="323"/>
      <c r="UUT370" s="323"/>
      <c r="UUU370" s="323"/>
      <c r="UUV370" s="323"/>
      <c r="UUW370" s="323"/>
      <c r="UUX370" s="323"/>
      <c r="UUY370" s="323"/>
      <c r="UUZ370" s="323"/>
      <c r="UVA370" s="323"/>
      <c r="UVB370" s="323"/>
      <c r="UVC370" s="323"/>
      <c r="UVD370" s="323"/>
      <c r="UVE370" s="323"/>
      <c r="UVF370" s="323"/>
      <c r="UVG370" s="323"/>
      <c r="UVH370" s="323"/>
      <c r="UVI370" s="323"/>
      <c r="UVJ370" s="323"/>
      <c r="UVK370" s="323"/>
      <c r="UVL370" s="323"/>
      <c r="UVM370" s="323"/>
      <c r="UVN370" s="323"/>
      <c r="UVO370" s="323"/>
      <c r="UVP370" s="323"/>
      <c r="UVQ370" s="323"/>
      <c r="UVR370" s="323"/>
      <c r="UVS370" s="323"/>
      <c r="UVT370" s="323"/>
      <c r="UVU370" s="323"/>
      <c r="UVV370" s="323"/>
      <c r="UVW370" s="323"/>
      <c r="UVX370" s="323"/>
      <c r="UVY370" s="323"/>
      <c r="UVZ370" s="323"/>
      <c r="UWA370" s="323"/>
      <c r="UWB370" s="323"/>
      <c r="UWC370" s="323"/>
      <c r="UWD370" s="323"/>
      <c r="UWE370" s="323"/>
      <c r="UWF370" s="323"/>
      <c r="UWG370" s="323"/>
      <c r="UWH370" s="323"/>
      <c r="UWI370" s="323"/>
      <c r="UWJ370" s="323"/>
      <c r="UWK370" s="323"/>
      <c r="UWL370" s="323"/>
      <c r="UWM370" s="323"/>
      <c r="UWN370" s="323"/>
      <c r="UWO370" s="323"/>
      <c r="UWP370" s="323"/>
      <c r="UWQ370" s="323"/>
      <c r="UWR370" s="323"/>
      <c r="UWS370" s="323"/>
      <c r="UWT370" s="323"/>
      <c r="UWU370" s="323"/>
      <c r="UWV370" s="323"/>
      <c r="UWW370" s="323"/>
      <c r="UWX370" s="323"/>
      <c r="UWY370" s="323"/>
      <c r="UWZ370" s="323"/>
      <c r="UXA370" s="323"/>
      <c r="UXB370" s="323"/>
      <c r="UXC370" s="323"/>
      <c r="UXD370" s="323"/>
      <c r="UXE370" s="323"/>
      <c r="UXF370" s="323"/>
      <c r="UXG370" s="323"/>
      <c r="UXH370" s="323"/>
      <c r="UXI370" s="323"/>
      <c r="UXJ370" s="323"/>
      <c r="UXK370" s="323"/>
      <c r="UXL370" s="323"/>
      <c r="UXM370" s="323"/>
      <c r="UXN370" s="323"/>
      <c r="UXO370" s="323"/>
      <c r="UXP370" s="323"/>
      <c r="UXQ370" s="323"/>
      <c r="UXR370" s="323"/>
      <c r="UXS370" s="323"/>
      <c r="UXT370" s="323"/>
      <c r="UXU370" s="323"/>
      <c r="UXV370" s="323"/>
      <c r="UXW370" s="323"/>
      <c r="UXX370" s="323"/>
      <c r="UXY370" s="323"/>
      <c r="UXZ370" s="323"/>
      <c r="UYA370" s="323"/>
      <c r="UYB370" s="323"/>
      <c r="UYC370" s="323"/>
      <c r="UYD370" s="323"/>
      <c r="UYE370" s="323"/>
      <c r="UYF370" s="323"/>
      <c r="UYG370" s="323"/>
      <c r="UYH370" s="323"/>
      <c r="UYI370" s="323"/>
      <c r="UYJ370" s="323"/>
      <c r="UYK370" s="323"/>
      <c r="UYL370" s="323"/>
      <c r="UYM370" s="323"/>
      <c r="UYN370" s="323"/>
      <c r="UYO370" s="323"/>
      <c r="UYP370" s="323"/>
      <c r="UYQ370" s="323"/>
      <c r="UYR370" s="323"/>
      <c r="UYS370" s="323"/>
      <c r="UYT370" s="323"/>
      <c r="UYU370" s="323"/>
      <c r="UYV370" s="323"/>
      <c r="UYW370" s="323"/>
      <c r="UYX370" s="323"/>
      <c r="UYY370" s="323"/>
      <c r="UYZ370" s="323"/>
      <c r="UZA370" s="323"/>
      <c r="UZB370" s="323"/>
      <c r="UZC370" s="323"/>
      <c r="UZD370" s="323"/>
      <c r="UZE370" s="323"/>
      <c r="UZF370" s="323"/>
      <c r="UZG370" s="323"/>
      <c r="UZH370" s="323"/>
      <c r="UZI370" s="323"/>
      <c r="UZJ370" s="323"/>
      <c r="UZK370" s="323"/>
      <c r="UZL370" s="323"/>
      <c r="UZM370" s="323"/>
      <c r="UZN370" s="323"/>
      <c r="UZO370" s="323"/>
      <c r="UZP370" s="323"/>
      <c r="UZQ370" s="323"/>
      <c r="UZR370" s="323"/>
      <c r="UZS370" s="323"/>
      <c r="UZT370" s="323"/>
      <c r="UZU370" s="323"/>
      <c r="UZV370" s="323"/>
      <c r="UZW370" s="323"/>
      <c r="UZX370" s="323"/>
      <c r="UZY370" s="323"/>
      <c r="UZZ370" s="323"/>
      <c r="VAA370" s="323"/>
      <c r="VAB370" s="323"/>
      <c r="VAC370" s="323"/>
      <c r="VAD370" s="323"/>
      <c r="VAE370" s="323"/>
      <c r="VAF370" s="323"/>
      <c r="VAG370" s="323"/>
      <c r="VAH370" s="323"/>
      <c r="VAI370" s="323"/>
      <c r="VAJ370" s="323"/>
      <c r="VAK370" s="323"/>
      <c r="VAL370" s="323"/>
      <c r="VAM370" s="323"/>
      <c r="VAN370" s="323"/>
      <c r="VAO370" s="323"/>
      <c r="VAP370" s="323"/>
      <c r="VAQ370" s="323"/>
      <c r="VAR370" s="323"/>
      <c r="VAS370" s="323"/>
      <c r="VAT370" s="323"/>
      <c r="VAU370" s="323"/>
      <c r="VAV370" s="323"/>
      <c r="VAW370" s="323"/>
      <c r="VAX370" s="323"/>
      <c r="VAY370" s="323"/>
      <c r="VAZ370" s="323"/>
      <c r="VBA370" s="323"/>
      <c r="VBB370" s="323"/>
      <c r="VBC370" s="323"/>
      <c r="VBD370" s="323"/>
      <c r="VBE370" s="323"/>
      <c r="VBF370" s="323"/>
      <c r="VBG370" s="323"/>
      <c r="VBH370" s="323"/>
      <c r="VBI370" s="323"/>
      <c r="VBJ370" s="323"/>
      <c r="VBK370" s="323"/>
      <c r="VBL370" s="323"/>
      <c r="VBM370" s="323"/>
      <c r="VBN370" s="323"/>
      <c r="VBO370" s="323"/>
      <c r="VBP370" s="323"/>
      <c r="VBQ370" s="323"/>
      <c r="VBR370" s="323"/>
      <c r="VBS370" s="323"/>
      <c r="VBT370" s="323"/>
      <c r="VBU370" s="323"/>
      <c r="VBV370" s="323"/>
      <c r="VBW370" s="323"/>
      <c r="VBX370" s="323"/>
      <c r="VBY370" s="323"/>
      <c r="VBZ370" s="323"/>
      <c r="VCA370" s="323"/>
      <c r="VCB370" s="323"/>
      <c r="VCC370" s="323"/>
      <c r="VCD370" s="323"/>
      <c r="VCE370" s="323"/>
      <c r="VCF370" s="323"/>
      <c r="VCG370" s="323"/>
      <c r="VCH370" s="323"/>
      <c r="VCI370" s="323"/>
      <c r="VCJ370" s="323"/>
      <c r="VCK370" s="323"/>
      <c r="VCL370" s="323"/>
      <c r="VCM370" s="323"/>
      <c r="VCN370" s="323"/>
      <c r="VCO370" s="323"/>
      <c r="VCP370" s="323"/>
      <c r="VCQ370" s="323"/>
      <c r="VCR370" s="323"/>
      <c r="VCS370" s="323"/>
      <c r="VCT370" s="323"/>
      <c r="VCU370" s="323"/>
      <c r="VCV370" s="323"/>
      <c r="VCW370" s="323"/>
      <c r="VCX370" s="323"/>
      <c r="VCY370" s="323"/>
      <c r="VCZ370" s="323"/>
      <c r="VDA370" s="323"/>
      <c r="VDB370" s="323"/>
      <c r="VDC370" s="323"/>
      <c r="VDD370" s="323"/>
      <c r="VDE370" s="323"/>
      <c r="VDF370" s="323"/>
      <c r="VDG370" s="323"/>
      <c r="VDH370" s="323"/>
      <c r="VDI370" s="323"/>
      <c r="VDJ370" s="323"/>
      <c r="VDK370" s="323"/>
      <c r="VDL370" s="323"/>
      <c r="VDM370" s="323"/>
      <c r="VDN370" s="323"/>
      <c r="VDO370" s="323"/>
      <c r="VDP370" s="323"/>
      <c r="VDQ370" s="323"/>
      <c r="VDR370" s="323"/>
      <c r="VDS370" s="323"/>
      <c r="VDT370" s="323"/>
      <c r="VDU370" s="323"/>
      <c r="VDV370" s="323"/>
      <c r="VDW370" s="323"/>
      <c r="VDX370" s="323"/>
      <c r="VDY370" s="323"/>
      <c r="VDZ370" s="323"/>
      <c r="VEA370" s="323"/>
      <c r="VEB370" s="323"/>
      <c r="VEC370" s="323"/>
      <c r="VED370" s="323"/>
      <c r="VEE370" s="323"/>
      <c r="VEF370" s="323"/>
      <c r="VEG370" s="323"/>
      <c r="VEH370" s="323"/>
      <c r="VEI370" s="323"/>
      <c r="VEJ370" s="323"/>
      <c r="VEK370" s="323"/>
      <c r="VEL370" s="323"/>
      <c r="VEM370" s="323"/>
      <c r="VEN370" s="323"/>
      <c r="VEO370" s="323"/>
      <c r="VEP370" s="323"/>
      <c r="VEQ370" s="323"/>
      <c r="VER370" s="323"/>
      <c r="VES370" s="323"/>
      <c r="VET370" s="323"/>
      <c r="VEU370" s="323"/>
      <c r="VEV370" s="323"/>
      <c r="VEW370" s="323"/>
      <c r="VEX370" s="323"/>
      <c r="VEY370" s="323"/>
      <c r="VEZ370" s="323"/>
      <c r="VFA370" s="323"/>
      <c r="VFB370" s="323"/>
      <c r="VFC370" s="323"/>
      <c r="VFD370" s="323"/>
      <c r="VFE370" s="323"/>
      <c r="VFF370" s="323"/>
      <c r="VFG370" s="323"/>
      <c r="VFH370" s="323"/>
      <c r="VFI370" s="323"/>
      <c r="VFJ370" s="323"/>
      <c r="VFK370" s="323"/>
      <c r="VFL370" s="323"/>
      <c r="VFM370" s="323"/>
      <c r="VFN370" s="323"/>
      <c r="VFO370" s="323"/>
      <c r="VFP370" s="323"/>
      <c r="VFQ370" s="323"/>
      <c r="VFR370" s="323"/>
      <c r="VFS370" s="323"/>
      <c r="VFT370" s="323"/>
      <c r="VFU370" s="323"/>
      <c r="VFV370" s="323"/>
      <c r="VFW370" s="323"/>
      <c r="VFX370" s="323"/>
      <c r="VFY370" s="323"/>
      <c r="VFZ370" s="323"/>
      <c r="VGA370" s="323"/>
      <c r="VGB370" s="323"/>
      <c r="VGC370" s="323"/>
      <c r="VGD370" s="323"/>
      <c r="VGE370" s="323"/>
      <c r="VGF370" s="323"/>
      <c r="VGG370" s="323"/>
      <c r="VGH370" s="323"/>
      <c r="VGI370" s="323"/>
      <c r="VGJ370" s="323"/>
      <c r="VGK370" s="323"/>
      <c r="VGL370" s="323"/>
      <c r="VGM370" s="323"/>
      <c r="VGN370" s="323"/>
      <c r="VGO370" s="323"/>
      <c r="VGP370" s="323"/>
      <c r="VGQ370" s="323"/>
      <c r="VGR370" s="323"/>
      <c r="VGS370" s="323"/>
      <c r="VGT370" s="323"/>
      <c r="VGU370" s="323"/>
      <c r="VGV370" s="323"/>
      <c r="VGW370" s="323"/>
      <c r="VGX370" s="323"/>
      <c r="VGY370" s="323"/>
      <c r="VGZ370" s="323"/>
      <c r="VHA370" s="323"/>
      <c r="VHB370" s="323"/>
      <c r="VHC370" s="323"/>
      <c r="VHD370" s="323"/>
      <c r="VHE370" s="323"/>
      <c r="VHF370" s="323"/>
      <c r="VHG370" s="323"/>
      <c r="VHH370" s="323"/>
      <c r="VHI370" s="323"/>
      <c r="VHJ370" s="323"/>
      <c r="VHK370" s="323"/>
      <c r="VHL370" s="323"/>
      <c r="VHM370" s="323"/>
      <c r="VHN370" s="323"/>
      <c r="VHO370" s="323"/>
      <c r="VHP370" s="323"/>
      <c r="VHQ370" s="323"/>
      <c r="VHR370" s="323"/>
      <c r="VHS370" s="323"/>
      <c r="VHT370" s="323"/>
      <c r="VHU370" s="323"/>
      <c r="VHV370" s="323"/>
      <c r="VHW370" s="323"/>
      <c r="VHX370" s="323"/>
      <c r="VHY370" s="323"/>
      <c r="VHZ370" s="323"/>
      <c r="VIA370" s="323"/>
      <c r="VIB370" s="323"/>
      <c r="VIC370" s="323"/>
      <c r="VID370" s="323"/>
      <c r="VIE370" s="323"/>
      <c r="VIF370" s="323"/>
      <c r="VIG370" s="323"/>
      <c r="VIH370" s="323"/>
      <c r="VII370" s="323"/>
      <c r="VIJ370" s="323"/>
      <c r="VIK370" s="323"/>
      <c r="VIL370" s="323"/>
      <c r="VIM370" s="323"/>
      <c r="VIN370" s="323"/>
      <c r="VIO370" s="323"/>
      <c r="VIP370" s="323"/>
      <c r="VIQ370" s="323"/>
      <c r="VIR370" s="323"/>
      <c r="VIS370" s="323"/>
      <c r="VIT370" s="323"/>
      <c r="VIU370" s="323"/>
      <c r="VIV370" s="323"/>
      <c r="VIW370" s="323"/>
      <c r="VIX370" s="323"/>
      <c r="VIY370" s="323"/>
      <c r="VIZ370" s="323"/>
      <c r="VJA370" s="323"/>
      <c r="VJB370" s="323"/>
      <c r="VJC370" s="323"/>
      <c r="VJD370" s="323"/>
      <c r="VJE370" s="323"/>
      <c r="VJF370" s="323"/>
      <c r="VJG370" s="323"/>
      <c r="VJH370" s="323"/>
      <c r="VJI370" s="323"/>
      <c r="VJJ370" s="323"/>
      <c r="VJK370" s="323"/>
      <c r="VJL370" s="323"/>
      <c r="VJM370" s="323"/>
      <c r="VJN370" s="323"/>
      <c r="VJO370" s="323"/>
      <c r="VJP370" s="323"/>
      <c r="VJQ370" s="323"/>
      <c r="VJR370" s="323"/>
      <c r="VJS370" s="323"/>
      <c r="VJT370" s="323"/>
      <c r="VJU370" s="323"/>
      <c r="VJV370" s="323"/>
      <c r="VJW370" s="323"/>
      <c r="VJX370" s="323"/>
      <c r="VJY370" s="323"/>
      <c r="VJZ370" s="323"/>
      <c r="VKA370" s="323"/>
      <c r="VKB370" s="323"/>
      <c r="VKC370" s="323"/>
      <c r="VKD370" s="323"/>
      <c r="VKE370" s="323"/>
      <c r="VKF370" s="323"/>
      <c r="VKG370" s="323"/>
      <c r="VKH370" s="323"/>
      <c r="VKI370" s="323"/>
      <c r="VKJ370" s="323"/>
      <c r="VKK370" s="323"/>
      <c r="VKL370" s="323"/>
      <c r="VKM370" s="323"/>
      <c r="VKN370" s="323"/>
      <c r="VKO370" s="323"/>
      <c r="VKP370" s="323"/>
      <c r="VKQ370" s="323"/>
      <c r="VKR370" s="323"/>
      <c r="VKS370" s="323"/>
      <c r="VKT370" s="323"/>
      <c r="VKU370" s="323"/>
      <c r="VKV370" s="323"/>
      <c r="VKW370" s="323"/>
      <c r="VKX370" s="323"/>
      <c r="VKY370" s="323"/>
      <c r="VKZ370" s="323"/>
      <c r="VLA370" s="323"/>
      <c r="VLB370" s="323"/>
      <c r="VLC370" s="323"/>
      <c r="VLD370" s="323"/>
      <c r="VLE370" s="323"/>
      <c r="VLF370" s="323"/>
      <c r="VLG370" s="323"/>
      <c r="VLH370" s="323"/>
      <c r="VLI370" s="323"/>
      <c r="VLJ370" s="323"/>
      <c r="VLK370" s="323"/>
      <c r="VLL370" s="323"/>
      <c r="VLM370" s="323"/>
      <c r="VLN370" s="323"/>
      <c r="VLO370" s="323"/>
      <c r="VLP370" s="323"/>
      <c r="VLQ370" s="323"/>
      <c r="VLR370" s="323"/>
      <c r="VLS370" s="323"/>
      <c r="VLT370" s="323"/>
      <c r="VLU370" s="323"/>
      <c r="VLV370" s="323"/>
      <c r="VLW370" s="323"/>
      <c r="VLX370" s="323"/>
      <c r="VLY370" s="323"/>
      <c r="VLZ370" s="323"/>
      <c r="VMA370" s="323"/>
      <c r="VMB370" s="323"/>
      <c r="VMC370" s="323"/>
      <c r="VMD370" s="323"/>
      <c r="VME370" s="323"/>
      <c r="VMF370" s="323"/>
      <c r="VMG370" s="323"/>
      <c r="VMH370" s="323"/>
      <c r="VMI370" s="323"/>
      <c r="VMJ370" s="323"/>
      <c r="VMK370" s="323"/>
      <c r="VML370" s="323"/>
      <c r="VMM370" s="323"/>
      <c r="VMN370" s="323"/>
      <c r="VMO370" s="323"/>
      <c r="VMP370" s="323"/>
      <c r="VMQ370" s="323"/>
      <c r="VMR370" s="323"/>
      <c r="VMS370" s="323"/>
      <c r="VMT370" s="323"/>
      <c r="VMU370" s="323"/>
      <c r="VMV370" s="323"/>
      <c r="VMW370" s="323"/>
      <c r="VMX370" s="323"/>
      <c r="VMY370" s="323"/>
      <c r="VMZ370" s="323"/>
      <c r="VNA370" s="323"/>
      <c r="VNB370" s="323"/>
      <c r="VNC370" s="323"/>
      <c r="VND370" s="323"/>
      <c r="VNE370" s="323"/>
      <c r="VNF370" s="323"/>
      <c r="VNG370" s="323"/>
      <c r="VNH370" s="323"/>
      <c r="VNI370" s="323"/>
      <c r="VNJ370" s="323"/>
      <c r="VNK370" s="323"/>
      <c r="VNL370" s="323"/>
      <c r="VNM370" s="323"/>
      <c r="VNN370" s="323"/>
      <c r="VNO370" s="323"/>
      <c r="VNP370" s="323"/>
      <c r="VNQ370" s="323"/>
      <c r="VNR370" s="323"/>
      <c r="VNS370" s="323"/>
      <c r="VNT370" s="323"/>
      <c r="VNU370" s="323"/>
      <c r="VNV370" s="323"/>
      <c r="VNW370" s="323"/>
      <c r="VNX370" s="323"/>
      <c r="VNY370" s="323"/>
      <c r="VNZ370" s="323"/>
      <c r="VOA370" s="323"/>
      <c r="VOB370" s="323"/>
      <c r="VOC370" s="323"/>
      <c r="VOD370" s="323"/>
      <c r="VOE370" s="323"/>
      <c r="VOF370" s="323"/>
      <c r="VOG370" s="323"/>
      <c r="VOH370" s="323"/>
      <c r="VOI370" s="323"/>
      <c r="VOJ370" s="323"/>
      <c r="VOK370" s="323"/>
      <c r="VOL370" s="323"/>
      <c r="VOM370" s="323"/>
      <c r="VON370" s="323"/>
      <c r="VOO370" s="323"/>
      <c r="VOP370" s="323"/>
      <c r="VOQ370" s="323"/>
      <c r="VOR370" s="323"/>
      <c r="VOS370" s="323"/>
      <c r="VOT370" s="323"/>
      <c r="VOU370" s="323"/>
      <c r="VOV370" s="323"/>
      <c r="VOW370" s="323"/>
      <c r="VOX370" s="323"/>
      <c r="VOY370" s="323"/>
      <c r="VOZ370" s="323"/>
      <c r="VPA370" s="323"/>
      <c r="VPB370" s="323"/>
      <c r="VPC370" s="323"/>
      <c r="VPD370" s="323"/>
      <c r="VPE370" s="323"/>
      <c r="VPF370" s="323"/>
      <c r="VPG370" s="323"/>
      <c r="VPH370" s="323"/>
      <c r="VPI370" s="323"/>
      <c r="VPJ370" s="323"/>
      <c r="VPK370" s="323"/>
      <c r="VPL370" s="323"/>
      <c r="VPM370" s="323"/>
      <c r="VPN370" s="323"/>
      <c r="VPO370" s="323"/>
      <c r="VPP370" s="323"/>
      <c r="VPQ370" s="323"/>
      <c r="VPR370" s="323"/>
      <c r="VPS370" s="323"/>
      <c r="VPT370" s="323"/>
      <c r="VPU370" s="323"/>
      <c r="VPV370" s="323"/>
      <c r="VPW370" s="323"/>
      <c r="VPX370" s="323"/>
      <c r="VPY370" s="323"/>
      <c r="VPZ370" s="323"/>
      <c r="VQA370" s="323"/>
      <c r="VQB370" s="323"/>
      <c r="VQC370" s="323"/>
      <c r="VQD370" s="323"/>
      <c r="VQE370" s="323"/>
      <c r="VQF370" s="323"/>
      <c r="VQG370" s="323"/>
      <c r="VQH370" s="323"/>
      <c r="VQI370" s="323"/>
      <c r="VQJ370" s="323"/>
      <c r="VQK370" s="323"/>
      <c r="VQL370" s="323"/>
      <c r="VQM370" s="323"/>
      <c r="VQN370" s="323"/>
      <c r="VQO370" s="323"/>
      <c r="VQP370" s="323"/>
      <c r="VQQ370" s="323"/>
      <c r="VQR370" s="323"/>
      <c r="VQS370" s="323"/>
      <c r="VQT370" s="323"/>
      <c r="VQU370" s="323"/>
      <c r="VQV370" s="323"/>
      <c r="VQW370" s="323"/>
      <c r="VQX370" s="323"/>
      <c r="VQY370" s="323"/>
      <c r="VQZ370" s="323"/>
      <c r="VRA370" s="323"/>
      <c r="VRB370" s="323"/>
      <c r="VRC370" s="323"/>
      <c r="VRD370" s="323"/>
      <c r="VRE370" s="323"/>
      <c r="VRF370" s="323"/>
      <c r="VRG370" s="323"/>
      <c r="VRH370" s="323"/>
      <c r="VRI370" s="323"/>
      <c r="VRJ370" s="323"/>
      <c r="VRK370" s="323"/>
      <c r="VRL370" s="323"/>
      <c r="VRM370" s="323"/>
      <c r="VRN370" s="323"/>
      <c r="VRO370" s="323"/>
      <c r="VRP370" s="323"/>
      <c r="VRQ370" s="323"/>
      <c r="VRR370" s="323"/>
      <c r="VRS370" s="323"/>
      <c r="VRT370" s="323"/>
      <c r="VRU370" s="323"/>
      <c r="VRV370" s="323"/>
      <c r="VRW370" s="323"/>
      <c r="VRX370" s="323"/>
      <c r="VRY370" s="323"/>
      <c r="VRZ370" s="323"/>
      <c r="VSA370" s="323"/>
      <c r="VSB370" s="323"/>
      <c r="VSC370" s="323"/>
      <c r="VSD370" s="323"/>
      <c r="VSE370" s="323"/>
      <c r="VSF370" s="323"/>
      <c r="VSG370" s="323"/>
      <c r="VSH370" s="323"/>
      <c r="VSI370" s="323"/>
      <c r="VSJ370" s="323"/>
      <c r="VSK370" s="323"/>
      <c r="VSL370" s="323"/>
      <c r="VSM370" s="323"/>
      <c r="VSN370" s="323"/>
      <c r="VSO370" s="323"/>
      <c r="VSP370" s="323"/>
      <c r="VSQ370" s="323"/>
      <c r="VSR370" s="323"/>
      <c r="VSS370" s="323"/>
      <c r="VST370" s="323"/>
      <c r="VSU370" s="323"/>
      <c r="VSV370" s="323"/>
      <c r="VSW370" s="323"/>
      <c r="VSX370" s="323"/>
      <c r="VSY370" s="323"/>
      <c r="VSZ370" s="323"/>
      <c r="VTA370" s="323"/>
      <c r="VTB370" s="323"/>
      <c r="VTC370" s="323"/>
      <c r="VTD370" s="323"/>
      <c r="VTE370" s="323"/>
      <c r="VTF370" s="323"/>
      <c r="VTG370" s="323"/>
      <c r="VTH370" s="323"/>
      <c r="VTI370" s="323"/>
      <c r="VTJ370" s="323"/>
      <c r="VTK370" s="323"/>
      <c r="VTL370" s="323"/>
      <c r="VTM370" s="323"/>
      <c r="VTN370" s="323"/>
      <c r="VTO370" s="323"/>
      <c r="VTP370" s="323"/>
      <c r="VTQ370" s="323"/>
      <c r="VTR370" s="323"/>
      <c r="VTS370" s="323"/>
      <c r="VTT370" s="323"/>
      <c r="VTU370" s="323"/>
      <c r="VTV370" s="323"/>
      <c r="VTW370" s="323"/>
      <c r="VTX370" s="323"/>
      <c r="VTY370" s="323"/>
      <c r="VTZ370" s="323"/>
      <c r="VUA370" s="323"/>
      <c r="VUB370" s="323"/>
      <c r="VUC370" s="323"/>
      <c r="VUD370" s="323"/>
      <c r="VUE370" s="323"/>
      <c r="VUF370" s="323"/>
      <c r="VUG370" s="323"/>
      <c r="VUH370" s="323"/>
      <c r="VUI370" s="323"/>
      <c r="VUJ370" s="323"/>
      <c r="VUK370" s="323"/>
      <c r="VUL370" s="323"/>
      <c r="VUM370" s="323"/>
      <c r="VUN370" s="323"/>
      <c r="VUO370" s="323"/>
      <c r="VUP370" s="323"/>
      <c r="VUQ370" s="323"/>
      <c r="VUR370" s="323"/>
      <c r="VUS370" s="323"/>
      <c r="VUT370" s="323"/>
      <c r="VUU370" s="323"/>
      <c r="VUV370" s="323"/>
      <c r="VUW370" s="323"/>
      <c r="VUX370" s="323"/>
      <c r="VUY370" s="323"/>
      <c r="VUZ370" s="323"/>
      <c r="VVA370" s="323"/>
      <c r="VVB370" s="323"/>
      <c r="VVC370" s="323"/>
      <c r="VVD370" s="323"/>
      <c r="VVE370" s="323"/>
      <c r="VVF370" s="323"/>
      <c r="VVG370" s="323"/>
      <c r="VVH370" s="323"/>
      <c r="VVI370" s="323"/>
      <c r="VVJ370" s="323"/>
      <c r="VVK370" s="323"/>
      <c r="VVL370" s="323"/>
      <c r="VVM370" s="323"/>
      <c r="VVN370" s="323"/>
      <c r="VVO370" s="323"/>
      <c r="VVP370" s="323"/>
      <c r="VVQ370" s="323"/>
      <c r="VVR370" s="323"/>
      <c r="VVS370" s="323"/>
      <c r="VVT370" s="323"/>
      <c r="VVU370" s="323"/>
      <c r="VVV370" s="323"/>
      <c r="VVW370" s="323"/>
      <c r="VVX370" s="323"/>
      <c r="VVY370" s="323"/>
      <c r="VVZ370" s="323"/>
      <c r="VWA370" s="323"/>
      <c r="VWB370" s="323"/>
      <c r="VWC370" s="323"/>
      <c r="VWD370" s="323"/>
      <c r="VWE370" s="323"/>
      <c r="VWF370" s="323"/>
      <c r="VWG370" s="323"/>
      <c r="VWH370" s="323"/>
      <c r="VWI370" s="323"/>
      <c r="VWJ370" s="323"/>
      <c r="VWK370" s="323"/>
      <c r="VWL370" s="323"/>
      <c r="VWM370" s="323"/>
      <c r="VWN370" s="323"/>
      <c r="VWO370" s="323"/>
      <c r="VWP370" s="323"/>
      <c r="VWQ370" s="323"/>
      <c r="VWR370" s="323"/>
      <c r="VWS370" s="323"/>
      <c r="VWT370" s="323"/>
      <c r="VWU370" s="323"/>
      <c r="VWV370" s="323"/>
      <c r="VWW370" s="323"/>
      <c r="VWX370" s="323"/>
      <c r="VWY370" s="323"/>
      <c r="VWZ370" s="323"/>
      <c r="VXA370" s="323"/>
      <c r="VXB370" s="323"/>
      <c r="VXC370" s="323"/>
      <c r="VXD370" s="323"/>
      <c r="VXE370" s="323"/>
      <c r="VXF370" s="323"/>
      <c r="VXG370" s="323"/>
      <c r="VXH370" s="323"/>
      <c r="VXI370" s="323"/>
      <c r="VXJ370" s="323"/>
      <c r="VXK370" s="323"/>
      <c r="VXL370" s="323"/>
      <c r="VXM370" s="323"/>
      <c r="VXN370" s="323"/>
      <c r="VXO370" s="323"/>
      <c r="VXP370" s="323"/>
      <c r="VXQ370" s="323"/>
      <c r="VXR370" s="323"/>
      <c r="VXS370" s="323"/>
      <c r="VXT370" s="323"/>
      <c r="VXU370" s="323"/>
      <c r="VXV370" s="323"/>
      <c r="VXW370" s="323"/>
      <c r="VXX370" s="323"/>
      <c r="VXY370" s="323"/>
      <c r="VXZ370" s="323"/>
      <c r="VYA370" s="323"/>
      <c r="VYB370" s="323"/>
      <c r="VYC370" s="323"/>
      <c r="VYD370" s="323"/>
      <c r="VYE370" s="323"/>
      <c r="VYF370" s="323"/>
      <c r="VYG370" s="323"/>
      <c r="VYH370" s="323"/>
      <c r="VYI370" s="323"/>
      <c r="VYJ370" s="323"/>
      <c r="VYK370" s="323"/>
      <c r="VYL370" s="323"/>
      <c r="VYM370" s="323"/>
      <c r="VYN370" s="323"/>
      <c r="VYO370" s="323"/>
      <c r="VYP370" s="323"/>
      <c r="VYQ370" s="323"/>
      <c r="VYR370" s="323"/>
      <c r="VYS370" s="323"/>
      <c r="VYT370" s="323"/>
      <c r="VYU370" s="323"/>
      <c r="VYV370" s="323"/>
      <c r="VYW370" s="323"/>
      <c r="VYX370" s="323"/>
      <c r="VYY370" s="323"/>
      <c r="VYZ370" s="323"/>
      <c r="VZA370" s="323"/>
      <c r="VZB370" s="323"/>
      <c r="VZC370" s="323"/>
      <c r="VZD370" s="323"/>
      <c r="VZE370" s="323"/>
      <c r="VZF370" s="323"/>
      <c r="VZG370" s="323"/>
      <c r="VZH370" s="323"/>
      <c r="VZI370" s="323"/>
      <c r="VZJ370" s="323"/>
      <c r="VZK370" s="323"/>
      <c r="VZL370" s="323"/>
      <c r="VZM370" s="323"/>
      <c r="VZN370" s="323"/>
      <c r="VZO370" s="323"/>
      <c r="VZP370" s="323"/>
      <c r="VZQ370" s="323"/>
      <c r="VZR370" s="323"/>
      <c r="VZS370" s="323"/>
      <c r="VZT370" s="323"/>
      <c r="VZU370" s="323"/>
      <c r="VZV370" s="323"/>
      <c r="VZW370" s="323"/>
      <c r="VZX370" s="323"/>
      <c r="VZY370" s="323"/>
      <c r="VZZ370" s="323"/>
      <c r="WAA370" s="323"/>
      <c r="WAB370" s="323"/>
      <c r="WAC370" s="323"/>
      <c r="WAD370" s="323"/>
      <c r="WAE370" s="323"/>
      <c r="WAF370" s="323"/>
      <c r="WAG370" s="323"/>
      <c r="WAH370" s="323"/>
      <c r="WAI370" s="323"/>
      <c r="WAJ370" s="323"/>
      <c r="WAK370" s="323"/>
      <c r="WAL370" s="323"/>
      <c r="WAM370" s="323"/>
      <c r="WAN370" s="323"/>
      <c r="WAO370" s="323"/>
      <c r="WAP370" s="323"/>
      <c r="WAQ370" s="323"/>
      <c r="WAR370" s="323"/>
      <c r="WAS370" s="323"/>
      <c r="WAT370" s="323"/>
      <c r="WAU370" s="323"/>
      <c r="WAV370" s="323"/>
      <c r="WAW370" s="323"/>
      <c r="WAX370" s="323"/>
      <c r="WAY370" s="323"/>
      <c r="WAZ370" s="323"/>
      <c r="WBA370" s="323"/>
      <c r="WBB370" s="323"/>
      <c r="WBC370" s="323"/>
      <c r="WBD370" s="323"/>
      <c r="WBE370" s="323"/>
      <c r="WBF370" s="323"/>
      <c r="WBG370" s="323"/>
      <c r="WBH370" s="323"/>
      <c r="WBI370" s="323"/>
      <c r="WBJ370" s="323"/>
      <c r="WBK370" s="323"/>
      <c r="WBL370" s="323"/>
      <c r="WBM370" s="323"/>
      <c r="WBN370" s="323"/>
      <c r="WBO370" s="323"/>
      <c r="WBP370" s="323"/>
      <c r="WBQ370" s="323"/>
      <c r="WBR370" s="323"/>
      <c r="WBS370" s="323"/>
      <c r="WBT370" s="323"/>
      <c r="WBU370" s="323"/>
      <c r="WBV370" s="323"/>
      <c r="WBW370" s="323"/>
      <c r="WBX370" s="323"/>
      <c r="WBY370" s="323"/>
      <c r="WBZ370" s="323"/>
      <c r="WCA370" s="323"/>
      <c r="WCB370" s="323"/>
      <c r="WCC370" s="323"/>
      <c r="WCD370" s="323"/>
      <c r="WCE370" s="323"/>
      <c r="WCF370" s="323"/>
      <c r="WCG370" s="323"/>
      <c r="WCH370" s="323"/>
      <c r="WCI370" s="323"/>
      <c r="WCJ370" s="323"/>
      <c r="WCK370" s="323"/>
      <c r="WCL370" s="323"/>
      <c r="WCM370" s="323"/>
      <c r="WCN370" s="323"/>
      <c r="WCO370" s="323"/>
      <c r="WCP370" s="323"/>
      <c r="WCQ370" s="323"/>
      <c r="WCR370" s="323"/>
      <c r="WCS370" s="323"/>
      <c r="WCT370" s="323"/>
      <c r="WCU370" s="323"/>
      <c r="WCV370" s="323"/>
      <c r="WCW370" s="323"/>
      <c r="WCX370" s="323"/>
      <c r="WCY370" s="323"/>
      <c r="WCZ370" s="323"/>
      <c r="WDA370" s="323"/>
      <c r="WDB370" s="323"/>
      <c r="WDC370" s="323"/>
      <c r="WDD370" s="323"/>
      <c r="WDE370" s="323"/>
      <c r="WDF370" s="323"/>
      <c r="WDG370" s="323"/>
      <c r="WDH370" s="323"/>
      <c r="WDI370" s="323"/>
      <c r="WDJ370" s="323"/>
      <c r="WDK370" s="323"/>
      <c r="WDL370" s="323"/>
      <c r="WDM370" s="323"/>
      <c r="WDN370" s="323"/>
      <c r="WDO370" s="323"/>
      <c r="WDP370" s="323"/>
      <c r="WDQ370" s="323"/>
      <c r="WDR370" s="323"/>
      <c r="WDS370" s="323"/>
      <c r="WDT370" s="323"/>
      <c r="WDU370" s="323"/>
      <c r="WDV370" s="323"/>
      <c r="WDW370" s="323"/>
      <c r="WDX370" s="323"/>
      <c r="WDY370" s="323"/>
      <c r="WDZ370" s="323"/>
      <c r="WEA370" s="323"/>
      <c r="WEB370" s="323"/>
      <c r="WEC370" s="323"/>
      <c r="WED370" s="323"/>
      <c r="WEE370" s="323"/>
      <c r="WEF370" s="323"/>
      <c r="WEG370" s="323"/>
      <c r="WEH370" s="323"/>
      <c r="WEI370" s="323"/>
      <c r="WEJ370" s="323"/>
      <c r="WEK370" s="323"/>
      <c r="WEL370" s="323"/>
      <c r="WEM370" s="323"/>
      <c r="WEN370" s="323"/>
      <c r="WEO370" s="323"/>
      <c r="WEP370" s="323"/>
      <c r="WEQ370" s="323"/>
      <c r="WER370" s="323"/>
      <c r="WES370" s="323"/>
      <c r="WET370" s="323"/>
      <c r="WEU370" s="323"/>
      <c r="WEV370" s="323"/>
      <c r="WEW370" s="323"/>
      <c r="WEX370" s="323"/>
      <c r="WEY370" s="323"/>
      <c r="WEZ370" s="323"/>
      <c r="WFA370" s="323"/>
      <c r="WFB370" s="323"/>
      <c r="WFC370" s="323"/>
      <c r="WFD370" s="323"/>
      <c r="WFE370" s="323"/>
      <c r="WFF370" s="323"/>
      <c r="WFG370" s="323"/>
      <c r="WFH370" s="323"/>
      <c r="WFI370" s="323"/>
      <c r="WFJ370" s="323"/>
      <c r="WFK370" s="323"/>
      <c r="WFL370" s="323"/>
      <c r="WFM370" s="323"/>
      <c r="WFN370" s="323"/>
      <c r="WFO370" s="323"/>
      <c r="WFP370" s="323"/>
      <c r="WFQ370" s="323"/>
      <c r="WFR370" s="323"/>
      <c r="WFS370" s="323"/>
      <c r="WFT370" s="323"/>
      <c r="WFU370" s="323"/>
      <c r="WFV370" s="323"/>
      <c r="WFW370" s="323"/>
      <c r="WFX370" s="323"/>
      <c r="WFY370" s="323"/>
      <c r="WFZ370" s="323"/>
      <c r="WGA370" s="323"/>
      <c r="WGB370" s="323"/>
      <c r="WGC370" s="323"/>
      <c r="WGD370" s="323"/>
      <c r="WGE370" s="323"/>
      <c r="WGF370" s="323"/>
      <c r="WGG370" s="323"/>
      <c r="WGH370" s="323"/>
      <c r="WGI370" s="323"/>
      <c r="WGJ370" s="323"/>
      <c r="WGK370" s="323"/>
      <c r="WGL370" s="323"/>
      <c r="WGM370" s="323"/>
      <c r="WGN370" s="323"/>
      <c r="WGO370" s="323"/>
      <c r="WGP370" s="323"/>
      <c r="WGQ370" s="323"/>
      <c r="WGR370" s="323"/>
      <c r="WGS370" s="323"/>
      <c r="WGT370" s="323"/>
      <c r="WGU370" s="323"/>
      <c r="WGV370" s="323"/>
      <c r="WGW370" s="323"/>
      <c r="WGX370" s="323"/>
      <c r="WGY370" s="323"/>
      <c r="WGZ370" s="323"/>
      <c r="WHA370" s="323"/>
      <c r="WHB370" s="323"/>
      <c r="WHC370" s="323"/>
      <c r="WHD370" s="323"/>
      <c r="WHE370" s="323"/>
      <c r="WHF370" s="323"/>
      <c r="WHG370" s="323"/>
      <c r="WHH370" s="323"/>
      <c r="WHI370" s="323"/>
      <c r="WHJ370" s="323"/>
      <c r="WHK370" s="323"/>
      <c r="WHL370" s="323"/>
      <c r="WHM370" s="323"/>
      <c r="WHN370" s="323"/>
      <c r="WHO370" s="323"/>
      <c r="WHP370" s="323"/>
      <c r="WHQ370" s="323"/>
      <c r="WHR370" s="323"/>
      <c r="WHS370" s="323"/>
      <c r="WHT370" s="323"/>
      <c r="WHU370" s="323"/>
      <c r="WHV370" s="323"/>
      <c r="WHW370" s="323"/>
      <c r="WHX370" s="323"/>
      <c r="WHY370" s="323"/>
      <c r="WHZ370" s="323"/>
      <c r="WIA370" s="323"/>
      <c r="WIB370" s="323"/>
      <c r="WIC370" s="323"/>
      <c r="WID370" s="323"/>
      <c r="WIE370" s="323"/>
      <c r="WIF370" s="323"/>
      <c r="WIG370" s="323"/>
      <c r="WIH370" s="323"/>
      <c r="WII370" s="323"/>
      <c r="WIJ370" s="323"/>
      <c r="WIK370" s="323"/>
      <c r="WIL370" s="323"/>
      <c r="WIM370" s="323"/>
      <c r="WIN370" s="323"/>
      <c r="WIO370" s="323"/>
      <c r="WIP370" s="323"/>
      <c r="WIQ370" s="323"/>
      <c r="WIR370" s="323"/>
      <c r="WIS370" s="323"/>
      <c r="WIT370" s="323"/>
      <c r="WIU370" s="323"/>
      <c r="WIV370" s="323"/>
      <c r="WIW370" s="323"/>
      <c r="WIX370" s="323"/>
      <c r="WIY370" s="323"/>
      <c r="WIZ370" s="323"/>
      <c r="WJA370" s="323"/>
      <c r="WJB370" s="323"/>
      <c r="WJC370" s="323"/>
      <c r="WJD370" s="323"/>
      <c r="WJE370" s="323"/>
      <c r="WJF370" s="323"/>
      <c r="WJG370" s="323"/>
      <c r="WJH370" s="323"/>
      <c r="WJI370" s="323"/>
      <c r="WJJ370" s="323"/>
      <c r="WJK370" s="323"/>
      <c r="WJL370" s="323"/>
      <c r="WJM370" s="323"/>
      <c r="WJN370" s="323"/>
      <c r="WJO370" s="323"/>
      <c r="WJP370" s="323"/>
      <c r="WJQ370" s="323"/>
      <c r="WJR370" s="323"/>
      <c r="WJS370" s="323"/>
      <c r="WJT370" s="323"/>
      <c r="WJU370" s="323"/>
      <c r="WJV370" s="323"/>
      <c r="WJW370" s="323"/>
      <c r="WJX370" s="323"/>
      <c r="WJY370" s="323"/>
      <c r="WJZ370" s="323"/>
      <c r="WKA370" s="323"/>
      <c r="WKB370" s="323"/>
      <c r="WKC370" s="323"/>
      <c r="WKD370" s="323"/>
      <c r="WKE370" s="323"/>
      <c r="WKF370" s="323"/>
      <c r="WKG370" s="323"/>
      <c r="WKH370" s="323"/>
      <c r="WKI370" s="323"/>
      <c r="WKJ370" s="323"/>
      <c r="WKK370" s="323"/>
      <c r="WKL370" s="323"/>
      <c r="WKM370" s="323"/>
      <c r="WKN370" s="323"/>
      <c r="WKO370" s="323"/>
      <c r="WKP370" s="323"/>
      <c r="WKQ370" s="323"/>
      <c r="WKR370" s="323"/>
      <c r="WKS370" s="323"/>
      <c r="WKT370" s="323"/>
      <c r="WKU370" s="323"/>
      <c r="WKV370" s="323"/>
      <c r="WKW370" s="323"/>
      <c r="WKX370" s="323"/>
      <c r="WKY370" s="323"/>
      <c r="WKZ370" s="323"/>
      <c r="WLA370" s="323"/>
      <c r="WLB370" s="323"/>
      <c r="WLC370" s="323"/>
      <c r="WLD370" s="323"/>
      <c r="WLE370" s="323"/>
      <c r="WLF370" s="323"/>
      <c r="WLG370" s="323"/>
      <c r="WLH370" s="323"/>
      <c r="WLI370" s="323"/>
      <c r="WLJ370" s="323"/>
      <c r="WLK370" s="323"/>
      <c r="WLL370" s="323"/>
      <c r="WLM370" s="323"/>
      <c r="WLN370" s="323"/>
      <c r="WLO370" s="323"/>
      <c r="WLP370" s="323"/>
      <c r="WLQ370" s="323"/>
      <c r="WLR370" s="323"/>
      <c r="WLS370" s="323"/>
      <c r="WLT370" s="323"/>
      <c r="WLU370" s="323"/>
      <c r="WLV370" s="323"/>
      <c r="WLW370" s="323"/>
      <c r="WLX370" s="323"/>
      <c r="WLY370" s="323"/>
      <c r="WLZ370" s="323"/>
      <c r="WMA370" s="323"/>
      <c r="WMB370" s="323"/>
      <c r="WMC370" s="323"/>
      <c r="WMD370" s="323"/>
      <c r="WME370" s="323"/>
      <c r="WMF370" s="323"/>
      <c r="WMG370" s="323"/>
      <c r="WMH370" s="323"/>
      <c r="WMI370" s="323"/>
      <c r="WMJ370" s="323"/>
      <c r="WMK370" s="323"/>
      <c r="WML370" s="323"/>
      <c r="WMM370" s="323"/>
      <c r="WMN370" s="323"/>
      <c r="WMO370" s="323"/>
      <c r="WMP370" s="323"/>
      <c r="WMQ370" s="323"/>
      <c r="WMR370" s="323"/>
      <c r="WMS370" s="323"/>
      <c r="WMT370" s="323"/>
      <c r="WMU370" s="323"/>
      <c r="WMV370" s="323"/>
      <c r="WMW370" s="323"/>
      <c r="WMX370" s="323"/>
      <c r="WMY370" s="323"/>
      <c r="WMZ370" s="323"/>
      <c r="WNA370" s="323"/>
      <c r="WNB370" s="323"/>
      <c r="WNC370" s="323"/>
      <c r="WND370" s="323"/>
      <c r="WNE370" s="323"/>
      <c r="WNF370" s="323"/>
      <c r="WNG370" s="323"/>
      <c r="WNH370" s="323"/>
      <c r="WNI370" s="323"/>
      <c r="WNJ370" s="323"/>
      <c r="WNK370" s="323"/>
      <c r="WNL370" s="323"/>
      <c r="WNM370" s="323"/>
      <c r="WNN370" s="323"/>
      <c r="WNO370" s="323"/>
      <c r="WNP370" s="323"/>
      <c r="WNQ370" s="323"/>
      <c r="WNR370" s="323"/>
      <c r="WNS370" s="323"/>
      <c r="WNT370" s="323"/>
      <c r="WNU370" s="323"/>
      <c r="WNV370" s="323"/>
      <c r="WNW370" s="323"/>
      <c r="WNX370" s="323"/>
      <c r="WNY370" s="323"/>
      <c r="WNZ370" s="323"/>
      <c r="WOA370" s="323"/>
      <c r="WOB370" s="323"/>
      <c r="WOC370" s="323"/>
      <c r="WOD370" s="323"/>
      <c r="WOE370" s="323"/>
      <c r="WOF370" s="323"/>
      <c r="WOG370" s="323"/>
      <c r="WOH370" s="323"/>
      <c r="WOI370" s="323"/>
      <c r="WOJ370" s="323"/>
      <c r="WOK370" s="323"/>
      <c r="WOL370" s="323"/>
      <c r="WOM370" s="323"/>
      <c r="WON370" s="323"/>
      <c r="WOO370" s="323"/>
      <c r="WOP370" s="323"/>
      <c r="WOQ370" s="323"/>
      <c r="WOR370" s="323"/>
      <c r="WOS370" s="323"/>
      <c r="WOT370" s="323"/>
      <c r="WOU370" s="323"/>
      <c r="WOV370" s="323"/>
      <c r="WOW370" s="323"/>
      <c r="WOX370" s="323"/>
      <c r="WOY370" s="323"/>
      <c r="WOZ370" s="323"/>
      <c r="WPA370" s="323"/>
      <c r="WPB370" s="323"/>
      <c r="WPC370" s="323"/>
      <c r="WPD370" s="323"/>
      <c r="WPE370" s="323"/>
      <c r="WPF370" s="323"/>
      <c r="WPG370" s="323"/>
      <c r="WPH370" s="323"/>
      <c r="WPI370" s="323"/>
      <c r="WPJ370" s="323"/>
      <c r="WPK370" s="323"/>
      <c r="WPL370" s="323"/>
      <c r="WPM370" s="323"/>
      <c r="WPN370" s="323"/>
      <c r="WPO370" s="323"/>
      <c r="WPP370" s="323"/>
      <c r="WPQ370" s="323"/>
      <c r="WPR370" s="323"/>
      <c r="WPS370" s="323"/>
      <c r="WPT370" s="323"/>
      <c r="WPU370" s="323"/>
      <c r="WPV370" s="323"/>
      <c r="WPW370" s="323"/>
      <c r="WPX370" s="323"/>
      <c r="WPY370" s="323"/>
      <c r="WPZ370" s="323"/>
      <c r="WQA370" s="323"/>
      <c r="WQB370" s="323"/>
      <c r="WQC370" s="323"/>
      <c r="WQD370" s="323"/>
      <c r="WQE370" s="323"/>
      <c r="WQF370" s="323"/>
      <c r="WQG370" s="323"/>
      <c r="WQH370" s="323"/>
      <c r="WQI370" s="323"/>
      <c r="WQJ370" s="323"/>
      <c r="WQK370" s="323"/>
      <c r="WQL370" s="323"/>
      <c r="WQM370" s="323"/>
      <c r="WQN370" s="323"/>
      <c r="WQO370" s="323"/>
      <c r="WQP370" s="323"/>
      <c r="WQQ370" s="323"/>
      <c r="WQR370" s="323"/>
      <c r="WQS370" s="323"/>
      <c r="WQT370" s="323"/>
      <c r="WQU370" s="323"/>
      <c r="WQV370" s="323"/>
      <c r="WQW370" s="323"/>
      <c r="WQX370" s="323"/>
      <c r="WQY370" s="323"/>
      <c r="WQZ370" s="323"/>
      <c r="WRA370" s="323"/>
      <c r="WRB370" s="323"/>
      <c r="WRC370" s="323"/>
      <c r="WRD370" s="323"/>
      <c r="WRE370" s="323"/>
      <c r="WRF370" s="323"/>
      <c r="WRG370" s="323"/>
      <c r="WRH370" s="323"/>
      <c r="WRI370" s="323"/>
      <c r="WRJ370" s="323"/>
      <c r="WRK370" s="323"/>
      <c r="WRL370" s="323"/>
      <c r="WRM370" s="323"/>
      <c r="WRN370" s="323"/>
      <c r="WRO370" s="323"/>
      <c r="WRP370" s="323"/>
      <c r="WRQ370" s="323"/>
      <c r="WRR370" s="323"/>
      <c r="WRS370" s="323"/>
      <c r="WRT370" s="323"/>
      <c r="WRU370" s="323"/>
      <c r="WRV370" s="323"/>
      <c r="WRW370" s="323"/>
      <c r="WRX370" s="323"/>
      <c r="WRY370" s="323"/>
      <c r="WRZ370" s="323"/>
      <c r="WSA370" s="323"/>
      <c r="WSB370" s="323"/>
      <c r="WSC370" s="323"/>
      <c r="WSD370" s="323"/>
      <c r="WSE370" s="323"/>
      <c r="WSF370" s="323"/>
      <c r="WSG370" s="323"/>
      <c r="WSH370" s="323"/>
      <c r="WSI370" s="323"/>
      <c r="WSJ370" s="323"/>
      <c r="WSK370" s="323"/>
      <c r="WSL370" s="323"/>
      <c r="WSM370" s="323"/>
      <c r="WSN370" s="323"/>
      <c r="WSO370" s="323"/>
      <c r="WSP370" s="323"/>
      <c r="WSQ370" s="323"/>
      <c r="WSR370" s="323"/>
      <c r="WSS370" s="323"/>
      <c r="WST370" s="323"/>
      <c r="WSU370" s="323"/>
      <c r="WSV370" s="323"/>
      <c r="WSW370" s="323"/>
      <c r="WSX370" s="323"/>
      <c r="WSY370" s="323"/>
      <c r="WSZ370" s="323"/>
      <c r="WTA370" s="323"/>
      <c r="WTB370" s="323"/>
      <c r="WTC370" s="323"/>
      <c r="WTD370" s="323"/>
      <c r="WTE370" s="323"/>
      <c r="WTF370" s="323"/>
      <c r="WTG370" s="323"/>
      <c r="WTH370" s="323"/>
      <c r="WTI370" s="323"/>
      <c r="WTJ370" s="323"/>
      <c r="WTK370" s="323"/>
      <c r="WTL370" s="323"/>
      <c r="WTM370" s="323"/>
      <c r="WTN370" s="323"/>
      <c r="WTO370" s="323"/>
      <c r="WTP370" s="323"/>
      <c r="WTQ370" s="323"/>
      <c r="WTR370" s="323"/>
      <c r="WTS370" s="323"/>
      <c r="WTT370" s="323"/>
      <c r="WTU370" s="323"/>
      <c r="WTV370" s="323"/>
      <c r="WTW370" s="323"/>
      <c r="WTX370" s="323"/>
      <c r="WTY370" s="323"/>
      <c r="WTZ370" s="323"/>
      <c r="WUA370" s="323"/>
      <c r="WUB370" s="323"/>
      <c r="WUC370" s="323"/>
      <c r="WUD370" s="323"/>
      <c r="WUE370" s="323"/>
      <c r="WUF370" s="323"/>
      <c r="WUG370" s="323"/>
      <c r="WUH370" s="323"/>
      <c r="WUI370" s="323"/>
      <c r="WUJ370" s="323"/>
      <c r="WUK370" s="323"/>
      <c r="WUL370" s="323"/>
      <c r="WUM370" s="323"/>
      <c r="WUN370" s="323"/>
      <c r="WUO370" s="323"/>
      <c r="WUP370" s="323"/>
      <c r="WUQ370" s="323"/>
      <c r="WUR370" s="323"/>
      <c r="WUS370" s="323"/>
      <c r="WUT370" s="323"/>
      <c r="WUU370" s="323"/>
      <c r="WUV370" s="323"/>
      <c r="WUW370" s="323"/>
      <c r="WUX370" s="323"/>
      <c r="WUY370" s="323"/>
      <c r="WUZ370" s="323"/>
      <c r="WVA370" s="323"/>
      <c r="WVB370" s="323"/>
      <c r="WVC370" s="323"/>
      <c r="WVD370" s="323"/>
      <c r="WVE370" s="323"/>
      <c r="WVF370" s="323"/>
      <c r="WVG370" s="323"/>
      <c r="WVH370" s="323"/>
      <c r="WVI370" s="323"/>
      <c r="WVJ370" s="323"/>
      <c r="WVK370" s="323"/>
      <c r="WVL370" s="323"/>
      <c r="WVM370" s="323"/>
      <c r="WVN370" s="323"/>
      <c r="WVO370" s="323"/>
      <c r="WVP370" s="323"/>
      <c r="WVQ370" s="323"/>
      <c r="WVR370" s="323"/>
      <c r="WVS370" s="323"/>
      <c r="WVT370" s="323"/>
      <c r="WVU370" s="323"/>
      <c r="WVV370" s="323"/>
      <c r="WVW370" s="323"/>
      <c r="WVX370" s="323"/>
      <c r="WVY370" s="323"/>
      <c r="WVZ370" s="323"/>
      <c r="WWA370" s="323"/>
      <c r="WWB370" s="323"/>
      <c r="WWC370" s="323"/>
      <c r="WWD370" s="323"/>
      <c r="WWE370" s="323"/>
      <c r="WWF370" s="323"/>
      <c r="WWG370" s="323"/>
      <c r="WWH370" s="323"/>
      <c r="WWI370" s="323"/>
      <c r="WWJ370" s="323"/>
      <c r="WWK370" s="323"/>
      <c r="WWL370" s="323"/>
      <c r="WWM370" s="323"/>
      <c r="WWN370" s="323"/>
      <c r="WWO370" s="323"/>
      <c r="WWP370" s="323"/>
      <c r="WWQ370" s="323"/>
      <c r="WWR370" s="323"/>
      <c r="WWS370" s="323"/>
      <c r="WWT370" s="323"/>
      <c r="WWU370" s="323"/>
      <c r="WWV370" s="323"/>
      <c r="WWW370" s="323"/>
      <c r="WWX370" s="323"/>
      <c r="WWY370" s="323"/>
      <c r="WWZ370" s="323"/>
      <c r="WXA370" s="323"/>
      <c r="WXB370" s="323"/>
      <c r="WXC370" s="323"/>
      <c r="WXD370" s="323"/>
      <c r="WXE370" s="323"/>
      <c r="WXF370" s="323"/>
      <c r="WXG370" s="323"/>
      <c r="WXH370" s="323"/>
      <c r="WXI370" s="323"/>
      <c r="WXJ370" s="323"/>
      <c r="WXK370" s="323"/>
      <c r="WXL370" s="323"/>
      <c r="WXM370" s="323"/>
      <c r="WXN370" s="323"/>
      <c r="WXO370" s="323"/>
      <c r="WXP370" s="323"/>
      <c r="WXQ370" s="323"/>
      <c r="WXR370" s="323"/>
      <c r="WXS370" s="323"/>
      <c r="WXT370" s="323"/>
      <c r="WXU370" s="323"/>
      <c r="WXV370" s="323"/>
      <c r="WXW370" s="323"/>
      <c r="WXX370" s="323"/>
      <c r="WXY370" s="323"/>
      <c r="WXZ370" s="323"/>
      <c r="WYA370" s="323"/>
      <c r="WYB370" s="323"/>
      <c r="WYC370" s="323"/>
      <c r="WYD370" s="323"/>
      <c r="WYE370" s="323"/>
      <c r="WYF370" s="323"/>
      <c r="WYG370" s="323"/>
      <c r="WYH370" s="323"/>
      <c r="WYI370" s="323"/>
      <c r="WYJ370" s="323"/>
      <c r="WYK370" s="323"/>
      <c r="WYL370" s="323"/>
      <c r="WYM370" s="323"/>
      <c r="WYN370" s="323"/>
      <c r="WYO370" s="323"/>
      <c r="WYP370" s="323"/>
      <c r="WYQ370" s="323"/>
      <c r="WYR370" s="323"/>
      <c r="WYS370" s="323"/>
      <c r="WYT370" s="323"/>
      <c r="WYU370" s="323"/>
      <c r="WYV370" s="323"/>
      <c r="WYW370" s="323"/>
      <c r="WYX370" s="323"/>
      <c r="WYY370" s="323"/>
      <c r="WYZ370" s="323"/>
      <c r="WZA370" s="323"/>
      <c r="WZB370" s="323"/>
      <c r="WZC370" s="323"/>
      <c r="WZD370" s="323"/>
      <c r="WZE370" s="323"/>
      <c r="WZF370" s="323"/>
      <c r="WZG370" s="323"/>
      <c r="WZH370" s="323"/>
      <c r="WZI370" s="323"/>
      <c r="WZJ370" s="323"/>
      <c r="WZK370" s="323"/>
      <c r="WZL370" s="323"/>
      <c r="WZM370" s="323"/>
      <c r="WZN370" s="323"/>
      <c r="WZO370" s="323"/>
      <c r="WZP370" s="323"/>
      <c r="WZQ370" s="323"/>
      <c r="WZR370" s="323"/>
      <c r="WZS370" s="323"/>
      <c r="WZT370" s="323"/>
      <c r="WZU370" s="323"/>
      <c r="WZV370" s="323"/>
      <c r="WZW370" s="323"/>
      <c r="WZX370" s="323"/>
      <c r="WZY370" s="323"/>
      <c r="WZZ370" s="323"/>
      <c r="XAA370" s="323"/>
      <c r="XAB370" s="323"/>
      <c r="XAC370" s="323"/>
      <c r="XAD370" s="323"/>
      <c r="XAE370" s="323"/>
      <c r="XAF370" s="323"/>
      <c r="XAG370" s="323"/>
      <c r="XAH370" s="323"/>
      <c r="XAI370" s="323"/>
      <c r="XAJ370" s="323"/>
      <c r="XAK370" s="323"/>
      <c r="XAL370" s="323"/>
      <c r="XAM370" s="323"/>
      <c r="XAN370" s="323"/>
      <c r="XAO370" s="323"/>
      <c r="XAP370" s="323"/>
      <c r="XAQ370" s="323"/>
      <c r="XAR370" s="323"/>
      <c r="XAS370" s="323"/>
      <c r="XAT370" s="323"/>
      <c r="XAU370" s="323"/>
      <c r="XAV370" s="323"/>
      <c r="XAW370" s="323"/>
      <c r="XAX370" s="323"/>
      <c r="XAY370" s="323"/>
      <c r="XAZ370" s="323"/>
      <c r="XBA370" s="323"/>
      <c r="XBB370" s="323"/>
      <c r="XBC370" s="323"/>
      <c r="XBD370" s="323"/>
      <c r="XBE370" s="323"/>
      <c r="XBF370" s="323"/>
      <c r="XBG370" s="323"/>
      <c r="XBH370" s="323"/>
      <c r="XBI370" s="323"/>
      <c r="XBJ370" s="323"/>
      <c r="XBK370" s="323"/>
      <c r="XBL370" s="323"/>
      <c r="XBM370" s="323"/>
      <c r="XBN370" s="323"/>
      <c r="XBO370" s="323"/>
      <c r="XBP370" s="323"/>
      <c r="XBQ370" s="323"/>
      <c r="XBR370" s="323"/>
      <c r="XBS370" s="323"/>
      <c r="XBT370" s="323"/>
      <c r="XBU370" s="323"/>
      <c r="XBV370" s="323"/>
      <c r="XBW370" s="323"/>
      <c r="XBX370" s="323"/>
      <c r="XBY370" s="323"/>
      <c r="XBZ370" s="323"/>
      <c r="XCA370" s="323"/>
      <c r="XCB370" s="323"/>
      <c r="XCC370" s="323"/>
      <c r="XCD370" s="323"/>
      <c r="XCE370" s="323"/>
      <c r="XCF370" s="323"/>
      <c r="XCG370" s="323"/>
      <c r="XCH370" s="323"/>
      <c r="XCI370" s="323"/>
      <c r="XCJ370" s="323"/>
      <c r="XCK370" s="323"/>
      <c r="XCL370" s="323"/>
      <c r="XCM370" s="323"/>
      <c r="XCN370" s="323"/>
      <c r="XCO370" s="323"/>
      <c r="XCP370" s="323"/>
      <c r="XCQ370" s="323"/>
      <c r="XCR370" s="323"/>
      <c r="XCS370" s="323"/>
    </row>
    <row r="371" spans="1:16321" x14ac:dyDescent="0.25">
      <c r="C371" s="344" t="s">
        <v>183</v>
      </c>
      <c r="D371" s="344" t="str">
        <f>D5</f>
        <v>Apr-23</v>
      </c>
      <c r="E371" s="344" t="str">
        <f>E5</f>
        <v>Q1</v>
      </c>
      <c r="F371" s="332">
        <f t="shared" ref="F371:F382" si="193">COUNTIF(A:A,C371&amp;D371)</f>
        <v>30</v>
      </c>
      <c r="H371" s="288">
        <f t="shared" ref="H371:O382" si="194">SUMIF($A$5:$A$369,$C371&amp;$D371,H$5:H$369)</f>
        <v>39</v>
      </c>
      <c r="I371" s="288">
        <f t="shared" si="194"/>
        <v>62</v>
      </c>
      <c r="J371" s="288">
        <f t="shared" si="194"/>
        <v>4488</v>
      </c>
      <c r="K371" s="288">
        <f t="shared" si="194"/>
        <v>101</v>
      </c>
      <c r="L371" s="288">
        <f t="shared" si="194"/>
        <v>0</v>
      </c>
      <c r="M371" s="288">
        <f t="shared" si="194"/>
        <v>0</v>
      </c>
      <c r="N371" s="288">
        <f t="shared" si="194"/>
        <v>0</v>
      </c>
      <c r="O371" s="288">
        <f t="shared" si="194"/>
        <v>0</v>
      </c>
      <c r="P371" s="343"/>
      <c r="Q371" s="343"/>
      <c r="V371" s="322"/>
      <c r="AB371" s="288">
        <f t="shared" ref="AB371:AE382" si="195">SUMIF($A$5:$A$369,$C371&amp;$D371,AB$5:AB$369)</f>
        <v>-39</v>
      </c>
      <c r="AC371" s="288">
        <f t="shared" si="195"/>
        <v>-62</v>
      </c>
      <c r="AD371" s="288">
        <f t="shared" si="195"/>
        <v>-4488</v>
      </c>
      <c r="AE371" s="288">
        <f t="shared" si="195"/>
        <v>-101</v>
      </c>
      <c r="AF371" s="288"/>
      <c r="AG371" s="288">
        <f t="shared" ref="AG371:AI382" si="196">SUMIF($A$5:$A$369,$C371&amp;$D371,AG$5:AG$369)</f>
        <v>0</v>
      </c>
      <c r="AH371" s="288">
        <f t="shared" si="196"/>
        <v>0</v>
      </c>
      <c r="AI371" s="288">
        <f t="shared" si="196"/>
        <v>0</v>
      </c>
      <c r="AJ371" s="288"/>
      <c r="AK371" s="288">
        <f t="shared" ref="AK371:AM382" si="197">SUMIF($A$5:$A$369,$C371&amp;$D371,AK$5:AK$369)</f>
        <v>0</v>
      </c>
      <c r="AL371" s="288">
        <f t="shared" si="197"/>
        <v>0</v>
      </c>
      <c r="AM371" s="288">
        <f t="shared" si="197"/>
        <v>0</v>
      </c>
      <c r="AN371" s="345"/>
      <c r="AO371" s="343"/>
      <c r="AP371" s="343"/>
      <c r="AR371" s="320"/>
    </row>
    <row r="372" spans="1:16321" x14ac:dyDescent="0.25">
      <c r="C372" s="344" t="s">
        <v>183</v>
      </c>
      <c r="D372" s="344" t="str">
        <f>D35</f>
        <v>May-23</v>
      </c>
      <c r="E372" s="344" t="str">
        <f>E35</f>
        <v>Q1</v>
      </c>
      <c r="F372" s="332">
        <f t="shared" si="193"/>
        <v>31</v>
      </c>
      <c r="H372" s="288">
        <f t="shared" si="194"/>
        <v>0</v>
      </c>
      <c r="I372" s="288">
        <f t="shared" si="194"/>
        <v>0</v>
      </c>
      <c r="J372" s="288">
        <f t="shared" si="194"/>
        <v>0</v>
      </c>
      <c r="K372" s="288">
        <f t="shared" si="194"/>
        <v>0</v>
      </c>
      <c r="L372" s="288">
        <f t="shared" si="194"/>
        <v>0</v>
      </c>
      <c r="M372" s="288">
        <f t="shared" si="194"/>
        <v>0</v>
      </c>
      <c r="N372" s="288">
        <f t="shared" si="194"/>
        <v>0</v>
      </c>
      <c r="O372" s="288">
        <f t="shared" si="194"/>
        <v>0</v>
      </c>
      <c r="P372" s="343"/>
      <c r="Q372" s="343"/>
      <c r="V372" s="322"/>
      <c r="AB372" s="288">
        <f t="shared" si="195"/>
        <v>0</v>
      </c>
      <c r="AC372" s="288">
        <f t="shared" si="195"/>
        <v>0</v>
      </c>
      <c r="AD372" s="288">
        <f t="shared" si="195"/>
        <v>0</v>
      </c>
      <c r="AE372" s="288">
        <f t="shared" si="195"/>
        <v>0</v>
      </c>
      <c r="AF372" s="288"/>
      <c r="AG372" s="288">
        <f t="shared" si="196"/>
        <v>0</v>
      </c>
      <c r="AH372" s="288">
        <f t="shared" si="196"/>
        <v>0</v>
      </c>
      <c r="AI372" s="288">
        <f t="shared" si="196"/>
        <v>0</v>
      </c>
      <c r="AJ372" s="288"/>
      <c r="AK372" s="288">
        <f t="shared" si="197"/>
        <v>0</v>
      </c>
      <c r="AL372" s="288">
        <f t="shared" si="197"/>
        <v>0</v>
      </c>
      <c r="AM372" s="288">
        <f t="shared" si="197"/>
        <v>0</v>
      </c>
      <c r="AN372" s="345"/>
      <c r="AO372" s="343"/>
      <c r="AP372" s="343"/>
      <c r="AR372" s="320"/>
    </row>
    <row r="373" spans="1:16321" x14ac:dyDescent="0.25">
      <c r="C373" s="344" t="s">
        <v>183</v>
      </c>
      <c r="D373" s="344" t="str">
        <f>D66</f>
        <v>Jun-23</v>
      </c>
      <c r="E373" s="344" t="str">
        <f>E66</f>
        <v>Q1</v>
      </c>
      <c r="F373" s="332">
        <f t="shared" si="193"/>
        <v>30</v>
      </c>
      <c r="H373" s="288">
        <f t="shared" si="194"/>
        <v>0</v>
      </c>
      <c r="I373" s="288">
        <f t="shared" si="194"/>
        <v>0</v>
      </c>
      <c r="J373" s="288">
        <f t="shared" si="194"/>
        <v>0</v>
      </c>
      <c r="K373" s="288">
        <f t="shared" si="194"/>
        <v>0</v>
      </c>
      <c r="L373" s="288">
        <f t="shared" si="194"/>
        <v>0</v>
      </c>
      <c r="M373" s="288">
        <f t="shared" si="194"/>
        <v>0</v>
      </c>
      <c r="N373" s="288">
        <f t="shared" si="194"/>
        <v>0</v>
      </c>
      <c r="O373" s="288">
        <f t="shared" si="194"/>
        <v>0</v>
      </c>
      <c r="P373" s="343"/>
      <c r="Q373" s="343"/>
      <c r="V373" s="322"/>
      <c r="AB373" s="288">
        <f t="shared" si="195"/>
        <v>0</v>
      </c>
      <c r="AC373" s="288">
        <f t="shared" si="195"/>
        <v>0</v>
      </c>
      <c r="AD373" s="288">
        <f t="shared" si="195"/>
        <v>0</v>
      </c>
      <c r="AE373" s="288">
        <f t="shared" si="195"/>
        <v>0</v>
      </c>
      <c r="AF373" s="288"/>
      <c r="AG373" s="288">
        <f t="shared" si="196"/>
        <v>0</v>
      </c>
      <c r="AH373" s="288">
        <f t="shared" si="196"/>
        <v>0</v>
      </c>
      <c r="AI373" s="288">
        <f t="shared" si="196"/>
        <v>0</v>
      </c>
      <c r="AJ373" s="288"/>
      <c r="AK373" s="288">
        <f t="shared" si="197"/>
        <v>0</v>
      </c>
      <c r="AL373" s="288">
        <f t="shared" si="197"/>
        <v>0</v>
      </c>
      <c r="AM373" s="288">
        <f t="shared" si="197"/>
        <v>0</v>
      </c>
      <c r="AN373" s="345"/>
      <c r="AO373" s="343"/>
      <c r="AP373" s="343"/>
    </row>
    <row r="374" spans="1:16321" x14ac:dyDescent="0.25">
      <c r="C374" s="344" t="s">
        <v>183</v>
      </c>
      <c r="D374" s="344" t="str">
        <f>D96</f>
        <v>Jul-23</v>
      </c>
      <c r="E374" s="344" t="str">
        <f>E96</f>
        <v>Q2</v>
      </c>
      <c r="F374" s="332">
        <f t="shared" si="193"/>
        <v>31</v>
      </c>
      <c r="H374" s="288">
        <f t="shared" si="194"/>
        <v>0</v>
      </c>
      <c r="I374" s="288">
        <f t="shared" si="194"/>
        <v>0</v>
      </c>
      <c r="J374" s="288">
        <f t="shared" si="194"/>
        <v>0</v>
      </c>
      <c r="K374" s="288">
        <f t="shared" si="194"/>
        <v>0</v>
      </c>
      <c r="L374" s="288">
        <f t="shared" si="194"/>
        <v>0</v>
      </c>
      <c r="M374" s="288">
        <f t="shared" si="194"/>
        <v>0</v>
      </c>
      <c r="N374" s="288">
        <f t="shared" si="194"/>
        <v>0</v>
      </c>
      <c r="O374" s="288">
        <f t="shared" si="194"/>
        <v>0</v>
      </c>
      <c r="P374" s="343"/>
      <c r="Q374" s="343"/>
      <c r="V374" s="322"/>
      <c r="AB374" s="288">
        <f t="shared" si="195"/>
        <v>0</v>
      </c>
      <c r="AC374" s="288">
        <f t="shared" si="195"/>
        <v>0</v>
      </c>
      <c r="AD374" s="288">
        <f t="shared" si="195"/>
        <v>0</v>
      </c>
      <c r="AE374" s="288">
        <f t="shared" si="195"/>
        <v>0</v>
      </c>
      <c r="AF374" s="288"/>
      <c r="AG374" s="288">
        <f t="shared" si="196"/>
        <v>0</v>
      </c>
      <c r="AH374" s="288">
        <f t="shared" si="196"/>
        <v>0</v>
      </c>
      <c r="AI374" s="288">
        <f t="shared" si="196"/>
        <v>0</v>
      </c>
      <c r="AJ374" s="288"/>
      <c r="AK374" s="288">
        <f t="shared" si="197"/>
        <v>0</v>
      </c>
      <c r="AL374" s="288">
        <f t="shared" si="197"/>
        <v>0</v>
      </c>
      <c r="AM374" s="288">
        <f t="shared" si="197"/>
        <v>0</v>
      </c>
      <c r="AN374" s="345"/>
      <c r="AO374" s="343"/>
      <c r="AP374" s="343"/>
    </row>
    <row r="375" spans="1:16321" x14ac:dyDescent="0.25">
      <c r="C375" s="344" t="s">
        <v>183</v>
      </c>
      <c r="D375" s="344" t="str">
        <f>D127</f>
        <v>Aug-23</v>
      </c>
      <c r="E375" s="344" t="str">
        <f>E127</f>
        <v>Q2</v>
      </c>
      <c r="F375" s="332">
        <f t="shared" si="193"/>
        <v>31</v>
      </c>
      <c r="H375" s="288">
        <f t="shared" si="194"/>
        <v>0</v>
      </c>
      <c r="I375" s="288">
        <f t="shared" si="194"/>
        <v>0</v>
      </c>
      <c r="J375" s="288">
        <f t="shared" si="194"/>
        <v>0</v>
      </c>
      <c r="K375" s="288">
        <f t="shared" si="194"/>
        <v>0</v>
      </c>
      <c r="L375" s="288">
        <f t="shared" si="194"/>
        <v>0</v>
      </c>
      <c r="M375" s="288">
        <f t="shared" si="194"/>
        <v>0</v>
      </c>
      <c r="N375" s="288">
        <f t="shared" si="194"/>
        <v>0</v>
      </c>
      <c r="O375" s="288">
        <f t="shared" si="194"/>
        <v>0</v>
      </c>
      <c r="P375" s="343"/>
      <c r="Q375" s="343"/>
      <c r="V375" s="322"/>
      <c r="AB375" s="288">
        <f t="shared" si="195"/>
        <v>0</v>
      </c>
      <c r="AC375" s="288">
        <f t="shared" si="195"/>
        <v>0</v>
      </c>
      <c r="AD375" s="288">
        <f t="shared" si="195"/>
        <v>0</v>
      </c>
      <c r="AE375" s="288">
        <f t="shared" si="195"/>
        <v>0</v>
      </c>
      <c r="AF375" s="288"/>
      <c r="AG375" s="288">
        <f t="shared" si="196"/>
        <v>0</v>
      </c>
      <c r="AH375" s="288">
        <f t="shared" si="196"/>
        <v>0</v>
      </c>
      <c r="AI375" s="288">
        <f t="shared" si="196"/>
        <v>0</v>
      </c>
      <c r="AJ375" s="288"/>
      <c r="AK375" s="288">
        <f t="shared" si="197"/>
        <v>0</v>
      </c>
      <c r="AL375" s="288">
        <f t="shared" si="197"/>
        <v>0</v>
      </c>
      <c r="AM375" s="288">
        <f t="shared" si="197"/>
        <v>0</v>
      </c>
      <c r="AN375" s="345"/>
      <c r="AO375" s="343"/>
      <c r="AP375" s="343"/>
    </row>
    <row r="376" spans="1:16321" x14ac:dyDescent="0.25">
      <c r="C376" s="344" t="s">
        <v>183</v>
      </c>
      <c r="D376" s="344" t="str">
        <f>D158</f>
        <v>Sep-23</v>
      </c>
      <c r="E376" s="344" t="str">
        <f>E158</f>
        <v>Q2</v>
      </c>
      <c r="F376" s="332">
        <f t="shared" si="193"/>
        <v>30</v>
      </c>
      <c r="H376" s="288">
        <f t="shared" si="194"/>
        <v>0</v>
      </c>
      <c r="I376" s="288">
        <f t="shared" si="194"/>
        <v>0</v>
      </c>
      <c r="J376" s="288">
        <f t="shared" si="194"/>
        <v>0</v>
      </c>
      <c r="K376" s="288">
        <f t="shared" si="194"/>
        <v>0</v>
      </c>
      <c r="L376" s="288">
        <f t="shared" si="194"/>
        <v>0</v>
      </c>
      <c r="M376" s="288">
        <f t="shared" si="194"/>
        <v>0</v>
      </c>
      <c r="N376" s="288">
        <f t="shared" si="194"/>
        <v>0</v>
      </c>
      <c r="O376" s="288">
        <f t="shared" si="194"/>
        <v>0</v>
      </c>
      <c r="P376" s="343"/>
      <c r="Q376" s="343"/>
      <c r="V376" s="322"/>
      <c r="AB376" s="288">
        <f t="shared" si="195"/>
        <v>0</v>
      </c>
      <c r="AC376" s="288">
        <f t="shared" si="195"/>
        <v>0</v>
      </c>
      <c r="AD376" s="288">
        <f t="shared" si="195"/>
        <v>0</v>
      </c>
      <c r="AE376" s="288">
        <f t="shared" si="195"/>
        <v>0</v>
      </c>
      <c r="AF376" s="288"/>
      <c r="AG376" s="288">
        <f t="shared" si="196"/>
        <v>0</v>
      </c>
      <c r="AH376" s="288">
        <f t="shared" si="196"/>
        <v>0</v>
      </c>
      <c r="AI376" s="288">
        <f t="shared" si="196"/>
        <v>0</v>
      </c>
      <c r="AJ376" s="288"/>
      <c r="AK376" s="288">
        <f t="shared" si="197"/>
        <v>0</v>
      </c>
      <c r="AL376" s="288">
        <f t="shared" si="197"/>
        <v>0</v>
      </c>
      <c r="AM376" s="288">
        <f t="shared" si="197"/>
        <v>0</v>
      </c>
      <c r="AN376" s="345"/>
      <c r="AO376" s="343"/>
      <c r="AP376" s="343"/>
    </row>
    <row r="377" spans="1:16321" x14ac:dyDescent="0.25">
      <c r="C377" s="344" t="s">
        <v>183</v>
      </c>
      <c r="D377" s="344" t="str">
        <f>D188</f>
        <v>Oct-23</v>
      </c>
      <c r="E377" s="344" t="str">
        <f>E188</f>
        <v>Q3</v>
      </c>
      <c r="F377" s="332">
        <f t="shared" si="193"/>
        <v>31</v>
      </c>
      <c r="H377" s="288">
        <f t="shared" si="194"/>
        <v>0</v>
      </c>
      <c r="I377" s="288">
        <f t="shared" si="194"/>
        <v>0</v>
      </c>
      <c r="J377" s="288">
        <f t="shared" si="194"/>
        <v>0</v>
      </c>
      <c r="K377" s="288">
        <f t="shared" si="194"/>
        <v>0</v>
      </c>
      <c r="L377" s="288">
        <f t="shared" si="194"/>
        <v>0</v>
      </c>
      <c r="M377" s="288">
        <f t="shared" si="194"/>
        <v>0</v>
      </c>
      <c r="N377" s="288">
        <f t="shared" si="194"/>
        <v>0</v>
      </c>
      <c r="O377" s="288">
        <f t="shared" si="194"/>
        <v>0</v>
      </c>
      <c r="P377" s="343"/>
      <c r="Q377" s="343"/>
      <c r="V377" s="322"/>
      <c r="AB377" s="288">
        <f t="shared" si="195"/>
        <v>0</v>
      </c>
      <c r="AC377" s="288">
        <f t="shared" si="195"/>
        <v>0</v>
      </c>
      <c r="AD377" s="288">
        <f t="shared" si="195"/>
        <v>0</v>
      </c>
      <c r="AE377" s="288">
        <f t="shared" si="195"/>
        <v>0</v>
      </c>
      <c r="AF377" s="288"/>
      <c r="AG377" s="288">
        <f t="shared" si="196"/>
        <v>0</v>
      </c>
      <c r="AH377" s="288">
        <f t="shared" si="196"/>
        <v>0</v>
      </c>
      <c r="AI377" s="288">
        <f t="shared" si="196"/>
        <v>0</v>
      </c>
      <c r="AJ377" s="288"/>
      <c r="AK377" s="288">
        <f t="shared" si="197"/>
        <v>0</v>
      </c>
      <c r="AL377" s="288">
        <f t="shared" si="197"/>
        <v>0</v>
      </c>
      <c r="AM377" s="288">
        <f t="shared" si="197"/>
        <v>0</v>
      </c>
      <c r="AN377" s="345"/>
      <c r="AO377" s="343"/>
      <c r="AP377" s="343"/>
    </row>
    <row r="378" spans="1:16321" x14ac:dyDescent="0.25">
      <c r="C378" s="344" t="s">
        <v>183</v>
      </c>
      <c r="D378" s="344" t="str">
        <f>D219</f>
        <v>Nov-23</v>
      </c>
      <c r="E378" s="344" t="str">
        <f>E219</f>
        <v>Q3</v>
      </c>
      <c r="F378" s="332">
        <f t="shared" si="193"/>
        <v>30</v>
      </c>
      <c r="H378" s="288">
        <f t="shared" si="194"/>
        <v>0</v>
      </c>
      <c r="I378" s="288">
        <f t="shared" si="194"/>
        <v>0</v>
      </c>
      <c r="J378" s="288">
        <f t="shared" si="194"/>
        <v>0</v>
      </c>
      <c r="K378" s="288">
        <f t="shared" si="194"/>
        <v>0</v>
      </c>
      <c r="L378" s="288">
        <f t="shared" si="194"/>
        <v>0</v>
      </c>
      <c r="M378" s="288">
        <f t="shared" si="194"/>
        <v>0</v>
      </c>
      <c r="N378" s="288">
        <f t="shared" si="194"/>
        <v>0</v>
      </c>
      <c r="O378" s="288">
        <f t="shared" si="194"/>
        <v>0</v>
      </c>
      <c r="P378" s="343"/>
      <c r="Q378" s="343"/>
      <c r="V378" s="322"/>
      <c r="AB378" s="288">
        <f t="shared" si="195"/>
        <v>0</v>
      </c>
      <c r="AC378" s="288">
        <f t="shared" si="195"/>
        <v>0</v>
      </c>
      <c r="AD378" s="288">
        <f t="shared" si="195"/>
        <v>0</v>
      </c>
      <c r="AE378" s="288">
        <f t="shared" si="195"/>
        <v>0</v>
      </c>
      <c r="AF378" s="288"/>
      <c r="AG378" s="288">
        <f t="shared" si="196"/>
        <v>0</v>
      </c>
      <c r="AH378" s="288">
        <f t="shared" si="196"/>
        <v>0</v>
      </c>
      <c r="AI378" s="288">
        <f t="shared" si="196"/>
        <v>0</v>
      </c>
      <c r="AJ378" s="288"/>
      <c r="AK378" s="288">
        <f t="shared" si="197"/>
        <v>0</v>
      </c>
      <c r="AL378" s="288">
        <f t="shared" si="197"/>
        <v>0</v>
      </c>
      <c r="AM378" s="288">
        <f t="shared" si="197"/>
        <v>0</v>
      </c>
      <c r="AN378" s="345"/>
      <c r="AO378" s="343"/>
      <c r="AP378" s="343"/>
    </row>
    <row r="379" spans="1:16321" x14ac:dyDescent="0.25">
      <c r="C379" s="344" t="s">
        <v>183</v>
      </c>
      <c r="D379" s="344" t="str">
        <f>D249</f>
        <v>Dec-23</v>
      </c>
      <c r="E379" s="344" t="str">
        <f>E249</f>
        <v>Q3</v>
      </c>
      <c r="F379" s="332">
        <f t="shared" si="193"/>
        <v>31</v>
      </c>
      <c r="H379" s="288">
        <f t="shared" si="194"/>
        <v>0</v>
      </c>
      <c r="I379" s="288">
        <f t="shared" si="194"/>
        <v>0</v>
      </c>
      <c r="J379" s="288">
        <f t="shared" si="194"/>
        <v>0</v>
      </c>
      <c r="K379" s="288">
        <f t="shared" si="194"/>
        <v>0</v>
      </c>
      <c r="L379" s="288">
        <f t="shared" si="194"/>
        <v>0</v>
      </c>
      <c r="M379" s="288">
        <f t="shared" si="194"/>
        <v>0</v>
      </c>
      <c r="N379" s="288">
        <f t="shared" si="194"/>
        <v>0</v>
      </c>
      <c r="O379" s="288">
        <f t="shared" si="194"/>
        <v>0</v>
      </c>
      <c r="P379" s="343"/>
      <c r="Q379" s="343"/>
      <c r="V379" s="322"/>
      <c r="AB379" s="288">
        <f t="shared" si="195"/>
        <v>0</v>
      </c>
      <c r="AC379" s="288">
        <f t="shared" si="195"/>
        <v>0</v>
      </c>
      <c r="AD379" s="288">
        <f t="shared" si="195"/>
        <v>0</v>
      </c>
      <c r="AE379" s="288">
        <f t="shared" si="195"/>
        <v>0</v>
      </c>
      <c r="AF379" s="288"/>
      <c r="AG379" s="288">
        <f t="shared" si="196"/>
        <v>0</v>
      </c>
      <c r="AH379" s="288">
        <f t="shared" si="196"/>
        <v>0</v>
      </c>
      <c r="AI379" s="288">
        <f t="shared" si="196"/>
        <v>0</v>
      </c>
      <c r="AJ379" s="288"/>
      <c r="AK379" s="288">
        <f t="shared" si="197"/>
        <v>0</v>
      </c>
      <c r="AL379" s="288">
        <f t="shared" si="197"/>
        <v>0</v>
      </c>
      <c r="AM379" s="288">
        <f t="shared" si="197"/>
        <v>0</v>
      </c>
      <c r="AN379" s="345"/>
      <c r="AO379" s="343"/>
      <c r="AP379" s="343"/>
    </row>
    <row r="380" spans="1:16321" x14ac:dyDescent="0.25">
      <c r="C380" s="344" t="s">
        <v>183</v>
      </c>
      <c r="D380" s="344" t="str">
        <f>D280</f>
        <v>Jan-24</v>
      </c>
      <c r="E380" s="344" t="str">
        <f>E280</f>
        <v>Q4</v>
      </c>
      <c r="F380" s="332">
        <f t="shared" si="193"/>
        <v>31</v>
      </c>
      <c r="H380" s="288">
        <f t="shared" si="194"/>
        <v>0</v>
      </c>
      <c r="I380" s="288">
        <f t="shared" si="194"/>
        <v>0</v>
      </c>
      <c r="J380" s="288">
        <f t="shared" si="194"/>
        <v>0</v>
      </c>
      <c r="K380" s="288">
        <f t="shared" si="194"/>
        <v>0</v>
      </c>
      <c r="L380" s="288">
        <f t="shared" si="194"/>
        <v>0</v>
      </c>
      <c r="M380" s="288">
        <f t="shared" si="194"/>
        <v>0</v>
      </c>
      <c r="N380" s="288">
        <f t="shared" si="194"/>
        <v>0</v>
      </c>
      <c r="O380" s="288">
        <f t="shared" si="194"/>
        <v>0</v>
      </c>
      <c r="P380" s="343"/>
      <c r="Q380" s="343"/>
      <c r="V380" s="322"/>
      <c r="AB380" s="288">
        <f t="shared" si="195"/>
        <v>0</v>
      </c>
      <c r="AC380" s="288">
        <f t="shared" si="195"/>
        <v>0</v>
      </c>
      <c r="AD380" s="288">
        <f t="shared" si="195"/>
        <v>0</v>
      </c>
      <c r="AE380" s="288">
        <f t="shared" si="195"/>
        <v>0</v>
      </c>
      <c r="AF380" s="288"/>
      <c r="AG380" s="288">
        <f t="shared" si="196"/>
        <v>0</v>
      </c>
      <c r="AH380" s="288">
        <f t="shared" si="196"/>
        <v>0</v>
      </c>
      <c r="AI380" s="288">
        <f t="shared" si="196"/>
        <v>0</v>
      </c>
      <c r="AJ380" s="288"/>
      <c r="AK380" s="288">
        <f t="shared" si="197"/>
        <v>0</v>
      </c>
      <c r="AL380" s="288">
        <f t="shared" si="197"/>
        <v>0</v>
      </c>
      <c r="AM380" s="288">
        <f t="shared" si="197"/>
        <v>0</v>
      </c>
      <c r="AN380" s="345"/>
      <c r="AO380" s="343"/>
      <c r="AP380" s="343"/>
    </row>
    <row r="381" spans="1:16321" x14ac:dyDescent="0.25">
      <c r="C381" s="344" t="s">
        <v>183</v>
      </c>
      <c r="D381" s="344" t="str">
        <f>D311</f>
        <v>Feb-24</v>
      </c>
      <c r="E381" s="344" t="str">
        <f>E311</f>
        <v>Q4</v>
      </c>
      <c r="F381" s="332">
        <f t="shared" si="193"/>
        <v>29</v>
      </c>
      <c r="H381" s="288">
        <f t="shared" si="194"/>
        <v>0</v>
      </c>
      <c r="I381" s="288">
        <f t="shared" si="194"/>
        <v>0</v>
      </c>
      <c r="J381" s="288">
        <f t="shared" si="194"/>
        <v>0</v>
      </c>
      <c r="K381" s="288">
        <f t="shared" si="194"/>
        <v>0</v>
      </c>
      <c r="L381" s="288">
        <f t="shared" si="194"/>
        <v>0</v>
      </c>
      <c r="M381" s="288">
        <f t="shared" si="194"/>
        <v>0</v>
      </c>
      <c r="N381" s="288">
        <f t="shared" si="194"/>
        <v>0</v>
      </c>
      <c r="O381" s="288">
        <f t="shared" si="194"/>
        <v>0</v>
      </c>
      <c r="P381" s="343"/>
      <c r="Q381" s="343"/>
      <c r="V381" s="322"/>
      <c r="AB381" s="288">
        <f t="shared" si="195"/>
        <v>0</v>
      </c>
      <c r="AC381" s="288">
        <f t="shared" si="195"/>
        <v>0</v>
      </c>
      <c r="AD381" s="288">
        <f t="shared" si="195"/>
        <v>0</v>
      </c>
      <c r="AE381" s="288">
        <f t="shared" si="195"/>
        <v>0</v>
      </c>
      <c r="AF381" s="288"/>
      <c r="AG381" s="288">
        <f t="shared" si="196"/>
        <v>0</v>
      </c>
      <c r="AH381" s="288">
        <f t="shared" si="196"/>
        <v>0</v>
      </c>
      <c r="AI381" s="288">
        <f t="shared" si="196"/>
        <v>0</v>
      </c>
      <c r="AJ381" s="288"/>
      <c r="AK381" s="288">
        <f t="shared" si="197"/>
        <v>0</v>
      </c>
      <c r="AL381" s="288">
        <f t="shared" si="197"/>
        <v>0</v>
      </c>
      <c r="AM381" s="288">
        <f t="shared" si="197"/>
        <v>0</v>
      </c>
      <c r="AN381" s="345"/>
      <c r="AO381" s="343"/>
      <c r="AP381" s="343"/>
    </row>
    <row r="382" spans="1:16321" x14ac:dyDescent="0.25">
      <c r="C382" s="344" t="s">
        <v>183</v>
      </c>
      <c r="D382" s="344" t="str">
        <f>D340</f>
        <v>Mar-24</v>
      </c>
      <c r="E382" s="344" t="str">
        <f>E339</f>
        <v>Q4</v>
      </c>
      <c r="F382" s="332">
        <f t="shared" si="193"/>
        <v>30</v>
      </c>
      <c r="H382" s="288">
        <f t="shared" si="194"/>
        <v>0</v>
      </c>
      <c r="I382" s="288">
        <f t="shared" si="194"/>
        <v>0</v>
      </c>
      <c r="J382" s="288">
        <f t="shared" si="194"/>
        <v>0</v>
      </c>
      <c r="K382" s="288">
        <f t="shared" si="194"/>
        <v>0</v>
      </c>
      <c r="L382" s="288">
        <f t="shared" si="194"/>
        <v>0</v>
      </c>
      <c r="M382" s="288">
        <f t="shared" si="194"/>
        <v>0</v>
      </c>
      <c r="N382" s="288">
        <f t="shared" si="194"/>
        <v>0</v>
      </c>
      <c r="O382" s="288">
        <f t="shared" si="194"/>
        <v>0</v>
      </c>
      <c r="P382" s="343"/>
      <c r="Q382" s="343"/>
      <c r="V382" s="322"/>
      <c r="AB382" s="288">
        <f t="shared" si="195"/>
        <v>0</v>
      </c>
      <c r="AC382" s="288">
        <f t="shared" si="195"/>
        <v>0</v>
      </c>
      <c r="AD382" s="288">
        <f t="shared" si="195"/>
        <v>0</v>
      </c>
      <c r="AE382" s="288">
        <f t="shared" si="195"/>
        <v>0</v>
      </c>
      <c r="AF382" s="288"/>
      <c r="AG382" s="288">
        <f t="shared" si="196"/>
        <v>0</v>
      </c>
      <c r="AH382" s="288">
        <f t="shared" si="196"/>
        <v>0</v>
      </c>
      <c r="AI382" s="288">
        <f t="shared" si="196"/>
        <v>0</v>
      </c>
      <c r="AJ382" s="288"/>
      <c r="AK382" s="288">
        <f t="shared" si="197"/>
        <v>0</v>
      </c>
      <c r="AL382" s="288">
        <f t="shared" si="197"/>
        <v>0</v>
      </c>
      <c r="AM382" s="288">
        <f t="shared" si="197"/>
        <v>0</v>
      </c>
      <c r="AN382" s="345"/>
      <c r="AO382" s="343"/>
      <c r="AP382" s="343"/>
    </row>
    <row r="388" spans="12:14" x14ac:dyDescent="0.25">
      <c r="L388" s="332"/>
      <c r="M388" s="332"/>
      <c r="N388" s="332"/>
    </row>
    <row r="389" spans="12:14" x14ac:dyDescent="0.25">
      <c r="L389" s="347"/>
    </row>
  </sheetData>
  <autoFilter ref="A4:XCS369" xr:uid="{00000000-0009-0000-0000-000004000000}"/>
  <mergeCells count="2">
    <mergeCell ref="AX3:AZ3"/>
    <mergeCell ref="AU3:AW3"/>
  </mergeCells>
  <phoneticPr fontId="2" type="noConversion"/>
  <conditionalFormatting sqref="P96:Q369 T96:T369 AO166:AP369">
    <cfRule type="cellIs" dxfId="187" priority="378" stopIfTrue="1" operator="lessThan">
      <formula>0.5</formula>
    </cfRule>
    <cfRule type="cellIs" dxfId="186" priority="379" stopIfTrue="1" operator="greaterThan">
      <formula>0.9</formula>
    </cfRule>
    <cfRule type="cellIs" dxfId="185" priority="380" stopIfTrue="1" operator="between">
      <formula>0.5</formula>
      <formula>0.9</formula>
    </cfRule>
  </conditionalFormatting>
  <conditionalFormatting sqref="R5:R369 U5:U369">
    <cfRule type="cellIs" dxfId="184" priority="376" operator="equal">
      <formula>"RR"</formula>
    </cfRule>
    <cfRule type="cellIs" dxfId="183" priority="1466" stopIfTrue="1" operator="equal">
      <formula>"S"</formula>
    </cfRule>
    <cfRule type="cellIs" dxfId="182" priority="1467" stopIfTrue="1" operator="equal">
      <formula>"L"</formula>
    </cfRule>
    <cfRule type="cellIs" dxfId="181" priority="1465" stopIfTrue="1" operator="equal">
      <formula>"N"</formula>
    </cfRule>
    <cfRule type="cellIs" dxfId="180" priority="1464" stopIfTrue="1" operator="equal">
      <formula>"H"</formula>
    </cfRule>
  </conditionalFormatting>
  <conditionalFormatting sqref="R150:R156">
    <cfRule type="cellIs" dxfId="179" priority="359" stopIfTrue="1" operator="equal">
      <formula>"L"</formula>
    </cfRule>
    <cfRule type="cellIs" dxfId="178" priority="358" stopIfTrue="1" operator="equal">
      <formula>"S"</formula>
    </cfRule>
    <cfRule type="cellIs" dxfId="177" priority="357" stopIfTrue="1" operator="equal">
      <formula>"N"</formula>
    </cfRule>
    <cfRule type="cellIs" dxfId="176" priority="356" stopIfTrue="1" operator="equal">
      <formula>"H"</formula>
    </cfRule>
    <cfRule type="cellIs" dxfId="175" priority="355" operator="equal">
      <formula>"RR"</formula>
    </cfRule>
  </conditionalFormatting>
  <conditionalFormatting sqref="R150:R163">
    <cfRule type="cellIs" dxfId="174" priority="343" stopIfTrue="1" operator="equal">
      <formula>"S"</formula>
    </cfRule>
    <cfRule type="cellIs" dxfId="173" priority="342" stopIfTrue="1" operator="equal">
      <formula>"N"</formula>
    </cfRule>
    <cfRule type="cellIs" dxfId="172" priority="341" stopIfTrue="1" operator="equal">
      <formula>"H"</formula>
    </cfRule>
    <cfRule type="cellIs" dxfId="171" priority="340" operator="equal">
      <formula>"RR"</formula>
    </cfRule>
    <cfRule type="cellIs" dxfId="170" priority="344" stopIfTrue="1" operator="equal">
      <formula>"L"</formula>
    </cfRule>
  </conditionalFormatting>
  <conditionalFormatting sqref="R157:R169">
    <cfRule type="cellIs" dxfId="169" priority="304" stopIfTrue="1" operator="equal">
      <formula>"L"</formula>
    </cfRule>
    <cfRule type="cellIs" dxfId="168" priority="302" stopIfTrue="1" operator="equal">
      <formula>"N"</formula>
    </cfRule>
    <cfRule type="cellIs" dxfId="167" priority="301" stopIfTrue="1" operator="equal">
      <formula>"H"</formula>
    </cfRule>
    <cfRule type="cellIs" dxfId="166" priority="300" operator="equal">
      <formula>"RR"</formula>
    </cfRule>
    <cfRule type="cellIs" dxfId="165" priority="303" stopIfTrue="1" operator="equal">
      <formula>"S"</formula>
    </cfRule>
  </conditionalFormatting>
  <conditionalFormatting sqref="R164:R218">
    <cfRule type="cellIs" dxfId="164" priority="264" stopIfTrue="1" operator="equal">
      <formula>"L"</formula>
    </cfRule>
    <cfRule type="cellIs" dxfId="163" priority="260" operator="equal">
      <formula>"RR"</formula>
    </cfRule>
    <cfRule type="cellIs" dxfId="162" priority="261" stopIfTrue="1" operator="equal">
      <formula>"H"</formula>
    </cfRule>
    <cfRule type="cellIs" dxfId="161" priority="262" stopIfTrue="1" operator="equal">
      <formula>"N"</formula>
    </cfRule>
    <cfRule type="cellIs" dxfId="160" priority="263" stopIfTrue="1" operator="equal">
      <formula>"S"</formula>
    </cfRule>
  </conditionalFormatting>
  <conditionalFormatting sqref="R170:R218">
    <cfRule type="cellIs" dxfId="159" priority="259" stopIfTrue="1" operator="equal">
      <formula>"L"</formula>
    </cfRule>
    <cfRule type="cellIs" dxfId="158" priority="258" stopIfTrue="1" operator="equal">
      <formula>"S"</formula>
    </cfRule>
    <cfRule type="cellIs" dxfId="157" priority="256" stopIfTrue="1" operator="equal">
      <formula>"H"</formula>
    </cfRule>
    <cfRule type="cellIs" dxfId="156" priority="255" operator="equal">
      <formula>"RR"</formula>
    </cfRule>
    <cfRule type="cellIs" dxfId="155" priority="257" stopIfTrue="1" operator="equal">
      <formula>"N"</formula>
    </cfRule>
  </conditionalFormatting>
  <conditionalFormatting sqref="R192:R197">
    <cfRule type="cellIs" dxfId="154" priority="216" stopIfTrue="1" operator="equal">
      <formula>"H"</formula>
    </cfRule>
    <cfRule type="cellIs" dxfId="153" priority="215" operator="equal">
      <formula>"RR"</formula>
    </cfRule>
    <cfRule type="cellIs" dxfId="152" priority="217" stopIfTrue="1" operator="equal">
      <formula>"N"</formula>
    </cfRule>
    <cfRule type="cellIs" dxfId="151" priority="218" stopIfTrue="1" operator="equal">
      <formula>"S"</formula>
    </cfRule>
    <cfRule type="cellIs" dxfId="150" priority="219" stopIfTrue="1" operator="equal">
      <formula>"L"</formula>
    </cfRule>
  </conditionalFormatting>
  <conditionalFormatting sqref="R192:R204">
    <cfRule type="cellIs" dxfId="149" priority="159" stopIfTrue="1" operator="equal">
      <formula>"L"</formula>
    </cfRule>
    <cfRule type="cellIs" dxfId="148" priority="158" stopIfTrue="1" operator="equal">
      <formula>"S"</formula>
    </cfRule>
    <cfRule type="cellIs" dxfId="147" priority="157" stopIfTrue="1" operator="equal">
      <formula>"N"</formula>
    </cfRule>
    <cfRule type="cellIs" dxfId="146" priority="155" operator="equal">
      <formula>"RR"</formula>
    </cfRule>
    <cfRule type="cellIs" dxfId="145" priority="156" stopIfTrue="1" operator="equal">
      <formula>"H"</formula>
    </cfRule>
  </conditionalFormatting>
  <conditionalFormatting sqref="R198:R212">
    <cfRule type="cellIs" dxfId="144" priority="129" stopIfTrue="1" operator="equal">
      <formula>"L"</formula>
    </cfRule>
    <cfRule type="cellIs" dxfId="143" priority="125" operator="equal">
      <formula>"RR"</formula>
    </cfRule>
    <cfRule type="cellIs" dxfId="142" priority="126" stopIfTrue="1" operator="equal">
      <formula>"H"</formula>
    </cfRule>
    <cfRule type="cellIs" dxfId="141" priority="127" stopIfTrue="1" operator="equal">
      <formula>"N"</formula>
    </cfRule>
    <cfRule type="cellIs" dxfId="140" priority="128" stopIfTrue="1" operator="equal">
      <formula>"S"</formula>
    </cfRule>
  </conditionalFormatting>
  <conditionalFormatting sqref="R205:R212">
    <cfRule type="cellIs" dxfId="139" priority="122" stopIfTrue="1" operator="equal">
      <formula>"N"</formula>
    </cfRule>
    <cfRule type="cellIs" dxfId="138" priority="123" stopIfTrue="1" operator="equal">
      <formula>"S"</formula>
    </cfRule>
    <cfRule type="cellIs" dxfId="137" priority="124" stopIfTrue="1" operator="equal">
      <formula>"L"</formula>
    </cfRule>
    <cfRule type="cellIs" dxfId="136" priority="120" operator="equal">
      <formula>"RR"</formula>
    </cfRule>
    <cfRule type="cellIs" dxfId="135" priority="121" stopIfTrue="1" operator="equal">
      <formula>"H"</formula>
    </cfRule>
  </conditionalFormatting>
  <conditionalFormatting sqref="R219:R226">
    <cfRule type="cellIs" dxfId="134" priority="85" operator="equal">
      <formula>"RR"</formula>
    </cfRule>
    <cfRule type="cellIs" dxfId="133" priority="86" stopIfTrue="1" operator="equal">
      <formula>"H"</formula>
    </cfRule>
    <cfRule type="cellIs" dxfId="132" priority="87" stopIfTrue="1" operator="equal">
      <formula>"N"</formula>
    </cfRule>
    <cfRule type="cellIs" dxfId="131" priority="88" stopIfTrue="1" operator="equal">
      <formula>"S"</formula>
    </cfRule>
    <cfRule type="cellIs" dxfId="130" priority="89" stopIfTrue="1" operator="equal">
      <formula>"L"</formula>
    </cfRule>
  </conditionalFormatting>
  <conditionalFormatting sqref="R219:R232">
    <cfRule type="cellIs" dxfId="129" priority="35" operator="equal">
      <formula>"RR"</formula>
    </cfRule>
    <cfRule type="cellIs" dxfId="128" priority="36" stopIfTrue="1" operator="equal">
      <formula>"H"</formula>
    </cfRule>
    <cfRule type="cellIs" dxfId="127" priority="37" stopIfTrue="1" operator="equal">
      <formula>"N"</formula>
    </cfRule>
    <cfRule type="cellIs" dxfId="126" priority="38" stopIfTrue="1" operator="equal">
      <formula>"S"</formula>
    </cfRule>
    <cfRule type="cellIs" dxfId="125" priority="39" stopIfTrue="1" operator="equal">
      <formula>"L"</formula>
    </cfRule>
  </conditionalFormatting>
  <conditionalFormatting sqref="R227:R232">
    <cfRule type="cellIs" dxfId="124" priority="31" stopIfTrue="1" operator="equal">
      <formula>"H"</formula>
    </cfRule>
    <cfRule type="cellIs" dxfId="123" priority="30" operator="equal">
      <formula>"RR"</formula>
    </cfRule>
    <cfRule type="cellIs" dxfId="122" priority="32" stopIfTrue="1" operator="equal">
      <formula>"N"</formula>
    </cfRule>
    <cfRule type="cellIs" dxfId="121" priority="33" stopIfTrue="1" operator="equal">
      <formula>"S"</formula>
    </cfRule>
    <cfRule type="cellIs" dxfId="120" priority="34" stopIfTrue="1" operator="equal">
      <formula>"L"</formula>
    </cfRule>
  </conditionalFormatting>
  <conditionalFormatting sqref="U150:U163">
    <cfRule type="cellIs" dxfId="119" priority="333" stopIfTrue="1" operator="equal">
      <formula>"S"</formula>
    </cfRule>
    <cfRule type="cellIs" dxfId="118" priority="332" stopIfTrue="1" operator="equal">
      <formula>"N"</formula>
    </cfRule>
    <cfRule type="cellIs" dxfId="117" priority="331" stopIfTrue="1" operator="equal">
      <formula>"H"</formula>
    </cfRule>
    <cfRule type="cellIs" dxfId="116" priority="330" operator="equal">
      <formula>"RR"</formula>
    </cfRule>
    <cfRule type="cellIs" dxfId="115" priority="334" stopIfTrue="1" operator="equal">
      <formula>"L"</formula>
    </cfRule>
  </conditionalFormatting>
  <conditionalFormatting sqref="U157:U163">
    <cfRule type="cellIs" dxfId="114" priority="329" stopIfTrue="1" operator="equal">
      <formula>"L"</formula>
    </cfRule>
    <cfRule type="cellIs" dxfId="113" priority="327" stopIfTrue="1" operator="equal">
      <formula>"N"</formula>
    </cfRule>
    <cfRule type="cellIs" dxfId="112" priority="326" stopIfTrue="1" operator="equal">
      <formula>"H"</formula>
    </cfRule>
    <cfRule type="cellIs" dxfId="111" priority="325" operator="equal">
      <formula>"RR"</formula>
    </cfRule>
    <cfRule type="cellIs" dxfId="110" priority="328" stopIfTrue="1" operator="equal">
      <formula>"S"</formula>
    </cfRule>
  </conditionalFormatting>
  <conditionalFormatting sqref="U157:U169">
    <cfRule type="cellIs" dxfId="109" priority="292" stopIfTrue="1" operator="equal">
      <formula>"N"</formula>
    </cfRule>
    <cfRule type="cellIs" dxfId="108" priority="290" operator="equal">
      <formula>"RR"</formula>
    </cfRule>
    <cfRule type="cellIs" dxfId="107" priority="291" stopIfTrue="1" operator="equal">
      <formula>"H"</formula>
    </cfRule>
    <cfRule type="cellIs" dxfId="106" priority="293" stopIfTrue="1" operator="equal">
      <formula>"S"</formula>
    </cfRule>
    <cfRule type="cellIs" dxfId="105" priority="294" stopIfTrue="1" operator="equal">
      <formula>"L"</formula>
    </cfRule>
  </conditionalFormatting>
  <conditionalFormatting sqref="U164:U169">
    <cfRule type="cellIs" dxfId="104" priority="289" stopIfTrue="1" operator="equal">
      <formula>"L"</formula>
    </cfRule>
    <cfRule type="cellIs" dxfId="103" priority="288" stopIfTrue="1" operator="equal">
      <formula>"S"</formula>
    </cfRule>
    <cfRule type="cellIs" dxfId="102" priority="287" stopIfTrue="1" operator="equal">
      <formula>"N"</formula>
    </cfRule>
    <cfRule type="cellIs" dxfId="101" priority="286" stopIfTrue="1" operator="equal">
      <formula>"H"</formula>
    </cfRule>
    <cfRule type="cellIs" dxfId="100" priority="285" operator="equal">
      <formula>"RR"</formula>
    </cfRule>
  </conditionalFormatting>
  <conditionalFormatting sqref="U164:U218">
    <cfRule type="cellIs" dxfId="99" priority="251" stopIfTrue="1" operator="equal">
      <formula>"H"</formula>
    </cfRule>
    <cfRule type="cellIs" dxfId="98" priority="252" stopIfTrue="1" operator="equal">
      <formula>"N"</formula>
    </cfRule>
    <cfRule type="cellIs" dxfId="97" priority="253" stopIfTrue="1" operator="equal">
      <formula>"S"</formula>
    </cfRule>
    <cfRule type="cellIs" dxfId="96" priority="250" operator="equal">
      <formula>"RR"</formula>
    </cfRule>
    <cfRule type="cellIs" dxfId="95" priority="254" stopIfTrue="1" operator="equal">
      <formula>"L"</formula>
    </cfRule>
  </conditionalFormatting>
  <conditionalFormatting sqref="U170:U218">
    <cfRule type="cellIs" dxfId="94" priority="242" stopIfTrue="1" operator="equal">
      <formula>"N"</formula>
    </cfRule>
    <cfRule type="cellIs" dxfId="93" priority="241" stopIfTrue="1" operator="equal">
      <formula>"H"</formula>
    </cfRule>
    <cfRule type="cellIs" dxfId="92" priority="240" operator="equal">
      <formula>"RR"</formula>
    </cfRule>
    <cfRule type="cellIs" dxfId="91" priority="245" operator="equal">
      <formula>"RR"</formula>
    </cfRule>
    <cfRule type="cellIs" dxfId="90" priority="249" stopIfTrue="1" operator="equal">
      <formula>"L"</formula>
    </cfRule>
    <cfRule type="cellIs" dxfId="89" priority="248" stopIfTrue="1" operator="equal">
      <formula>"S"</formula>
    </cfRule>
    <cfRule type="cellIs" dxfId="88" priority="246" stopIfTrue="1" operator="equal">
      <formula>"H"</formula>
    </cfRule>
    <cfRule type="cellIs" dxfId="87" priority="247" stopIfTrue="1" operator="equal">
      <formula>"N"</formula>
    </cfRule>
    <cfRule type="cellIs" dxfId="86" priority="244" stopIfTrue="1" operator="equal">
      <formula>"L"</formula>
    </cfRule>
    <cfRule type="cellIs" dxfId="85" priority="243" stopIfTrue="1" operator="equal">
      <formula>"S"</formula>
    </cfRule>
  </conditionalFormatting>
  <conditionalFormatting sqref="U191:U196">
    <cfRule type="cellIs" dxfId="84" priority="206" stopIfTrue="1" operator="equal">
      <formula>"H"</formula>
    </cfRule>
    <cfRule type="cellIs" dxfId="83" priority="205" operator="equal">
      <formula>"RR"</formula>
    </cfRule>
    <cfRule type="cellIs" dxfId="82" priority="209" stopIfTrue="1" operator="equal">
      <formula>"L"</formula>
    </cfRule>
    <cfRule type="cellIs" dxfId="81" priority="204" stopIfTrue="1" operator="equal">
      <formula>"L"</formula>
    </cfRule>
    <cfRule type="cellIs" dxfId="80" priority="203" stopIfTrue="1" operator="equal">
      <formula>"S"</formula>
    </cfRule>
    <cfRule type="cellIs" dxfId="79" priority="202" stopIfTrue="1" operator="equal">
      <formula>"N"</formula>
    </cfRule>
    <cfRule type="cellIs" dxfId="78" priority="201" stopIfTrue="1" operator="equal">
      <formula>"H"</formula>
    </cfRule>
    <cfRule type="cellIs" dxfId="77" priority="200" operator="equal">
      <formula>"RR"</formula>
    </cfRule>
    <cfRule type="cellIs" dxfId="76" priority="208" stopIfTrue="1" operator="equal">
      <formula>"S"</formula>
    </cfRule>
    <cfRule type="cellIs" dxfId="75" priority="207" stopIfTrue="1" operator="equal">
      <formula>"N"</formula>
    </cfRule>
  </conditionalFormatting>
  <conditionalFormatting sqref="U191:U197">
    <cfRule type="cellIs" dxfId="74" priority="194" stopIfTrue="1" operator="equal">
      <formula>"L"</formula>
    </cfRule>
    <cfRule type="cellIs" dxfId="73" priority="190" operator="equal">
      <formula>"RR"</formula>
    </cfRule>
    <cfRule type="cellIs" dxfId="72" priority="193" stopIfTrue="1" operator="equal">
      <formula>"S"</formula>
    </cfRule>
    <cfRule type="cellIs" dxfId="71" priority="192" stopIfTrue="1" operator="equal">
      <formula>"N"</formula>
    </cfRule>
    <cfRule type="cellIs" dxfId="70" priority="191" stopIfTrue="1" operator="equal">
      <formula>"H"</formula>
    </cfRule>
  </conditionalFormatting>
  <conditionalFormatting sqref="U197">
    <cfRule type="cellIs" dxfId="69" priority="186" stopIfTrue="1" operator="equal">
      <formula>"H"</formula>
    </cfRule>
    <cfRule type="cellIs" dxfId="68" priority="187" stopIfTrue="1" operator="equal">
      <formula>"N"</formula>
    </cfRule>
    <cfRule type="cellIs" dxfId="67" priority="188" stopIfTrue="1" operator="equal">
      <formula>"S"</formula>
    </cfRule>
    <cfRule type="cellIs" dxfId="66" priority="189" stopIfTrue="1" operator="equal">
      <formula>"L"</formula>
    </cfRule>
    <cfRule type="cellIs" dxfId="65" priority="185" operator="equal">
      <formula>"RR"</formula>
    </cfRule>
  </conditionalFormatting>
  <conditionalFormatting sqref="U197:U204">
    <cfRule type="cellIs" dxfId="64" priority="149" stopIfTrue="1" operator="equal">
      <formula>"L"</formula>
    </cfRule>
    <cfRule type="cellIs" dxfId="63" priority="148" stopIfTrue="1" operator="equal">
      <formula>"S"</formula>
    </cfRule>
    <cfRule type="cellIs" dxfId="62" priority="147" stopIfTrue="1" operator="equal">
      <formula>"N"</formula>
    </cfRule>
    <cfRule type="cellIs" dxfId="61" priority="146" stopIfTrue="1" operator="equal">
      <formula>"H"</formula>
    </cfRule>
    <cfRule type="cellIs" dxfId="60" priority="145" operator="equal">
      <formula>"RR"</formula>
    </cfRule>
  </conditionalFormatting>
  <conditionalFormatting sqref="U198:U204">
    <cfRule type="cellIs" dxfId="59" priority="142" stopIfTrue="1" operator="equal">
      <formula>"N"</formula>
    </cfRule>
    <cfRule type="cellIs" dxfId="58" priority="143" stopIfTrue="1" operator="equal">
      <formula>"S"</formula>
    </cfRule>
    <cfRule type="cellIs" dxfId="57" priority="144" stopIfTrue="1" operator="equal">
      <formula>"L"</formula>
    </cfRule>
    <cfRule type="cellIs" dxfId="56" priority="140" operator="equal">
      <formula>"RR"</formula>
    </cfRule>
    <cfRule type="cellIs" dxfId="55" priority="141" stopIfTrue="1" operator="equal">
      <formula>"H"</formula>
    </cfRule>
  </conditionalFormatting>
  <conditionalFormatting sqref="U198:U212">
    <cfRule type="cellIs" dxfId="54" priority="115" operator="equal">
      <formula>"RR"</formula>
    </cfRule>
    <cfRule type="cellIs" dxfId="53" priority="119" stopIfTrue="1" operator="equal">
      <formula>"L"</formula>
    </cfRule>
    <cfRule type="cellIs" dxfId="52" priority="118" stopIfTrue="1" operator="equal">
      <formula>"S"</formula>
    </cfRule>
    <cfRule type="cellIs" dxfId="51" priority="117" stopIfTrue="1" operator="equal">
      <formula>"N"</formula>
    </cfRule>
    <cfRule type="cellIs" dxfId="50" priority="116" stopIfTrue="1" operator="equal">
      <formula>"H"</formula>
    </cfRule>
  </conditionalFormatting>
  <conditionalFormatting sqref="U205:U212">
    <cfRule type="cellIs" dxfId="49" priority="111" stopIfTrue="1" operator="equal">
      <formula>"H"</formula>
    </cfRule>
    <cfRule type="cellIs" dxfId="48" priority="110" operator="equal">
      <formula>"RR"</formula>
    </cfRule>
    <cfRule type="cellIs" dxfId="47" priority="112" stopIfTrue="1" operator="equal">
      <formula>"N"</formula>
    </cfRule>
    <cfRule type="cellIs" dxfId="46" priority="114" stopIfTrue="1" operator="equal">
      <formula>"L"</formula>
    </cfRule>
    <cfRule type="cellIs" dxfId="45" priority="113" stopIfTrue="1" operator="equal">
      <formula>"S"</formula>
    </cfRule>
  </conditionalFormatting>
  <conditionalFormatting sqref="U205:U310">
    <cfRule type="cellIs" dxfId="44" priority="101" stopIfTrue="1" operator="equal">
      <formula>"H"</formula>
    </cfRule>
    <cfRule type="cellIs" dxfId="43" priority="104" stopIfTrue="1" operator="equal">
      <formula>"L"</formula>
    </cfRule>
    <cfRule type="cellIs" dxfId="42" priority="103" stopIfTrue="1" operator="equal">
      <formula>"S"</formula>
    </cfRule>
    <cfRule type="cellIs" dxfId="41" priority="102" stopIfTrue="1" operator="equal">
      <formula>"N"</formula>
    </cfRule>
    <cfRule type="cellIs" dxfId="40" priority="100" operator="equal">
      <formula>"RR"</formula>
    </cfRule>
  </conditionalFormatting>
  <conditionalFormatting sqref="U219:U226">
    <cfRule type="cellIs" dxfId="39" priority="74" stopIfTrue="1" operator="equal">
      <formula>"L"</formula>
    </cfRule>
    <cfRule type="cellIs" dxfId="38" priority="73" stopIfTrue="1" operator="equal">
      <formula>"S"</formula>
    </cfRule>
    <cfRule type="cellIs" dxfId="37" priority="71" stopIfTrue="1" operator="equal">
      <formula>"H"</formula>
    </cfRule>
    <cfRule type="cellIs" dxfId="36" priority="72" stopIfTrue="1" operator="equal">
      <formula>"N"</formula>
    </cfRule>
    <cfRule type="cellIs" dxfId="35" priority="79" stopIfTrue="1" operator="equal">
      <formula>"L"</formula>
    </cfRule>
    <cfRule type="cellIs" dxfId="34" priority="78" stopIfTrue="1" operator="equal">
      <formula>"S"</formula>
    </cfRule>
    <cfRule type="cellIs" dxfId="33" priority="77" stopIfTrue="1" operator="equal">
      <formula>"N"</formula>
    </cfRule>
    <cfRule type="cellIs" dxfId="32" priority="76" stopIfTrue="1" operator="equal">
      <formula>"H"</formula>
    </cfRule>
    <cfRule type="cellIs" dxfId="31" priority="75" operator="equal">
      <formula>"RR"</formula>
    </cfRule>
    <cfRule type="cellIs" dxfId="30" priority="70" operator="equal">
      <formula>"RR"</formula>
    </cfRule>
  </conditionalFormatting>
  <conditionalFormatting sqref="U219:U232">
    <cfRule type="cellIs" dxfId="29" priority="29" stopIfTrue="1" operator="equal">
      <formula>"L"</formula>
    </cfRule>
    <cfRule type="cellIs" dxfId="28" priority="28" stopIfTrue="1" operator="equal">
      <formula>"S"</formula>
    </cfRule>
    <cfRule type="cellIs" dxfId="27" priority="27" stopIfTrue="1" operator="equal">
      <formula>"N"</formula>
    </cfRule>
    <cfRule type="cellIs" dxfId="26" priority="26" stopIfTrue="1" operator="equal">
      <formula>"H"</formula>
    </cfRule>
    <cfRule type="cellIs" dxfId="25" priority="25" operator="equal">
      <formula>"RR"</formula>
    </cfRule>
  </conditionalFormatting>
  <conditionalFormatting sqref="U227:U232">
    <cfRule type="cellIs" dxfId="24" priority="24" stopIfTrue="1" operator="equal">
      <formula>"L"</formula>
    </cfRule>
    <cfRule type="cellIs" dxfId="23" priority="23" stopIfTrue="1" operator="equal">
      <formula>"S"</formula>
    </cfRule>
    <cfRule type="cellIs" dxfId="22" priority="22" stopIfTrue="1" operator="equal">
      <formula>"N"</formula>
    </cfRule>
    <cfRule type="cellIs" dxfId="21" priority="21" stopIfTrue="1" operator="equal">
      <formula>"H"</formula>
    </cfRule>
    <cfRule type="cellIs" dxfId="20" priority="20" operator="equal">
      <formula>"RR"</formula>
    </cfRule>
    <cfRule type="cellIs" dxfId="19" priority="19" stopIfTrue="1" operator="equal">
      <formula>"L"</formula>
    </cfRule>
    <cfRule type="cellIs" dxfId="18" priority="18" stopIfTrue="1" operator="equal">
      <formula>"S"</formula>
    </cfRule>
    <cfRule type="cellIs" dxfId="17" priority="17" stopIfTrue="1" operator="equal">
      <formula>"N"</formula>
    </cfRule>
    <cfRule type="cellIs" dxfId="16" priority="16" stopIfTrue="1" operator="equal">
      <formula>"H"</formula>
    </cfRule>
    <cfRule type="cellIs" dxfId="15" priority="15" operator="equal">
      <formula>"RR"</formula>
    </cfRule>
  </conditionalFormatting>
  <conditionalFormatting sqref="AB5:AE369">
    <cfRule type="cellIs" dxfId="14" priority="382" operator="lessThan">
      <formula>0</formula>
    </cfRule>
    <cfRule type="cellIs" dxfId="13" priority="381" operator="greaterThan">
      <formula>0</formula>
    </cfRule>
  </conditionalFormatting>
  <conditionalFormatting sqref="AP158:AP165">
    <cfRule type="cellIs" dxfId="12" priority="3" stopIfTrue="1" operator="between">
      <formula>0.5</formula>
      <formula>0.9</formula>
    </cfRule>
    <cfRule type="cellIs" dxfId="11" priority="2" stopIfTrue="1" operator="greaterThan">
      <formula>0.9</formula>
    </cfRule>
    <cfRule type="cellIs" dxfId="10" priority="1" stopIfTrue="1" operator="lessThan">
      <formula>0.5</formula>
    </cfRule>
  </conditionalFormatting>
  <conditionalFormatting sqref="AV5:AY369 BE5:BH369">
    <cfRule type="cellIs" dxfId="9" priority="9" operator="lessThan">
      <formula>0</formula>
    </cfRule>
    <cfRule type="cellIs" dxfId="8" priority="8" operator="greaterThan">
      <formula>0</formula>
    </cfRule>
  </conditionalFormatting>
  <hyperlinks>
    <hyperlink ref="C1" location="Glossary!A1" display="Glossay" xr:uid="{00000000-0004-0000-0400-000000000000}"/>
  </hyperlinks>
  <pageMargins left="0.75" right="0.75" top="1" bottom="1" header="0.5" footer="0.5"/>
  <pageSetup orientation="portrait" horizontalDpi="300" verticalDpi="300" r:id="rId1"/>
  <headerFooter alignWithMargins="0"/>
  <ignoredErrors>
    <ignoredError sqref="F1:J1 F3:H3 F2:J2 A1:A3 AE4:AF4 T1:V1 C2:D3 O4 M2 V4 O3:V3 O2:V2 K1:N1 K2 O1:R1 AJ4 AO4:AP4 R4 J3 M3:N3 D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D33"/>
  <sheetViews>
    <sheetView showGridLines="0" workbookViewId="0">
      <pane ySplit="1" topLeftCell="A2" activePane="bottomLeft" state="frozen"/>
      <selection pane="bottomLeft" sqref="A1:A1048576"/>
    </sheetView>
  </sheetViews>
  <sheetFormatPr defaultRowHeight="15" customHeight="1" x14ac:dyDescent="0.25"/>
  <cols>
    <col min="2" max="2" width="19.453125" bestFit="1" customWidth="1"/>
    <col min="3" max="3" width="31.453125" bestFit="1" customWidth="1"/>
    <col min="4" max="4" width="63.54296875" bestFit="1" customWidth="1"/>
  </cols>
  <sheetData>
    <row r="1" spans="1:4" ht="15" customHeight="1" x14ac:dyDescent="0.25">
      <c r="A1" s="267" t="s">
        <v>110</v>
      </c>
      <c r="B1" s="267" t="s">
        <v>111</v>
      </c>
      <c r="C1" s="267" t="s">
        <v>143</v>
      </c>
      <c r="D1" s="267" t="s">
        <v>112</v>
      </c>
    </row>
    <row r="2" spans="1:4" ht="15" customHeight="1" x14ac:dyDescent="0.25">
      <c r="A2" s="360" t="s">
        <v>113</v>
      </c>
      <c r="B2" s="360" t="s">
        <v>114</v>
      </c>
      <c r="C2" s="265" t="s">
        <v>57</v>
      </c>
      <c r="D2" s="266" t="s">
        <v>15</v>
      </c>
    </row>
    <row r="3" spans="1:4" ht="15" customHeight="1" x14ac:dyDescent="0.25">
      <c r="A3" s="361"/>
      <c r="B3" s="361"/>
      <c r="C3" s="265" t="s">
        <v>56</v>
      </c>
      <c r="D3" s="266" t="s">
        <v>13</v>
      </c>
    </row>
    <row r="4" spans="1:4" ht="15" customHeight="1" x14ac:dyDescent="0.25">
      <c r="A4" s="361"/>
      <c r="B4" s="361"/>
      <c r="C4" s="265" t="s">
        <v>115</v>
      </c>
      <c r="D4" s="266" t="s">
        <v>116</v>
      </c>
    </row>
    <row r="5" spans="1:4" ht="15" customHeight="1" x14ac:dyDescent="0.25">
      <c r="A5" s="362"/>
      <c r="B5" s="362"/>
      <c r="C5" s="265" t="s">
        <v>16</v>
      </c>
      <c r="D5" s="266" t="s">
        <v>83</v>
      </c>
    </row>
    <row r="6" spans="1:4" ht="15" customHeight="1" x14ac:dyDescent="0.25">
      <c r="A6" s="360" t="s">
        <v>117</v>
      </c>
      <c r="B6" s="360" t="s">
        <v>118</v>
      </c>
      <c r="C6" s="265" t="s">
        <v>20</v>
      </c>
      <c r="D6" s="266" t="s">
        <v>105</v>
      </c>
    </row>
    <row r="7" spans="1:4" ht="15" customHeight="1" x14ac:dyDescent="0.25">
      <c r="A7" s="361"/>
      <c r="B7" s="363"/>
      <c r="C7" s="265" t="s">
        <v>2</v>
      </c>
      <c r="D7" s="266" t="s">
        <v>106</v>
      </c>
    </row>
    <row r="8" spans="1:4" ht="15" customHeight="1" x14ac:dyDescent="0.25">
      <c r="A8" s="361"/>
      <c r="B8" s="363"/>
      <c r="C8" s="265" t="s">
        <v>3</v>
      </c>
      <c r="D8" s="266" t="s">
        <v>104</v>
      </c>
    </row>
    <row r="9" spans="1:4" ht="15" customHeight="1" x14ac:dyDescent="0.25">
      <c r="A9" s="361"/>
      <c r="B9" s="363"/>
      <c r="C9" s="265" t="s">
        <v>4</v>
      </c>
      <c r="D9" s="266" t="s">
        <v>107</v>
      </c>
    </row>
    <row r="10" spans="1:4" ht="15" customHeight="1" x14ac:dyDescent="0.25">
      <c r="A10" s="361"/>
      <c r="B10" s="363"/>
      <c r="C10" s="287" t="s">
        <v>6</v>
      </c>
      <c r="D10" s="286" t="s">
        <v>173</v>
      </c>
    </row>
    <row r="11" spans="1:4" ht="15" customHeight="1" x14ac:dyDescent="0.25">
      <c r="A11" s="361"/>
      <c r="B11" s="363"/>
      <c r="C11" s="265" t="s">
        <v>7</v>
      </c>
      <c r="D11" s="266" t="s">
        <v>108</v>
      </c>
    </row>
    <row r="12" spans="1:4" ht="15" customHeight="1" x14ac:dyDescent="0.25">
      <c r="A12" s="362"/>
      <c r="B12" s="364"/>
      <c r="C12" s="265" t="s">
        <v>8</v>
      </c>
      <c r="D12" s="266" t="s">
        <v>109</v>
      </c>
    </row>
    <row r="13" spans="1:4" ht="15" customHeight="1" x14ac:dyDescent="0.25">
      <c r="A13" s="360" t="s">
        <v>119</v>
      </c>
      <c r="B13" s="360" t="s">
        <v>120</v>
      </c>
      <c r="C13" s="265" t="s">
        <v>84</v>
      </c>
      <c r="D13" s="266" t="s">
        <v>121</v>
      </c>
    </row>
    <row r="14" spans="1:4" ht="15" customHeight="1" x14ac:dyDescent="0.25">
      <c r="A14" s="361"/>
      <c r="B14" s="361"/>
      <c r="C14" s="265" t="s">
        <v>87</v>
      </c>
      <c r="D14" s="266" t="s">
        <v>122</v>
      </c>
    </row>
    <row r="15" spans="1:4" ht="15" customHeight="1" x14ac:dyDescent="0.25">
      <c r="A15" s="361"/>
      <c r="B15" s="361"/>
      <c r="C15" s="265" t="s">
        <v>30</v>
      </c>
      <c r="D15" s="266" t="s">
        <v>123</v>
      </c>
    </row>
    <row r="16" spans="1:4" ht="15" customHeight="1" x14ac:dyDescent="0.25">
      <c r="A16" s="361"/>
      <c r="B16" s="361"/>
      <c r="C16" s="265" t="s">
        <v>24</v>
      </c>
      <c r="D16" s="266" t="s">
        <v>124</v>
      </c>
    </row>
    <row r="17" spans="1:4" ht="15" customHeight="1" x14ac:dyDescent="0.25">
      <c r="A17" s="361"/>
      <c r="B17" s="361"/>
      <c r="C17" s="265" t="s">
        <v>33</v>
      </c>
      <c r="D17" s="266" t="s">
        <v>125</v>
      </c>
    </row>
    <row r="18" spans="1:4" ht="15" customHeight="1" x14ac:dyDescent="0.25">
      <c r="A18" s="361"/>
      <c r="B18" s="361"/>
      <c r="C18" s="265" t="s">
        <v>88</v>
      </c>
      <c r="D18" s="266" t="s">
        <v>126</v>
      </c>
    </row>
    <row r="19" spans="1:4" ht="15" customHeight="1" x14ac:dyDescent="0.25">
      <c r="A19" s="361"/>
      <c r="B19" s="361"/>
      <c r="C19" s="265" t="s">
        <v>25</v>
      </c>
      <c r="D19" s="266" t="s">
        <v>127</v>
      </c>
    </row>
    <row r="20" spans="1:4" ht="15" customHeight="1" x14ac:dyDescent="0.25">
      <c r="A20" s="361"/>
      <c r="B20" s="361"/>
      <c r="C20" s="265" t="s">
        <v>26</v>
      </c>
      <c r="D20" s="266" t="s">
        <v>128</v>
      </c>
    </row>
    <row r="21" spans="1:4" ht="15" customHeight="1" x14ac:dyDescent="0.25">
      <c r="A21" s="361"/>
      <c r="B21" s="361"/>
      <c r="C21" s="265" t="s">
        <v>96</v>
      </c>
      <c r="D21" s="266" t="s">
        <v>129</v>
      </c>
    </row>
    <row r="22" spans="1:4" ht="15" customHeight="1" x14ac:dyDescent="0.25">
      <c r="A22" s="361"/>
      <c r="B22" s="361"/>
      <c r="C22" s="265" t="s">
        <v>97</v>
      </c>
      <c r="D22" s="266" t="s">
        <v>130</v>
      </c>
    </row>
    <row r="23" spans="1:4" ht="15" customHeight="1" x14ac:dyDescent="0.25">
      <c r="A23" s="361"/>
      <c r="B23" s="361"/>
      <c r="C23" s="265" t="s">
        <v>131</v>
      </c>
      <c r="D23" s="266" t="s">
        <v>132</v>
      </c>
    </row>
    <row r="24" spans="1:4" ht="15" customHeight="1" x14ac:dyDescent="0.25">
      <c r="A24" s="361"/>
      <c r="B24" s="361"/>
      <c r="C24" s="265" t="s">
        <v>98</v>
      </c>
      <c r="D24" s="266" t="s">
        <v>133</v>
      </c>
    </row>
    <row r="25" spans="1:4" ht="15" customHeight="1" x14ac:dyDescent="0.25">
      <c r="A25" s="361"/>
      <c r="B25" s="361"/>
      <c r="C25" s="265" t="s">
        <v>85</v>
      </c>
      <c r="D25" s="266" t="s">
        <v>134</v>
      </c>
    </row>
    <row r="26" spans="1:4" ht="15" customHeight="1" x14ac:dyDescent="0.25">
      <c r="A26" s="361"/>
      <c r="B26" s="361"/>
      <c r="C26" s="265" t="s">
        <v>89</v>
      </c>
      <c r="D26" s="266" t="s">
        <v>135</v>
      </c>
    </row>
    <row r="27" spans="1:4" ht="15" customHeight="1" x14ac:dyDescent="0.25">
      <c r="A27" s="361"/>
      <c r="B27" s="361"/>
      <c r="C27" s="265" t="s">
        <v>31</v>
      </c>
      <c r="D27" s="266" t="s">
        <v>136</v>
      </c>
    </row>
    <row r="28" spans="1:4" ht="15" customHeight="1" x14ac:dyDescent="0.25">
      <c r="A28" s="361"/>
      <c r="B28" s="361"/>
      <c r="C28" s="265" t="s">
        <v>32</v>
      </c>
      <c r="D28" s="266" t="s">
        <v>137</v>
      </c>
    </row>
    <row r="29" spans="1:4" ht="15" customHeight="1" x14ac:dyDescent="0.25">
      <c r="A29" s="361"/>
      <c r="B29" s="361"/>
      <c r="C29" s="265" t="s">
        <v>92</v>
      </c>
      <c r="D29" s="266" t="s">
        <v>138</v>
      </c>
    </row>
    <row r="30" spans="1:4" ht="15" customHeight="1" x14ac:dyDescent="0.25">
      <c r="A30" s="361"/>
      <c r="B30" s="361"/>
      <c r="C30" s="265" t="s">
        <v>93</v>
      </c>
      <c r="D30" s="266" t="s">
        <v>139</v>
      </c>
    </row>
    <row r="31" spans="1:4" ht="15" customHeight="1" x14ac:dyDescent="0.25">
      <c r="A31" s="361"/>
      <c r="B31" s="361"/>
      <c r="C31" s="265" t="s">
        <v>94</v>
      </c>
      <c r="D31" s="266" t="s">
        <v>140</v>
      </c>
    </row>
    <row r="32" spans="1:4" ht="15" customHeight="1" x14ac:dyDescent="0.25">
      <c r="A32" s="361"/>
      <c r="B32" s="361"/>
      <c r="C32" s="265" t="s">
        <v>95</v>
      </c>
      <c r="D32" s="266" t="s">
        <v>141</v>
      </c>
    </row>
    <row r="33" spans="1:4" ht="15" customHeight="1" x14ac:dyDescent="0.25">
      <c r="A33" s="362"/>
      <c r="B33" s="362"/>
      <c r="C33" s="265" t="s">
        <v>36</v>
      </c>
      <c r="D33" s="266" t="s">
        <v>142</v>
      </c>
    </row>
  </sheetData>
  <mergeCells count="6">
    <mergeCell ref="B13:B33"/>
    <mergeCell ref="A13:A33"/>
    <mergeCell ref="A2:A5"/>
    <mergeCell ref="B2:B5"/>
    <mergeCell ref="B6:B12"/>
    <mergeCell ref="A6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AA153"/>
  <sheetViews>
    <sheetView showGridLines="0" workbookViewId="0">
      <selection activeCell="D4" sqref="D4:P8"/>
    </sheetView>
  </sheetViews>
  <sheetFormatPr defaultColWidth="0" defaultRowHeight="12.75" customHeight="1" zeroHeight="1" x14ac:dyDescent="0.25"/>
  <cols>
    <col min="1" max="2" width="0.54296875" style="226" customWidth="1"/>
    <col min="3" max="3" width="6.6328125" style="225" customWidth="1"/>
    <col min="4" max="14" width="10.36328125" style="225" customWidth="1"/>
    <col min="15" max="16" width="11.36328125" style="225" customWidth="1"/>
    <col min="17" max="17" width="0.90625" style="225" customWidth="1"/>
    <col min="18" max="19" width="9.08984375" style="235" hidden="1" customWidth="1"/>
    <col min="20" max="20" width="0.90625" style="235" hidden="1" customWidth="1"/>
    <col min="21" max="22" width="9.08984375" style="235" hidden="1" customWidth="1"/>
    <col min="23" max="16384" width="9.08984375" style="225" hidden="1"/>
  </cols>
  <sheetData>
    <row r="1" spans="1:27" s="220" customFormat="1" ht="5.15" customHeight="1" x14ac:dyDescent="0.25">
      <c r="A1" s="218"/>
      <c r="B1" s="218"/>
      <c r="C1" s="219"/>
      <c r="R1" s="221"/>
      <c r="S1" s="221"/>
      <c r="T1" s="221"/>
      <c r="U1" s="221"/>
      <c r="V1" s="221"/>
    </row>
    <row r="2" spans="1:27" s="223" customFormat="1" ht="24.9" customHeight="1" x14ac:dyDescent="0.25">
      <c r="A2" s="222"/>
      <c r="B2" s="222"/>
      <c r="C2" s="365" t="str">
        <f>'Occupancy Summary - Numeric'!C2</f>
        <v>Hotel Name - Forecast Report as on DD MMMM YYYY</v>
      </c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270"/>
      <c r="P2" s="270"/>
      <c r="R2" s="224"/>
      <c r="S2" s="224"/>
      <c r="T2" s="224"/>
      <c r="U2" s="224"/>
      <c r="V2" s="224"/>
    </row>
    <row r="3" spans="1:27" s="220" customFormat="1" ht="5.15" customHeight="1" thickBot="1" x14ac:dyDescent="0.3">
      <c r="A3" s="218"/>
      <c r="B3" s="218"/>
      <c r="C3" s="225"/>
      <c r="D3" s="225"/>
      <c r="R3" s="221"/>
      <c r="S3" s="221"/>
      <c r="T3" s="221"/>
      <c r="U3" s="221"/>
      <c r="V3" s="221"/>
    </row>
    <row r="4" spans="1:27" ht="13" thickTop="1" x14ac:dyDescent="0.25">
      <c r="C4" s="227"/>
      <c r="D4" s="228"/>
      <c r="E4" s="371" t="s">
        <v>79</v>
      </c>
      <c r="F4" s="372"/>
      <c r="G4" s="373"/>
      <c r="H4" s="371" t="s">
        <v>80</v>
      </c>
      <c r="I4" s="372"/>
      <c r="J4" s="373"/>
      <c r="K4" s="371" t="s">
        <v>81</v>
      </c>
      <c r="L4" s="373"/>
      <c r="M4" s="371" t="s">
        <v>82</v>
      </c>
      <c r="N4" s="373"/>
      <c r="O4" s="371" t="s">
        <v>39</v>
      </c>
      <c r="P4" s="373"/>
      <c r="R4" s="367" t="s">
        <v>58</v>
      </c>
      <c r="S4" s="367"/>
      <c r="T4" s="367"/>
      <c r="U4" s="367"/>
      <c r="V4" s="367"/>
      <c r="W4" s="229" t="s">
        <v>13</v>
      </c>
      <c r="X4" s="231"/>
      <c r="Y4" s="229" t="s">
        <v>15</v>
      </c>
      <c r="Z4" s="230"/>
      <c r="AA4" s="231"/>
    </row>
    <row r="5" spans="1:27" ht="36.75" customHeight="1" thickBot="1" x14ac:dyDescent="0.3">
      <c r="C5" s="227"/>
      <c r="D5" s="228"/>
      <c r="E5" s="307" t="s">
        <v>34</v>
      </c>
      <c r="F5" s="308" t="s">
        <v>177</v>
      </c>
      <c r="G5" s="309" t="s">
        <v>6</v>
      </c>
      <c r="H5" s="307" t="s">
        <v>34</v>
      </c>
      <c r="I5" s="308" t="s">
        <v>177</v>
      </c>
      <c r="J5" s="309" t="s">
        <v>6</v>
      </c>
      <c r="K5" s="308" t="s">
        <v>177</v>
      </c>
      <c r="L5" s="309" t="s">
        <v>6</v>
      </c>
      <c r="M5" s="308" t="s">
        <v>177</v>
      </c>
      <c r="N5" s="309" t="s">
        <v>6</v>
      </c>
      <c r="O5" s="308" t="s">
        <v>177</v>
      </c>
      <c r="P5" s="309" t="s">
        <v>6</v>
      </c>
      <c r="R5" s="235" t="s">
        <v>56</v>
      </c>
      <c r="S5" s="235" t="s">
        <v>46</v>
      </c>
      <c r="U5" s="235" t="s">
        <v>57</v>
      </c>
      <c r="V5" s="235" t="s">
        <v>46</v>
      </c>
      <c r="W5" s="232" t="s">
        <v>34</v>
      </c>
      <c r="X5" s="234" t="s">
        <v>14</v>
      </c>
      <c r="Y5" s="232" t="s">
        <v>34</v>
      </c>
      <c r="Z5" s="233" t="s">
        <v>16</v>
      </c>
      <c r="AA5" s="234" t="s">
        <v>6</v>
      </c>
    </row>
    <row r="6" spans="1:27" ht="24.9" customHeight="1" thickTop="1" x14ac:dyDescent="0.25">
      <c r="B6" s="226" t="str">
        <f>C6&amp;D6</f>
        <v>Hotel NameApr-16</v>
      </c>
      <c r="C6" s="368" t="str">
        <f>'Occupancy Summary - Numeric'!C6:C24</f>
        <v>Hotel Name</v>
      </c>
      <c r="D6" s="236" t="s">
        <v>178</v>
      </c>
      <c r="E6" s="237" t="e">
        <f>VLOOKUP(B6,'Occupancy Summary - Numeric'!$B$6:$I$43,6,0)</f>
        <v>#N/A</v>
      </c>
      <c r="F6" s="238" t="e">
        <f>VLOOKUP(B6,'Occupancy Summary - Numeric'!$B$6:$I$43,7,0)</f>
        <v>#N/A</v>
      </c>
      <c r="G6" s="239" t="e">
        <f>VLOOKUP(B6,'Occupancy Summary - Numeric'!$B$6:$I$43,8,0)</f>
        <v>#N/A</v>
      </c>
      <c r="H6" s="240" t="e">
        <f>VLOOKUP(B6,'Occupancy Summary - Numeric'!$B$28:$I$87,6,0)</f>
        <v>#N/A</v>
      </c>
      <c r="I6" s="241" t="e">
        <f>VLOOKUP(B6,'Occupancy Summary - Numeric'!$B$28:$I$87,7,0)</f>
        <v>#N/A</v>
      </c>
      <c r="J6" s="242" t="e">
        <f>VLOOKUP(B6,'Occupancy Summary - Numeric'!$B$28:$I$87,8,0)</f>
        <v>#N/A</v>
      </c>
      <c r="K6" s="273" t="e">
        <f>VLOOKUP(B6,'Revenue Summary'!$A$28:$F$46,5,0)</f>
        <v>#N/A</v>
      </c>
      <c r="L6" s="274" t="e">
        <f>VLOOKUP(B6,'Revenue Summary'!$A$28:$F$46,6,0)</f>
        <v>#N/A</v>
      </c>
      <c r="M6" s="273" t="e">
        <f>VLOOKUP(B6,'Revenue Summary'!$A$50:$F$68,5,0)</f>
        <v>#N/A</v>
      </c>
      <c r="N6" s="274" t="e">
        <f>VLOOKUP(B6,'Revenue Summary'!$A$50:$F$68,6,0)</f>
        <v>#N/A</v>
      </c>
      <c r="O6" s="273" t="e">
        <f>VLOOKUP(B6,'Revenue Summary'!$A$6:$F$17,5,0)</f>
        <v>#N/A</v>
      </c>
      <c r="P6" s="274" t="e">
        <f>VLOOKUP(B6,'Revenue Summary'!$A$6:$F$17,6,0)</f>
        <v>#N/A</v>
      </c>
      <c r="R6" s="235">
        <v>2137</v>
      </c>
      <c r="S6" s="243" t="e">
        <f>#REF!-R6</f>
        <v>#REF!</v>
      </c>
      <c r="V6" s="243" t="e">
        <f>F6-U6</f>
        <v>#N/A</v>
      </c>
      <c r="W6" s="237">
        <v>1416</v>
      </c>
      <c r="X6" s="239">
        <v>1416</v>
      </c>
      <c r="Y6" s="237">
        <v>2137</v>
      </c>
      <c r="Z6" s="238">
        <v>2137</v>
      </c>
      <c r="AA6" s="239">
        <v>1710</v>
      </c>
    </row>
    <row r="7" spans="1:27" ht="24.9" customHeight="1" x14ac:dyDescent="0.25">
      <c r="B7" s="226" t="str">
        <f>C6&amp;D7</f>
        <v>Hotel NameMay-16</v>
      </c>
      <c r="C7" s="369"/>
      <c r="D7" s="244" t="s">
        <v>179</v>
      </c>
      <c r="E7" s="245" t="e">
        <f>VLOOKUP(B7,'Occupancy Summary - Numeric'!$B$6:$I$43,6,0)</f>
        <v>#N/A</v>
      </c>
      <c r="F7" s="246" t="e">
        <f>VLOOKUP(B7,'Occupancy Summary - Numeric'!$B$6:$I$43,7,0)</f>
        <v>#N/A</v>
      </c>
      <c r="G7" s="247" t="e">
        <f>VLOOKUP(B7,'Occupancy Summary - Numeric'!$B$6:$I$43,8,0)</f>
        <v>#N/A</v>
      </c>
      <c r="H7" s="248" t="e">
        <f>VLOOKUP(B7,'Occupancy Summary - Numeric'!$B$28:$I$87,6,0)</f>
        <v>#N/A</v>
      </c>
      <c r="I7" s="249" t="e">
        <f>VLOOKUP(B7,'Occupancy Summary - Numeric'!$B$28:$I$87,7,0)</f>
        <v>#N/A</v>
      </c>
      <c r="J7" s="250" t="e">
        <f>VLOOKUP(B7,'Occupancy Summary - Numeric'!$B$28:$I$87,8,0)</f>
        <v>#N/A</v>
      </c>
      <c r="K7" s="275" t="e">
        <f>VLOOKUP(B7,'Revenue Summary'!$A$28:$F$46,5,0)</f>
        <v>#N/A</v>
      </c>
      <c r="L7" s="276" t="e">
        <f>VLOOKUP(B7,'Revenue Summary'!$A$28:$F$46,6,0)</f>
        <v>#N/A</v>
      </c>
      <c r="M7" s="275" t="e">
        <f>VLOOKUP(B7,'Revenue Summary'!$A$50:$F$68,5,0)</f>
        <v>#N/A</v>
      </c>
      <c r="N7" s="276" t="e">
        <f>VLOOKUP(B7,'Revenue Summary'!$A$50:$F$68,6,0)</f>
        <v>#N/A</v>
      </c>
      <c r="O7" s="275" t="e">
        <f>VLOOKUP(B7,'Revenue Summary'!$A$6:$F$17,5,0)</f>
        <v>#N/A</v>
      </c>
      <c r="P7" s="276" t="e">
        <f>VLOOKUP(B7,'Revenue Summary'!$A$6:$F$17,6,0)</f>
        <v>#N/A</v>
      </c>
      <c r="S7" s="243"/>
      <c r="V7" s="243"/>
      <c r="W7" s="245"/>
      <c r="X7" s="247"/>
      <c r="Y7" s="245"/>
      <c r="Z7" s="246"/>
      <c r="AA7" s="247"/>
    </row>
    <row r="8" spans="1:27" ht="24.9" customHeight="1" thickBot="1" x14ac:dyDescent="0.3">
      <c r="B8" s="226" t="str">
        <f>C6&amp;D8</f>
        <v>Hotel NameJun-16</v>
      </c>
      <c r="C8" s="370"/>
      <c r="D8" s="277" t="s">
        <v>180</v>
      </c>
      <c r="E8" s="278" t="e">
        <f>VLOOKUP(B8,'Occupancy Summary - Numeric'!$B$6:$I$43,6,0)</f>
        <v>#N/A</v>
      </c>
      <c r="F8" s="279" t="e">
        <f>VLOOKUP(B8,'Occupancy Summary - Numeric'!$B$6:$I$43,7,0)</f>
        <v>#N/A</v>
      </c>
      <c r="G8" s="280" t="e">
        <f>VLOOKUP(B8,'Occupancy Summary - Numeric'!$B$6:$I$43,8,0)</f>
        <v>#N/A</v>
      </c>
      <c r="H8" s="281" t="e">
        <f>VLOOKUP(B8,'Occupancy Summary - Numeric'!$B$28:$I$87,6,0)</f>
        <v>#N/A</v>
      </c>
      <c r="I8" s="282" t="e">
        <f>VLOOKUP(B8,'Occupancy Summary - Numeric'!$B$28:$I$87,7,0)</f>
        <v>#N/A</v>
      </c>
      <c r="J8" s="283" t="e">
        <f>VLOOKUP(B8,'Occupancy Summary - Numeric'!$B$28:$I$87,8,0)</f>
        <v>#N/A</v>
      </c>
      <c r="K8" s="284" t="e">
        <f>VLOOKUP(B8,'Revenue Summary'!$A$28:$F$46,5,0)</f>
        <v>#N/A</v>
      </c>
      <c r="L8" s="285" t="e">
        <f>VLOOKUP(B8,'Revenue Summary'!$A$28:$F$46,6,0)</f>
        <v>#N/A</v>
      </c>
      <c r="M8" s="284" t="e">
        <f>VLOOKUP(B8,'Revenue Summary'!$A$50:$F$68,5,0)</f>
        <v>#N/A</v>
      </c>
      <c r="N8" s="285" t="e">
        <f>VLOOKUP(B8,'Revenue Summary'!$A$50:$F$68,6,0)</f>
        <v>#N/A</v>
      </c>
      <c r="O8" s="284" t="e">
        <f>VLOOKUP(B8,'Revenue Summary'!$A$6:$F$17,5,0)</f>
        <v>#N/A</v>
      </c>
      <c r="P8" s="285" t="e">
        <f>VLOOKUP(B8,'Revenue Summary'!$A$6:$F$17,6,0)</f>
        <v>#N/A</v>
      </c>
      <c r="R8" s="235">
        <v>1537</v>
      </c>
      <c r="S8" s="243" t="e">
        <f>#REF!-R8</f>
        <v>#REF!</v>
      </c>
      <c r="V8" s="243" t="e">
        <f>F8-U8</f>
        <v>#N/A</v>
      </c>
      <c r="W8" s="251">
        <v>1215</v>
      </c>
      <c r="X8" s="253">
        <v>1215</v>
      </c>
      <c r="Y8" s="251">
        <v>1537</v>
      </c>
      <c r="Z8" s="252">
        <v>1537</v>
      </c>
      <c r="AA8" s="253">
        <v>1175</v>
      </c>
    </row>
    <row r="9" spans="1:27" ht="5.15" customHeight="1" thickTop="1" x14ac:dyDescent="0.25">
      <c r="C9" s="254"/>
    </row>
    <row r="10" spans="1:27" ht="12.5" hidden="1" x14ac:dyDescent="0.25"/>
    <row r="11" spans="1:27" s="226" customFormat="1" ht="12.5" hidden="1" x14ac:dyDescent="0.25"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35"/>
      <c r="S11" s="235"/>
      <c r="T11" s="235"/>
      <c r="U11" s="235"/>
      <c r="V11" s="235"/>
      <c r="W11" s="225"/>
      <c r="X11" s="225"/>
      <c r="Y11" s="225"/>
      <c r="Z11" s="225"/>
      <c r="AA11" s="225"/>
    </row>
    <row r="12" spans="1:27" s="226" customFormat="1" ht="12.5" hidden="1" x14ac:dyDescent="0.25"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35"/>
      <c r="S12" s="235"/>
      <c r="T12" s="235"/>
      <c r="U12" s="235"/>
      <c r="V12" s="235"/>
      <c r="W12" s="225"/>
      <c r="X12" s="225"/>
      <c r="Y12" s="225"/>
      <c r="Z12" s="225"/>
      <c r="AA12" s="225"/>
    </row>
    <row r="13" spans="1:27" s="226" customFormat="1" ht="12.5" hidden="1" x14ac:dyDescent="0.25"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35"/>
      <c r="S13" s="235"/>
      <c r="T13" s="235"/>
      <c r="U13" s="235"/>
      <c r="V13" s="235"/>
      <c r="W13" s="225"/>
      <c r="X13" s="225"/>
      <c r="Y13" s="225"/>
      <c r="Z13" s="225"/>
      <c r="AA13" s="225"/>
    </row>
    <row r="14" spans="1:27" s="226" customFormat="1" ht="12.5" hidden="1" x14ac:dyDescent="0.25"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35"/>
      <c r="S14" s="235"/>
      <c r="T14" s="235"/>
      <c r="U14" s="235"/>
      <c r="V14" s="235"/>
      <c r="W14" s="225"/>
      <c r="X14" s="225"/>
      <c r="Y14" s="225"/>
      <c r="Z14" s="225"/>
      <c r="AA14" s="225"/>
    </row>
    <row r="15" spans="1:27" s="226" customFormat="1" ht="12.5" hidden="1" x14ac:dyDescent="0.25"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35"/>
      <c r="S15" s="235"/>
      <c r="T15" s="235"/>
      <c r="U15" s="235"/>
      <c r="V15" s="235"/>
      <c r="W15" s="225"/>
      <c r="X15" s="225"/>
      <c r="Y15" s="225"/>
      <c r="Z15" s="225"/>
      <c r="AA15" s="225"/>
    </row>
    <row r="16" spans="1:27" s="226" customFormat="1" ht="12.5" hidden="1" x14ac:dyDescent="0.25"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35"/>
      <c r="S16" s="235"/>
      <c r="T16" s="235"/>
      <c r="U16" s="235"/>
      <c r="V16" s="235"/>
      <c r="W16" s="225"/>
      <c r="X16" s="225"/>
      <c r="Y16" s="225"/>
      <c r="Z16" s="225"/>
      <c r="AA16" s="225"/>
    </row>
    <row r="17" spans="3:27" s="226" customFormat="1" ht="12.5" hidden="1" x14ac:dyDescent="0.25"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35"/>
      <c r="S17" s="235"/>
      <c r="T17" s="235"/>
      <c r="U17" s="235"/>
      <c r="V17" s="235"/>
      <c r="W17" s="225"/>
      <c r="X17" s="225"/>
      <c r="Y17" s="225"/>
      <c r="Z17" s="225"/>
      <c r="AA17" s="225"/>
    </row>
    <row r="18" spans="3:27" s="226" customFormat="1" ht="12.5" hidden="1" x14ac:dyDescent="0.25"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35"/>
      <c r="S18" s="235"/>
      <c r="T18" s="235"/>
      <c r="U18" s="235"/>
      <c r="V18" s="235"/>
      <c r="W18" s="225"/>
      <c r="X18" s="225"/>
      <c r="Y18" s="225"/>
      <c r="Z18" s="225"/>
      <c r="AA18" s="225"/>
    </row>
    <row r="19" spans="3:27" s="226" customFormat="1" ht="12.5" hidden="1" x14ac:dyDescent="0.25"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35"/>
      <c r="S19" s="235"/>
      <c r="T19" s="235"/>
      <c r="U19" s="235"/>
      <c r="V19" s="235"/>
      <c r="W19" s="225"/>
      <c r="X19" s="225"/>
      <c r="Y19" s="225"/>
      <c r="Z19" s="225"/>
      <c r="AA19" s="225"/>
    </row>
    <row r="20" spans="3:27" s="226" customFormat="1" ht="12.5" hidden="1" x14ac:dyDescent="0.25"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35"/>
      <c r="S20" s="235"/>
      <c r="T20" s="235"/>
      <c r="U20" s="235"/>
      <c r="V20" s="235"/>
      <c r="W20" s="225"/>
      <c r="X20" s="225"/>
      <c r="Y20" s="225"/>
      <c r="Z20" s="225"/>
      <c r="AA20" s="225"/>
    </row>
    <row r="21" spans="3:27" s="226" customFormat="1" ht="12.5" hidden="1" x14ac:dyDescent="0.25"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35"/>
      <c r="S21" s="235"/>
      <c r="T21" s="235"/>
      <c r="U21" s="235"/>
      <c r="V21" s="235"/>
      <c r="W21" s="225"/>
      <c r="X21" s="225"/>
      <c r="Y21" s="225"/>
      <c r="Z21" s="225"/>
      <c r="AA21" s="225"/>
    </row>
    <row r="22" spans="3:27" s="226" customFormat="1" ht="12.5" hidden="1" x14ac:dyDescent="0.25"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35"/>
      <c r="S22" s="235"/>
      <c r="T22" s="235"/>
      <c r="U22" s="235"/>
      <c r="V22" s="235"/>
      <c r="W22" s="225"/>
      <c r="X22" s="225"/>
      <c r="Y22" s="225"/>
      <c r="Z22" s="225"/>
      <c r="AA22" s="225"/>
    </row>
    <row r="23" spans="3:27" s="226" customFormat="1" ht="12.5" hidden="1" x14ac:dyDescent="0.25"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35"/>
      <c r="S23" s="235"/>
      <c r="T23" s="235"/>
      <c r="U23" s="235"/>
      <c r="V23" s="235"/>
      <c r="W23" s="225"/>
      <c r="X23" s="225"/>
      <c r="Y23" s="225"/>
      <c r="Z23" s="225"/>
      <c r="AA23" s="225"/>
    </row>
    <row r="24" spans="3:27" s="226" customFormat="1" ht="12.5" hidden="1" x14ac:dyDescent="0.25"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35"/>
      <c r="S24" s="235"/>
      <c r="T24" s="235"/>
      <c r="U24" s="235"/>
      <c r="V24" s="235"/>
      <c r="W24" s="225"/>
      <c r="X24" s="225"/>
      <c r="Y24" s="225"/>
      <c r="Z24" s="225"/>
      <c r="AA24" s="225"/>
    </row>
    <row r="25" spans="3:27" s="226" customFormat="1" ht="12.5" hidden="1" x14ac:dyDescent="0.25"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35"/>
      <c r="S25" s="235"/>
      <c r="T25" s="235"/>
      <c r="U25" s="235"/>
      <c r="V25" s="235"/>
      <c r="W25" s="225"/>
      <c r="X25" s="225"/>
      <c r="Y25" s="225"/>
      <c r="Z25" s="225"/>
      <c r="AA25" s="225"/>
    </row>
    <row r="26" spans="3:27" s="226" customFormat="1" ht="12.5" hidden="1" x14ac:dyDescent="0.25"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35"/>
      <c r="S26" s="235"/>
      <c r="T26" s="235"/>
      <c r="U26" s="235"/>
      <c r="V26" s="235"/>
      <c r="W26" s="225"/>
      <c r="X26" s="225"/>
      <c r="Y26" s="225"/>
      <c r="Z26" s="225"/>
      <c r="AA26" s="225"/>
    </row>
    <row r="27" spans="3:27" s="226" customFormat="1" ht="12.5" hidden="1" x14ac:dyDescent="0.25"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35"/>
      <c r="S27" s="235"/>
      <c r="T27" s="235"/>
      <c r="U27" s="235"/>
      <c r="V27" s="235"/>
      <c r="W27" s="225"/>
      <c r="X27" s="225"/>
      <c r="Y27" s="225"/>
      <c r="Z27" s="225"/>
      <c r="AA27" s="225"/>
    </row>
    <row r="28" spans="3:27" s="226" customFormat="1" ht="12.5" hidden="1" x14ac:dyDescent="0.25"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35"/>
      <c r="S28" s="235"/>
      <c r="T28" s="235"/>
      <c r="U28" s="235"/>
      <c r="V28" s="235"/>
      <c r="W28" s="225"/>
      <c r="X28" s="225"/>
      <c r="Y28" s="225"/>
      <c r="Z28" s="225"/>
      <c r="AA28" s="225"/>
    </row>
    <row r="29" spans="3:27" s="226" customFormat="1" ht="12.5" hidden="1" x14ac:dyDescent="0.25"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35"/>
      <c r="S29" s="235"/>
      <c r="T29" s="235"/>
      <c r="U29" s="235"/>
      <c r="V29" s="235"/>
      <c r="W29" s="225"/>
      <c r="X29" s="225"/>
      <c r="Y29" s="225"/>
      <c r="Z29" s="225"/>
      <c r="AA29" s="225"/>
    </row>
    <row r="30" spans="3:27" s="226" customFormat="1" ht="12.5" hidden="1" x14ac:dyDescent="0.25"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35"/>
      <c r="S30" s="235"/>
      <c r="T30" s="235"/>
      <c r="U30" s="235"/>
      <c r="V30" s="235"/>
      <c r="W30" s="225"/>
      <c r="X30" s="225"/>
      <c r="Y30" s="225"/>
      <c r="Z30" s="225"/>
      <c r="AA30" s="225"/>
    </row>
    <row r="31" spans="3:27" s="226" customFormat="1" ht="12.5" hidden="1" x14ac:dyDescent="0.25"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35"/>
      <c r="S31" s="235"/>
      <c r="T31" s="235"/>
      <c r="U31" s="235"/>
      <c r="V31" s="235"/>
      <c r="W31" s="225"/>
      <c r="X31" s="225"/>
      <c r="Y31" s="225"/>
      <c r="Z31" s="225"/>
      <c r="AA31" s="225"/>
    </row>
    <row r="32" spans="3:27" s="226" customFormat="1" ht="12.5" hidden="1" x14ac:dyDescent="0.25"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35"/>
      <c r="S32" s="235"/>
      <c r="T32" s="235"/>
      <c r="U32" s="235"/>
      <c r="V32" s="235"/>
      <c r="W32" s="225"/>
      <c r="X32" s="225"/>
      <c r="Y32" s="225"/>
      <c r="Z32" s="225"/>
      <c r="AA32" s="225"/>
    </row>
    <row r="33" spans="3:27" s="226" customFormat="1" ht="12.5" hidden="1" x14ac:dyDescent="0.25"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35"/>
      <c r="S33" s="235"/>
      <c r="T33" s="235"/>
      <c r="U33" s="235"/>
      <c r="V33" s="235"/>
      <c r="W33" s="225"/>
      <c r="X33" s="225"/>
      <c r="Y33" s="225"/>
      <c r="Z33" s="225"/>
      <c r="AA33" s="225"/>
    </row>
    <row r="34" spans="3:27" s="226" customFormat="1" ht="12.5" hidden="1" x14ac:dyDescent="0.25"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35"/>
      <c r="S34" s="235"/>
      <c r="T34" s="235"/>
      <c r="U34" s="235"/>
      <c r="V34" s="235"/>
      <c r="W34" s="225"/>
      <c r="X34" s="225"/>
      <c r="Y34" s="225"/>
      <c r="Z34" s="225"/>
      <c r="AA34" s="225"/>
    </row>
    <row r="35" spans="3:27" s="226" customFormat="1" ht="12.5" hidden="1" x14ac:dyDescent="0.25"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35"/>
      <c r="S35" s="235"/>
      <c r="T35" s="235"/>
      <c r="U35" s="235"/>
      <c r="V35" s="235"/>
      <c r="W35" s="225"/>
      <c r="X35" s="225"/>
      <c r="Y35" s="225"/>
      <c r="Z35" s="225"/>
      <c r="AA35" s="225"/>
    </row>
    <row r="36" spans="3:27" s="226" customFormat="1" ht="12.5" hidden="1" x14ac:dyDescent="0.25"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35"/>
      <c r="S36" s="235"/>
      <c r="T36" s="235"/>
      <c r="U36" s="235"/>
      <c r="V36" s="235"/>
      <c r="W36" s="225"/>
      <c r="X36" s="225"/>
      <c r="Y36" s="225"/>
      <c r="Z36" s="225"/>
      <c r="AA36" s="225"/>
    </row>
    <row r="37" spans="3:27" s="226" customFormat="1" ht="12.5" hidden="1" x14ac:dyDescent="0.25"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35"/>
      <c r="S37" s="235"/>
      <c r="T37" s="235"/>
      <c r="U37" s="235"/>
      <c r="V37" s="235"/>
      <c r="W37" s="225"/>
      <c r="X37" s="225"/>
      <c r="Y37" s="225"/>
      <c r="Z37" s="225"/>
      <c r="AA37" s="225"/>
    </row>
    <row r="38" spans="3:27" s="226" customFormat="1" ht="12.5" hidden="1" x14ac:dyDescent="0.25"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35"/>
      <c r="S38" s="235"/>
      <c r="T38" s="235"/>
      <c r="U38" s="235"/>
      <c r="V38" s="235"/>
      <c r="W38" s="225"/>
      <c r="X38" s="225"/>
      <c r="Y38" s="225"/>
      <c r="Z38" s="225"/>
      <c r="AA38" s="225"/>
    </row>
    <row r="39" spans="3:27" s="226" customFormat="1" ht="12.5" hidden="1" x14ac:dyDescent="0.25"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35"/>
      <c r="S39" s="235"/>
      <c r="T39" s="235"/>
      <c r="U39" s="235"/>
      <c r="V39" s="235"/>
      <c r="W39" s="225"/>
      <c r="X39" s="225"/>
      <c r="Y39" s="225"/>
      <c r="Z39" s="225"/>
      <c r="AA39" s="225"/>
    </row>
    <row r="40" spans="3:27" s="226" customFormat="1" ht="12.5" hidden="1" x14ac:dyDescent="0.25"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35"/>
      <c r="S40" s="235"/>
      <c r="T40" s="235"/>
      <c r="U40" s="235"/>
      <c r="V40" s="235"/>
      <c r="W40" s="225"/>
      <c r="X40" s="225"/>
      <c r="Y40" s="225"/>
      <c r="Z40" s="225"/>
      <c r="AA40" s="225"/>
    </row>
    <row r="41" spans="3:27" s="226" customFormat="1" ht="12.5" hidden="1" x14ac:dyDescent="0.25"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35"/>
      <c r="S41" s="235"/>
      <c r="T41" s="235"/>
      <c r="U41" s="235"/>
      <c r="V41" s="235"/>
      <c r="W41" s="225"/>
      <c r="X41" s="225"/>
      <c r="Y41" s="225"/>
      <c r="Z41" s="225"/>
      <c r="AA41" s="225"/>
    </row>
    <row r="42" spans="3:27" s="226" customFormat="1" ht="12.5" hidden="1" x14ac:dyDescent="0.25"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35"/>
      <c r="S42" s="235"/>
      <c r="T42" s="235"/>
      <c r="U42" s="235"/>
      <c r="V42" s="235"/>
      <c r="W42" s="225"/>
      <c r="X42" s="225"/>
      <c r="Y42" s="225"/>
      <c r="Z42" s="225"/>
      <c r="AA42" s="225"/>
    </row>
    <row r="43" spans="3:27" s="226" customFormat="1" ht="12.5" hidden="1" x14ac:dyDescent="0.25"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35"/>
      <c r="S43" s="235"/>
      <c r="T43" s="235"/>
      <c r="U43" s="235"/>
      <c r="V43" s="235"/>
      <c r="W43" s="225"/>
      <c r="X43" s="225"/>
      <c r="Y43" s="225"/>
      <c r="Z43" s="225"/>
      <c r="AA43" s="225"/>
    </row>
    <row r="44" spans="3:27" s="226" customFormat="1" ht="12.5" hidden="1" x14ac:dyDescent="0.25"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35"/>
      <c r="S44" s="235"/>
      <c r="T44" s="235"/>
      <c r="U44" s="235"/>
      <c r="V44" s="235"/>
      <c r="W44" s="225"/>
      <c r="X44" s="225"/>
      <c r="Y44" s="225"/>
      <c r="Z44" s="225"/>
      <c r="AA44" s="225"/>
    </row>
    <row r="45" spans="3:27" s="226" customFormat="1" ht="12.5" hidden="1" x14ac:dyDescent="0.25"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225"/>
      <c r="R45" s="235"/>
      <c r="S45" s="235"/>
      <c r="T45" s="235"/>
      <c r="U45" s="235"/>
      <c r="V45" s="235"/>
      <c r="W45" s="225"/>
      <c r="X45" s="225"/>
      <c r="Y45" s="225"/>
      <c r="Z45" s="225"/>
      <c r="AA45" s="225"/>
    </row>
    <row r="46" spans="3:27" s="226" customFormat="1" ht="12.5" hidden="1" x14ac:dyDescent="0.25"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25"/>
      <c r="R46" s="235"/>
      <c r="S46" s="235"/>
      <c r="T46" s="235"/>
      <c r="U46" s="235"/>
      <c r="V46" s="235"/>
      <c r="W46" s="225"/>
      <c r="X46" s="225"/>
      <c r="Y46" s="225"/>
      <c r="Z46" s="225"/>
      <c r="AA46" s="225"/>
    </row>
    <row r="47" spans="3:27" s="226" customFormat="1" ht="12.5" hidden="1" x14ac:dyDescent="0.25"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35"/>
      <c r="S47" s="235"/>
      <c r="T47" s="235"/>
      <c r="U47" s="235"/>
      <c r="V47" s="235"/>
      <c r="W47" s="225"/>
      <c r="X47" s="225"/>
      <c r="Y47" s="225"/>
      <c r="Z47" s="225"/>
      <c r="AA47" s="225"/>
    </row>
    <row r="48" spans="3:27" s="226" customFormat="1" ht="12.5" hidden="1" x14ac:dyDescent="0.25"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35"/>
      <c r="S48" s="235"/>
      <c r="T48" s="235"/>
      <c r="U48" s="235"/>
      <c r="V48" s="235"/>
      <c r="W48" s="225"/>
      <c r="X48" s="225"/>
      <c r="Y48" s="225"/>
      <c r="Z48" s="225"/>
      <c r="AA48" s="225"/>
    </row>
    <row r="49" spans="3:27" s="226" customFormat="1" ht="12.5" hidden="1" x14ac:dyDescent="0.25"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35"/>
      <c r="S49" s="235"/>
      <c r="T49" s="235"/>
      <c r="U49" s="235"/>
      <c r="V49" s="235"/>
      <c r="W49" s="225"/>
      <c r="X49" s="225"/>
      <c r="Y49" s="225"/>
      <c r="Z49" s="225"/>
      <c r="AA49" s="225"/>
    </row>
    <row r="50" spans="3:27" s="226" customFormat="1" ht="12.5" hidden="1" x14ac:dyDescent="0.25"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35"/>
      <c r="S50" s="235"/>
      <c r="T50" s="235"/>
      <c r="U50" s="235"/>
      <c r="V50" s="235"/>
      <c r="W50" s="225"/>
      <c r="X50" s="225"/>
      <c r="Y50" s="225"/>
      <c r="Z50" s="225"/>
      <c r="AA50" s="225"/>
    </row>
    <row r="51" spans="3:27" s="226" customFormat="1" ht="12.5" hidden="1" x14ac:dyDescent="0.25"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35"/>
      <c r="S51" s="235"/>
      <c r="T51" s="235"/>
      <c r="U51" s="235"/>
      <c r="V51" s="235"/>
      <c r="W51" s="225"/>
      <c r="X51" s="225"/>
      <c r="Y51" s="225"/>
      <c r="Z51" s="225"/>
      <c r="AA51" s="225"/>
    </row>
    <row r="52" spans="3:27" s="226" customFormat="1" ht="12.5" hidden="1" x14ac:dyDescent="0.25"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25"/>
      <c r="R52" s="235"/>
      <c r="S52" s="235"/>
      <c r="T52" s="235"/>
      <c r="U52" s="235"/>
      <c r="V52" s="235"/>
      <c r="W52" s="225"/>
      <c r="X52" s="225"/>
      <c r="Y52" s="225"/>
      <c r="Z52" s="225"/>
      <c r="AA52" s="225"/>
    </row>
    <row r="53" spans="3:27" s="226" customFormat="1" ht="12.5" hidden="1" x14ac:dyDescent="0.25"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35"/>
      <c r="S53" s="235"/>
      <c r="T53" s="235"/>
      <c r="U53" s="235"/>
      <c r="V53" s="235"/>
      <c r="W53" s="225"/>
      <c r="X53" s="225"/>
      <c r="Y53" s="225"/>
      <c r="Z53" s="225"/>
      <c r="AA53" s="225"/>
    </row>
    <row r="54" spans="3:27" s="226" customFormat="1" ht="12.5" hidden="1" x14ac:dyDescent="0.25"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35"/>
      <c r="S54" s="235"/>
      <c r="T54" s="235"/>
      <c r="U54" s="235"/>
      <c r="V54" s="235"/>
      <c r="W54" s="225"/>
      <c r="X54" s="225"/>
      <c r="Y54" s="225"/>
      <c r="Z54" s="225"/>
      <c r="AA54" s="225"/>
    </row>
    <row r="55" spans="3:27" s="226" customFormat="1" ht="12.5" hidden="1" x14ac:dyDescent="0.25"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35"/>
      <c r="S55" s="235"/>
      <c r="T55" s="235"/>
      <c r="U55" s="235"/>
      <c r="V55" s="235"/>
      <c r="W55" s="225"/>
      <c r="X55" s="225"/>
      <c r="Y55" s="225"/>
      <c r="Z55" s="225"/>
      <c r="AA55" s="225"/>
    </row>
    <row r="56" spans="3:27" s="226" customFormat="1" ht="12.5" hidden="1" x14ac:dyDescent="0.25"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35"/>
      <c r="S56" s="235"/>
      <c r="T56" s="235"/>
      <c r="U56" s="235"/>
      <c r="V56" s="235"/>
      <c r="W56" s="225"/>
      <c r="X56" s="225"/>
      <c r="Y56" s="225"/>
      <c r="Z56" s="225"/>
      <c r="AA56" s="225"/>
    </row>
    <row r="57" spans="3:27" s="226" customFormat="1" ht="12.5" hidden="1" x14ac:dyDescent="0.25"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35"/>
      <c r="S57" s="235"/>
      <c r="T57" s="235"/>
      <c r="U57" s="235"/>
      <c r="V57" s="235"/>
      <c r="W57" s="225"/>
      <c r="X57" s="225"/>
      <c r="Y57" s="225"/>
      <c r="Z57" s="225"/>
      <c r="AA57" s="225"/>
    </row>
    <row r="58" spans="3:27" s="226" customFormat="1" ht="12.5" hidden="1" x14ac:dyDescent="0.25"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5"/>
      <c r="Q58" s="225"/>
      <c r="R58" s="235"/>
      <c r="S58" s="235"/>
      <c r="T58" s="235"/>
      <c r="U58" s="235"/>
      <c r="V58" s="235"/>
      <c r="W58" s="225"/>
      <c r="X58" s="225"/>
      <c r="Y58" s="225"/>
      <c r="Z58" s="225"/>
      <c r="AA58" s="225"/>
    </row>
    <row r="59" spans="3:27" s="226" customFormat="1" ht="12.5" hidden="1" x14ac:dyDescent="0.25"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25"/>
      <c r="R59" s="235"/>
      <c r="S59" s="235"/>
      <c r="T59" s="235"/>
      <c r="U59" s="235"/>
      <c r="V59" s="235"/>
      <c r="W59" s="225"/>
      <c r="X59" s="225"/>
      <c r="Y59" s="225"/>
      <c r="Z59" s="225"/>
      <c r="AA59" s="225"/>
    </row>
    <row r="60" spans="3:27" s="226" customFormat="1" ht="12.5" hidden="1" x14ac:dyDescent="0.25"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35"/>
      <c r="S60" s="235"/>
      <c r="T60" s="235"/>
      <c r="U60" s="235"/>
      <c r="V60" s="235"/>
      <c r="W60" s="225"/>
      <c r="X60" s="225"/>
      <c r="Y60" s="225"/>
      <c r="Z60" s="225"/>
      <c r="AA60" s="225"/>
    </row>
    <row r="61" spans="3:27" s="226" customFormat="1" ht="12.5" hidden="1" x14ac:dyDescent="0.25"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35"/>
      <c r="S61" s="235"/>
      <c r="T61" s="235"/>
      <c r="U61" s="235"/>
      <c r="V61" s="235"/>
      <c r="W61" s="225"/>
      <c r="X61" s="225"/>
      <c r="Y61" s="225"/>
      <c r="Z61" s="225"/>
      <c r="AA61" s="225"/>
    </row>
    <row r="62" spans="3:27" s="226" customFormat="1" ht="12.5" hidden="1" x14ac:dyDescent="0.25"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5"/>
      <c r="R62" s="235"/>
      <c r="S62" s="235"/>
      <c r="T62" s="235"/>
      <c r="U62" s="235"/>
      <c r="V62" s="235"/>
      <c r="W62" s="225"/>
      <c r="X62" s="225"/>
      <c r="Y62" s="225"/>
      <c r="Z62" s="225"/>
      <c r="AA62" s="225"/>
    </row>
    <row r="63" spans="3:27" s="226" customFormat="1" ht="12.5" hidden="1" x14ac:dyDescent="0.25">
      <c r="C63" s="225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5"/>
      <c r="Q63" s="225"/>
      <c r="R63" s="235"/>
      <c r="S63" s="235"/>
      <c r="T63" s="235"/>
      <c r="U63" s="235"/>
      <c r="V63" s="235"/>
      <c r="W63" s="225"/>
      <c r="X63" s="225"/>
      <c r="Y63" s="225"/>
      <c r="Z63" s="225"/>
      <c r="AA63" s="225"/>
    </row>
    <row r="64" spans="3:27" s="226" customFormat="1" ht="12.5" hidden="1" x14ac:dyDescent="0.25"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25"/>
      <c r="R64" s="235"/>
      <c r="S64" s="235"/>
      <c r="T64" s="235"/>
      <c r="U64" s="235"/>
      <c r="V64" s="235"/>
      <c r="W64" s="225"/>
      <c r="X64" s="225"/>
      <c r="Y64" s="225"/>
      <c r="Z64" s="225"/>
      <c r="AA64" s="225"/>
    </row>
    <row r="65" spans="3:27" s="226" customFormat="1" ht="12.5" hidden="1" x14ac:dyDescent="0.25"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35"/>
      <c r="S65" s="235"/>
      <c r="T65" s="235"/>
      <c r="U65" s="235"/>
      <c r="V65" s="235"/>
      <c r="W65" s="225"/>
      <c r="X65" s="225"/>
      <c r="Y65" s="225"/>
      <c r="Z65" s="225"/>
      <c r="AA65" s="225"/>
    </row>
    <row r="66" spans="3:27" s="226" customFormat="1" ht="12.5" hidden="1" x14ac:dyDescent="0.25">
      <c r="C66" s="225"/>
      <c r="D66" s="225"/>
      <c r="E66" s="225"/>
      <c r="F66" s="225"/>
      <c r="G66" s="225"/>
      <c r="H66" s="225"/>
      <c r="I66" s="225"/>
      <c r="J66" s="225"/>
      <c r="K66" s="225"/>
      <c r="L66" s="225"/>
      <c r="M66" s="225"/>
      <c r="N66" s="225"/>
      <c r="O66" s="225"/>
      <c r="P66" s="225"/>
      <c r="Q66" s="225"/>
      <c r="R66" s="235"/>
      <c r="S66" s="235"/>
      <c r="T66" s="235"/>
      <c r="U66" s="235"/>
      <c r="V66" s="235"/>
      <c r="W66" s="225"/>
      <c r="X66" s="225"/>
      <c r="Y66" s="225"/>
      <c r="Z66" s="225"/>
      <c r="AA66" s="225"/>
    </row>
    <row r="67" spans="3:27" s="226" customFormat="1" ht="12.5" hidden="1" x14ac:dyDescent="0.25">
      <c r="C67" s="225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5"/>
      <c r="Q67" s="225"/>
      <c r="R67" s="235"/>
      <c r="S67" s="235"/>
      <c r="T67" s="235"/>
      <c r="U67" s="235"/>
      <c r="V67" s="235"/>
      <c r="W67" s="225"/>
      <c r="X67" s="225"/>
      <c r="Y67" s="225"/>
      <c r="Z67" s="225"/>
      <c r="AA67" s="225"/>
    </row>
    <row r="68" spans="3:27" s="226" customFormat="1" ht="12.5" hidden="1" x14ac:dyDescent="0.25"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35"/>
      <c r="S68" s="235"/>
      <c r="T68" s="235"/>
      <c r="U68" s="235"/>
      <c r="V68" s="235"/>
      <c r="W68" s="225"/>
      <c r="X68" s="225"/>
      <c r="Y68" s="225"/>
      <c r="Z68" s="225"/>
      <c r="AA68" s="225"/>
    </row>
    <row r="69" spans="3:27" s="226" customFormat="1" ht="12.5" hidden="1" x14ac:dyDescent="0.25">
      <c r="C69" s="225"/>
      <c r="D69" s="225"/>
      <c r="E69" s="225"/>
      <c r="F69" s="225"/>
      <c r="G69" s="225"/>
      <c r="H69" s="225"/>
      <c r="I69" s="225"/>
      <c r="J69" s="225"/>
      <c r="K69" s="225"/>
      <c r="L69" s="225"/>
      <c r="M69" s="225"/>
      <c r="N69" s="225"/>
      <c r="O69" s="225"/>
      <c r="P69" s="225"/>
      <c r="Q69" s="225"/>
      <c r="R69" s="235"/>
      <c r="S69" s="235"/>
      <c r="T69" s="235"/>
      <c r="U69" s="235"/>
      <c r="V69" s="235"/>
      <c r="W69" s="225"/>
      <c r="X69" s="225"/>
      <c r="Y69" s="225"/>
      <c r="Z69" s="225"/>
      <c r="AA69" s="225"/>
    </row>
    <row r="70" spans="3:27" s="226" customFormat="1" ht="12.5" hidden="1" x14ac:dyDescent="0.25"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235"/>
      <c r="S70" s="235"/>
      <c r="T70" s="235"/>
      <c r="U70" s="235"/>
      <c r="V70" s="235"/>
      <c r="W70" s="225"/>
      <c r="X70" s="225"/>
      <c r="Y70" s="225"/>
      <c r="Z70" s="225"/>
      <c r="AA70" s="225"/>
    </row>
    <row r="71" spans="3:27" s="226" customFormat="1" ht="12.5" hidden="1" x14ac:dyDescent="0.25"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35"/>
      <c r="S71" s="235"/>
      <c r="T71" s="235"/>
      <c r="U71" s="235"/>
      <c r="V71" s="235"/>
      <c r="W71" s="225"/>
      <c r="X71" s="225"/>
      <c r="Y71" s="225"/>
      <c r="Z71" s="225"/>
      <c r="AA71" s="225"/>
    </row>
    <row r="72" spans="3:27" s="226" customFormat="1" ht="12.5" hidden="1" x14ac:dyDescent="0.25"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35"/>
      <c r="S72" s="235"/>
      <c r="T72" s="235"/>
      <c r="U72" s="235"/>
      <c r="V72" s="235"/>
      <c r="W72" s="225"/>
      <c r="X72" s="225"/>
      <c r="Y72" s="225"/>
      <c r="Z72" s="225"/>
      <c r="AA72" s="225"/>
    </row>
    <row r="73" spans="3:27" s="226" customFormat="1" ht="12.5" hidden="1" x14ac:dyDescent="0.25">
      <c r="C73" s="225"/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35"/>
      <c r="S73" s="235"/>
      <c r="T73" s="235"/>
      <c r="U73" s="235"/>
      <c r="V73" s="235"/>
      <c r="W73" s="225"/>
      <c r="X73" s="225"/>
      <c r="Y73" s="225"/>
      <c r="Z73" s="225"/>
      <c r="AA73" s="225"/>
    </row>
    <row r="74" spans="3:27" s="226" customFormat="1" ht="12.5" hidden="1" x14ac:dyDescent="0.25">
      <c r="C74" s="225"/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35"/>
      <c r="S74" s="235"/>
      <c r="T74" s="235"/>
      <c r="U74" s="235"/>
      <c r="V74" s="235"/>
      <c r="W74" s="225"/>
      <c r="X74" s="225"/>
      <c r="Y74" s="225"/>
      <c r="Z74" s="225"/>
      <c r="AA74" s="225"/>
    </row>
    <row r="75" spans="3:27" s="226" customFormat="1" ht="12.5" hidden="1" x14ac:dyDescent="0.25">
      <c r="C75" s="225"/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25"/>
      <c r="R75" s="235"/>
      <c r="S75" s="235"/>
      <c r="T75" s="235"/>
      <c r="U75" s="235"/>
      <c r="V75" s="235"/>
      <c r="W75" s="225"/>
      <c r="X75" s="225"/>
      <c r="Y75" s="225"/>
      <c r="Z75" s="225"/>
      <c r="AA75" s="225"/>
    </row>
    <row r="76" spans="3:27" s="226" customFormat="1" ht="12.5" hidden="1" x14ac:dyDescent="0.25">
      <c r="C76" s="225"/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35"/>
      <c r="S76" s="235"/>
      <c r="T76" s="235"/>
      <c r="U76" s="235"/>
      <c r="V76" s="235"/>
      <c r="W76" s="225"/>
      <c r="X76" s="225"/>
      <c r="Y76" s="225"/>
      <c r="Z76" s="225"/>
      <c r="AA76" s="225"/>
    </row>
    <row r="77" spans="3:27" s="226" customFormat="1" ht="12.5" hidden="1" x14ac:dyDescent="0.25"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35"/>
      <c r="S77" s="235"/>
      <c r="T77" s="235"/>
      <c r="U77" s="235"/>
      <c r="V77" s="235"/>
      <c r="W77" s="225"/>
      <c r="X77" s="225"/>
      <c r="Y77" s="225"/>
      <c r="Z77" s="225"/>
      <c r="AA77" s="225"/>
    </row>
    <row r="78" spans="3:27" s="226" customFormat="1" ht="12.5" hidden="1" x14ac:dyDescent="0.25">
      <c r="C78" s="225"/>
      <c r="D78" s="225"/>
      <c r="E78" s="225"/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25"/>
      <c r="R78" s="235"/>
      <c r="S78" s="235"/>
      <c r="T78" s="235"/>
      <c r="U78" s="235"/>
      <c r="V78" s="235"/>
      <c r="W78" s="225"/>
      <c r="X78" s="225"/>
      <c r="Y78" s="225"/>
      <c r="Z78" s="225"/>
      <c r="AA78" s="225"/>
    </row>
    <row r="79" spans="3:27" s="226" customFormat="1" ht="12.5" hidden="1" x14ac:dyDescent="0.25">
      <c r="C79" s="225"/>
      <c r="D79" s="225"/>
      <c r="E79" s="225"/>
      <c r="F79" s="225"/>
      <c r="G79" s="225"/>
      <c r="H79" s="225"/>
      <c r="I79" s="225"/>
      <c r="J79" s="225"/>
      <c r="K79" s="225"/>
      <c r="L79" s="225"/>
      <c r="M79" s="225"/>
      <c r="N79" s="225"/>
      <c r="O79" s="225"/>
      <c r="P79" s="225"/>
      <c r="Q79" s="225"/>
      <c r="R79" s="235"/>
      <c r="S79" s="235"/>
      <c r="T79" s="235"/>
      <c r="U79" s="235"/>
      <c r="V79" s="235"/>
      <c r="W79" s="225"/>
      <c r="X79" s="225"/>
      <c r="Y79" s="225"/>
      <c r="Z79" s="225"/>
      <c r="AA79" s="225"/>
    </row>
    <row r="80" spans="3:27" s="226" customFormat="1" ht="12.5" hidden="1" x14ac:dyDescent="0.25">
      <c r="C80" s="225"/>
      <c r="D80" s="225"/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5"/>
      <c r="R80" s="235"/>
      <c r="S80" s="235"/>
      <c r="T80" s="235"/>
      <c r="U80" s="235"/>
      <c r="V80" s="235"/>
      <c r="W80" s="225"/>
      <c r="X80" s="225"/>
      <c r="Y80" s="225"/>
      <c r="Z80" s="225"/>
      <c r="AA80" s="225"/>
    </row>
    <row r="81" spans="3:27" s="226" customFormat="1" ht="12.5" hidden="1" x14ac:dyDescent="0.25">
      <c r="C81" s="225"/>
      <c r="D81" s="225"/>
      <c r="E81" s="225"/>
      <c r="F81" s="225"/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25"/>
      <c r="R81" s="235"/>
      <c r="S81" s="235"/>
      <c r="T81" s="235"/>
      <c r="U81" s="235"/>
      <c r="V81" s="235"/>
      <c r="W81" s="225"/>
      <c r="X81" s="225"/>
      <c r="Y81" s="225"/>
      <c r="Z81" s="225"/>
      <c r="AA81" s="225"/>
    </row>
    <row r="82" spans="3:27" s="226" customFormat="1" ht="12.5" hidden="1" x14ac:dyDescent="0.25">
      <c r="C82" s="225"/>
      <c r="D82" s="225"/>
      <c r="E82" s="225"/>
      <c r="F82" s="225"/>
      <c r="G82" s="225"/>
      <c r="H82" s="225"/>
      <c r="I82" s="225"/>
      <c r="J82" s="225"/>
      <c r="K82" s="225"/>
      <c r="L82" s="225"/>
      <c r="M82" s="225"/>
      <c r="N82" s="225"/>
      <c r="O82" s="225"/>
      <c r="P82" s="225"/>
      <c r="Q82" s="225"/>
      <c r="R82" s="235"/>
      <c r="S82" s="235"/>
      <c r="T82" s="235"/>
      <c r="U82" s="235"/>
      <c r="V82" s="235"/>
      <c r="W82" s="225"/>
      <c r="X82" s="225"/>
      <c r="Y82" s="225"/>
      <c r="Z82" s="225"/>
      <c r="AA82" s="225"/>
    </row>
    <row r="83" spans="3:27" s="226" customFormat="1" ht="12.5" hidden="1" x14ac:dyDescent="0.25">
      <c r="C83" s="225"/>
      <c r="D83" s="225"/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5"/>
      <c r="Q83" s="225"/>
      <c r="R83" s="235"/>
      <c r="S83" s="235"/>
      <c r="T83" s="235"/>
      <c r="U83" s="235"/>
      <c r="V83" s="235"/>
      <c r="W83" s="225"/>
      <c r="X83" s="225"/>
      <c r="Y83" s="225"/>
      <c r="Z83" s="225"/>
      <c r="AA83" s="225"/>
    </row>
    <row r="84" spans="3:27" s="226" customFormat="1" ht="12.5" hidden="1" x14ac:dyDescent="0.25">
      <c r="C84" s="225"/>
      <c r="D84" s="225"/>
      <c r="E84" s="225"/>
      <c r="F84" s="225"/>
      <c r="G84" s="225"/>
      <c r="H84" s="225"/>
      <c r="I84" s="225"/>
      <c r="J84" s="225"/>
      <c r="K84" s="225"/>
      <c r="L84" s="225"/>
      <c r="M84" s="225"/>
      <c r="N84" s="225"/>
      <c r="O84" s="225"/>
      <c r="P84" s="225"/>
      <c r="Q84" s="225"/>
      <c r="R84" s="235"/>
      <c r="S84" s="235"/>
      <c r="T84" s="235"/>
      <c r="U84" s="235"/>
      <c r="V84" s="235"/>
      <c r="W84" s="225"/>
      <c r="X84" s="225"/>
      <c r="Y84" s="225"/>
      <c r="Z84" s="225"/>
      <c r="AA84" s="225"/>
    </row>
    <row r="85" spans="3:27" s="226" customFormat="1" ht="12.5" hidden="1" x14ac:dyDescent="0.25">
      <c r="C85" s="225"/>
      <c r="D85" s="225"/>
      <c r="E85" s="225"/>
      <c r="F85" s="225"/>
      <c r="G85" s="225"/>
      <c r="H85" s="225"/>
      <c r="I85" s="225"/>
      <c r="J85" s="225"/>
      <c r="K85" s="225"/>
      <c r="L85" s="225"/>
      <c r="M85" s="225"/>
      <c r="N85" s="225"/>
      <c r="O85" s="225"/>
      <c r="P85" s="225"/>
      <c r="Q85" s="225"/>
      <c r="R85" s="235"/>
      <c r="S85" s="235"/>
      <c r="T85" s="235"/>
      <c r="U85" s="235"/>
      <c r="V85" s="235"/>
      <c r="W85" s="225"/>
      <c r="X85" s="225"/>
      <c r="Y85" s="225"/>
      <c r="Z85" s="225"/>
      <c r="AA85" s="225"/>
    </row>
    <row r="86" spans="3:27" s="226" customFormat="1" ht="12.5" hidden="1" x14ac:dyDescent="0.25"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5"/>
      <c r="O86" s="225"/>
      <c r="P86" s="225"/>
      <c r="Q86" s="225"/>
      <c r="R86" s="235"/>
      <c r="S86" s="235"/>
      <c r="T86" s="235"/>
      <c r="U86" s="235"/>
      <c r="V86" s="235"/>
      <c r="W86" s="225"/>
      <c r="X86" s="225"/>
      <c r="Y86" s="225"/>
      <c r="Z86" s="225"/>
      <c r="AA86" s="225"/>
    </row>
    <row r="87" spans="3:27" s="226" customFormat="1" ht="12.5" hidden="1" x14ac:dyDescent="0.25"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  <c r="O87" s="225"/>
      <c r="P87" s="225"/>
      <c r="Q87" s="225"/>
      <c r="R87" s="235"/>
      <c r="S87" s="235"/>
      <c r="T87" s="235"/>
      <c r="U87" s="235"/>
      <c r="V87" s="235"/>
      <c r="W87" s="225"/>
      <c r="X87" s="225"/>
      <c r="Y87" s="225"/>
      <c r="Z87" s="225"/>
      <c r="AA87" s="225"/>
    </row>
    <row r="88" spans="3:27" s="226" customFormat="1" ht="12.5" hidden="1" x14ac:dyDescent="0.25"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35"/>
      <c r="S88" s="235"/>
      <c r="T88" s="235"/>
      <c r="U88" s="235"/>
      <c r="V88" s="235"/>
      <c r="W88" s="225"/>
      <c r="X88" s="225"/>
      <c r="Y88" s="225"/>
      <c r="Z88" s="225"/>
      <c r="AA88" s="225"/>
    </row>
    <row r="89" spans="3:27" s="226" customFormat="1" ht="12.5" hidden="1" x14ac:dyDescent="0.25">
      <c r="C89" s="225"/>
      <c r="D89" s="225"/>
      <c r="E89" s="225"/>
      <c r="F89" s="225"/>
      <c r="G89" s="225"/>
      <c r="H89" s="225"/>
      <c r="I89" s="225"/>
      <c r="J89" s="225"/>
      <c r="K89" s="225"/>
      <c r="L89" s="225"/>
      <c r="M89" s="225"/>
      <c r="N89" s="225"/>
      <c r="O89" s="225"/>
      <c r="P89" s="225"/>
      <c r="Q89" s="225"/>
      <c r="R89" s="235"/>
      <c r="S89" s="235"/>
      <c r="T89" s="235"/>
      <c r="U89" s="235"/>
      <c r="V89" s="235"/>
      <c r="W89" s="225"/>
      <c r="X89" s="225"/>
      <c r="Y89" s="225"/>
      <c r="Z89" s="225"/>
      <c r="AA89" s="225"/>
    </row>
    <row r="90" spans="3:27" s="226" customFormat="1" ht="12.5" hidden="1" x14ac:dyDescent="0.25">
      <c r="C90" s="225"/>
      <c r="D90" s="225"/>
      <c r="E90" s="225"/>
      <c r="F90" s="225"/>
      <c r="G90" s="225"/>
      <c r="H90" s="225"/>
      <c r="I90" s="225"/>
      <c r="J90" s="225"/>
      <c r="K90" s="225"/>
      <c r="L90" s="225"/>
      <c r="M90" s="225"/>
      <c r="N90" s="225"/>
      <c r="O90" s="225"/>
      <c r="P90" s="225"/>
      <c r="Q90" s="225"/>
      <c r="R90" s="235"/>
      <c r="S90" s="235"/>
      <c r="T90" s="235"/>
      <c r="U90" s="235"/>
      <c r="V90" s="235"/>
      <c r="W90" s="225"/>
      <c r="X90" s="225"/>
      <c r="Y90" s="225"/>
      <c r="Z90" s="225"/>
      <c r="AA90" s="225"/>
    </row>
    <row r="91" spans="3:27" s="226" customFormat="1" ht="12.5" hidden="1" x14ac:dyDescent="0.25"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235"/>
      <c r="S91" s="235"/>
      <c r="T91" s="235"/>
      <c r="U91" s="235"/>
      <c r="V91" s="235"/>
      <c r="W91" s="225"/>
      <c r="X91" s="225"/>
      <c r="Y91" s="225"/>
      <c r="Z91" s="225"/>
      <c r="AA91" s="225"/>
    </row>
    <row r="92" spans="3:27" s="226" customFormat="1" ht="12.5" hidden="1" x14ac:dyDescent="0.25"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25"/>
      <c r="R92" s="235"/>
      <c r="S92" s="235"/>
      <c r="T92" s="235"/>
      <c r="U92" s="235"/>
      <c r="V92" s="235"/>
      <c r="W92" s="225"/>
      <c r="X92" s="225"/>
      <c r="Y92" s="225"/>
      <c r="Z92" s="225"/>
      <c r="AA92" s="225"/>
    </row>
    <row r="93" spans="3:27" s="226" customFormat="1" ht="12.5" hidden="1" x14ac:dyDescent="0.25">
      <c r="C93" s="225"/>
      <c r="D93" s="225"/>
      <c r="E93" s="225"/>
      <c r="F93" s="225"/>
      <c r="G93" s="225"/>
      <c r="H93" s="225"/>
      <c r="I93" s="225"/>
      <c r="J93" s="225"/>
      <c r="K93" s="225"/>
      <c r="L93" s="225"/>
      <c r="M93" s="225"/>
      <c r="N93" s="225"/>
      <c r="O93" s="225"/>
      <c r="P93" s="225"/>
      <c r="Q93" s="225"/>
      <c r="R93" s="235"/>
      <c r="S93" s="235"/>
      <c r="T93" s="235"/>
      <c r="U93" s="235"/>
      <c r="V93" s="235"/>
      <c r="W93" s="225"/>
      <c r="X93" s="225"/>
      <c r="Y93" s="225"/>
      <c r="Z93" s="225"/>
      <c r="AA93" s="225"/>
    </row>
    <row r="94" spans="3:27" s="226" customFormat="1" ht="12.5" hidden="1" x14ac:dyDescent="0.25"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35"/>
      <c r="S94" s="235"/>
      <c r="T94" s="235"/>
      <c r="U94" s="235"/>
      <c r="V94" s="235"/>
      <c r="W94" s="225"/>
      <c r="X94" s="225"/>
      <c r="Y94" s="225"/>
      <c r="Z94" s="225"/>
      <c r="AA94" s="225"/>
    </row>
    <row r="95" spans="3:27" s="226" customFormat="1" ht="12.5" hidden="1" x14ac:dyDescent="0.25">
      <c r="C95" s="225"/>
      <c r="D95" s="225"/>
      <c r="E95" s="225"/>
      <c r="F95" s="225"/>
      <c r="G95" s="225"/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35"/>
      <c r="S95" s="235"/>
      <c r="T95" s="235"/>
      <c r="U95" s="235"/>
      <c r="V95" s="235"/>
      <c r="W95" s="225"/>
      <c r="X95" s="225"/>
      <c r="Y95" s="225"/>
      <c r="Z95" s="225"/>
      <c r="AA95" s="225"/>
    </row>
    <row r="96" spans="3:27" s="226" customFormat="1" ht="12.5" hidden="1" x14ac:dyDescent="0.25">
      <c r="C96" s="225"/>
      <c r="D96" s="225"/>
      <c r="E96" s="225"/>
      <c r="F96" s="225"/>
      <c r="G96" s="225"/>
      <c r="H96" s="225"/>
      <c r="I96" s="225"/>
      <c r="J96" s="225"/>
      <c r="K96" s="225"/>
      <c r="L96" s="225"/>
      <c r="M96" s="225"/>
      <c r="N96" s="225"/>
      <c r="O96" s="225"/>
      <c r="P96" s="225"/>
      <c r="Q96" s="225"/>
      <c r="R96" s="235"/>
      <c r="S96" s="235"/>
      <c r="T96" s="235"/>
      <c r="U96" s="235"/>
      <c r="V96" s="235"/>
      <c r="W96" s="225"/>
      <c r="X96" s="225"/>
      <c r="Y96" s="225"/>
      <c r="Z96" s="225"/>
      <c r="AA96" s="225"/>
    </row>
    <row r="97" spans="3:27" s="226" customFormat="1" ht="12.5" hidden="1" x14ac:dyDescent="0.25">
      <c r="C97" s="225"/>
      <c r="D97" s="225"/>
      <c r="E97" s="225"/>
      <c r="F97" s="225"/>
      <c r="G97" s="225"/>
      <c r="H97" s="225"/>
      <c r="I97" s="225"/>
      <c r="J97" s="225"/>
      <c r="K97" s="225"/>
      <c r="L97" s="225"/>
      <c r="M97" s="225"/>
      <c r="N97" s="225"/>
      <c r="O97" s="225"/>
      <c r="P97" s="225"/>
      <c r="Q97" s="225"/>
      <c r="R97" s="235"/>
      <c r="S97" s="235"/>
      <c r="T97" s="235"/>
      <c r="U97" s="235"/>
      <c r="V97" s="235"/>
      <c r="W97" s="225"/>
      <c r="X97" s="225"/>
      <c r="Y97" s="225"/>
      <c r="Z97" s="225"/>
      <c r="AA97" s="225"/>
    </row>
    <row r="98" spans="3:27" s="226" customFormat="1" ht="12.5" hidden="1" x14ac:dyDescent="0.25">
      <c r="C98" s="225"/>
      <c r="D98" s="225"/>
      <c r="E98" s="225"/>
      <c r="F98" s="225"/>
      <c r="G98" s="225"/>
      <c r="H98" s="225"/>
      <c r="I98" s="225"/>
      <c r="J98" s="225"/>
      <c r="K98" s="225"/>
      <c r="L98" s="225"/>
      <c r="M98" s="225"/>
      <c r="N98" s="225"/>
      <c r="O98" s="225"/>
      <c r="P98" s="225"/>
      <c r="Q98" s="225"/>
      <c r="R98" s="235"/>
      <c r="S98" s="235"/>
      <c r="T98" s="235"/>
      <c r="U98" s="235"/>
      <c r="V98" s="235"/>
      <c r="W98" s="225"/>
      <c r="X98" s="225"/>
      <c r="Y98" s="225"/>
      <c r="Z98" s="225"/>
      <c r="AA98" s="225"/>
    </row>
    <row r="99" spans="3:27" s="226" customFormat="1" ht="12.5" hidden="1" x14ac:dyDescent="0.25">
      <c r="C99" s="225"/>
      <c r="D99" s="225"/>
      <c r="E99" s="225"/>
      <c r="F99" s="225"/>
      <c r="G99" s="225"/>
      <c r="H99" s="225"/>
      <c r="I99" s="225"/>
      <c r="J99" s="225"/>
      <c r="K99" s="225"/>
      <c r="L99" s="225"/>
      <c r="M99" s="225"/>
      <c r="N99" s="225"/>
      <c r="O99" s="225"/>
      <c r="P99" s="225"/>
      <c r="Q99" s="225"/>
      <c r="R99" s="235"/>
      <c r="S99" s="235"/>
      <c r="T99" s="235"/>
      <c r="U99" s="235"/>
      <c r="V99" s="235"/>
      <c r="W99" s="225"/>
      <c r="X99" s="225"/>
      <c r="Y99" s="225"/>
      <c r="Z99" s="225"/>
      <c r="AA99" s="225"/>
    </row>
    <row r="100" spans="3:27" s="226" customFormat="1" ht="12.5" hidden="1" x14ac:dyDescent="0.25"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25"/>
      <c r="R100" s="235"/>
      <c r="S100" s="235"/>
      <c r="T100" s="235"/>
      <c r="U100" s="235"/>
      <c r="V100" s="235"/>
      <c r="W100" s="225"/>
      <c r="X100" s="225"/>
      <c r="Y100" s="225"/>
      <c r="Z100" s="225"/>
      <c r="AA100" s="225"/>
    </row>
    <row r="101" spans="3:27" s="226" customFormat="1" ht="12.5" hidden="1" x14ac:dyDescent="0.25">
      <c r="C101" s="225"/>
      <c r="D101" s="225"/>
      <c r="E101" s="225"/>
      <c r="F101" s="225"/>
      <c r="G101" s="225"/>
      <c r="H101" s="225"/>
      <c r="I101" s="225"/>
      <c r="J101" s="225"/>
      <c r="K101" s="225"/>
      <c r="L101" s="225"/>
      <c r="M101" s="225"/>
      <c r="N101" s="225"/>
      <c r="O101" s="225"/>
      <c r="P101" s="225"/>
      <c r="Q101" s="225"/>
      <c r="R101" s="235"/>
      <c r="S101" s="235"/>
      <c r="T101" s="235"/>
      <c r="U101" s="235"/>
      <c r="V101" s="235"/>
      <c r="W101" s="225"/>
      <c r="X101" s="225"/>
      <c r="Y101" s="225"/>
      <c r="Z101" s="225"/>
      <c r="AA101" s="225"/>
    </row>
    <row r="102" spans="3:27" s="226" customFormat="1" ht="12.5" hidden="1" x14ac:dyDescent="0.25"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35"/>
      <c r="S102" s="235"/>
      <c r="T102" s="235"/>
      <c r="U102" s="235"/>
      <c r="V102" s="235"/>
      <c r="W102" s="225"/>
      <c r="X102" s="225"/>
      <c r="Y102" s="225"/>
      <c r="Z102" s="225"/>
      <c r="AA102" s="225"/>
    </row>
    <row r="103" spans="3:27" s="226" customFormat="1" ht="12.5" hidden="1" x14ac:dyDescent="0.25"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35"/>
      <c r="S103" s="235"/>
      <c r="T103" s="235"/>
      <c r="U103" s="235"/>
      <c r="V103" s="235"/>
      <c r="W103" s="225"/>
      <c r="X103" s="225"/>
      <c r="Y103" s="225"/>
      <c r="Z103" s="225"/>
      <c r="AA103" s="225"/>
    </row>
    <row r="104" spans="3:27" s="226" customFormat="1" ht="12.5" hidden="1" x14ac:dyDescent="0.25"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35"/>
      <c r="S104" s="235"/>
      <c r="T104" s="235"/>
      <c r="U104" s="235"/>
      <c r="V104" s="235"/>
      <c r="W104" s="225"/>
      <c r="X104" s="225"/>
      <c r="Y104" s="225"/>
      <c r="Z104" s="225"/>
      <c r="AA104" s="225"/>
    </row>
    <row r="105" spans="3:27" s="226" customFormat="1" ht="12.5" hidden="1" x14ac:dyDescent="0.25">
      <c r="C105" s="225"/>
      <c r="D105" s="225"/>
      <c r="E105" s="225"/>
      <c r="F105" s="225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35"/>
      <c r="S105" s="235"/>
      <c r="T105" s="235"/>
      <c r="U105" s="235"/>
      <c r="V105" s="235"/>
      <c r="W105" s="225"/>
      <c r="X105" s="225"/>
      <c r="Y105" s="225"/>
      <c r="Z105" s="225"/>
      <c r="AA105" s="225"/>
    </row>
    <row r="106" spans="3:27" s="226" customFormat="1" ht="12.5" hidden="1" x14ac:dyDescent="0.25">
      <c r="C106" s="225"/>
      <c r="D106" s="225"/>
      <c r="E106" s="225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35"/>
      <c r="S106" s="235"/>
      <c r="T106" s="235"/>
      <c r="U106" s="235"/>
      <c r="V106" s="235"/>
      <c r="W106" s="225"/>
      <c r="X106" s="225"/>
      <c r="Y106" s="225"/>
      <c r="Z106" s="225"/>
      <c r="AA106" s="225"/>
    </row>
    <row r="107" spans="3:27" s="226" customFormat="1" ht="12.5" hidden="1" x14ac:dyDescent="0.25">
      <c r="C107" s="225"/>
      <c r="D107" s="225"/>
      <c r="E107" s="225"/>
      <c r="F107" s="225"/>
      <c r="G107" s="225"/>
      <c r="H107" s="225"/>
      <c r="I107" s="225"/>
      <c r="J107" s="225"/>
      <c r="K107" s="225"/>
      <c r="L107" s="225"/>
      <c r="M107" s="225"/>
      <c r="N107" s="225"/>
      <c r="O107" s="225"/>
      <c r="P107" s="225"/>
      <c r="Q107" s="225"/>
      <c r="R107" s="235"/>
      <c r="S107" s="235"/>
      <c r="T107" s="235"/>
      <c r="U107" s="235"/>
      <c r="V107" s="235"/>
      <c r="W107" s="225"/>
      <c r="X107" s="225"/>
      <c r="Y107" s="225"/>
      <c r="Z107" s="225"/>
      <c r="AA107" s="225"/>
    </row>
    <row r="108" spans="3:27" s="226" customFormat="1" ht="12.5" hidden="1" x14ac:dyDescent="0.25">
      <c r="C108" s="225"/>
      <c r="D108" s="225"/>
      <c r="E108" s="225"/>
      <c r="F108" s="225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35"/>
      <c r="S108" s="235"/>
      <c r="T108" s="235"/>
      <c r="U108" s="235"/>
      <c r="V108" s="235"/>
      <c r="W108" s="225"/>
      <c r="X108" s="225"/>
      <c r="Y108" s="225"/>
      <c r="Z108" s="225"/>
      <c r="AA108" s="225"/>
    </row>
    <row r="109" spans="3:27" s="226" customFormat="1" ht="12.5" hidden="1" x14ac:dyDescent="0.25">
      <c r="C109" s="225"/>
      <c r="D109" s="225"/>
      <c r="E109" s="225"/>
      <c r="F109" s="225"/>
      <c r="G109" s="225"/>
      <c r="H109" s="225"/>
      <c r="I109" s="225"/>
      <c r="J109" s="225"/>
      <c r="K109" s="225"/>
      <c r="L109" s="225"/>
      <c r="M109" s="225"/>
      <c r="N109" s="225"/>
      <c r="O109" s="225"/>
      <c r="P109" s="225"/>
      <c r="Q109" s="225"/>
      <c r="R109" s="235"/>
      <c r="S109" s="235"/>
      <c r="T109" s="235"/>
      <c r="U109" s="235"/>
      <c r="V109" s="235"/>
      <c r="W109" s="225"/>
      <c r="X109" s="225"/>
      <c r="Y109" s="225"/>
      <c r="Z109" s="225"/>
      <c r="AA109" s="225"/>
    </row>
    <row r="110" spans="3:27" s="226" customFormat="1" ht="12.5" hidden="1" x14ac:dyDescent="0.25">
      <c r="C110" s="225"/>
      <c r="D110" s="225"/>
      <c r="E110" s="225"/>
      <c r="F110" s="225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5"/>
      <c r="R110" s="235"/>
      <c r="S110" s="235"/>
      <c r="T110" s="235"/>
      <c r="U110" s="235"/>
      <c r="V110" s="235"/>
      <c r="W110" s="225"/>
      <c r="X110" s="225"/>
      <c r="Y110" s="225"/>
      <c r="Z110" s="225"/>
      <c r="AA110" s="225"/>
    </row>
    <row r="111" spans="3:27" s="226" customFormat="1" ht="12.5" hidden="1" x14ac:dyDescent="0.25"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35"/>
      <c r="S111" s="235"/>
      <c r="T111" s="235"/>
      <c r="U111" s="235"/>
      <c r="V111" s="235"/>
      <c r="W111" s="225"/>
      <c r="X111" s="225"/>
      <c r="Y111" s="225"/>
      <c r="Z111" s="225"/>
      <c r="AA111" s="225"/>
    </row>
    <row r="112" spans="3:27" s="226" customFormat="1" ht="12.5" hidden="1" x14ac:dyDescent="0.25"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  <c r="R112" s="235"/>
      <c r="S112" s="235"/>
      <c r="T112" s="235"/>
      <c r="U112" s="235"/>
      <c r="V112" s="235"/>
      <c r="W112" s="225"/>
      <c r="X112" s="225"/>
      <c r="Y112" s="225"/>
      <c r="Z112" s="225"/>
      <c r="AA112" s="225"/>
    </row>
    <row r="113" spans="3:27" s="226" customFormat="1" ht="12.5" hidden="1" x14ac:dyDescent="0.25">
      <c r="C113" s="225"/>
      <c r="D113" s="225"/>
      <c r="E113" s="225"/>
      <c r="F113" s="225"/>
      <c r="G113" s="225"/>
      <c r="H113" s="225"/>
      <c r="I113" s="225"/>
      <c r="J113" s="225"/>
      <c r="K113" s="225"/>
      <c r="L113" s="225"/>
      <c r="M113" s="225"/>
      <c r="N113" s="225"/>
      <c r="O113" s="225"/>
      <c r="P113" s="225"/>
      <c r="Q113" s="225"/>
      <c r="R113" s="235"/>
      <c r="S113" s="235"/>
      <c r="T113" s="235"/>
      <c r="U113" s="235"/>
      <c r="V113" s="235"/>
      <c r="W113" s="225"/>
      <c r="X113" s="225"/>
      <c r="Y113" s="225"/>
      <c r="Z113" s="225"/>
      <c r="AA113" s="225"/>
    </row>
    <row r="114" spans="3:27" s="226" customFormat="1" ht="12.5" hidden="1" x14ac:dyDescent="0.25">
      <c r="C114" s="225"/>
      <c r="D114" s="225"/>
      <c r="E114" s="225"/>
      <c r="F114" s="225"/>
      <c r="G114" s="225"/>
      <c r="H114" s="225"/>
      <c r="I114" s="225"/>
      <c r="J114" s="225"/>
      <c r="K114" s="225"/>
      <c r="L114" s="225"/>
      <c r="M114" s="225"/>
      <c r="N114" s="225"/>
      <c r="O114" s="225"/>
      <c r="P114" s="225"/>
      <c r="Q114" s="225"/>
      <c r="R114" s="235"/>
      <c r="S114" s="235"/>
      <c r="T114" s="235"/>
      <c r="U114" s="235"/>
      <c r="V114" s="235"/>
      <c r="W114" s="225"/>
      <c r="X114" s="225"/>
      <c r="Y114" s="225"/>
      <c r="Z114" s="225"/>
      <c r="AA114" s="225"/>
    </row>
    <row r="115" spans="3:27" s="226" customFormat="1" ht="12.5" hidden="1" x14ac:dyDescent="0.25">
      <c r="C115" s="225"/>
      <c r="D115" s="225"/>
      <c r="E115" s="225"/>
      <c r="F115" s="225"/>
      <c r="G115" s="225"/>
      <c r="H115" s="225"/>
      <c r="I115" s="225"/>
      <c r="J115" s="225"/>
      <c r="K115" s="225"/>
      <c r="L115" s="225"/>
      <c r="M115" s="225"/>
      <c r="N115" s="225"/>
      <c r="O115" s="225"/>
      <c r="P115" s="225"/>
      <c r="Q115" s="225"/>
      <c r="R115" s="235"/>
      <c r="S115" s="235"/>
      <c r="T115" s="235"/>
      <c r="U115" s="235"/>
      <c r="V115" s="235"/>
      <c r="W115" s="225"/>
      <c r="X115" s="225"/>
      <c r="Y115" s="225"/>
      <c r="Z115" s="225"/>
      <c r="AA115" s="225"/>
    </row>
    <row r="116" spans="3:27" s="226" customFormat="1" ht="12.5" hidden="1" x14ac:dyDescent="0.25">
      <c r="C116" s="225"/>
      <c r="D116" s="225"/>
      <c r="E116" s="225"/>
      <c r="F116" s="225"/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35"/>
      <c r="S116" s="235"/>
      <c r="T116" s="235"/>
      <c r="U116" s="235"/>
      <c r="V116" s="235"/>
      <c r="W116" s="225"/>
      <c r="X116" s="225"/>
      <c r="Y116" s="225"/>
      <c r="Z116" s="225"/>
      <c r="AA116" s="225"/>
    </row>
    <row r="117" spans="3:27" s="226" customFormat="1" ht="12.5" hidden="1" x14ac:dyDescent="0.25">
      <c r="C117" s="225"/>
      <c r="D117" s="225"/>
      <c r="E117" s="225"/>
      <c r="F117" s="225"/>
      <c r="G117" s="225"/>
      <c r="H117" s="225"/>
      <c r="I117" s="225"/>
      <c r="J117" s="225"/>
      <c r="K117" s="225"/>
      <c r="L117" s="225"/>
      <c r="M117" s="225"/>
      <c r="N117" s="225"/>
      <c r="O117" s="225"/>
      <c r="P117" s="225"/>
      <c r="Q117" s="225"/>
      <c r="R117" s="235"/>
      <c r="S117" s="235"/>
      <c r="T117" s="235"/>
      <c r="U117" s="235"/>
      <c r="V117" s="235"/>
      <c r="W117" s="225"/>
      <c r="X117" s="225"/>
      <c r="Y117" s="225"/>
      <c r="Z117" s="225"/>
      <c r="AA117" s="225"/>
    </row>
    <row r="118" spans="3:27" s="226" customFormat="1" ht="12.5" hidden="1" x14ac:dyDescent="0.25">
      <c r="C118" s="225"/>
      <c r="D118" s="225"/>
      <c r="E118" s="225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5"/>
      <c r="Q118" s="225"/>
      <c r="R118" s="235"/>
      <c r="S118" s="235"/>
      <c r="T118" s="235"/>
      <c r="U118" s="235"/>
      <c r="V118" s="235"/>
      <c r="W118" s="225"/>
      <c r="X118" s="225"/>
      <c r="Y118" s="225"/>
      <c r="Z118" s="225"/>
      <c r="AA118" s="225"/>
    </row>
    <row r="119" spans="3:27" s="226" customFormat="1" ht="12.5" hidden="1" x14ac:dyDescent="0.25">
      <c r="C119" s="225"/>
      <c r="D119" s="225"/>
      <c r="E119" s="225"/>
      <c r="F119" s="225"/>
      <c r="G119" s="225"/>
      <c r="H119" s="225"/>
      <c r="I119" s="225"/>
      <c r="J119" s="225"/>
      <c r="K119" s="225"/>
      <c r="L119" s="225"/>
      <c r="M119" s="225"/>
      <c r="N119" s="225"/>
      <c r="O119" s="225"/>
      <c r="P119" s="225"/>
      <c r="Q119" s="225"/>
      <c r="R119" s="235"/>
      <c r="S119" s="235"/>
      <c r="T119" s="235"/>
      <c r="U119" s="235"/>
      <c r="V119" s="235"/>
      <c r="W119" s="225"/>
      <c r="X119" s="225"/>
      <c r="Y119" s="225"/>
      <c r="Z119" s="225"/>
      <c r="AA119" s="225"/>
    </row>
    <row r="120" spans="3:27" s="226" customFormat="1" ht="12.5" hidden="1" x14ac:dyDescent="0.25">
      <c r="C120" s="225"/>
      <c r="D120" s="225"/>
      <c r="E120" s="225"/>
      <c r="F120" s="225"/>
      <c r="G120" s="225"/>
      <c r="H120" s="225"/>
      <c r="I120" s="225"/>
      <c r="J120" s="225"/>
      <c r="K120" s="225"/>
      <c r="L120" s="225"/>
      <c r="M120" s="225"/>
      <c r="N120" s="225"/>
      <c r="O120" s="225"/>
      <c r="P120" s="225"/>
      <c r="Q120" s="225"/>
      <c r="R120" s="235"/>
      <c r="S120" s="235"/>
      <c r="T120" s="235"/>
      <c r="U120" s="235"/>
      <c r="V120" s="235"/>
      <c r="W120" s="225"/>
      <c r="X120" s="225"/>
      <c r="Y120" s="225"/>
      <c r="Z120" s="225"/>
      <c r="AA120" s="225"/>
    </row>
    <row r="121" spans="3:27" s="226" customFormat="1" ht="12.5" hidden="1" x14ac:dyDescent="0.25">
      <c r="C121" s="225"/>
      <c r="D121" s="225"/>
      <c r="E121" s="225"/>
      <c r="F121" s="225"/>
      <c r="G121" s="225"/>
      <c r="H121" s="225"/>
      <c r="I121" s="225"/>
      <c r="J121" s="225"/>
      <c r="K121" s="225"/>
      <c r="L121" s="225"/>
      <c r="M121" s="225"/>
      <c r="N121" s="225"/>
      <c r="O121" s="225"/>
      <c r="P121" s="225"/>
      <c r="Q121" s="225"/>
      <c r="R121" s="235"/>
      <c r="S121" s="235"/>
      <c r="T121" s="235"/>
      <c r="U121" s="235"/>
      <c r="V121" s="235"/>
      <c r="W121" s="225"/>
      <c r="X121" s="225"/>
      <c r="Y121" s="225"/>
      <c r="Z121" s="225"/>
      <c r="AA121" s="225"/>
    </row>
    <row r="122" spans="3:27" s="226" customFormat="1" ht="12.5" hidden="1" x14ac:dyDescent="0.25">
      <c r="C122" s="225"/>
      <c r="D122" s="225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5"/>
      <c r="Q122" s="225"/>
      <c r="R122" s="235"/>
      <c r="S122" s="235"/>
      <c r="T122" s="235"/>
      <c r="U122" s="235"/>
      <c r="V122" s="235"/>
      <c r="W122" s="225"/>
      <c r="X122" s="225"/>
      <c r="Y122" s="225"/>
      <c r="Z122" s="225"/>
      <c r="AA122" s="225"/>
    </row>
    <row r="123" spans="3:27" s="226" customFormat="1" ht="12.5" hidden="1" x14ac:dyDescent="0.25">
      <c r="C123" s="225"/>
      <c r="D123" s="225"/>
      <c r="E123" s="225"/>
      <c r="F123" s="225"/>
      <c r="G123" s="225"/>
      <c r="H123" s="225"/>
      <c r="I123" s="225"/>
      <c r="J123" s="225"/>
      <c r="K123" s="225"/>
      <c r="L123" s="225"/>
      <c r="M123" s="225"/>
      <c r="N123" s="225"/>
      <c r="O123" s="225"/>
      <c r="P123" s="225"/>
      <c r="Q123" s="225"/>
      <c r="R123" s="235"/>
      <c r="S123" s="235"/>
      <c r="T123" s="235"/>
      <c r="U123" s="235"/>
      <c r="V123" s="235"/>
      <c r="W123" s="225"/>
      <c r="X123" s="225"/>
      <c r="Y123" s="225"/>
      <c r="Z123" s="225"/>
      <c r="AA123" s="225"/>
    </row>
    <row r="124" spans="3:27" s="226" customFormat="1" ht="12.5" hidden="1" x14ac:dyDescent="0.25">
      <c r="C124" s="225"/>
      <c r="D124" s="225"/>
      <c r="E124" s="225"/>
      <c r="F124" s="225"/>
      <c r="G124" s="225"/>
      <c r="H124" s="225"/>
      <c r="I124" s="225"/>
      <c r="J124" s="225"/>
      <c r="K124" s="225"/>
      <c r="L124" s="225"/>
      <c r="M124" s="225"/>
      <c r="N124" s="225"/>
      <c r="O124" s="225"/>
      <c r="P124" s="225"/>
      <c r="Q124" s="225"/>
      <c r="R124" s="235"/>
      <c r="S124" s="235"/>
      <c r="T124" s="235"/>
      <c r="U124" s="235"/>
      <c r="V124" s="235"/>
      <c r="W124" s="225"/>
      <c r="X124" s="225"/>
      <c r="Y124" s="225"/>
      <c r="Z124" s="225"/>
      <c r="AA124" s="225"/>
    </row>
    <row r="125" spans="3:27" s="226" customFormat="1" ht="12.5" hidden="1" x14ac:dyDescent="0.25">
      <c r="C125" s="225"/>
      <c r="D125" s="225"/>
      <c r="E125" s="225"/>
      <c r="F125" s="225"/>
      <c r="G125" s="225"/>
      <c r="H125" s="225"/>
      <c r="I125" s="225"/>
      <c r="J125" s="225"/>
      <c r="K125" s="225"/>
      <c r="L125" s="225"/>
      <c r="M125" s="225"/>
      <c r="N125" s="225"/>
      <c r="O125" s="225"/>
      <c r="P125" s="225"/>
      <c r="Q125" s="225"/>
      <c r="R125" s="235"/>
      <c r="S125" s="235"/>
      <c r="T125" s="235"/>
      <c r="U125" s="235"/>
      <c r="V125" s="235"/>
      <c r="W125" s="225"/>
      <c r="X125" s="225"/>
      <c r="Y125" s="225"/>
      <c r="Z125" s="225"/>
      <c r="AA125" s="225"/>
    </row>
    <row r="126" spans="3:27" s="226" customFormat="1" ht="12.5" hidden="1" x14ac:dyDescent="0.25">
      <c r="C126" s="225"/>
      <c r="D126" s="225"/>
      <c r="E126" s="225"/>
      <c r="F126" s="225"/>
      <c r="G126" s="225"/>
      <c r="H126" s="225"/>
      <c r="I126" s="225"/>
      <c r="J126" s="225"/>
      <c r="K126" s="225"/>
      <c r="L126" s="225"/>
      <c r="M126" s="225"/>
      <c r="N126" s="225"/>
      <c r="O126" s="225"/>
      <c r="P126" s="225"/>
      <c r="Q126" s="225"/>
      <c r="R126" s="235"/>
      <c r="S126" s="235"/>
      <c r="T126" s="235"/>
      <c r="U126" s="235"/>
      <c r="V126" s="235"/>
      <c r="W126" s="225"/>
      <c r="X126" s="225"/>
      <c r="Y126" s="225"/>
      <c r="Z126" s="225"/>
      <c r="AA126" s="225"/>
    </row>
    <row r="127" spans="3:27" s="226" customFormat="1" ht="12.5" hidden="1" x14ac:dyDescent="0.25"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5"/>
      <c r="R127" s="235"/>
      <c r="S127" s="235"/>
      <c r="T127" s="235"/>
      <c r="U127" s="235"/>
      <c r="V127" s="235"/>
      <c r="W127" s="225"/>
      <c r="X127" s="225"/>
      <c r="Y127" s="225"/>
      <c r="Z127" s="225"/>
      <c r="AA127" s="225"/>
    </row>
    <row r="128" spans="3:27" s="226" customFormat="1" ht="12.5" hidden="1" x14ac:dyDescent="0.25">
      <c r="C128" s="225"/>
      <c r="D128" s="225"/>
      <c r="E128" s="225"/>
      <c r="F128" s="225"/>
      <c r="G128" s="225"/>
      <c r="H128" s="225"/>
      <c r="I128" s="225"/>
      <c r="J128" s="225"/>
      <c r="K128" s="225"/>
      <c r="L128" s="225"/>
      <c r="M128" s="225"/>
      <c r="N128" s="225"/>
      <c r="O128" s="225"/>
      <c r="P128" s="225"/>
      <c r="Q128" s="225"/>
      <c r="R128" s="235"/>
      <c r="S128" s="235"/>
      <c r="T128" s="235"/>
      <c r="U128" s="235"/>
      <c r="V128" s="235"/>
      <c r="W128" s="225"/>
      <c r="X128" s="225"/>
      <c r="Y128" s="225"/>
      <c r="Z128" s="225"/>
      <c r="AA128" s="225"/>
    </row>
    <row r="129" spans="3:27" s="226" customFormat="1" ht="12.5" hidden="1" x14ac:dyDescent="0.25">
      <c r="C129" s="225"/>
      <c r="D129" s="225"/>
      <c r="E129" s="225"/>
      <c r="F129" s="225"/>
      <c r="G129" s="225"/>
      <c r="H129" s="225"/>
      <c r="I129" s="225"/>
      <c r="J129" s="225"/>
      <c r="K129" s="225"/>
      <c r="L129" s="225"/>
      <c r="M129" s="225"/>
      <c r="N129" s="225"/>
      <c r="O129" s="225"/>
      <c r="P129" s="225"/>
      <c r="Q129" s="225"/>
      <c r="R129" s="235"/>
      <c r="S129" s="235"/>
      <c r="T129" s="235"/>
      <c r="U129" s="235"/>
      <c r="V129" s="235"/>
      <c r="W129" s="225"/>
      <c r="X129" s="225"/>
      <c r="Y129" s="225"/>
      <c r="Z129" s="225"/>
      <c r="AA129" s="225"/>
    </row>
    <row r="130" spans="3:27" s="226" customFormat="1" ht="12.5" hidden="1" x14ac:dyDescent="0.25"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35"/>
      <c r="S130" s="235"/>
      <c r="T130" s="235"/>
      <c r="U130" s="235"/>
      <c r="V130" s="235"/>
      <c r="W130" s="225"/>
      <c r="X130" s="225"/>
      <c r="Y130" s="225"/>
      <c r="Z130" s="225"/>
      <c r="AA130" s="225"/>
    </row>
    <row r="131" spans="3:27" s="226" customFormat="1" ht="12.5" hidden="1" x14ac:dyDescent="0.25">
      <c r="C131" s="225"/>
      <c r="D131" s="225"/>
      <c r="E131" s="225"/>
      <c r="F131" s="225"/>
      <c r="G131" s="225"/>
      <c r="H131" s="225"/>
      <c r="I131" s="225"/>
      <c r="J131" s="225"/>
      <c r="K131" s="225"/>
      <c r="L131" s="225"/>
      <c r="M131" s="225"/>
      <c r="N131" s="225"/>
      <c r="O131" s="225"/>
      <c r="P131" s="225"/>
      <c r="Q131" s="225"/>
      <c r="R131" s="235"/>
      <c r="S131" s="235"/>
      <c r="T131" s="235"/>
      <c r="U131" s="235"/>
      <c r="V131" s="235"/>
      <c r="W131" s="225"/>
      <c r="X131" s="225"/>
      <c r="Y131" s="225"/>
      <c r="Z131" s="225"/>
      <c r="AA131" s="225"/>
    </row>
    <row r="132" spans="3:27" s="226" customFormat="1" ht="12.5" hidden="1" x14ac:dyDescent="0.25">
      <c r="C132" s="225"/>
      <c r="D132" s="225"/>
      <c r="E132" s="225"/>
      <c r="F132" s="225"/>
      <c r="G132" s="225"/>
      <c r="H132" s="225"/>
      <c r="I132" s="225"/>
      <c r="J132" s="225"/>
      <c r="K132" s="225"/>
      <c r="L132" s="225"/>
      <c r="M132" s="225"/>
      <c r="N132" s="225"/>
      <c r="O132" s="225"/>
      <c r="P132" s="225"/>
      <c r="Q132" s="225"/>
      <c r="R132" s="235"/>
      <c r="S132" s="235"/>
      <c r="T132" s="235"/>
      <c r="U132" s="235"/>
      <c r="V132" s="235"/>
      <c r="W132" s="225"/>
      <c r="X132" s="225"/>
      <c r="Y132" s="225"/>
      <c r="Z132" s="225"/>
      <c r="AA132" s="225"/>
    </row>
    <row r="133" spans="3:27" s="226" customFormat="1" ht="12.5" hidden="1" x14ac:dyDescent="0.25">
      <c r="C133" s="225"/>
      <c r="D133" s="225"/>
      <c r="E133" s="225"/>
      <c r="F133" s="225"/>
      <c r="G133" s="225"/>
      <c r="H133" s="225"/>
      <c r="I133" s="225"/>
      <c r="J133" s="225"/>
      <c r="K133" s="225"/>
      <c r="L133" s="225"/>
      <c r="M133" s="225"/>
      <c r="N133" s="225"/>
      <c r="O133" s="225"/>
      <c r="P133" s="225"/>
      <c r="Q133" s="225"/>
      <c r="R133" s="235"/>
      <c r="S133" s="235"/>
      <c r="T133" s="235"/>
      <c r="U133" s="235"/>
      <c r="V133" s="235"/>
      <c r="W133" s="225"/>
      <c r="X133" s="225"/>
      <c r="Y133" s="225"/>
      <c r="Z133" s="225"/>
      <c r="AA133" s="225"/>
    </row>
    <row r="134" spans="3:27" s="226" customFormat="1" ht="12.5" hidden="1" x14ac:dyDescent="0.25">
      <c r="C134" s="225"/>
      <c r="D134" s="225"/>
      <c r="E134" s="225"/>
      <c r="F134" s="225"/>
      <c r="G134" s="225"/>
      <c r="H134" s="225"/>
      <c r="I134" s="225"/>
      <c r="J134" s="225"/>
      <c r="K134" s="225"/>
      <c r="L134" s="225"/>
      <c r="M134" s="225"/>
      <c r="N134" s="225"/>
      <c r="O134" s="225"/>
      <c r="P134" s="225"/>
      <c r="Q134" s="225"/>
      <c r="R134" s="235"/>
      <c r="S134" s="235"/>
      <c r="T134" s="235"/>
      <c r="U134" s="235"/>
      <c r="V134" s="235"/>
      <c r="W134" s="225"/>
      <c r="X134" s="225"/>
      <c r="Y134" s="225"/>
      <c r="Z134" s="225"/>
      <c r="AA134" s="225"/>
    </row>
    <row r="135" spans="3:27" s="226" customFormat="1" ht="12.5" hidden="1" x14ac:dyDescent="0.25">
      <c r="C135" s="225"/>
      <c r="D135" s="225"/>
      <c r="E135" s="225"/>
      <c r="F135" s="225"/>
      <c r="G135" s="225"/>
      <c r="H135" s="225"/>
      <c r="I135" s="225"/>
      <c r="J135" s="225"/>
      <c r="K135" s="225"/>
      <c r="L135" s="225"/>
      <c r="M135" s="225"/>
      <c r="N135" s="225"/>
      <c r="O135" s="225"/>
      <c r="P135" s="225"/>
      <c r="Q135" s="225"/>
      <c r="R135" s="235"/>
      <c r="S135" s="235"/>
      <c r="T135" s="235"/>
      <c r="U135" s="235"/>
      <c r="V135" s="235"/>
      <c r="W135" s="225"/>
      <c r="X135" s="225"/>
      <c r="Y135" s="225"/>
      <c r="Z135" s="225"/>
      <c r="AA135" s="225"/>
    </row>
    <row r="136" spans="3:27" s="226" customFormat="1" ht="12.5" hidden="1" x14ac:dyDescent="0.25">
      <c r="C136" s="225"/>
      <c r="D136" s="225"/>
      <c r="E136" s="225"/>
      <c r="F136" s="225"/>
      <c r="G136" s="225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35"/>
      <c r="S136" s="235"/>
      <c r="T136" s="235"/>
      <c r="U136" s="235"/>
      <c r="V136" s="235"/>
      <c r="W136" s="225"/>
      <c r="X136" s="225"/>
      <c r="Y136" s="225"/>
      <c r="Z136" s="225"/>
      <c r="AA136" s="225"/>
    </row>
    <row r="137" spans="3:27" s="226" customFormat="1" ht="12.5" hidden="1" x14ac:dyDescent="0.25"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35"/>
      <c r="S137" s="235"/>
      <c r="T137" s="235"/>
      <c r="U137" s="235"/>
      <c r="V137" s="235"/>
      <c r="W137" s="225"/>
      <c r="X137" s="225"/>
      <c r="Y137" s="225"/>
      <c r="Z137" s="225"/>
      <c r="AA137" s="225"/>
    </row>
    <row r="138" spans="3:27" s="226" customFormat="1" ht="12.5" hidden="1" x14ac:dyDescent="0.25">
      <c r="C138" s="225"/>
      <c r="D138" s="225"/>
      <c r="E138" s="225"/>
      <c r="F138" s="225"/>
      <c r="G138" s="225"/>
      <c r="H138" s="225"/>
      <c r="I138" s="225"/>
      <c r="J138" s="225"/>
      <c r="K138" s="225"/>
      <c r="L138" s="225"/>
      <c r="M138" s="225"/>
      <c r="N138" s="225"/>
      <c r="O138" s="225"/>
      <c r="P138" s="225"/>
      <c r="Q138" s="225"/>
      <c r="R138" s="235"/>
      <c r="S138" s="235"/>
      <c r="T138" s="235"/>
      <c r="U138" s="235"/>
      <c r="V138" s="235"/>
      <c r="W138" s="225"/>
      <c r="X138" s="225"/>
      <c r="Y138" s="225"/>
      <c r="Z138" s="225"/>
      <c r="AA138" s="225"/>
    </row>
    <row r="139" spans="3:27" s="226" customFormat="1" ht="12.5" hidden="1" x14ac:dyDescent="0.25">
      <c r="C139" s="225"/>
      <c r="D139" s="225"/>
      <c r="E139" s="225"/>
      <c r="F139" s="225"/>
      <c r="G139" s="225"/>
      <c r="H139" s="225"/>
      <c r="I139" s="225"/>
      <c r="J139" s="225"/>
      <c r="K139" s="225"/>
      <c r="L139" s="225"/>
      <c r="M139" s="225"/>
      <c r="N139" s="225"/>
      <c r="O139" s="225"/>
      <c r="P139" s="225"/>
      <c r="Q139" s="225"/>
      <c r="R139" s="235"/>
      <c r="S139" s="235"/>
      <c r="T139" s="235"/>
      <c r="U139" s="235"/>
      <c r="V139" s="235"/>
      <c r="W139" s="225"/>
      <c r="X139" s="225"/>
      <c r="Y139" s="225"/>
      <c r="Z139" s="225"/>
      <c r="AA139" s="225"/>
    </row>
    <row r="140" spans="3:27" s="226" customFormat="1" ht="12.5" hidden="1" x14ac:dyDescent="0.25">
      <c r="C140" s="225"/>
      <c r="D140" s="225"/>
      <c r="E140" s="225"/>
      <c r="F140" s="225"/>
      <c r="G140" s="225"/>
      <c r="H140" s="225"/>
      <c r="I140" s="225"/>
      <c r="J140" s="225"/>
      <c r="K140" s="225"/>
      <c r="L140" s="225"/>
      <c r="M140" s="225"/>
      <c r="N140" s="225"/>
      <c r="O140" s="225"/>
      <c r="P140" s="225"/>
      <c r="Q140" s="225"/>
      <c r="R140" s="235"/>
      <c r="S140" s="235"/>
      <c r="T140" s="235"/>
      <c r="U140" s="235"/>
      <c r="V140" s="235"/>
      <c r="W140" s="225"/>
      <c r="X140" s="225"/>
      <c r="Y140" s="225"/>
      <c r="Z140" s="225"/>
      <c r="AA140" s="225"/>
    </row>
    <row r="141" spans="3:27" s="226" customFormat="1" ht="12.5" hidden="1" x14ac:dyDescent="0.25">
      <c r="C141" s="225"/>
      <c r="D141" s="225"/>
      <c r="E141" s="225"/>
      <c r="F141" s="225"/>
      <c r="G141" s="225"/>
      <c r="H141" s="225"/>
      <c r="I141" s="225"/>
      <c r="J141" s="225"/>
      <c r="K141" s="225"/>
      <c r="L141" s="225"/>
      <c r="M141" s="225"/>
      <c r="N141" s="225"/>
      <c r="O141" s="225"/>
      <c r="P141" s="225"/>
      <c r="Q141" s="225"/>
      <c r="R141" s="235"/>
      <c r="S141" s="235"/>
      <c r="T141" s="235"/>
      <c r="U141" s="235"/>
      <c r="V141" s="235"/>
      <c r="W141" s="225"/>
      <c r="X141" s="225"/>
      <c r="Y141" s="225"/>
      <c r="Z141" s="225"/>
      <c r="AA141" s="225"/>
    </row>
    <row r="142" spans="3:27" s="226" customFormat="1" ht="12.5" hidden="1" x14ac:dyDescent="0.25"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25"/>
      <c r="P142" s="225"/>
      <c r="Q142" s="225"/>
      <c r="R142" s="235"/>
      <c r="S142" s="235"/>
      <c r="T142" s="235"/>
      <c r="U142" s="235"/>
      <c r="V142" s="235"/>
      <c r="W142" s="225"/>
      <c r="X142" s="225"/>
      <c r="Y142" s="225"/>
      <c r="Z142" s="225"/>
      <c r="AA142" s="225"/>
    </row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</sheetData>
  <mergeCells count="8">
    <mergeCell ref="C2:N2"/>
    <mergeCell ref="R4:V4"/>
    <mergeCell ref="C6:C8"/>
    <mergeCell ref="E4:G4"/>
    <mergeCell ref="H4:J4"/>
    <mergeCell ref="K4:L4"/>
    <mergeCell ref="M4:N4"/>
    <mergeCell ref="O4:P4"/>
  </mergeCells>
  <conditionalFormatting sqref="F6:F8 I6:I8">
    <cfRule type="cellIs" dxfId="7" priority="19" operator="lessThan">
      <formula>G6</formula>
    </cfRule>
    <cfRule type="cellIs" dxfId="6" priority="20" operator="greaterThan">
      <formula>G6</formula>
    </cfRule>
  </conditionalFormatting>
  <conditionalFormatting sqref="K6:K8">
    <cfRule type="cellIs" dxfId="5" priority="11" operator="lessThan">
      <formula>L6</formula>
    </cfRule>
    <cfRule type="cellIs" dxfId="4" priority="12" operator="greaterThan">
      <formula>L6</formula>
    </cfRule>
  </conditionalFormatting>
  <conditionalFormatting sqref="M6:M8">
    <cfRule type="cellIs" dxfId="3" priority="7" operator="lessThan">
      <formula>N6</formula>
    </cfRule>
    <cfRule type="cellIs" dxfId="2" priority="8" operator="greaterThan">
      <formula>N6</formula>
    </cfRule>
  </conditionalFormatting>
  <conditionalFormatting sqref="O6:O8">
    <cfRule type="cellIs" dxfId="1" priority="3" operator="lessThan">
      <formula>P6</formula>
    </cfRule>
    <cfRule type="cellIs" dxfId="0" priority="4" operator="greaterThan">
      <formula>P6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Occupancy Summary - Numeric</vt:lpstr>
      <vt:lpstr>Revenue Summary</vt:lpstr>
      <vt:lpstr>Segment_Summary</vt:lpstr>
      <vt:lpstr>Day on Day FC</vt:lpstr>
      <vt:lpstr>Glossary</vt:lpstr>
      <vt:lpstr>Summary</vt:lpstr>
      <vt:lpstr>Key_Points</vt:lpstr>
      <vt:lpstr>KP</vt:lpstr>
      <vt:lpstr>'Occupancy Summary - Numeric'!Print_Area</vt:lpstr>
      <vt:lpstr>'Revenue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Ray</dc:creator>
  <cp:lastModifiedBy>dell</cp:lastModifiedBy>
  <cp:lastPrinted>2013-12-11T12:58:44Z</cp:lastPrinted>
  <dcterms:created xsi:type="dcterms:W3CDTF">2008-09-30T10:36:36Z</dcterms:created>
  <dcterms:modified xsi:type="dcterms:W3CDTF">2023-06-10T07:27:53Z</dcterms:modified>
</cp:coreProperties>
</file>