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8_{BC34FA8D-B834-D146-989F-9EB6669DD730}" xr6:coauthVersionLast="45" xr6:coauthVersionMax="45" xr10:uidLastSave="{00000000-0000-0000-0000-000000000000}"/>
  <bookViews>
    <workbookView xWindow="0" yWindow="0" windowWidth="35840" windowHeight="22400" tabRatio="775"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s>
  <calcPr calcId="191029"/>
</workbook>
</file>

<file path=xl/calcChain.xml><?xml version="1.0" encoding="utf-8"?>
<calcChain xmlns="http://schemas.openxmlformats.org/spreadsheetml/2006/main">
  <c r="X58" i="9" l="1"/>
  <c r="W58" i="7"/>
  <c r="G58" i="7"/>
  <c r="AC58" i="8"/>
  <c r="AC58" i="7" s="1"/>
  <c r="AA58" i="8"/>
  <c r="Y58" i="8"/>
  <c r="Y58" i="7" s="1"/>
  <c r="U58" i="8"/>
  <c r="S58" i="8"/>
  <c r="Q58" i="8"/>
  <c r="O58" i="8"/>
  <c r="M58" i="8"/>
  <c r="AE58" i="8" s="1"/>
  <c r="K58" i="8"/>
  <c r="J58" i="8"/>
  <c r="I58" i="8"/>
  <c r="I58" i="7" s="1"/>
  <c r="H58" i="8"/>
  <c r="H58" i="7" s="1"/>
  <c r="G58" i="8"/>
  <c r="F58" i="8"/>
  <c r="E58" i="8"/>
  <c r="D58" i="8"/>
  <c r="C58" i="8"/>
  <c r="AA58" i="9"/>
  <c r="AB58" i="9" s="1"/>
  <c r="Y58" i="9"/>
  <c r="Y57" i="7" s="1"/>
  <c r="W58" i="9"/>
  <c r="U58" i="9"/>
  <c r="T58" i="9"/>
  <c r="S58" i="9"/>
  <c r="S58" i="7" s="1"/>
  <c r="T58" i="7" s="1"/>
  <c r="Q58" i="9"/>
  <c r="R58" i="9" s="1"/>
  <c r="O58" i="9"/>
  <c r="P58" i="9" s="1"/>
  <c r="M58" i="9"/>
  <c r="K58" i="9"/>
  <c r="K58" i="7" s="1"/>
  <c r="J58" i="9"/>
  <c r="J58" i="7" s="1"/>
  <c r="I58" i="9"/>
  <c r="H58" i="9"/>
  <c r="G58" i="9"/>
  <c r="F58" i="9"/>
  <c r="F58" i="7" s="1"/>
  <c r="E58" i="9"/>
  <c r="E58" i="7" s="1"/>
  <c r="D58" i="9"/>
  <c r="D58" i="7" s="1"/>
  <c r="C58" i="9"/>
  <c r="AF58" i="6"/>
  <c r="AG58" i="6" s="1"/>
  <c r="M58" i="6"/>
  <c r="AF58" i="1"/>
  <c r="AG58" i="2"/>
  <c r="AF58" i="2"/>
  <c r="M58" i="2"/>
  <c r="AF58" i="4"/>
  <c r="W57" i="7"/>
  <c r="E57" i="7"/>
  <c r="D57" i="7"/>
  <c r="C57" i="7"/>
  <c r="AB57" i="8"/>
  <c r="AC57" i="8"/>
  <c r="AD57" i="8" s="1"/>
  <c r="AA57" i="8"/>
  <c r="Y57" i="8"/>
  <c r="U57" i="8"/>
  <c r="T57" i="8"/>
  <c r="S57" i="8"/>
  <c r="R57" i="8"/>
  <c r="Q57" i="8"/>
  <c r="O57" i="8"/>
  <c r="P57" i="8" s="1"/>
  <c r="N57" i="8"/>
  <c r="M57" i="8"/>
  <c r="K57" i="8"/>
  <c r="J57" i="8"/>
  <c r="I57" i="8"/>
  <c r="H57" i="8"/>
  <c r="H57" i="7" s="1"/>
  <c r="G57" i="8"/>
  <c r="G57" i="7" s="1"/>
  <c r="F57" i="8"/>
  <c r="F57" i="7" s="1"/>
  <c r="E57" i="8"/>
  <c r="D57" i="8"/>
  <c r="C57" i="8"/>
  <c r="AA57" i="9"/>
  <c r="AB57" i="9" s="1"/>
  <c r="Y57" i="9"/>
  <c r="W57" i="9"/>
  <c r="X57" i="9" s="1"/>
  <c r="U57" i="9"/>
  <c r="T57" i="9"/>
  <c r="S57" i="9"/>
  <c r="S57" i="7" s="1"/>
  <c r="T57" i="7" s="1"/>
  <c r="Q57" i="9"/>
  <c r="R57" i="9" s="1"/>
  <c r="O57" i="9"/>
  <c r="P57" i="9" s="1"/>
  <c r="M57" i="9"/>
  <c r="M57" i="7" s="1"/>
  <c r="K57" i="9"/>
  <c r="K57" i="7" s="1"/>
  <c r="J57" i="9"/>
  <c r="J57" i="7" s="1"/>
  <c r="I57" i="9"/>
  <c r="I57" i="7" s="1"/>
  <c r="H57" i="9"/>
  <c r="G57" i="9"/>
  <c r="F57" i="9"/>
  <c r="E57" i="9"/>
  <c r="D57" i="9"/>
  <c r="C57" i="9"/>
  <c r="AF57" i="3"/>
  <c r="AG57" i="3" s="1"/>
  <c r="M57" i="3"/>
  <c r="AF57" i="4"/>
  <c r="AG57" i="4" s="1"/>
  <c r="M57" i="4"/>
  <c r="AG57" i="5"/>
  <c r="AF57" i="5"/>
  <c r="M57" i="5"/>
  <c r="AF57" i="6"/>
  <c r="AG57" i="6" s="1"/>
  <c r="M57" i="6"/>
  <c r="AF57" i="1"/>
  <c r="AG57" i="1" s="1"/>
  <c r="M57" i="1"/>
  <c r="AF57" i="2"/>
  <c r="AG57" i="2" s="1"/>
  <c r="M57" i="2"/>
  <c r="W56" i="7"/>
  <c r="J56" i="7"/>
  <c r="AC56" i="8"/>
  <c r="AD56" i="8" s="1"/>
  <c r="AA56" i="8"/>
  <c r="Y56" i="8"/>
  <c r="Y56" i="7" s="1"/>
  <c r="U56" i="8"/>
  <c r="S56" i="8"/>
  <c r="T56" i="8" s="1"/>
  <c r="Q56" i="8"/>
  <c r="R56" i="8" s="1"/>
  <c r="O56" i="8"/>
  <c r="P56" i="8" s="1"/>
  <c r="M56" i="8"/>
  <c r="K56" i="8"/>
  <c r="K56" i="7" s="1"/>
  <c r="J56" i="8"/>
  <c r="I56" i="8"/>
  <c r="H56" i="8"/>
  <c r="G56" i="8"/>
  <c r="F56" i="8"/>
  <c r="E56" i="8"/>
  <c r="D56" i="8"/>
  <c r="C56" i="8"/>
  <c r="AA56" i="9"/>
  <c r="AB56" i="9" s="1"/>
  <c r="Y56" i="9"/>
  <c r="Y55" i="7" s="1"/>
  <c r="W56" i="9"/>
  <c r="X56" i="9" s="1"/>
  <c r="U56" i="9"/>
  <c r="T56" i="9"/>
  <c r="S56" i="9"/>
  <c r="Q56" i="9"/>
  <c r="R56" i="9" s="1"/>
  <c r="O56" i="9"/>
  <c r="P56" i="9" s="1"/>
  <c r="M56" i="9"/>
  <c r="K56" i="9"/>
  <c r="J56" i="9"/>
  <c r="I56" i="9"/>
  <c r="I56" i="7" s="1"/>
  <c r="H56" i="9"/>
  <c r="H56" i="7" s="1"/>
  <c r="G56" i="9"/>
  <c r="G56" i="7" s="1"/>
  <c r="F56" i="9"/>
  <c r="F56" i="7" s="1"/>
  <c r="E56" i="9"/>
  <c r="E56" i="7" s="1"/>
  <c r="D56" i="9"/>
  <c r="D56" i="7" s="1"/>
  <c r="C56" i="9"/>
  <c r="L56" i="9" s="1"/>
  <c r="AG56" i="3"/>
  <c r="AF56" i="3"/>
  <c r="M56" i="3"/>
  <c r="AF56" i="4"/>
  <c r="AG56" i="4" s="1"/>
  <c r="M56" i="4"/>
  <c r="AG56" i="5"/>
  <c r="AF56" i="5"/>
  <c r="M56" i="5"/>
  <c r="AG56" i="6"/>
  <c r="AF56" i="6"/>
  <c r="M56" i="6"/>
  <c r="AF56" i="1"/>
  <c r="AG56" i="1" s="1"/>
  <c r="M56" i="1"/>
  <c r="AF56" i="2"/>
  <c r="AG56" i="2" s="1"/>
  <c r="M56" i="2"/>
  <c r="AE55" i="8"/>
  <c r="AF55" i="8" s="1"/>
  <c r="AB54" i="8"/>
  <c r="AC54" i="8"/>
  <c r="AD54" i="8" s="1"/>
  <c r="AA54" i="8"/>
  <c r="Y54" i="8"/>
  <c r="Y54" i="7" s="1"/>
  <c r="U54" i="8"/>
  <c r="S54" i="8"/>
  <c r="T54" i="8" s="1"/>
  <c r="R54" i="8"/>
  <c r="Q54" i="8"/>
  <c r="O54" i="8"/>
  <c r="P54" i="8" s="1"/>
  <c r="M54" i="8"/>
  <c r="N54" i="8" s="1"/>
  <c r="K54" i="8"/>
  <c r="J54" i="8"/>
  <c r="I54" i="8"/>
  <c r="H54" i="8"/>
  <c r="G54" i="8"/>
  <c r="F54" i="8"/>
  <c r="E54" i="8"/>
  <c r="D54" i="8"/>
  <c r="C54" i="8"/>
  <c r="AC55" i="8"/>
  <c r="AD55" i="8" s="1"/>
  <c r="AA55" i="8"/>
  <c r="AB55" i="8" s="1"/>
  <c r="AB55" i="7" s="1"/>
  <c r="Y55" i="8"/>
  <c r="U55" i="8"/>
  <c r="S55" i="8"/>
  <c r="T55" i="8" s="1"/>
  <c r="Q55" i="8"/>
  <c r="R55" i="8" s="1"/>
  <c r="O55" i="8"/>
  <c r="P55" i="8" s="1"/>
  <c r="N55" i="8"/>
  <c r="M55" i="8"/>
  <c r="K55" i="8"/>
  <c r="J55" i="8"/>
  <c r="I55" i="8"/>
  <c r="H55" i="8"/>
  <c r="G55" i="8"/>
  <c r="F55" i="8"/>
  <c r="E55" i="8"/>
  <c r="D55" i="8"/>
  <c r="C55" i="8"/>
  <c r="AA55" i="7"/>
  <c r="W55" i="7"/>
  <c r="X55" i="7" s="1"/>
  <c r="Q55" i="7"/>
  <c r="J55" i="7"/>
  <c r="I55" i="7"/>
  <c r="G55" i="7"/>
  <c r="F55" i="7"/>
  <c r="D55" i="7"/>
  <c r="C55" i="7"/>
  <c r="AA55" i="9"/>
  <c r="AB55" i="9" s="1"/>
  <c r="Y55" i="9"/>
  <c r="W55" i="9"/>
  <c r="X55" i="9" s="1"/>
  <c r="U55" i="9"/>
  <c r="T55" i="9"/>
  <c r="S55" i="9"/>
  <c r="S55" i="7" s="1"/>
  <c r="Q55" i="9"/>
  <c r="R55" i="9" s="1"/>
  <c r="O55" i="9"/>
  <c r="P55" i="9" s="1"/>
  <c r="M55" i="9"/>
  <c r="AE55" i="9" s="1"/>
  <c r="K55" i="9"/>
  <c r="K55" i="7" s="1"/>
  <c r="J55" i="9"/>
  <c r="I55" i="9"/>
  <c r="H55" i="9"/>
  <c r="H55" i="7" s="1"/>
  <c r="G55" i="9"/>
  <c r="F55" i="9"/>
  <c r="E55" i="9"/>
  <c r="E55" i="7" s="1"/>
  <c r="D55" i="9"/>
  <c r="C55" i="9"/>
  <c r="AF55" i="3"/>
  <c r="AG55" i="3" s="1"/>
  <c r="M55" i="3"/>
  <c r="AF55" i="4"/>
  <c r="AG55" i="4" s="1"/>
  <c r="M55" i="4"/>
  <c r="AF55" i="5"/>
  <c r="AG55" i="5" s="1"/>
  <c r="M55" i="5"/>
  <c r="AF55" i="6"/>
  <c r="AG55" i="6" s="1"/>
  <c r="M55" i="6"/>
  <c r="AF55" i="1"/>
  <c r="AG55" i="1" s="1"/>
  <c r="M55" i="1"/>
  <c r="AF54" i="2"/>
  <c r="AG54" i="2" s="1"/>
  <c r="M54" i="2"/>
  <c r="W54" i="7"/>
  <c r="AA54" i="9"/>
  <c r="AB54" i="9" s="1"/>
  <c r="Y54" i="9"/>
  <c r="W54" i="9"/>
  <c r="X54" i="9" s="1"/>
  <c r="U54" i="9"/>
  <c r="T54" i="9"/>
  <c r="S54" i="9"/>
  <c r="S54" i="7" s="1"/>
  <c r="Q54" i="9"/>
  <c r="R54" i="9" s="1"/>
  <c r="O54" i="9"/>
  <c r="P54" i="9" s="1"/>
  <c r="M54" i="9"/>
  <c r="K54" i="9"/>
  <c r="J54" i="9"/>
  <c r="I54" i="9"/>
  <c r="H54" i="9"/>
  <c r="G54" i="9"/>
  <c r="F54" i="9"/>
  <c r="F54" i="7" s="1"/>
  <c r="E54" i="9"/>
  <c r="E54" i="7" s="1"/>
  <c r="D54" i="9"/>
  <c r="D54" i="7" s="1"/>
  <c r="C54" i="9"/>
  <c r="AG54" i="3"/>
  <c r="AF54" i="3"/>
  <c r="M54" i="3"/>
  <c r="AF54" i="4"/>
  <c r="AG54" i="4" s="1"/>
  <c r="M54" i="4"/>
  <c r="AF54" i="5"/>
  <c r="AG54" i="5" s="1"/>
  <c r="M54" i="5"/>
  <c r="AF54" i="6"/>
  <c r="AG54" i="6" s="1"/>
  <c r="M54" i="6"/>
  <c r="AG54" i="1"/>
  <c r="AF54" i="1"/>
  <c r="M54" i="1"/>
  <c r="M53" i="2"/>
  <c r="AF53" i="2"/>
  <c r="AG53" i="2" s="1"/>
  <c r="AD53" i="7"/>
  <c r="AC53" i="7"/>
  <c r="W53" i="7"/>
  <c r="AC53" i="8"/>
  <c r="AD53" i="8" s="1"/>
  <c r="AA53" i="8"/>
  <c r="Y53" i="8"/>
  <c r="U53" i="8"/>
  <c r="T53" i="8"/>
  <c r="S53" i="8"/>
  <c r="Q53" i="8"/>
  <c r="R53" i="8" s="1"/>
  <c r="O53" i="8"/>
  <c r="P53" i="8" s="1"/>
  <c r="N53" i="8"/>
  <c r="M53" i="8"/>
  <c r="AE53" i="8" s="1"/>
  <c r="K53" i="8"/>
  <c r="J53" i="8"/>
  <c r="I53" i="8"/>
  <c r="H53" i="8"/>
  <c r="G53" i="8"/>
  <c r="F53" i="8"/>
  <c r="E53" i="8"/>
  <c r="D53" i="8"/>
  <c r="C53" i="8"/>
  <c r="AA53" i="9"/>
  <c r="AB53" i="9" s="1"/>
  <c r="Y53" i="9"/>
  <c r="X53" i="9"/>
  <c r="W53" i="9"/>
  <c r="U53" i="9"/>
  <c r="T53" i="9"/>
  <c r="S53" i="9"/>
  <c r="S53" i="7" s="1"/>
  <c r="T53" i="7" s="1"/>
  <c r="Q53" i="9"/>
  <c r="R53" i="9" s="1"/>
  <c r="O53" i="9"/>
  <c r="P53" i="9" s="1"/>
  <c r="M53" i="9"/>
  <c r="K53" i="9"/>
  <c r="K53" i="7" s="1"/>
  <c r="J53" i="9"/>
  <c r="J53" i="7" s="1"/>
  <c r="I53" i="9"/>
  <c r="I53" i="7" s="1"/>
  <c r="H53" i="9"/>
  <c r="H53" i="7" s="1"/>
  <c r="G53" i="9"/>
  <c r="G53" i="7" s="1"/>
  <c r="F53" i="9"/>
  <c r="F53" i="7" s="1"/>
  <c r="E53" i="9"/>
  <c r="E53" i="7" s="1"/>
  <c r="D53" i="9"/>
  <c r="C53" i="9"/>
  <c r="AF53" i="5"/>
  <c r="AG53" i="5" s="1"/>
  <c r="M53" i="5"/>
  <c r="AF53" i="3"/>
  <c r="AG53" i="3" s="1"/>
  <c r="M53" i="3"/>
  <c r="AF53" i="4"/>
  <c r="AG53" i="4" s="1"/>
  <c r="M53" i="4"/>
  <c r="AF53" i="6"/>
  <c r="AG53" i="6" s="1"/>
  <c r="M53" i="6"/>
  <c r="AG53" i="1"/>
  <c r="AF53" i="1"/>
  <c r="M53" i="1"/>
  <c r="AA52" i="9"/>
  <c r="AB52" i="9" s="1"/>
  <c r="Y52" i="9"/>
  <c r="W52" i="9"/>
  <c r="X52" i="9" s="1"/>
  <c r="U52" i="9"/>
  <c r="T52" i="9"/>
  <c r="S52" i="9"/>
  <c r="Q52" i="9"/>
  <c r="R52" i="9" s="1"/>
  <c r="O52" i="9"/>
  <c r="P52" i="9" s="1"/>
  <c r="M52" i="9"/>
  <c r="K52" i="9"/>
  <c r="J52" i="9"/>
  <c r="J52" i="7" s="1"/>
  <c r="I52" i="9"/>
  <c r="I52" i="7" s="1"/>
  <c r="H52" i="9"/>
  <c r="H52" i="7" s="1"/>
  <c r="G52" i="9"/>
  <c r="G52" i="7" s="1"/>
  <c r="F52" i="9"/>
  <c r="F52" i="7" s="1"/>
  <c r="E52" i="9"/>
  <c r="E52" i="7" s="1"/>
  <c r="D52" i="9"/>
  <c r="C52" i="9"/>
  <c r="D52" i="7"/>
  <c r="AF52" i="2"/>
  <c r="AG52" i="2" s="1"/>
  <c r="M52" i="2"/>
  <c r="Y52" i="7"/>
  <c r="W52" i="7"/>
  <c r="S52" i="7"/>
  <c r="AC52" i="8"/>
  <c r="AD52" i="8" s="1"/>
  <c r="AA52" i="8"/>
  <c r="Y52" i="8"/>
  <c r="U52" i="8"/>
  <c r="S52" i="8"/>
  <c r="T52" i="8" s="1"/>
  <c r="Q52" i="8"/>
  <c r="R52" i="8" s="1"/>
  <c r="P52" i="8"/>
  <c r="O52" i="8"/>
  <c r="M52" i="8"/>
  <c r="K52" i="8"/>
  <c r="K52" i="7" s="1"/>
  <c r="J52" i="8"/>
  <c r="I52" i="8"/>
  <c r="H52" i="8"/>
  <c r="G52" i="8"/>
  <c r="F52" i="8"/>
  <c r="E52" i="8"/>
  <c r="D52" i="8"/>
  <c r="C52" i="8"/>
  <c r="AF52" i="3"/>
  <c r="AG52" i="3" s="1"/>
  <c r="M52" i="3"/>
  <c r="AG52" i="4"/>
  <c r="AF52" i="4"/>
  <c r="M52" i="4"/>
  <c r="AF52" i="5"/>
  <c r="AG52" i="5" s="1"/>
  <c r="M52" i="5"/>
  <c r="AF52" i="6"/>
  <c r="AG52" i="6" s="1"/>
  <c r="M52" i="6"/>
  <c r="AF52" i="1"/>
  <c r="AG52" i="1" s="1"/>
  <c r="M52" i="1"/>
  <c r="AF51" i="2"/>
  <c r="AG51" i="2" s="1"/>
  <c r="M51" i="2"/>
  <c r="W51" i="7"/>
  <c r="AC51" i="8"/>
  <c r="AA51" i="8"/>
  <c r="Y51" i="8"/>
  <c r="Y51" i="7" s="1"/>
  <c r="U51" i="8"/>
  <c r="T51" i="8"/>
  <c r="S51" i="8"/>
  <c r="Q51" i="8"/>
  <c r="R51" i="8" s="1"/>
  <c r="O51" i="8"/>
  <c r="P51" i="8" s="1"/>
  <c r="M51" i="8"/>
  <c r="K51" i="8"/>
  <c r="J51" i="8"/>
  <c r="I51" i="8"/>
  <c r="H51" i="8"/>
  <c r="G51" i="8"/>
  <c r="F51" i="8"/>
  <c r="E51" i="8"/>
  <c r="D51" i="8"/>
  <c r="C51" i="8"/>
  <c r="AA51" i="9"/>
  <c r="AB51" i="9" s="1"/>
  <c r="Y51" i="9"/>
  <c r="W51" i="9"/>
  <c r="X51" i="9" s="1"/>
  <c r="U51" i="9"/>
  <c r="T51" i="9"/>
  <c r="S51" i="9"/>
  <c r="S51" i="7" s="1"/>
  <c r="Q51" i="9"/>
  <c r="Q51" i="7" s="1"/>
  <c r="O51" i="9"/>
  <c r="O51" i="7" s="1"/>
  <c r="M51" i="9"/>
  <c r="K51" i="9"/>
  <c r="K51" i="7" s="1"/>
  <c r="J51" i="9"/>
  <c r="J51" i="7" s="1"/>
  <c r="I51" i="9"/>
  <c r="I51" i="7" s="1"/>
  <c r="H51" i="9"/>
  <c r="G51" i="9"/>
  <c r="F51" i="9"/>
  <c r="E51" i="9"/>
  <c r="D51" i="9"/>
  <c r="C51" i="9"/>
  <c r="AF51" i="3"/>
  <c r="AG51" i="3" s="1"/>
  <c r="M51" i="3"/>
  <c r="AF51" i="4"/>
  <c r="AG51" i="4" s="1"/>
  <c r="M51" i="4"/>
  <c r="AF51" i="5"/>
  <c r="AG51" i="5" s="1"/>
  <c r="M51" i="5"/>
  <c r="M51" i="6"/>
  <c r="AG51" i="6"/>
  <c r="AF51" i="6"/>
  <c r="M51" i="1"/>
  <c r="AF51" i="1"/>
  <c r="AG51" i="1" s="1"/>
  <c r="AF50" i="2"/>
  <c r="AG50" i="2" s="1"/>
  <c r="M50" i="2"/>
  <c r="J50" i="9"/>
  <c r="J49" i="9"/>
  <c r="W50" i="7"/>
  <c r="AD50" i="8"/>
  <c r="AB50" i="8"/>
  <c r="AC50" i="8"/>
  <c r="AC50" i="7" s="1"/>
  <c r="AD50" i="7" s="1"/>
  <c r="AA50" i="8"/>
  <c r="Y50" i="8"/>
  <c r="U50" i="8"/>
  <c r="S50" i="8"/>
  <c r="T50" i="8" s="1"/>
  <c r="Q50" i="8"/>
  <c r="R50" i="8" s="1"/>
  <c r="O50" i="8"/>
  <c r="P50" i="8" s="1"/>
  <c r="M50" i="8"/>
  <c r="K50" i="8"/>
  <c r="J50" i="8"/>
  <c r="J50" i="7" s="1"/>
  <c r="I50" i="8"/>
  <c r="H50" i="8"/>
  <c r="G50" i="8"/>
  <c r="F50" i="8"/>
  <c r="E50" i="8"/>
  <c r="D50" i="8"/>
  <c r="C50" i="8"/>
  <c r="AA50" i="9"/>
  <c r="AB50" i="9" s="1"/>
  <c r="Y50" i="9"/>
  <c r="W50" i="9"/>
  <c r="X50" i="9" s="1"/>
  <c r="U50" i="9"/>
  <c r="T50" i="9"/>
  <c r="S50" i="9"/>
  <c r="S50" i="7" s="1"/>
  <c r="Q50" i="9"/>
  <c r="R50" i="9" s="1"/>
  <c r="O50" i="9"/>
  <c r="P50" i="9" s="1"/>
  <c r="M50" i="9"/>
  <c r="K50" i="9"/>
  <c r="K50" i="7" s="1"/>
  <c r="I50" i="9"/>
  <c r="H50" i="9"/>
  <c r="G50" i="9"/>
  <c r="F50" i="9"/>
  <c r="E50" i="9"/>
  <c r="D50" i="9"/>
  <c r="D50" i="7" s="1"/>
  <c r="C50" i="9"/>
  <c r="AF50" i="3"/>
  <c r="AG50" i="3" s="1"/>
  <c r="M50" i="3"/>
  <c r="AG50" i="4"/>
  <c r="AF50" i="4"/>
  <c r="M50" i="4"/>
  <c r="AF50" i="5"/>
  <c r="AG50" i="5" s="1"/>
  <c r="M50" i="5"/>
  <c r="AG50" i="6"/>
  <c r="AF50" i="6"/>
  <c r="M50" i="6"/>
  <c r="AF50" i="1"/>
  <c r="AG50" i="1" s="1"/>
  <c r="M50" i="1"/>
  <c r="AF49" i="2"/>
  <c r="AG49" i="2" s="1"/>
  <c r="M49" i="2"/>
  <c r="AC49" i="7"/>
  <c r="AA49" i="7"/>
  <c r="W49" i="7"/>
  <c r="AC49" i="8"/>
  <c r="AA49" i="8"/>
  <c r="Y49" i="8"/>
  <c r="U49" i="8"/>
  <c r="S49" i="8"/>
  <c r="T49" i="8" s="1"/>
  <c r="Q49" i="8"/>
  <c r="R49" i="8" s="1"/>
  <c r="O49" i="8"/>
  <c r="P49" i="8" s="1"/>
  <c r="M49" i="8"/>
  <c r="K49" i="8"/>
  <c r="K49" i="7" s="1"/>
  <c r="J49" i="8"/>
  <c r="J49" i="7" s="1"/>
  <c r="I49" i="8"/>
  <c r="H49" i="8"/>
  <c r="G49" i="8"/>
  <c r="F49" i="8"/>
  <c r="E49" i="8"/>
  <c r="D49" i="8"/>
  <c r="C49" i="8"/>
  <c r="AA49" i="9"/>
  <c r="Y49" i="9"/>
  <c r="X49" i="9"/>
  <c r="X49" i="7" s="1"/>
  <c r="W49" i="9"/>
  <c r="U49" i="9"/>
  <c r="T49" i="9"/>
  <c r="S49" i="9"/>
  <c r="Q49" i="9"/>
  <c r="R49" i="9" s="1"/>
  <c r="O49" i="9"/>
  <c r="P49" i="9" s="1"/>
  <c r="M49" i="9"/>
  <c r="K49" i="9"/>
  <c r="I49" i="9"/>
  <c r="I49" i="7" s="1"/>
  <c r="H49" i="9"/>
  <c r="H49" i="7" s="1"/>
  <c r="G49" i="9"/>
  <c r="G49" i="7" s="1"/>
  <c r="F49" i="9"/>
  <c r="F49" i="7" s="1"/>
  <c r="E49" i="9"/>
  <c r="E49" i="7" s="1"/>
  <c r="D49" i="9"/>
  <c r="D49" i="7" s="1"/>
  <c r="C49" i="9"/>
  <c r="AG49" i="3"/>
  <c r="AF49" i="3"/>
  <c r="M49" i="3"/>
  <c r="AF49" i="4"/>
  <c r="AG49" i="6"/>
  <c r="AF49" i="6"/>
  <c r="M49" i="6"/>
  <c r="AG49" i="1"/>
  <c r="AF49" i="1"/>
  <c r="M49" i="1"/>
  <c r="AA48" i="9"/>
  <c r="AB48" i="9" s="1"/>
  <c r="Y48" i="9"/>
  <c r="W48" i="9"/>
  <c r="X48" i="9" s="1"/>
  <c r="X48" i="7" s="1"/>
  <c r="U48" i="9"/>
  <c r="T48" i="9"/>
  <c r="S48" i="9"/>
  <c r="Q48" i="9"/>
  <c r="R48" i="9" s="1"/>
  <c r="O48" i="9"/>
  <c r="P48" i="9" s="1"/>
  <c r="M48" i="9"/>
  <c r="AE48" i="9" s="1"/>
  <c r="K48" i="9"/>
  <c r="K48" i="7" s="1"/>
  <c r="J48" i="9"/>
  <c r="J48" i="7" s="1"/>
  <c r="I48" i="9"/>
  <c r="I48" i="7" s="1"/>
  <c r="H48" i="9"/>
  <c r="H48" i="7" s="1"/>
  <c r="G48" i="9"/>
  <c r="F48" i="9"/>
  <c r="E48" i="9"/>
  <c r="E48" i="7" s="1"/>
  <c r="D48" i="9"/>
  <c r="C48" i="9"/>
  <c r="W48" i="7"/>
  <c r="S48" i="7"/>
  <c r="T48" i="7" s="1"/>
  <c r="Q48" i="7"/>
  <c r="O48" i="7"/>
  <c r="AD48" i="8"/>
  <c r="AC48" i="8"/>
  <c r="AC48" i="7" s="1"/>
  <c r="AD48" i="7" s="1"/>
  <c r="AA48" i="8"/>
  <c r="AA48" i="7" s="1"/>
  <c r="Y48" i="8"/>
  <c r="Y48" i="7" s="1"/>
  <c r="U48" i="8"/>
  <c r="T48" i="8"/>
  <c r="S48" i="8"/>
  <c r="R48" i="8"/>
  <c r="Q48" i="8"/>
  <c r="O48" i="8"/>
  <c r="P48" i="8" s="1"/>
  <c r="M48" i="8"/>
  <c r="N48" i="8" s="1"/>
  <c r="K48" i="8"/>
  <c r="J48" i="8"/>
  <c r="I48" i="8"/>
  <c r="H48" i="8"/>
  <c r="G48" i="8"/>
  <c r="G48" i="7" s="1"/>
  <c r="F48" i="8"/>
  <c r="F48" i="7" s="1"/>
  <c r="E48" i="8"/>
  <c r="D48" i="8"/>
  <c r="L48" i="8" s="1"/>
  <c r="C48" i="8"/>
  <c r="C48" i="7" s="1"/>
  <c r="AF48" i="3"/>
  <c r="AG48" i="3" s="1"/>
  <c r="M48" i="3"/>
  <c r="AF48" i="2"/>
  <c r="AG48" i="2" s="1"/>
  <c r="M48" i="2"/>
  <c r="AF48" i="4"/>
  <c r="AG48" i="4" s="1"/>
  <c r="M48" i="4"/>
  <c r="AF48" i="5"/>
  <c r="AG48" i="5" s="1"/>
  <c r="M48" i="5"/>
  <c r="AG48" i="6"/>
  <c r="AF48" i="6"/>
  <c r="M48" i="6"/>
  <c r="AG48" i="1"/>
  <c r="AF48" i="1"/>
  <c r="M48" i="1"/>
  <c r="AF46" i="2"/>
  <c r="AC46" i="8"/>
  <c r="AC46" i="7" s="1"/>
  <c r="AA46" i="8"/>
  <c r="Y46" i="8"/>
  <c r="U46" i="8"/>
  <c r="S46" i="8"/>
  <c r="T46" i="8" s="1"/>
  <c r="Q46" i="8"/>
  <c r="R46" i="8" s="1"/>
  <c r="O46" i="8"/>
  <c r="P46" i="8" s="1"/>
  <c r="M46" i="8"/>
  <c r="K46" i="8"/>
  <c r="K46" i="7" s="1"/>
  <c r="J46" i="8"/>
  <c r="I46" i="8"/>
  <c r="I46" i="7" s="1"/>
  <c r="H46" i="8"/>
  <c r="G46" i="8"/>
  <c r="G46" i="7" s="1"/>
  <c r="F46" i="8"/>
  <c r="E46" i="8"/>
  <c r="D46" i="8"/>
  <c r="C46" i="8"/>
  <c r="W46" i="7"/>
  <c r="Q46" i="7"/>
  <c r="M46" i="7"/>
  <c r="H46" i="7"/>
  <c r="AC47" i="7"/>
  <c r="Y47" i="7"/>
  <c r="W47" i="7"/>
  <c r="D47" i="7"/>
  <c r="C47" i="7"/>
  <c r="AA47" i="9"/>
  <c r="AA47" i="7" s="1"/>
  <c r="Y47" i="9"/>
  <c r="Y46" i="7" s="1"/>
  <c r="W47" i="9"/>
  <c r="U47" i="9"/>
  <c r="T47" i="9"/>
  <c r="S47" i="9"/>
  <c r="S47" i="7" s="1"/>
  <c r="Q47" i="9"/>
  <c r="Q47" i="7" s="1"/>
  <c r="O47" i="9"/>
  <c r="O47" i="7" s="1"/>
  <c r="M47" i="9"/>
  <c r="K47" i="9"/>
  <c r="K47" i="7" s="1"/>
  <c r="J47" i="9"/>
  <c r="J47" i="7" s="1"/>
  <c r="I47" i="9"/>
  <c r="H47" i="9"/>
  <c r="H47" i="7" s="1"/>
  <c r="G47" i="9"/>
  <c r="G47" i="7" s="1"/>
  <c r="F47" i="9"/>
  <c r="F47" i="7" s="1"/>
  <c r="E47" i="9"/>
  <c r="E47" i="7" s="1"/>
  <c r="D47" i="9"/>
  <c r="C47" i="9"/>
  <c r="M47" i="3"/>
  <c r="AC47" i="8"/>
  <c r="AA47" i="8"/>
  <c r="Y47" i="8"/>
  <c r="U47" i="8"/>
  <c r="S47" i="8"/>
  <c r="Q47" i="8"/>
  <c r="O47" i="8"/>
  <c r="M47" i="8"/>
  <c r="K47" i="8"/>
  <c r="J47" i="8"/>
  <c r="I47" i="8"/>
  <c r="I47" i="7" s="1"/>
  <c r="H47" i="8"/>
  <c r="G47" i="8"/>
  <c r="F47" i="8"/>
  <c r="E47" i="8"/>
  <c r="D47" i="8"/>
  <c r="C47" i="8"/>
  <c r="AF47" i="3"/>
  <c r="AG47" i="3" s="1"/>
  <c r="AF47" i="4"/>
  <c r="AG47" i="4" s="1"/>
  <c r="M47" i="4"/>
  <c r="AF47" i="5"/>
  <c r="AG47" i="5" s="1"/>
  <c r="M47" i="5"/>
  <c r="M47" i="6"/>
  <c r="AA46" i="9"/>
  <c r="AB46" i="9" s="1"/>
  <c r="Y46" i="9"/>
  <c r="Y45" i="7" s="1"/>
  <c r="X46" i="9"/>
  <c r="W46" i="9"/>
  <c r="U46" i="9"/>
  <c r="T46" i="9"/>
  <c r="S46" i="9"/>
  <c r="Q46" i="9"/>
  <c r="R46" i="9" s="1"/>
  <c r="O46" i="9"/>
  <c r="P46" i="9" s="1"/>
  <c r="M46" i="9"/>
  <c r="K46" i="9"/>
  <c r="J46" i="9"/>
  <c r="J46" i="7" s="1"/>
  <c r="I46" i="9"/>
  <c r="H46" i="9"/>
  <c r="G46" i="9"/>
  <c r="F46" i="9"/>
  <c r="F46" i="7" s="1"/>
  <c r="E46" i="9"/>
  <c r="D46" i="9"/>
  <c r="D46" i="7" s="1"/>
  <c r="C46" i="9"/>
  <c r="AF46" i="3"/>
  <c r="AG46" i="3" s="1"/>
  <c r="M46" i="3"/>
  <c r="AF46" i="4"/>
  <c r="AG46" i="4" s="1"/>
  <c r="M46" i="4"/>
  <c r="AF46" i="5"/>
  <c r="AG46" i="5" s="1"/>
  <c r="M46" i="5"/>
  <c r="AG46" i="6"/>
  <c r="AF46" i="6"/>
  <c r="M46" i="6"/>
  <c r="AF46" i="1"/>
  <c r="AG46" i="1" s="1"/>
  <c r="M46" i="1"/>
  <c r="AG46" i="2"/>
  <c r="M46" i="2"/>
  <c r="AD45" i="8"/>
  <c r="AD45" i="7" s="1"/>
  <c r="AC45" i="7"/>
  <c r="W45" i="7"/>
  <c r="M45" i="7"/>
  <c r="K45" i="7"/>
  <c r="J45" i="7"/>
  <c r="I45" i="7"/>
  <c r="AC45" i="8"/>
  <c r="AA45" i="8"/>
  <c r="Y45" i="8"/>
  <c r="U45" i="8"/>
  <c r="S45" i="8"/>
  <c r="T45" i="8" s="1"/>
  <c r="Q45" i="8"/>
  <c r="Q45" i="7" s="1"/>
  <c r="P45" i="8"/>
  <c r="O45" i="8"/>
  <c r="N45" i="8"/>
  <c r="M45" i="8"/>
  <c r="AE45" i="8" s="1"/>
  <c r="K45" i="8"/>
  <c r="J45" i="8"/>
  <c r="I45" i="8"/>
  <c r="H45" i="8"/>
  <c r="G45" i="8"/>
  <c r="F45" i="8"/>
  <c r="E45" i="8"/>
  <c r="D45" i="8"/>
  <c r="L45" i="8" s="1"/>
  <c r="C45" i="8"/>
  <c r="AA45" i="9"/>
  <c r="AA45" i="7" s="1"/>
  <c r="Y45" i="9"/>
  <c r="Y44" i="7" s="1"/>
  <c r="W45" i="9"/>
  <c r="X45" i="9" s="1"/>
  <c r="U45" i="9"/>
  <c r="T45" i="9"/>
  <c r="S45" i="9"/>
  <c r="Q45" i="9"/>
  <c r="R45" i="9" s="1"/>
  <c r="P45" i="9"/>
  <c r="O45" i="9"/>
  <c r="M45" i="9"/>
  <c r="K45" i="9"/>
  <c r="J45" i="9"/>
  <c r="I45" i="9"/>
  <c r="H45" i="9"/>
  <c r="H45" i="7" s="1"/>
  <c r="G45" i="9"/>
  <c r="G45" i="7" s="1"/>
  <c r="F45" i="9"/>
  <c r="F45" i="7" s="1"/>
  <c r="E45" i="9"/>
  <c r="E45" i="7" s="1"/>
  <c r="D45" i="9"/>
  <c r="C45" i="9"/>
  <c r="C45" i="7" s="1"/>
  <c r="AF45" i="3"/>
  <c r="AG45" i="3" s="1"/>
  <c r="M45" i="3"/>
  <c r="AG45" i="4"/>
  <c r="AF45" i="4"/>
  <c r="M45" i="4"/>
  <c r="AF45" i="5"/>
  <c r="AG45" i="5" s="1"/>
  <c r="M45" i="5"/>
  <c r="AF45" i="6"/>
  <c r="AG45" i="6" s="1"/>
  <c r="M45" i="6"/>
  <c r="AG45" i="1"/>
  <c r="AF45" i="1"/>
  <c r="M45" i="1"/>
  <c r="AG45" i="2"/>
  <c r="AF45" i="2"/>
  <c r="M45" i="2"/>
  <c r="W44" i="7"/>
  <c r="M44" i="7"/>
  <c r="K44" i="7"/>
  <c r="J44" i="7"/>
  <c r="I44" i="7"/>
  <c r="AC44" i="8"/>
  <c r="AC44" i="7" s="1"/>
  <c r="AA44" i="8"/>
  <c r="Y44" i="8"/>
  <c r="U44" i="8"/>
  <c r="S44" i="8"/>
  <c r="S44" i="7" s="1"/>
  <c r="R44" i="8"/>
  <c r="Q44" i="8"/>
  <c r="O44" i="8"/>
  <c r="N44" i="8"/>
  <c r="M44" i="8"/>
  <c r="K44" i="8"/>
  <c r="J44" i="8"/>
  <c r="I44" i="8"/>
  <c r="H44" i="8"/>
  <c r="G44" i="8"/>
  <c r="F44" i="8"/>
  <c r="E44" i="8"/>
  <c r="D44" i="8"/>
  <c r="L44" i="8" s="1"/>
  <c r="C44" i="8"/>
  <c r="AA44" i="9"/>
  <c r="AB44" i="9" s="1"/>
  <c r="Y44" i="9"/>
  <c r="Y43" i="7" s="1"/>
  <c r="X44" i="9"/>
  <c r="W44" i="9"/>
  <c r="X44" i="7" s="1"/>
  <c r="U44" i="9"/>
  <c r="T44" i="9"/>
  <c r="S44" i="9"/>
  <c r="Q44" i="9"/>
  <c r="R44" i="9" s="1"/>
  <c r="O44" i="9"/>
  <c r="P44" i="9" s="1"/>
  <c r="M44" i="9"/>
  <c r="K44" i="9"/>
  <c r="J44" i="9"/>
  <c r="I44" i="9"/>
  <c r="H44" i="9"/>
  <c r="H44" i="7" s="1"/>
  <c r="G44" i="9"/>
  <c r="G44" i="7" s="1"/>
  <c r="F44" i="9"/>
  <c r="F44" i="7" s="1"/>
  <c r="E44" i="9"/>
  <c r="E44" i="7" s="1"/>
  <c r="D44" i="9"/>
  <c r="D44" i="7" s="1"/>
  <c r="C44" i="9"/>
  <c r="L44" i="9" s="1"/>
  <c r="AF44" i="3"/>
  <c r="AG44" i="3" s="1"/>
  <c r="M44" i="3"/>
  <c r="AG44" i="4"/>
  <c r="AF44" i="4"/>
  <c r="M44" i="4"/>
  <c r="AF44" i="5"/>
  <c r="AG44" i="5" s="1"/>
  <c r="M44" i="5"/>
  <c r="AF44" i="6"/>
  <c r="AG44" i="6" s="1"/>
  <c r="M44" i="6"/>
  <c r="AG44" i="1"/>
  <c r="AF44" i="1"/>
  <c r="M44" i="1"/>
  <c r="AF44" i="2"/>
  <c r="AG44" i="2" s="1"/>
  <c r="M44" i="2"/>
  <c r="AA43" i="8"/>
  <c r="AC43" i="7"/>
  <c r="W43" i="7"/>
  <c r="H43" i="7"/>
  <c r="G43" i="7"/>
  <c r="F43" i="7"/>
  <c r="E43" i="7"/>
  <c r="C43" i="7"/>
  <c r="AC43" i="8"/>
  <c r="Y43" i="8"/>
  <c r="U43" i="8"/>
  <c r="T43" i="8"/>
  <c r="S43" i="8"/>
  <c r="Q43" i="8"/>
  <c r="R43" i="8" s="1"/>
  <c r="O43" i="8"/>
  <c r="P43" i="8" s="1"/>
  <c r="M43" i="8"/>
  <c r="K43" i="8"/>
  <c r="K43" i="7" s="1"/>
  <c r="J43" i="8"/>
  <c r="J43" i="7" s="1"/>
  <c r="I43" i="8"/>
  <c r="I43" i="7" s="1"/>
  <c r="H43" i="8"/>
  <c r="G43" i="8"/>
  <c r="F43" i="8"/>
  <c r="E43" i="8"/>
  <c r="D43" i="8"/>
  <c r="C43" i="8"/>
  <c r="AA43" i="9"/>
  <c r="AA43" i="7" s="1"/>
  <c r="Y43" i="9"/>
  <c r="W43" i="9"/>
  <c r="X43" i="9" s="1"/>
  <c r="U43" i="9"/>
  <c r="T43" i="9"/>
  <c r="S43" i="9"/>
  <c r="S43" i="7" s="1"/>
  <c r="T43" i="7" s="1"/>
  <c r="Q43" i="9"/>
  <c r="Q43" i="7" s="1"/>
  <c r="P43" i="9"/>
  <c r="O43" i="9"/>
  <c r="O43" i="7" s="1"/>
  <c r="N43" i="9"/>
  <c r="M43" i="9"/>
  <c r="K43" i="9"/>
  <c r="J43" i="9"/>
  <c r="I43" i="9"/>
  <c r="H43" i="9"/>
  <c r="G43" i="9"/>
  <c r="F43" i="9"/>
  <c r="E43" i="9"/>
  <c r="D43" i="9"/>
  <c r="D43" i="7" s="1"/>
  <c r="C43" i="9"/>
  <c r="AF43" i="3"/>
  <c r="AF43" i="4"/>
  <c r="AG43" i="4" s="1"/>
  <c r="M43" i="4"/>
  <c r="AF43" i="5"/>
  <c r="AG43" i="5" s="1"/>
  <c r="M43" i="5"/>
  <c r="AF43" i="6"/>
  <c r="AG43" i="6" s="1"/>
  <c r="M43" i="6"/>
  <c r="AF43" i="1"/>
  <c r="AG43" i="1" s="1"/>
  <c r="M43" i="1"/>
  <c r="AF43" i="2"/>
  <c r="AG43" i="2" s="1"/>
  <c r="M43" i="2"/>
  <c r="W42" i="7"/>
  <c r="S42" i="7"/>
  <c r="Q42" i="7"/>
  <c r="C42" i="7"/>
  <c r="AC42" i="8"/>
  <c r="AC42" i="7" s="1"/>
  <c r="AA42" i="8"/>
  <c r="Y42" i="8"/>
  <c r="U42" i="8"/>
  <c r="T42" i="8"/>
  <c r="S42" i="8"/>
  <c r="Q42" i="8"/>
  <c r="R42" i="8" s="1"/>
  <c r="P42" i="8"/>
  <c r="O42" i="8"/>
  <c r="M42" i="8"/>
  <c r="K42" i="8"/>
  <c r="J42" i="8"/>
  <c r="I42" i="8"/>
  <c r="H42" i="8"/>
  <c r="G42" i="8"/>
  <c r="F42" i="8"/>
  <c r="E42" i="8"/>
  <c r="E42" i="7" s="1"/>
  <c r="D42" i="8"/>
  <c r="D42" i="7" s="1"/>
  <c r="C42" i="8"/>
  <c r="AA42" i="9"/>
  <c r="AB42" i="9" s="1"/>
  <c r="Y42" i="9"/>
  <c r="W42" i="9"/>
  <c r="X42" i="9" s="1"/>
  <c r="U42" i="9"/>
  <c r="T42" i="9"/>
  <c r="S42" i="9"/>
  <c r="Q42" i="9"/>
  <c r="R42" i="9" s="1"/>
  <c r="O42" i="9"/>
  <c r="P42" i="9" s="1"/>
  <c r="M42" i="9"/>
  <c r="K42" i="9"/>
  <c r="K42" i="7" s="1"/>
  <c r="J42" i="9"/>
  <c r="J42" i="7" s="1"/>
  <c r="I42" i="9"/>
  <c r="I42" i="7" s="1"/>
  <c r="H42" i="9"/>
  <c r="H42" i="7" s="1"/>
  <c r="G42" i="9"/>
  <c r="G42" i="7" s="1"/>
  <c r="F42" i="9"/>
  <c r="F42" i="7" s="1"/>
  <c r="E42" i="9"/>
  <c r="D42" i="9"/>
  <c r="C42" i="9"/>
  <c r="AG42" i="3"/>
  <c r="AF42" i="3"/>
  <c r="M42" i="3"/>
  <c r="AF42" i="4"/>
  <c r="AG42" i="4" s="1"/>
  <c r="M42" i="4"/>
  <c r="AF42" i="5"/>
  <c r="AG42" i="5" s="1"/>
  <c r="M42" i="5"/>
  <c r="AF42" i="6"/>
  <c r="AG42" i="6" s="1"/>
  <c r="M42" i="6"/>
  <c r="AG42" i="1"/>
  <c r="AF42" i="1"/>
  <c r="M42" i="1"/>
  <c r="AF42" i="2"/>
  <c r="AG42" i="2" s="1"/>
  <c r="M42" i="2"/>
  <c r="W41" i="7"/>
  <c r="M41" i="8"/>
  <c r="N41" i="8"/>
  <c r="O41" i="8"/>
  <c r="P41" i="8" s="1"/>
  <c r="Q41" i="8"/>
  <c r="R41" i="8" s="1"/>
  <c r="S41" i="8"/>
  <c r="T41" i="8" s="1"/>
  <c r="U41" i="8"/>
  <c r="AC41" i="8"/>
  <c r="Y41" i="8"/>
  <c r="Y41" i="7" s="1"/>
  <c r="AA41" i="8"/>
  <c r="C41" i="8"/>
  <c r="D41" i="8"/>
  <c r="E41" i="8"/>
  <c r="F41" i="8"/>
  <c r="G41" i="8"/>
  <c r="H41" i="8"/>
  <c r="I41" i="8"/>
  <c r="J41" i="8"/>
  <c r="K41" i="8"/>
  <c r="L41" i="8" s="1"/>
  <c r="M41" i="9"/>
  <c r="M41" i="7" s="1"/>
  <c r="O41" i="9"/>
  <c r="O41" i="7" s="1"/>
  <c r="P41" i="9"/>
  <c r="Q41" i="9"/>
  <c r="R41" i="9" s="1"/>
  <c r="S41" i="9"/>
  <c r="T41" i="9"/>
  <c r="U41" i="9"/>
  <c r="W41" i="9"/>
  <c r="X41" i="9"/>
  <c r="AA41" i="9"/>
  <c r="AA41" i="7" s="1"/>
  <c r="Y41" i="9"/>
  <c r="C41" i="9"/>
  <c r="C41" i="7" s="1"/>
  <c r="D41" i="9"/>
  <c r="D41" i="7" s="1"/>
  <c r="E41" i="9"/>
  <c r="E41" i="7" s="1"/>
  <c r="F41" i="9"/>
  <c r="F41" i="7" s="1"/>
  <c r="G41" i="9"/>
  <c r="H41" i="9"/>
  <c r="I41" i="9"/>
  <c r="J41" i="9"/>
  <c r="K41" i="9"/>
  <c r="AF41" i="3"/>
  <c r="AG41" i="3" s="1"/>
  <c r="M41" i="3"/>
  <c r="AF41" i="4"/>
  <c r="AG41" i="4" s="1"/>
  <c r="M41" i="4"/>
  <c r="AF41" i="5"/>
  <c r="AG41" i="5" s="1"/>
  <c r="M41" i="5"/>
  <c r="AF41" i="6"/>
  <c r="AG41" i="6" s="1"/>
  <c r="M41" i="6"/>
  <c r="AF41" i="1"/>
  <c r="AG41" i="1" s="1"/>
  <c r="M41" i="1"/>
  <c r="AF41" i="2"/>
  <c r="AG41" i="2" s="1"/>
  <c r="M41" i="2"/>
  <c r="W40" i="7"/>
  <c r="M40" i="8"/>
  <c r="N40" i="8" s="1"/>
  <c r="O40" i="8"/>
  <c r="P40" i="8"/>
  <c r="Q40" i="8"/>
  <c r="R40" i="8"/>
  <c r="S40" i="8"/>
  <c r="T40" i="8"/>
  <c r="U40" i="8"/>
  <c r="AC40" i="8"/>
  <c r="AC40" i="7" s="1"/>
  <c r="Y40" i="8"/>
  <c r="Y40" i="7" s="1"/>
  <c r="AA40" i="8"/>
  <c r="C40" i="8"/>
  <c r="L40" i="8" s="1"/>
  <c r="D40" i="8"/>
  <c r="E40" i="8"/>
  <c r="F40" i="8"/>
  <c r="G40" i="8"/>
  <c r="H40" i="8"/>
  <c r="I40" i="8"/>
  <c r="J40" i="8"/>
  <c r="K40" i="8"/>
  <c r="M40" i="9"/>
  <c r="M40" i="7" s="1"/>
  <c r="N40" i="9"/>
  <c r="O40" i="9"/>
  <c r="O40" i="7" s="1"/>
  <c r="P40" i="9"/>
  <c r="Q40" i="9"/>
  <c r="Q40" i="7" s="1"/>
  <c r="S40" i="9"/>
  <c r="S40" i="7" s="1"/>
  <c r="T40" i="9"/>
  <c r="U40" i="9"/>
  <c r="W40" i="9"/>
  <c r="X40" i="9" s="1"/>
  <c r="AA40" i="9"/>
  <c r="AB40" i="9" s="1"/>
  <c r="Y40" i="9"/>
  <c r="C40" i="9"/>
  <c r="D40" i="9"/>
  <c r="D40" i="7" s="1"/>
  <c r="E40" i="9"/>
  <c r="E40" i="7" s="1"/>
  <c r="F40" i="9"/>
  <c r="F40" i="7" s="1"/>
  <c r="G40" i="9"/>
  <c r="G40" i="7" s="1"/>
  <c r="H40" i="9"/>
  <c r="H40" i="7" s="1"/>
  <c r="I40" i="9"/>
  <c r="I40" i="7" s="1"/>
  <c r="J40" i="9"/>
  <c r="J40" i="7" s="1"/>
  <c r="K40" i="9"/>
  <c r="K40" i="7" s="1"/>
  <c r="AF40" i="3"/>
  <c r="AG40" i="3" s="1"/>
  <c r="M40" i="3"/>
  <c r="AF40" i="4"/>
  <c r="AG40" i="4" s="1"/>
  <c r="M40" i="4"/>
  <c r="AF40" i="5"/>
  <c r="AG40" i="5" s="1"/>
  <c r="M40" i="5"/>
  <c r="AF40" i="6"/>
  <c r="AG40" i="6" s="1"/>
  <c r="M40" i="6"/>
  <c r="AF40" i="1"/>
  <c r="AG40" i="1" s="1"/>
  <c r="M40" i="1"/>
  <c r="AF40" i="2"/>
  <c r="AG40" i="2" s="1"/>
  <c r="M40" i="2"/>
  <c r="W39" i="7"/>
  <c r="M39" i="8"/>
  <c r="N39" i="8"/>
  <c r="O39" i="8"/>
  <c r="P39" i="8" s="1"/>
  <c r="Q39" i="8"/>
  <c r="R39" i="8"/>
  <c r="S39" i="8"/>
  <c r="T39" i="8" s="1"/>
  <c r="U39" i="8"/>
  <c r="AC39" i="8"/>
  <c r="AC39" i="7" s="1"/>
  <c r="Y39" i="8"/>
  <c r="Y39" i="7" s="1"/>
  <c r="AA39" i="8"/>
  <c r="C39" i="8"/>
  <c r="L39" i="8" s="1"/>
  <c r="D39" i="8"/>
  <c r="E39" i="8"/>
  <c r="F39" i="8"/>
  <c r="G39" i="8"/>
  <c r="H39" i="8"/>
  <c r="I39" i="8"/>
  <c r="J39" i="8"/>
  <c r="K39" i="8"/>
  <c r="M39" i="9"/>
  <c r="N39" i="9" s="1"/>
  <c r="O39" i="9"/>
  <c r="O39" i="7" s="1"/>
  <c r="P39" i="9"/>
  <c r="Q39" i="9"/>
  <c r="Q39" i="7" s="1"/>
  <c r="S39" i="9"/>
  <c r="S39" i="7" s="1"/>
  <c r="T39" i="9"/>
  <c r="U39" i="9"/>
  <c r="W39" i="9"/>
  <c r="X39" i="9" s="1"/>
  <c r="AA39" i="9"/>
  <c r="AB39" i="9" s="1"/>
  <c r="Y39" i="9"/>
  <c r="C39" i="9"/>
  <c r="D39" i="9"/>
  <c r="E39" i="9"/>
  <c r="F39" i="9"/>
  <c r="G39" i="9"/>
  <c r="H39" i="9"/>
  <c r="I39" i="9"/>
  <c r="I39" i="7" s="1"/>
  <c r="J39" i="9"/>
  <c r="J39" i="7" s="1"/>
  <c r="K39" i="9"/>
  <c r="K39" i="7" s="1"/>
  <c r="AF39" i="3"/>
  <c r="AG39" i="3" s="1"/>
  <c r="M39" i="3"/>
  <c r="AF39" i="4"/>
  <c r="AG39" i="4" s="1"/>
  <c r="M39" i="4"/>
  <c r="AF39" i="5"/>
  <c r="AG39" i="5" s="1"/>
  <c r="M39" i="5"/>
  <c r="AF39" i="6"/>
  <c r="AG39" i="6" s="1"/>
  <c r="M39" i="6"/>
  <c r="AF39" i="1"/>
  <c r="AG39" i="1" s="1"/>
  <c r="M39" i="1"/>
  <c r="AF39" i="2"/>
  <c r="AG39" i="2" s="1"/>
  <c r="M39" i="2"/>
  <c r="W38" i="7"/>
  <c r="M38" i="8"/>
  <c r="N38" i="8"/>
  <c r="O38" i="8"/>
  <c r="P38" i="8"/>
  <c r="Q38" i="8"/>
  <c r="R38" i="8" s="1"/>
  <c r="S38" i="8"/>
  <c r="T38" i="8" s="1"/>
  <c r="U38" i="8"/>
  <c r="AC38" i="8"/>
  <c r="AC38" i="7" s="1"/>
  <c r="Y38" i="8"/>
  <c r="Y38" i="7" s="1"/>
  <c r="AA38" i="8"/>
  <c r="C38" i="8"/>
  <c r="D38" i="8"/>
  <c r="E38" i="8"/>
  <c r="F38" i="8"/>
  <c r="G38" i="8"/>
  <c r="L38" i="8" s="1"/>
  <c r="H38" i="8"/>
  <c r="I38" i="8"/>
  <c r="J38" i="8"/>
  <c r="K38" i="8"/>
  <c r="M38" i="9"/>
  <c r="N38" i="9" s="1"/>
  <c r="AF38" i="9" s="1"/>
  <c r="O38" i="9"/>
  <c r="P38" i="9" s="1"/>
  <c r="Q38" i="9"/>
  <c r="R38" i="9" s="1"/>
  <c r="S38" i="9"/>
  <c r="T38" i="9"/>
  <c r="U38" i="9"/>
  <c r="W38" i="9"/>
  <c r="X38" i="9"/>
  <c r="AA38" i="9"/>
  <c r="AA38" i="7" s="1"/>
  <c r="Y38" i="9"/>
  <c r="AE38" i="9" s="1"/>
  <c r="C38" i="9"/>
  <c r="C38" i="7" s="1"/>
  <c r="D38" i="9"/>
  <c r="E38" i="9"/>
  <c r="F38" i="9"/>
  <c r="G38" i="9"/>
  <c r="H38" i="9"/>
  <c r="I38" i="9"/>
  <c r="J38" i="9"/>
  <c r="K38" i="9"/>
  <c r="AF38" i="3"/>
  <c r="AG38" i="3" s="1"/>
  <c r="M38" i="3"/>
  <c r="AF38" i="4"/>
  <c r="AG38" i="4" s="1"/>
  <c r="M38" i="4"/>
  <c r="AF38" i="5"/>
  <c r="AG38" i="5" s="1"/>
  <c r="M38" i="5"/>
  <c r="AF38" i="6"/>
  <c r="AG38" i="6" s="1"/>
  <c r="M38" i="6"/>
  <c r="AF38" i="1"/>
  <c r="AG38" i="1" s="1"/>
  <c r="M38" i="1"/>
  <c r="AF38" i="2"/>
  <c r="AG38" i="2" s="1"/>
  <c r="M38" i="2"/>
  <c r="W37" i="7"/>
  <c r="M37" i="8"/>
  <c r="AE37" i="8" s="1"/>
  <c r="N37" i="8"/>
  <c r="O37" i="8"/>
  <c r="P37" i="8" s="1"/>
  <c r="Q37" i="8"/>
  <c r="R37" i="8"/>
  <c r="S37" i="8"/>
  <c r="T37" i="8" s="1"/>
  <c r="U37" i="8"/>
  <c r="AC37" i="8"/>
  <c r="AC37" i="7" s="1"/>
  <c r="Y37" i="8"/>
  <c r="AA37" i="8"/>
  <c r="C37" i="8"/>
  <c r="D37" i="8"/>
  <c r="E37" i="8"/>
  <c r="F37" i="8"/>
  <c r="G37" i="8"/>
  <c r="H37" i="8"/>
  <c r="I37" i="8"/>
  <c r="J37" i="8"/>
  <c r="K37" i="8"/>
  <c r="L37" i="8"/>
  <c r="M37" i="9"/>
  <c r="M37" i="7" s="1"/>
  <c r="O37" i="9"/>
  <c r="O37" i="7" s="1"/>
  <c r="Q37" i="9"/>
  <c r="R37" i="9"/>
  <c r="S37" i="9"/>
  <c r="T37" i="9"/>
  <c r="U37" i="9"/>
  <c r="W37" i="9"/>
  <c r="X37" i="9"/>
  <c r="AA37" i="9"/>
  <c r="AA37" i="7" s="1"/>
  <c r="Y37" i="9"/>
  <c r="C37" i="9"/>
  <c r="C37" i="7" s="1"/>
  <c r="D37" i="9"/>
  <c r="D37" i="7" s="1"/>
  <c r="E37" i="9"/>
  <c r="E37" i="7" s="1"/>
  <c r="F37" i="9"/>
  <c r="G37" i="9"/>
  <c r="H37" i="9"/>
  <c r="I37" i="9"/>
  <c r="J37" i="9"/>
  <c r="K37" i="9"/>
  <c r="AF37" i="3"/>
  <c r="AG37" i="3" s="1"/>
  <c r="M37" i="3"/>
  <c r="AF37" i="4"/>
  <c r="AG37" i="4" s="1"/>
  <c r="M37" i="4"/>
  <c r="AF37" i="5"/>
  <c r="AG37" i="5" s="1"/>
  <c r="M37" i="5"/>
  <c r="AF37" i="6"/>
  <c r="AG37" i="6" s="1"/>
  <c r="M37" i="6"/>
  <c r="AF37" i="1"/>
  <c r="AG37" i="1" s="1"/>
  <c r="M37" i="1"/>
  <c r="AF37" i="2"/>
  <c r="AG37" i="2" s="1"/>
  <c r="M37" i="2"/>
  <c r="W36" i="7"/>
  <c r="M36" i="8"/>
  <c r="O36" i="8"/>
  <c r="P36" i="8"/>
  <c r="Q36" i="8"/>
  <c r="R36" i="8" s="1"/>
  <c r="S36" i="8"/>
  <c r="T36" i="8"/>
  <c r="U36" i="8"/>
  <c r="AC36" i="8"/>
  <c r="AC36" i="7" s="1"/>
  <c r="Y36" i="8"/>
  <c r="Y36" i="7" s="1"/>
  <c r="AA36" i="8"/>
  <c r="C36" i="8"/>
  <c r="D36" i="8"/>
  <c r="E36" i="8"/>
  <c r="F36" i="8"/>
  <c r="G36" i="8"/>
  <c r="H36" i="8"/>
  <c r="I36" i="8"/>
  <c r="J36" i="8"/>
  <c r="K36" i="8"/>
  <c r="L36" i="8"/>
  <c r="M36" i="9"/>
  <c r="M36" i="7" s="1"/>
  <c r="N36" i="9"/>
  <c r="O36" i="9"/>
  <c r="O36" i="7" s="1"/>
  <c r="Q36" i="9"/>
  <c r="Q36" i="7" s="1"/>
  <c r="S36" i="9"/>
  <c r="T36" i="9"/>
  <c r="U36" i="9"/>
  <c r="W36" i="9"/>
  <c r="X36" i="9" s="1"/>
  <c r="AA36" i="9"/>
  <c r="AA36" i="7" s="1"/>
  <c r="AB36" i="9"/>
  <c r="Y36" i="9"/>
  <c r="C36" i="9"/>
  <c r="C36" i="7" s="1"/>
  <c r="D36" i="9"/>
  <c r="D36" i="7" s="1"/>
  <c r="E36" i="9"/>
  <c r="E36" i="7" s="1"/>
  <c r="F36" i="9"/>
  <c r="F36" i="7" s="1"/>
  <c r="G36" i="9"/>
  <c r="G36" i="7" s="1"/>
  <c r="H36" i="9"/>
  <c r="I36" i="9"/>
  <c r="J36" i="9"/>
  <c r="K36" i="9"/>
  <c r="AF36" i="3"/>
  <c r="AG36" i="3" s="1"/>
  <c r="M36" i="3"/>
  <c r="AF36" i="4"/>
  <c r="AG36" i="4" s="1"/>
  <c r="M36" i="4"/>
  <c r="AF36" i="5"/>
  <c r="AG36" i="5" s="1"/>
  <c r="M36" i="5"/>
  <c r="AF36" i="6"/>
  <c r="AG36" i="6" s="1"/>
  <c r="M36" i="6"/>
  <c r="AF36" i="1"/>
  <c r="AG36" i="1" s="1"/>
  <c r="M36" i="1"/>
  <c r="AF36" i="2"/>
  <c r="AG36" i="2" s="1"/>
  <c r="M36" i="2"/>
  <c r="W35" i="7"/>
  <c r="M35" i="8"/>
  <c r="N35" i="8"/>
  <c r="O35" i="8"/>
  <c r="P35" i="8"/>
  <c r="Q35" i="8"/>
  <c r="R35" i="8"/>
  <c r="S35" i="8"/>
  <c r="T35" i="8" s="1"/>
  <c r="U35" i="8"/>
  <c r="AC35" i="8"/>
  <c r="AC35" i="7" s="1"/>
  <c r="Y35" i="8"/>
  <c r="Y35" i="7" s="1"/>
  <c r="AA35" i="8"/>
  <c r="C35" i="8"/>
  <c r="L35" i="8" s="1"/>
  <c r="D35" i="8"/>
  <c r="E35" i="8"/>
  <c r="F35" i="8"/>
  <c r="G35" i="8"/>
  <c r="H35" i="8"/>
  <c r="I35" i="8"/>
  <c r="J35" i="8"/>
  <c r="K35" i="8"/>
  <c r="M35" i="9"/>
  <c r="M35" i="7" s="1"/>
  <c r="N35" i="9"/>
  <c r="O35" i="9"/>
  <c r="O35" i="7" s="1"/>
  <c r="Q35" i="9"/>
  <c r="Q35" i="7" s="1"/>
  <c r="S35" i="9"/>
  <c r="S35" i="7" s="1"/>
  <c r="T35" i="9"/>
  <c r="U35" i="9"/>
  <c r="W35" i="9"/>
  <c r="X35" i="9"/>
  <c r="AA35" i="9"/>
  <c r="Y35" i="9"/>
  <c r="C35" i="9"/>
  <c r="D35" i="9"/>
  <c r="D35" i="7" s="1"/>
  <c r="E35" i="9"/>
  <c r="E35" i="7" s="1"/>
  <c r="F35" i="9"/>
  <c r="F35" i="7" s="1"/>
  <c r="G35" i="9"/>
  <c r="G35" i="7" s="1"/>
  <c r="H35" i="9"/>
  <c r="H35" i="7" s="1"/>
  <c r="I35" i="9"/>
  <c r="I35" i="7" s="1"/>
  <c r="J35" i="9"/>
  <c r="J35" i="7" s="1"/>
  <c r="K35" i="9"/>
  <c r="K35" i="7" s="1"/>
  <c r="AF35" i="3"/>
  <c r="AG35" i="3" s="1"/>
  <c r="M35" i="3"/>
  <c r="AF35" i="4"/>
  <c r="AG35" i="4" s="1"/>
  <c r="M35" i="4"/>
  <c r="AF35" i="5"/>
  <c r="AG35" i="5" s="1"/>
  <c r="M35" i="5"/>
  <c r="AF35" i="6"/>
  <c r="AG35" i="6" s="1"/>
  <c r="M35" i="6"/>
  <c r="AF35" i="1"/>
  <c r="AG35" i="1" s="1"/>
  <c r="M35" i="1"/>
  <c r="AF35" i="2"/>
  <c r="AG35" i="2" s="1"/>
  <c r="M35" i="2"/>
  <c r="AF23" i="2"/>
  <c r="W34" i="7"/>
  <c r="M34" i="8"/>
  <c r="N34" i="8" s="1"/>
  <c r="O34" i="8"/>
  <c r="P34" i="8" s="1"/>
  <c r="Q34" i="8"/>
  <c r="R34" i="8" s="1"/>
  <c r="S34" i="8"/>
  <c r="T34" i="8"/>
  <c r="U34" i="8"/>
  <c r="AC34" i="8"/>
  <c r="AC34" i="7" s="1"/>
  <c r="Y34" i="8"/>
  <c r="Y34" i="7" s="1"/>
  <c r="AA34" i="8"/>
  <c r="C34" i="8"/>
  <c r="L34" i="8" s="1"/>
  <c r="D34" i="8"/>
  <c r="E34" i="8"/>
  <c r="F34" i="8"/>
  <c r="G34" i="8"/>
  <c r="H34" i="8"/>
  <c r="I34" i="8"/>
  <c r="J34" i="8"/>
  <c r="K34" i="8"/>
  <c r="AF34" i="2"/>
  <c r="AG34" i="2" s="1"/>
  <c r="M34" i="9"/>
  <c r="N34" i="9" s="1"/>
  <c r="O34" i="9"/>
  <c r="O34" i="7" s="1"/>
  <c r="P34" i="9"/>
  <c r="Q34" i="9"/>
  <c r="Q34" i="7" s="1"/>
  <c r="S34" i="9"/>
  <c r="S34" i="7" s="1"/>
  <c r="T34" i="9"/>
  <c r="U34" i="9"/>
  <c r="W34" i="9"/>
  <c r="X34" i="9"/>
  <c r="AA34" i="9"/>
  <c r="Y34" i="9"/>
  <c r="C34" i="9"/>
  <c r="D34" i="9"/>
  <c r="E34" i="9"/>
  <c r="F34" i="9"/>
  <c r="G34" i="9"/>
  <c r="G34" i="7" s="1"/>
  <c r="H34" i="9"/>
  <c r="H34" i="7" s="1"/>
  <c r="I34" i="9"/>
  <c r="I34" i="7" s="1"/>
  <c r="J34" i="9"/>
  <c r="J34" i="7" s="1"/>
  <c r="K34" i="9"/>
  <c r="K34" i="7" s="1"/>
  <c r="AF34" i="3"/>
  <c r="AG34" i="3" s="1"/>
  <c r="M34" i="3"/>
  <c r="AF34" i="4"/>
  <c r="AG34" i="4" s="1"/>
  <c r="M34" i="4"/>
  <c r="AF34" i="5"/>
  <c r="AG34" i="5" s="1"/>
  <c r="M34" i="5"/>
  <c r="AF34" i="6"/>
  <c r="AG34" i="6" s="1"/>
  <c r="M34" i="6"/>
  <c r="AF34" i="1"/>
  <c r="AG34" i="1" s="1"/>
  <c r="M34" i="1"/>
  <c r="M34" i="2"/>
  <c r="O33" i="9"/>
  <c r="P33" i="9" s="1"/>
  <c r="S33" i="9"/>
  <c r="T33" i="9"/>
  <c r="W33" i="7"/>
  <c r="C33" i="9"/>
  <c r="D33" i="9"/>
  <c r="E33" i="9"/>
  <c r="F33" i="9"/>
  <c r="M33" i="8"/>
  <c r="N33" i="8" s="1"/>
  <c r="O33" i="8"/>
  <c r="P33" i="8"/>
  <c r="Q33" i="8"/>
  <c r="R33" i="8" s="1"/>
  <c r="S33" i="8"/>
  <c r="T33" i="8"/>
  <c r="U33" i="8"/>
  <c r="AC33" i="8"/>
  <c r="AC33" i="7" s="1"/>
  <c r="Y33" i="8"/>
  <c r="Y33" i="7" s="1"/>
  <c r="AA33" i="8"/>
  <c r="C33" i="8"/>
  <c r="C33" i="7" s="1"/>
  <c r="D33" i="8"/>
  <c r="D33" i="7" s="1"/>
  <c r="E33" i="8"/>
  <c r="E33" i="7" s="1"/>
  <c r="F33" i="8"/>
  <c r="G33" i="8"/>
  <c r="H33" i="8"/>
  <c r="I33" i="8"/>
  <c r="J33" i="8"/>
  <c r="K33" i="8"/>
  <c r="L33" i="8"/>
  <c r="M33" i="9"/>
  <c r="M33" i="7" s="1"/>
  <c r="Q33" i="9"/>
  <c r="Q33" i="7" s="1"/>
  <c r="U33" i="9"/>
  <c r="W33" i="9"/>
  <c r="X33" i="9"/>
  <c r="AA33" i="9"/>
  <c r="AB33" i="9" s="1"/>
  <c r="Y33" i="9"/>
  <c r="G33" i="9"/>
  <c r="G33" i="7" s="1"/>
  <c r="H33" i="9"/>
  <c r="I33" i="9"/>
  <c r="L33" i="9" s="1"/>
  <c r="J33" i="9"/>
  <c r="J33" i="7" s="1"/>
  <c r="K33" i="9"/>
  <c r="K33" i="7" s="1"/>
  <c r="AF33" i="3"/>
  <c r="AG33" i="3" s="1"/>
  <c r="M33" i="3"/>
  <c r="AF33" i="4"/>
  <c r="AG33" i="4" s="1"/>
  <c r="M33" i="4"/>
  <c r="AF33" i="5"/>
  <c r="AG33" i="5" s="1"/>
  <c r="M33" i="5"/>
  <c r="AF33" i="6"/>
  <c r="AG33" i="6" s="1"/>
  <c r="M33" i="6"/>
  <c r="AF33" i="1"/>
  <c r="AG33" i="1" s="1"/>
  <c r="M33" i="1"/>
  <c r="AF33" i="2"/>
  <c r="AG33" i="2"/>
  <c r="M33" i="2"/>
  <c r="AC32" i="8"/>
  <c r="AD32" i="8" s="1"/>
  <c r="AC31" i="8"/>
  <c r="AD31" i="8" s="1"/>
  <c r="AC30" i="8"/>
  <c r="AD30" i="8" s="1"/>
  <c r="AA32" i="9"/>
  <c r="AA31" i="9"/>
  <c r="AE31" i="9" s="1"/>
  <c r="AA30" i="9"/>
  <c r="AA29" i="9"/>
  <c r="AC32" i="7"/>
  <c r="W32" i="7"/>
  <c r="AA32" i="8"/>
  <c r="Y32" i="8"/>
  <c r="Y32" i="7" s="1"/>
  <c r="U32" i="8"/>
  <c r="S32" i="8"/>
  <c r="T32" i="8" s="1"/>
  <c r="Q32" i="8"/>
  <c r="R32" i="8" s="1"/>
  <c r="O32" i="8"/>
  <c r="P32" i="8" s="1"/>
  <c r="M32" i="8"/>
  <c r="K32" i="8"/>
  <c r="J32" i="8"/>
  <c r="I32" i="8"/>
  <c r="H32" i="8"/>
  <c r="G32" i="8"/>
  <c r="F32" i="8"/>
  <c r="E32" i="8"/>
  <c r="D32" i="8"/>
  <c r="C32" i="8"/>
  <c r="Y32" i="9"/>
  <c r="W32" i="9"/>
  <c r="U32" i="9"/>
  <c r="S32" i="9"/>
  <c r="Q32" i="9"/>
  <c r="O32" i="9"/>
  <c r="M32" i="9"/>
  <c r="AE32" i="9" s="1"/>
  <c r="K32" i="9"/>
  <c r="J32" i="9"/>
  <c r="J32" i="7" s="1"/>
  <c r="I32" i="9"/>
  <c r="I32" i="7" s="1"/>
  <c r="H32" i="9"/>
  <c r="G32" i="9"/>
  <c r="G32" i="7" s="1"/>
  <c r="F32" i="9"/>
  <c r="E32" i="9"/>
  <c r="E32" i="7" s="1"/>
  <c r="D32" i="9"/>
  <c r="C32" i="9"/>
  <c r="C32" i="7" s="1"/>
  <c r="AF32" i="3"/>
  <c r="AG32" i="3" s="1"/>
  <c r="M32" i="3"/>
  <c r="AF32" i="4"/>
  <c r="AG32" i="4" s="1"/>
  <c r="M32" i="4"/>
  <c r="AF32" i="5"/>
  <c r="AG32" i="5" s="1"/>
  <c r="M32" i="5"/>
  <c r="AF32" i="6"/>
  <c r="AG32" i="6" s="1"/>
  <c r="M32" i="6"/>
  <c r="AF32" i="1"/>
  <c r="AG32" i="1" s="1"/>
  <c r="M32" i="1"/>
  <c r="AF32" i="2"/>
  <c r="AG32" i="2" s="1"/>
  <c r="M32" i="2"/>
  <c r="W31" i="7"/>
  <c r="AC31" i="7"/>
  <c r="AA31" i="8"/>
  <c r="Y31" i="8"/>
  <c r="Y31" i="7" s="1"/>
  <c r="U31" i="8"/>
  <c r="S31" i="8"/>
  <c r="T31" i="8" s="1"/>
  <c r="Q31" i="8"/>
  <c r="R31" i="8" s="1"/>
  <c r="O31" i="8"/>
  <c r="P31" i="8" s="1"/>
  <c r="M31" i="8"/>
  <c r="K31" i="8"/>
  <c r="J31" i="8"/>
  <c r="I31" i="8"/>
  <c r="H31" i="8"/>
  <c r="G31" i="8"/>
  <c r="F31" i="8"/>
  <c r="E31" i="8"/>
  <c r="D31" i="8"/>
  <c r="C31" i="8"/>
  <c r="Y31" i="9"/>
  <c r="W31" i="9"/>
  <c r="X31" i="9" s="1"/>
  <c r="U31" i="9"/>
  <c r="S31" i="9"/>
  <c r="Q31" i="9"/>
  <c r="O31" i="9"/>
  <c r="M31" i="9"/>
  <c r="K31" i="9"/>
  <c r="J31" i="9"/>
  <c r="I31" i="9"/>
  <c r="I31" i="7" s="1"/>
  <c r="H31" i="9"/>
  <c r="H31" i="7" s="1"/>
  <c r="G31" i="9"/>
  <c r="G31" i="7" s="1"/>
  <c r="F31" i="9"/>
  <c r="F31" i="7" s="1"/>
  <c r="E31" i="9"/>
  <c r="D31" i="9"/>
  <c r="D31" i="7" s="1"/>
  <c r="C31" i="9"/>
  <c r="AF31" i="3"/>
  <c r="AG31" i="3" s="1"/>
  <c r="M31" i="3"/>
  <c r="AF31" i="4"/>
  <c r="AG31" i="4" s="1"/>
  <c r="M31" i="4"/>
  <c r="AF31" i="5"/>
  <c r="AG31" i="5" s="1"/>
  <c r="M31" i="5"/>
  <c r="AF31" i="6"/>
  <c r="AG31" i="6" s="1"/>
  <c r="M31" i="6"/>
  <c r="AF31" i="1"/>
  <c r="AG31" i="1" s="1"/>
  <c r="M31" i="1"/>
  <c r="AF31" i="2"/>
  <c r="AG31" i="2" s="1"/>
  <c r="M31" i="2"/>
  <c r="M30" i="8"/>
  <c r="O30" i="8"/>
  <c r="P30" i="8" s="1"/>
  <c r="Q30" i="8"/>
  <c r="R30" i="8" s="1"/>
  <c r="S30" i="8"/>
  <c r="T30" i="8" s="1"/>
  <c r="U30" i="8"/>
  <c r="W30" i="8"/>
  <c r="Y30" i="8"/>
  <c r="Y30" i="7" s="1"/>
  <c r="AA30" i="8"/>
  <c r="C30" i="8"/>
  <c r="L30" i="8" s="1"/>
  <c r="D30" i="8"/>
  <c r="E30" i="8"/>
  <c r="F30" i="8"/>
  <c r="F30" i="7" s="1"/>
  <c r="G30" i="8"/>
  <c r="H30" i="8"/>
  <c r="I30" i="8"/>
  <c r="J30" i="8"/>
  <c r="K30" i="8"/>
  <c r="M30" i="9"/>
  <c r="O30" i="9"/>
  <c r="Q30" i="9"/>
  <c r="R30" i="9"/>
  <c r="S30" i="9"/>
  <c r="T30" i="9" s="1"/>
  <c r="T30" i="7" s="1"/>
  <c r="U30" i="9"/>
  <c r="AE30" i="9" s="1"/>
  <c r="W30" i="9"/>
  <c r="W29" i="7" s="1"/>
  <c r="AA30" i="7"/>
  <c r="Y30" i="9"/>
  <c r="Y29" i="7" s="1"/>
  <c r="C30" i="9"/>
  <c r="C30" i="7" s="1"/>
  <c r="L30" i="7" s="1"/>
  <c r="D30" i="9"/>
  <c r="D30" i="7" s="1"/>
  <c r="E30" i="9"/>
  <c r="E30" i="7" s="1"/>
  <c r="F30" i="9"/>
  <c r="G30" i="9"/>
  <c r="G30" i="7" s="1"/>
  <c r="H30" i="9"/>
  <c r="H30" i="7"/>
  <c r="I30" i="9"/>
  <c r="I30" i="7" s="1"/>
  <c r="J30" i="9"/>
  <c r="J30" i="7" s="1"/>
  <c r="K30" i="9"/>
  <c r="AF30" i="3"/>
  <c r="AG30" i="3" s="1"/>
  <c r="M30" i="3"/>
  <c r="AF30" i="4"/>
  <c r="AG30" i="4" s="1"/>
  <c r="M30" i="4"/>
  <c r="AF30" i="5"/>
  <c r="AG30" i="5"/>
  <c r="M30" i="5"/>
  <c r="AF30" i="6"/>
  <c r="AG30" i="6"/>
  <c r="M30" i="6"/>
  <c r="AF30" i="1"/>
  <c r="AG30" i="1"/>
  <c r="M30" i="1"/>
  <c r="AF30" i="2"/>
  <c r="AG30" i="2" s="1"/>
  <c r="M30" i="2"/>
  <c r="AC29" i="8"/>
  <c r="AA29" i="8"/>
  <c r="Y29" i="8"/>
  <c r="W29" i="8"/>
  <c r="U29" i="8"/>
  <c r="S29" i="8"/>
  <c r="T29" i="8"/>
  <c r="Q29" i="8"/>
  <c r="R29" i="8" s="1"/>
  <c r="O29" i="8"/>
  <c r="P29" i="8" s="1"/>
  <c r="M29" i="8"/>
  <c r="AE29" i="8" s="1"/>
  <c r="K29" i="8"/>
  <c r="J29" i="8"/>
  <c r="I29" i="8"/>
  <c r="H29" i="8"/>
  <c r="G29" i="8"/>
  <c r="F29" i="8"/>
  <c r="E29" i="8"/>
  <c r="E29" i="7" s="1"/>
  <c r="D29" i="8"/>
  <c r="C29" i="8"/>
  <c r="L29" i="8" s="1"/>
  <c r="AC29" i="9"/>
  <c r="AC28" i="7" s="1"/>
  <c r="AA29" i="7"/>
  <c r="Y29" i="9"/>
  <c r="Y28" i="7" s="1"/>
  <c r="W29" i="9"/>
  <c r="W28" i="7" s="1"/>
  <c r="U29" i="9"/>
  <c r="S29" i="9"/>
  <c r="T29" i="9" s="1"/>
  <c r="Q29" i="9"/>
  <c r="R29" i="9" s="1"/>
  <c r="O29" i="9"/>
  <c r="P29" i="9" s="1"/>
  <c r="M29" i="9"/>
  <c r="N29" i="9" s="1"/>
  <c r="K29" i="9"/>
  <c r="K29" i="7" s="1"/>
  <c r="J29" i="9"/>
  <c r="J29" i="7"/>
  <c r="I29" i="9"/>
  <c r="I29" i="7" s="1"/>
  <c r="H29" i="9"/>
  <c r="H29" i="7"/>
  <c r="G29" i="9"/>
  <c r="G29" i="7"/>
  <c r="F29" i="9"/>
  <c r="F29" i="7"/>
  <c r="E29" i="9"/>
  <c r="D29" i="9"/>
  <c r="D29" i="7" s="1"/>
  <c r="C29" i="9"/>
  <c r="C29" i="7" s="1"/>
  <c r="AF29" i="3"/>
  <c r="AG29" i="3" s="1"/>
  <c r="M29" i="3"/>
  <c r="AF29" i="4"/>
  <c r="AG29" i="4" s="1"/>
  <c r="M29" i="4"/>
  <c r="AF29" i="5"/>
  <c r="AG29" i="5"/>
  <c r="M29" i="5"/>
  <c r="AF29" i="6"/>
  <c r="AG29" i="6" s="1"/>
  <c r="M29" i="6"/>
  <c r="AF29" i="1"/>
  <c r="AG29" i="1" s="1"/>
  <c r="M29" i="1"/>
  <c r="AF29" i="2"/>
  <c r="AG29" i="2" s="1"/>
  <c r="M29" i="2"/>
  <c r="AC28" i="8"/>
  <c r="AA28" i="8"/>
  <c r="Y28" i="8"/>
  <c r="W28" i="8"/>
  <c r="U28" i="8"/>
  <c r="S28" i="8"/>
  <c r="S28" i="7" s="1"/>
  <c r="T28" i="8"/>
  <c r="Q28" i="8"/>
  <c r="R28" i="8" s="1"/>
  <c r="O28" i="8"/>
  <c r="P28" i="8" s="1"/>
  <c r="M28" i="8"/>
  <c r="N28" i="8" s="1"/>
  <c r="K28" i="8"/>
  <c r="J28" i="8"/>
  <c r="I28" i="8"/>
  <c r="H28" i="8"/>
  <c r="G28" i="8"/>
  <c r="F28" i="8"/>
  <c r="E28" i="8"/>
  <c r="D28" i="8"/>
  <c r="C28" i="8"/>
  <c r="L28" i="8"/>
  <c r="AC28" i="9"/>
  <c r="AA28" i="9"/>
  <c r="Y28" i="9"/>
  <c r="W28" i="9"/>
  <c r="U28" i="9"/>
  <c r="S28" i="9"/>
  <c r="Q28" i="9"/>
  <c r="R28" i="9" s="1"/>
  <c r="O28" i="9"/>
  <c r="P28" i="9" s="1"/>
  <c r="M28" i="9"/>
  <c r="M28" i="7"/>
  <c r="K28" i="9"/>
  <c r="K28" i="7" s="1"/>
  <c r="J28" i="9"/>
  <c r="J28" i="7"/>
  <c r="I28" i="9"/>
  <c r="I28" i="7"/>
  <c r="H28" i="9"/>
  <c r="H28" i="7"/>
  <c r="G28" i="9"/>
  <c r="G28" i="7"/>
  <c r="F28" i="9"/>
  <c r="F28" i="7" s="1"/>
  <c r="E28" i="9"/>
  <c r="E28" i="7" s="1"/>
  <c r="D28" i="9"/>
  <c r="D28" i="7"/>
  <c r="C28" i="9"/>
  <c r="C28" i="7" s="1"/>
  <c r="AF28" i="3"/>
  <c r="AG28" i="3" s="1"/>
  <c r="M28" i="3"/>
  <c r="AF28" i="4"/>
  <c r="AG28" i="4"/>
  <c r="M28" i="4"/>
  <c r="AF28" i="5"/>
  <c r="AG28" i="5" s="1"/>
  <c r="M28" i="5"/>
  <c r="AF28" i="6"/>
  <c r="AG28" i="6"/>
  <c r="M28" i="6"/>
  <c r="AF28" i="1"/>
  <c r="AG28" i="1" s="1"/>
  <c r="M28" i="1"/>
  <c r="AF28" i="2"/>
  <c r="AG28" i="2"/>
  <c r="M28" i="2"/>
  <c r="AC27" i="8"/>
  <c r="AC27" i="7"/>
  <c r="AA27" i="8"/>
  <c r="Y27" i="8"/>
  <c r="Y27" i="7"/>
  <c r="W27" i="8"/>
  <c r="W27" i="7"/>
  <c r="U27" i="8"/>
  <c r="S27" i="8"/>
  <c r="T27" i="8"/>
  <c r="Q27" i="8"/>
  <c r="R27" i="8"/>
  <c r="O27" i="8"/>
  <c r="P27" i="8"/>
  <c r="M27" i="8"/>
  <c r="K27" i="8"/>
  <c r="J27" i="8"/>
  <c r="I27" i="8"/>
  <c r="I27" i="7" s="1"/>
  <c r="H27" i="8"/>
  <c r="G27" i="8"/>
  <c r="F27" i="8"/>
  <c r="E27" i="8"/>
  <c r="L27" i="8" s="1"/>
  <c r="D27" i="8"/>
  <c r="C27" i="8"/>
  <c r="AC27" i="9"/>
  <c r="AA27" i="9"/>
  <c r="AB27" i="9" s="1"/>
  <c r="Y27" i="9"/>
  <c r="W27" i="9"/>
  <c r="U27" i="9"/>
  <c r="S27" i="9"/>
  <c r="T27" i="9" s="1"/>
  <c r="S27" i="7"/>
  <c r="Q27" i="9"/>
  <c r="R27" i="9" s="1"/>
  <c r="O27" i="9"/>
  <c r="P27" i="9" s="1"/>
  <c r="M27" i="9"/>
  <c r="N27" i="9" s="1"/>
  <c r="K27" i="9"/>
  <c r="K27" i="7" s="1"/>
  <c r="J27" i="9"/>
  <c r="J27" i="7" s="1"/>
  <c r="I27" i="9"/>
  <c r="H27" i="9"/>
  <c r="H27" i="7" s="1"/>
  <c r="L27" i="7" s="1"/>
  <c r="G27" i="9"/>
  <c r="G27" i="7"/>
  <c r="F27" i="9"/>
  <c r="F27" i="7"/>
  <c r="E27" i="9"/>
  <c r="E27" i="7"/>
  <c r="D27" i="9"/>
  <c r="D27" i="7"/>
  <c r="C27" i="9"/>
  <c r="L27" i="9" s="1"/>
  <c r="AF27" i="3"/>
  <c r="AG27" i="3" s="1"/>
  <c r="M27" i="3"/>
  <c r="AF27" i="4"/>
  <c r="AG27" i="4" s="1"/>
  <c r="M27" i="4"/>
  <c r="AF27" i="5"/>
  <c r="AG27" i="5" s="1"/>
  <c r="M27" i="5"/>
  <c r="AF27" i="6"/>
  <c r="AG27" i="6" s="1"/>
  <c r="M27" i="6"/>
  <c r="AF27" i="1"/>
  <c r="AG27" i="1" s="1"/>
  <c r="M27" i="1"/>
  <c r="AF27" i="2"/>
  <c r="AG27" i="2" s="1"/>
  <c r="M27" i="2"/>
  <c r="AC26" i="8"/>
  <c r="AC26" i="7" s="1"/>
  <c r="AA26" i="8"/>
  <c r="Y26" i="8"/>
  <c r="Y26" i="7"/>
  <c r="W26" i="8"/>
  <c r="W26" i="7" s="1"/>
  <c r="U26" i="8"/>
  <c r="S26" i="8"/>
  <c r="T26" i="8"/>
  <c r="Q26" i="8"/>
  <c r="R26" i="8" s="1"/>
  <c r="O26" i="8"/>
  <c r="P26" i="8" s="1"/>
  <c r="M26" i="8"/>
  <c r="K26" i="8"/>
  <c r="J26" i="8"/>
  <c r="I26" i="8"/>
  <c r="H26" i="8"/>
  <c r="G26" i="8"/>
  <c r="F26" i="8"/>
  <c r="E26" i="8"/>
  <c r="D26" i="8"/>
  <c r="C26" i="8"/>
  <c r="L26" i="8" s="1"/>
  <c r="AC26" i="9"/>
  <c r="AA26" i="9"/>
  <c r="AA26" i="7" s="1"/>
  <c r="Y26" i="9"/>
  <c r="W26" i="9"/>
  <c r="U26" i="9"/>
  <c r="AE26" i="9" s="1"/>
  <c r="S26" i="9"/>
  <c r="T26" i="9"/>
  <c r="Q26" i="9"/>
  <c r="R26" i="9" s="1"/>
  <c r="O26" i="9"/>
  <c r="P26" i="9" s="1"/>
  <c r="M26" i="9"/>
  <c r="K26" i="9"/>
  <c r="K26" i="7" s="1"/>
  <c r="J26" i="9"/>
  <c r="J26" i="7"/>
  <c r="I26" i="9"/>
  <c r="I26" i="7"/>
  <c r="H26" i="9"/>
  <c r="H26" i="7"/>
  <c r="G26" i="9"/>
  <c r="G26" i="7"/>
  <c r="F26" i="9"/>
  <c r="F26" i="7" s="1"/>
  <c r="L26" i="7" s="1"/>
  <c r="E26" i="9"/>
  <c r="E26" i="7" s="1"/>
  <c r="D26" i="9"/>
  <c r="D26" i="7"/>
  <c r="C26" i="9"/>
  <c r="C26" i="7" s="1"/>
  <c r="L26" i="9"/>
  <c r="AF26" i="3"/>
  <c r="AG26" i="3" s="1"/>
  <c r="M26" i="3"/>
  <c r="AF26" i="4"/>
  <c r="AG26" i="4" s="1"/>
  <c r="M26" i="4"/>
  <c r="AF26" i="5"/>
  <c r="AG26" i="5" s="1"/>
  <c r="M26" i="5"/>
  <c r="AF26" i="6"/>
  <c r="AG26" i="6" s="1"/>
  <c r="M26" i="6"/>
  <c r="AF26" i="1"/>
  <c r="AG26" i="1" s="1"/>
  <c r="M26" i="1"/>
  <c r="AF26" i="2"/>
  <c r="AG26" i="2" s="1"/>
  <c r="M26" i="2"/>
  <c r="AC25" i="8"/>
  <c r="AC25" i="7"/>
  <c r="AA25" i="8"/>
  <c r="AA25" i="7" s="1"/>
  <c r="Y25" i="8"/>
  <c r="Y25" i="7"/>
  <c r="W25" i="8"/>
  <c r="W25" i="7"/>
  <c r="U25" i="8"/>
  <c r="S25" i="8"/>
  <c r="T25" i="8"/>
  <c r="Q25" i="8"/>
  <c r="R25" i="8"/>
  <c r="O25" i="8"/>
  <c r="P25" i="8"/>
  <c r="M25" i="8"/>
  <c r="K25" i="8"/>
  <c r="K25" i="7" s="1"/>
  <c r="J25" i="8"/>
  <c r="J25" i="7" s="1"/>
  <c r="I25" i="8"/>
  <c r="I25" i="7" s="1"/>
  <c r="H25" i="8"/>
  <c r="G25" i="8"/>
  <c r="F25" i="8"/>
  <c r="E25" i="8"/>
  <c r="D25" i="8"/>
  <c r="L25" i="8" s="1"/>
  <c r="C25" i="8"/>
  <c r="AC25" i="9"/>
  <c r="AA25" i="9"/>
  <c r="Y25" i="9"/>
  <c r="W25" i="9"/>
  <c r="U25" i="9"/>
  <c r="S25" i="9"/>
  <c r="S25" i="7" s="1"/>
  <c r="T25" i="7" s="1"/>
  <c r="Q25" i="9"/>
  <c r="R25" i="9" s="1"/>
  <c r="Q25" i="7"/>
  <c r="O25" i="9"/>
  <c r="O25" i="7" s="1"/>
  <c r="M25" i="9"/>
  <c r="M25" i="7" s="1"/>
  <c r="K25" i="9"/>
  <c r="J25" i="9"/>
  <c r="I25" i="9"/>
  <c r="H25" i="9"/>
  <c r="H25" i="7" s="1"/>
  <c r="G25" i="9"/>
  <c r="G25" i="7"/>
  <c r="F25" i="9"/>
  <c r="F25" i="7" s="1"/>
  <c r="E25" i="9"/>
  <c r="E25" i="7" s="1"/>
  <c r="D25" i="9"/>
  <c r="D25" i="7" s="1"/>
  <c r="C25" i="9"/>
  <c r="L25" i="9" s="1"/>
  <c r="C25" i="7"/>
  <c r="AF25" i="3"/>
  <c r="AG25" i="3" s="1"/>
  <c r="M25" i="3"/>
  <c r="AF25" i="4"/>
  <c r="AG25" i="4" s="1"/>
  <c r="M25" i="4"/>
  <c r="AF25" i="5"/>
  <c r="AG25" i="5"/>
  <c r="M25" i="5"/>
  <c r="AF25" i="6"/>
  <c r="AG25" i="6" s="1"/>
  <c r="M25" i="6"/>
  <c r="AF25" i="1"/>
  <c r="AG25" i="1"/>
  <c r="M25" i="1"/>
  <c r="AF25" i="2"/>
  <c r="AG25" i="2"/>
  <c r="M25" i="2"/>
  <c r="AC24" i="8"/>
  <c r="AC24" i="7"/>
  <c r="AA24" i="8"/>
  <c r="Y24" i="8"/>
  <c r="Y24" i="7"/>
  <c r="W24" i="8"/>
  <c r="W24" i="7" s="1"/>
  <c r="U24" i="8"/>
  <c r="S24" i="8"/>
  <c r="T24" i="8" s="1"/>
  <c r="Q24" i="8"/>
  <c r="R24" i="8" s="1"/>
  <c r="O24" i="8"/>
  <c r="P24" i="8" s="1"/>
  <c r="M24" i="8"/>
  <c r="N24" i="8" s="1"/>
  <c r="K24" i="8"/>
  <c r="J24" i="8"/>
  <c r="I24" i="8"/>
  <c r="H24" i="8"/>
  <c r="G24" i="8"/>
  <c r="G24" i="7" s="1"/>
  <c r="F24" i="8"/>
  <c r="E24" i="8"/>
  <c r="D24" i="8"/>
  <c r="C24" i="8"/>
  <c r="L24" i="8"/>
  <c r="AC24" i="9"/>
  <c r="AC23" i="7" s="1"/>
  <c r="AA24" i="9"/>
  <c r="Y24" i="9"/>
  <c r="W24" i="9"/>
  <c r="AE24" i="9" s="1"/>
  <c r="U24" i="9"/>
  <c r="S24" i="9"/>
  <c r="Q24" i="9"/>
  <c r="O24" i="9"/>
  <c r="O24" i="7"/>
  <c r="M24" i="9"/>
  <c r="M24" i="7"/>
  <c r="K24" i="9"/>
  <c r="K24" i="7" s="1"/>
  <c r="J24" i="9"/>
  <c r="J24" i="7"/>
  <c r="I24" i="9"/>
  <c r="I24" i="7"/>
  <c r="H24" i="9"/>
  <c r="H24" i="7"/>
  <c r="G24" i="9"/>
  <c r="F24" i="9"/>
  <c r="F24" i="7" s="1"/>
  <c r="E24" i="9"/>
  <c r="E24" i="7" s="1"/>
  <c r="D24" i="9"/>
  <c r="D24" i="7"/>
  <c r="C24" i="9"/>
  <c r="L24" i="9" s="1"/>
  <c r="AF24" i="3"/>
  <c r="AG24" i="3" s="1"/>
  <c r="M24" i="3"/>
  <c r="AF24" i="4"/>
  <c r="AG24" i="4" s="1"/>
  <c r="M24" i="4"/>
  <c r="AF24" i="5"/>
  <c r="AG24" i="5"/>
  <c r="M24" i="5"/>
  <c r="AF24" i="6"/>
  <c r="AG24" i="6" s="1"/>
  <c r="M24" i="6"/>
  <c r="AF24" i="1"/>
  <c r="AG24" i="1"/>
  <c r="M24" i="1"/>
  <c r="AF24" i="2"/>
  <c r="AG24" i="2" s="1"/>
  <c r="M24" i="2"/>
  <c r="AC23" i="8"/>
  <c r="AA23" i="8"/>
  <c r="Y23" i="8"/>
  <c r="Y23" i="7" s="1"/>
  <c r="W23" i="8"/>
  <c r="U23" i="8"/>
  <c r="S23" i="8"/>
  <c r="T23" i="8"/>
  <c r="Q23" i="8"/>
  <c r="R23" i="8" s="1"/>
  <c r="O23" i="8"/>
  <c r="P23" i="8" s="1"/>
  <c r="M23" i="8"/>
  <c r="N23" i="8" s="1"/>
  <c r="K23" i="8"/>
  <c r="J23" i="8"/>
  <c r="J23" i="7" s="1"/>
  <c r="I23" i="8"/>
  <c r="H23" i="8"/>
  <c r="G23" i="8"/>
  <c r="G23" i="7" s="1"/>
  <c r="F23" i="8"/>
  <c r="E23" i="8"/>
  <c r="D23" i="8"/>
  <c r="C23" i="8"/>
  <c r="AC23" i="9"/>
  <c r="AA23" i="9"/>
  <c r="AB23" i="9"/>
  <c r="Y23" i="9"/>
  <c r="W23" i="9"/>
  <c r="U23" i="9"/>
  <c r="S23" i="9"/>
  <c r="T23" i="9" s="1"/>
  <c r="S23" i="7"/>
  <c r="Q23" i="9"/>
  <c r="R23" i="9" s="1"/>
  <c r="O23" i="9"/>
  <c r="P23" i="9" s="1"/>
  <c r="O23" i="7"/>
  <c r="M23" i="9"/>
  <c r="N23" i="9" s="1"/>
  <c r="AE23" i="9"/>
  <c r="K23" i="9"/>
  <c r="K23" i="7"/>
  <c r="J23" i="9"/>
  <c r="I23" i="9"/>
  <c r="I23" i="7" s="1"/>
  <c r="H23" i="9"/>
  <c r="H23" i="7" s="1"/>
  <c r="G23" i="9"/>
  <c r="F23" i="9"/>
  <c r="F23" i="7" s="1"/>
  <c r="L23" i="7" s="1"/>
  <c r="E23" i="9"/>
  <c r="E23" i="7"/>
  <c r="D23" i="9"/>
  <c r="D23" i="7"/>
  <c r="C23" i="9"/>
  <c r="C23" i="7"/>
  <c r="AF23" i="3"/>
  <c r="AG23" i="3" s="1"/>
  <c r="M23" i="3"/>
  <c r="AF23" i="4"/>
  <c r="AG23" i="4" s="1"/>
  <c r="M23" i="4"/>
  <c r="AF23" i="5"/>
  <c r="AG23" i="5" s="1"/>
  <c r="M23" i="5"/>
  <c r="AF23" i="6"/>
  <c r="AG23" i="6" s="1"/>
  <c r="M23" i="6"/>
  <c r="AF23" i="1"/>
  <c r="AG23" i="1"/>
  <c r="M23" i="1"/>
  <c r="AG23" i="2"/>
  <c r="M23" i="2"/>
  <c r="AC22" i="8"/>
  <c r="AD22" i="8" s="1"/>
  <c r="AC22" i="7"/>
  <c r="AA22" i="8"/>
  <c r="Y22" i="8"/>
  <c r="Y22" i="7"/>
  <c r="W22" i="8"/>
  <c r="W22" i="7"/>
  <c r="U22" i="8"/>
  <c r="S22" i="8"/>
  <c r="T22" i="8" s="1"/>
  <c r="Q22" i="8"/>
  <c r="R22" i="8" s="1"/>
  <c r="O22" i="8"/>
  <c r="P22" i="8" s="1"/>
  <c r="M22" i="8"/>
  <c r="K22" i="8"/>
  <c r="J22" i="8"/>
  <c r="I22" i="8"/>
  <c r="I22" i="7" s="1"/>
  <c r="H22" i="8"/>
  <c r="H22" i="7" s="1"/>
  <c r="G22" i="8"/>
  <c r="F22" i="8"/>
  <c r="E22" i="8"/>
  <c r="D22" i="8"/>
  <c r="L22" i="8" s="1"/>
  <c r="C22" i="8"/>
  <c r="AC22" i="9"/>
  <c r="AA22" i="9"/>
  <c r="Y22" i="9"/>
  <c r="Y21" i="7" s="1"/>
  <c r="W22" i="9"/>
  <c r="U22" i="9"/>
  <c r="S22" i="9"/>
  <c r="T22" i="9" s="1"/>
  <c r="Q22" i="9"/>
  <c r="R22" i="9" s="1"/>
  <c r="O22" i="9"/>
  <c r="P22" i="9" s="1"/>
  <c r="M22" i="9"/>
  <c r="N22" i="9" s="1"/>
  <c r="K22" i="9"/>
  <c r="K22" i="7" s="1"/>
  <c r="J22" i="9"/>
  <c r="J22" i="7" s="1"/>
  <c r="I22" i="9"/>
  <c r="H22" i="9"/>
  <c r="G22" i="9"/>
  <c r="G22" i="7" s="1"/>
  <c r="F22" i="9"/>
  <c r="F22" i="7"/>
  <c r="E22" i="9"/>
  <c r="E22" i="7" s="1"/>
  <c r="D22" i="9"/>
  <c r="D22" i="7" s="1"/>
  <c r="C22" i="9"/>
  <c r="AF22" i="3"/>
  <c r="AG22" i="3" s="1"/>
  <c r="M22" i="3"/>
  <c r="AF22" i="4"/>
  <c r="AG22" i="4"/>
  <c r="M22" i="4"/>
  <c r="AF22" i="5"/>
  <c r="AG22" i="5" s="1"/>
  <c r="M22" i="5"/>
  <c r="AF22" i="6"/>
  <c r="AG22" i="6" s="1"/>
  <c r="M22" i="6"/>
  <c r="AF22" i="1"/>
  <c r="AG22" i="1" s="1"/>
  <c r="M22" i="1"/>
  <c r="AF22" i="2"/>
  <c r="AG22" i="2" s="1"/>
  <c r="M22" i="2"/>
  <c r="AC21" i="8"/>
  <c r="AC21" i="7"/>
  <c r="AA21" i="8"/>
  <c r="Y21" i="8"/>
  <c r="W21" i="8"/>
  <c r="W21" i="7"/>
  <c r="U21" i="8"/>
  <c r="S21" i="8"/>
  <c r="T21" i="8" s="1"/>
  <c r="Q21" i="8"/>
  <c r="R21" i="8" s="1"/>
  <c r="O21" i="8"/>
  <c r="P21" i="8" s="1"/>
  <c r="M21" i="8"/>
  <c r="AE21" i="8" s="1"/>
  <c r="K21" i="8"/>
  <c r="J21" i="8"/>
  <c r="J21" i="7" s="1"/>
  <c r="I21" i="8"/>
  <c r="I21" i="7" s="1"/>
  <c r="H21" i="8"/>
  <c r="G21" i="8"/>
  <c r="F21" i="8"/>
  <c r="E21" i="8"/>
  <c r="D21" i="8"/>
  <c r="C21" i="8"/>
  <c r="AC21" i="9"/>
  <c r="AA21" i="9"/>
  <c r="AA21" i="7"/>
  <c r="AB21" i="9"/>
  <c r="Y21" i="9"/>
  <c r="Y20" i="7" s="1"/>
  <c r="W21" i="9"/>
  <c r="W20" i="7" s="1"/>
  <c r="U21" i="9"/>
  <c r="S21" i="9"/>
  <c r="T21" i="9" s="1"/>
  <c r="Q21" i="9"/>
  <c r="R21" i="9" s="1"/>
  <c r="O21" i="9"/>
  <c r="P21" i="9" s="1"/>
  <c r="M21" i="9"/>
  <c r="N21" i="9" s="1"/>
  <c r="K21" i="9"/>
  <c r="K21" i="7" s="1"/>
  <c r="J21" i="9"/>
  <c r="I21" i="9"/>
  <c r="H21" i="9"/>
  <c r="H21" i="7" s="1"/>
  <c r="G21" i="9"/>
  <c r="G21" i="7"/>
  <c r="F21" i="9"/>
  <c r="F21" i="7" s="1"/>
  <c r="E21" i="9"/>
  <c r="E21" i="7" s="1"/>
  <c r="D21" i="9"/>
  <c r="D21" i="7" s="1"/>
  <c r="C21" i="9"/>
  <c r="L21" i="9" s="1"/>
  <c r="AF21" i="3"/>
  <c r="AG21" i="3" s="1"/>
  <c r="M21" i="3"/>
  <c r="AF21" i="4"/>
  <c r="AG21" i="4"/>
  <c r="M21" i="4"/>
  <c r="AF21" i="5"/>
  <c r="AG21" i="5" s="1"/>
  <c r="M21" i="5"/>
  <c r="AF21" i="6"/>
  <c r="AG21" i="6"/>
  <c r="M21" i="6"/>
  <c r="AF21" i="1"/>
  <c r="AG21" i="1" s="1"/>
  <c r="M21" i="1"/>
  <c r="AF21" i="2"/>
  <c r="AG21" i="2" s="1"/>
  <c r="M21" i="2"/>
  <c r="AC20" i="8"/>
  <c r="AA20" i="8"/>
  <c r="Y20" i="8"/>
  <c r="W20" i="8"/>
  <c r="U20" i="8"/>
  <c r="S20" i="8"/>
  <c r="T20" i="8"/>
  <c r="Q20" i="8"/>
  <c r="R20" i="8" s="1"/>
  <c r="O20" i="8"/>
  <c r="P20" i="8" s="1"/>
  <c r="M20" i="8"/>
  <c r="N20" i="8" s="1"/>
  <c r="K20" i="8"/>
  <c r="J20" i="8"/>
  <c r="I20" i="8"/>
  <c r="H20" i="8"/>
  <c r="G20" i="8"/>
  <c r="F20" i="8"/>
  <c r="E20" i="8"/>
  <c r="D20" i="8"/>
  <c r="C20" i="8"/>
  <c r="AC20" i="9"/>
  <c r="AA20" i="9"/>
  <c r="AA20" i="7" s="1"/>
  <c r="AB20" i="7" s="1"/>
  <c r="AB20" i="9"/>
  <c r="Y20" i="9"/>
  <c r="W20" i="9"/>
  <c r="U20" i="9"/>
  <c r="S20" i="9"/>
  <c r="Q20" i="9"/>
  <c r="R20" i="9" s="1"/>
  <c r="O20" i="9"/>
  <c r="P20" i="9" s="1"/>
  <c r="M20" i="9"/>
  <c r="M20" i="7" s="1"/>
  <c r="N20" i="9"/>
  <c r="K20" i="9"/>
  <c r="K20" i="7"/>
  <c r="J20" i="9"/>
  <c r="J20" i="7" s="1"/>
  <c r="I20" i="9"/>
  <c r="I20" i="7"/>
  <c r="H20" i="9"/>
  <c r="H20" i="7"/>
  <c r="G20" i="9"/>
  <c r="L20" i="9" s="1"/>
  <c r="G20" i="7"/>
  <c r="F20" i="9"/>
  <c r="F20" i="7"/>
  <c r="E20" i="9"/>
  <c r="E20" i="7" s="1"/>
  <c r="D20" i="9"/>
  <c r="D20" i="7" s="1"/>
  <c r="L20" i="7" s="1"/>
  <c r="C20" i="9"/>
  <c r="C20" i="7"/>
  <c r="AF20" i="3"/>
  <c r="AG20" i="3" s="1"/>
  <c r="M20" i="3"/>
  <c r="AF20" i="4"/>
  <c r="AG20" i="4" s="1"/>
  <c r="M20" i="4"/>
  <c r="AF20" i="5"/>
  <c r="AG20" i="5" s="1"/>
  <c r="M20" i="5"/>
  <c r="AF20" i="6"/>
  <c r="AG20" i="6"/>
  <c r="M20" i="6"/>
  <c r="AF20" i="1"/>
  <c r="AG20" i="1" s="1"/>
  <c r="M20" i="1"/>
  <c r="AF20" i="2"/>
  <c r="AG20" i="2"/>
  <c r="M20" i="2"/>
  <c r="AC17" i="8"/>
  <c r="AD17" i="8" s="1"/>
  <c r="AA19" i="8"/>
  <c r="AB19" i="8" s="1"/>
  <c r="AA18" i="8"/>
  <c r="AB18" i="8"/>
  <c r="AA17" i="8"/>
  <c r="AA16" i="8"/>
  <c r="AA15" i="8"/>
  <c r="AA14" i="8"/>
  <c r="AA14" i="7" s="1"/>
  <c r="AA13" i="8"/>
  <c r="AA12" i="8"/>
  <c r="AA11" i="8"/>
  <c r="AA10" i="8"/>
  <c r="AA9" i="8"/>
  <c r="AA8" i="8"/>
  <c r="AA7" i="8"/>
  <c r="AC19" i="8"/>
  <c r="AC19" i="7" s="1"/>
  <c r="Y19" i="8"/>
  <c r="W19" i="8"/>
  <c r="W19" i="7"/>
  <c r="U19" i="8"/>
  <c r="S19" i="8"/>
  <c r="T19" i="8" s="1"/>
  <c r="T19" i="7" s="1"/>
  <c r="Q19" i="8"/>
  <c r="R19" i="8" s="1"/>
  <c r="O19" i="8"/>
  <c r="P19" i="8" s="1"/>
  <c r="M19" i="8"/>
  <c r="K19" i="8"/>
  <c r="J19" i="8"/>
  <c r="I19" i="8"/>
  <c r="H19" i="8"/>
  <c r="G19" i="8"/>
  <c r="G19" i="7" s="1"/>
  <c r="F19" i="8"/>
  <c r="E19" i="8"/>
  <c r="E19" i="7" s="1"/>
  <c r="D19" i="8"/>
  <c r="L19" i="8" s="1"/>
  <c r="C19" i="8"/>
  <c r="AC19" i="9"/>
  <c r="AA19" i="9"/>
  <c r="AB19" i="9" s="1"/>
  <c r="Y19" i="9"/>
  <c r="W19" i="9"/>
  <c r="U19" i="9"/>
  <c r="S19" i="9"/>
  <c r="S19" i="7" s="1"/>
  <c r="Q19" i="9"/>
  <c r="O19" i="9"/>
  <c r="P19" i="9" s="1"/>
  <c r="M19" i="9"/>
  <c r="K19" i="9"/>
  <c r="K19" i="7"/>
  <c r="J19" i="9"/>
  <c r="J19" i="7" s="1"/>
  <c r="I19" i="9"/>
  <c r="I19" i="7" s="1"/>
  <c r="H19" i="9"/>
  <c r="H19" i="7" s="1"/>
  <c r="G19" i="9"/>
  <c r="F19" i="9"/>
  <c r="E19" i="9"/>
  <c r="D19" i="9"/>
  <c r="C19" i="9"/>
  <c r="AF19" i="3"/>
  <c r="AG19" i="3" s="1"/>
  <c r="M19" i="3"/>
  <c r="AF19" i="4"/>
  <c r="AG19" i="4" s="1"/>
  <c r="M19" i="4"/>
  <c r="AF19" i="5"/>
  <c r="AG19" i="5" s="1"/>
  <c r="M19" i="5"/>
  <c r="AF19" i="6"/>
  <c r="AG19" i="6" s="1"/>
  <c r="M19" i="6"/>
  <c r="AF19" i="2"/>
  <c r="AG19" i="2"/>
  <c r="M19" i="2"/>
  <c r="AC18" i="8"/>
  <c r="Y18" i="8"/>
  <c r="W18" i="8"/>
  <c r="W18" i="7"/>
  <c r="U18" i="8"/>
  <c r="S18" i="8"/>
  <c r="T18" i="8" s="1"/>
  <c r="Q18" i="8"/>
  <c r="R18" i="8" s="1"/>
  <c r="O18" i="8"/>
  <c r="P18" i="8" s="1"/>
  <c r="M18" i="8"/>
  <c r="N18" i="8" s="1"/>
  <c r="K18" i="8"/>
  <c r="J18" i="8"/>
  <c r="J18" i="7" s="1"/>
  <c r="I18" i="8"/>
  <c r="H18" i="8"/>
  <c r="G18" i="8"/>
  <c r="F18" i="8"/>
  <c r="E18" i="8"/>
  <c r="D18" i="8"/>
  <c r="C18" i="8"/>
  <c r="L18" i="8" s="1"/>
  <c r="AC18" i="9"/>
  <c r="AA18" i="9"/>
  <c r="Y18" i="9"/>
  <c r="Y17" i="7" s="1"/>
  <c r="W18" i="9"/>
  <c r="U18" i="9"/>
  <c r="S18" i="9"/>
  <c r="Q18" i="9"/>
  <c r="Q18" i="7" s="1"/>
  <c r="O18" i="9"/>
  <c r="M18" i="9"/>
  <c r="K18" i="9"/>
  <c r="K18" i="7" s="1"/>
  <c r="J18" i="9"/>
  <c r="I18" i="9"/>
  <c r="H18" i="9"/>
  <c r="H18" i="7" s="1"/>
  <c r="G18" i="9"/>
  <c r="G18" i="7" s="1"/>
  <c r="F18" i="9"/>
  <c r="F18" i="7"/>
  <c r="E18" i="9"/>
  <c r="E18" i="7" s="1"/>
  <c r="D18" i="9"/>
  <c r="D18" i="7"/>
  <c r="C18" i="9"/>
  <c r="AF18" i="4"/>
  <c r="AG18" i="4" s="1"/>
  <c r="M18" i="4"/>
  <c r="AF18" i="5"/>
  <c r="AG18" i="5"/>
  <c r="M18" i="5"/>
  <c r="Y17" i="8"/>
  <c r="W17" i="8"/>
  <c r="U17" i="8"/>
  <c r="S17" i="8"/>
  <c r="T17" i="8"/>
  <c r="Q17" i="8"/>
  <c r="R17" i="8" s="1"/>
  <c r="O17" i="8"/>
  <c r="P17" i="8"/>
  <c r="M17" i="8"/>
  <c r="K17" i="8"/>
  <c r="J17" i="8"/>
  <c r="I17" i="8"/>
  <c r="H17" i="8"/>
  <c r="H17" i="7" s="1"/>
  <c r="G17" i="8"/>
  <c r="F17" i="8"/>
  <c r="E17" i="8"/>
  <c r="D17" i="8"/>
  <c r="C17" i="8"/>
  <c r="AC17" i="9"/>
  <c r="AA17" i="9"/>
  <c r="Y17" i="9"/>
  <c r="W17" i="9"/>
  <c r="U17" i="9"/>
  <c r="S17" i="9"/>
  <c r="Q17" i="9"/>
  <c r="R17" i="9" s="1"/>
  <c r="O17" i="9"/>
  <c r="P17" i="9" s="1"/>
  <c r="M17" i="9"/>
  <c r="N17" i="9" s="1"/>
  <c r="K17" i="9"/>
  <c r="J17" i="9"/>
  <c r="J17" i="7" s="1"/>
  <c r="I17" i="9"/>
  <c r="H17" i="9"/>
  <c r="G17" i="9"/>
  <c r="G17" i="7" s="1"/>
  <c r="F17" i="9"/>
  <c r="F17" i="7" s="1"/>
  <c r="E17" i="9"/>
  <c r="E17" i="7" s="1"/>
  <c r="D17" i="9"/>
  <c r="D17" i="7" s="1"/>
  <c r="C17" i="9"/>
  <c r="AF17" i="3"/>
  <c r="AG17" i="3" s="1"/>
  <c r="M17" i="3"/>
  <c r="AF17" i="4"/>
  <c r="AG17" i="4"/>
  <c r="M17" i="4"/>
  <c r="AF17" i="5"/>
  <c r="AG17" i="5" s="1"/>
  <c r="M17" i="5"/>
  <c r="AF17" i="1"/>
  <c r="AG17" i="1"/>
  <c r="M17" i="1"/>
  <c r="AF17" i="2"/>
  <c r="AF16" i="2"/>
  <c r="AC16" i="8"/>
  <c r="AC16" i="7" s="1"/>
  <c r="Y16" i="8"/>
  <c r="Y16" i="7" s="1"/>
  <c r="W16" i="8"/>
  <c r="W16" i="7"/>
  <c r="U16" i="8"/>
  <c r="S16" i="8"/>
  <c r="T16" i="8" s="1"/>
  <c r="Q16" i="8"/>
  <c r="R16" i="8" s="1"/>
  <c r="O16" i="8"/>
  <c r="M16" i="8"/>
  <c r="N16" i="8"/>
  <c r="K16" i="8"/>
  <c r="J16" i="8"/>
  <c r="I16" i="8"/>
  <c r="H16" i="8"/>
  <c r="G16" i="8"/>
  <c r="F16" i="8"/>
  <c r="E16" i="8"/>
  <c r="D16" i="8"/>
  <c r="D16" i="7" s="1"/>
  <c r="C16" i="8"/>
  <c r="AC16" i="9"/>
  <c r="AC15" i="7" s="1"/>
  <c r="AA16" i="9"/>
  <c r="AA16" i="7"/>
  <c r="Y16" i="9"/>
  <c r="W16" i="9"/>
  <c r="U16" i="9"/>
  <c r="S16" i="9"/>
  <c r="S16" i="7" s="1"/>
  <c r="Q16" i="9"/>
  <c r="R16" i="9"/>
  <c r="O16" i="9"/>
  <c r="P16" i="9" s="1"/>
  <c r="M16" i="9"/>
  <c r="N16" i="9" s="1"/>
  <c r="AE16" i="9"/>
  <c r="K16" i="9"/>
  <c r="K16" i="7" s="1"/>
  <c r="J16" i="9"/>
  <c r="J16" i="7"/>
  <c r="I16" i="9"/>
  <c r="I16" i="7" s="1"/>
  <c r="H16" i="9"/>
  <c r="H16" i="7" s="1"/>
  <c r="G16" i="9"/>
  <c r="F16" i="9"/>
  <c r="F16" i="7" s="1"/>
  <c r="E16" i="9"/>
  <c r="D16" i="9"/>
  <c r="C16" i="9"/>
  <c r="AF16" i="3"/>
  <c r="AG16" i="3" s="1"/>
  <c r="M16" i="3"/>
  <c r="AF16" i="4"/>
  <c r="AG16" i="4" s="1"/>
  <c r="M16" i="4"/>
  <c r="AF16" i="5"/>
  <c r="AG16" i="5" s="1"/>
  <c r="M16" i="5"/>
  <c r="AF16" i="6"/>
  <c r="AG16" i="6" s="1"/>
  <c r="M16" i="6"/>
  <c r="AC15" i="9"/>
  <c r="AA15" i="9"/>
  <c r="Y15" i="9"/>
  <c r="W15" i="9"/>
  <c r="U15" i="9"/>
  <c r="S15" i="9"/>
  <c r="Q15" i="9"/>
  <c r="O15" i="9"/>
  <c r="O15" i="7" s="1"/>
  <c r="M15" i="9"/>
  <c r="K15" i="9"/>
  <c r="J15" i="9"/>
  <c r="J15" i="7" s="1"/>
  <c r="I15" i="9"/>
  <c r="H15" i="9"/>
  <c r="H15" i="7" s="1"/>
  <c r="G15" i="9"/>
  <c r="F15" i="9"/>
  <c r="E15" i="9"/>
  <c r="D15" i="9"/>
  <c r="C15" i="9"/>
  <c r="AC15" i="8"/>
  <c r="Y15" i="8"/>
  <c r="Y15" i="7"/>
  <c r="W15" i="8"/>
  <c r="W15" i="7" s="1"/>
  <c r="U15" i="8"/>
  <c r="S15" i="8"/>
  <c r="T15" i="8" s="1"/>
  <c r="Q15" i="8"/>
  <c r="R15" i="8" s="1"/>
  <c r="O15" i="8"/>
  <c r="P15" i="8" s="1"/>
  <c r="M15" i="8"/>
  <c r="K15" i="8"/>
  <c r="J15" i="8"/>
  <c r="I15" i="8"/>
  <c r="H15" i="8"/>
  <c r="G15" i="8"/>
  <c r="F15" i="8"/>
  <c r="F15" i="7" s="1"/>
  <c r="E15" i="8"/>
  <c r="E15" i="7" s="1"/>
  <c r="D15" i="8"/>
  <c r="D15" i="7" s="1"/>
  <c r="C15" i="8"/>
  <c r="L15" i="8" s="1"/>
  <c r="AF15" i="3"/>
  <c r="AG15" i="3" s="1"/>
  <c r="M15" i="3"/>
  <c r="AF15" i="4"/>
  <c r="AG15" i="4" s="1"/>
  <c r="M15" i="4"/>
  <c r="AF15" i="5"/>
  <c r="AG15" i="5" s="1"/>
  <c r="M15" i="5"/>
  <c r="AF15" i="2"/>
  <c r="AG15" i="2"/>
  <c r="M15" i="2"/>
  <c r="AC14" i="8"/>
  <c r="AC14" i="7"/>
  <c r="Y14" i="8"/>
  <c r="Y14" i="7" s="1"/>
  <c r="W14" i="8"/>
  <c r="W14" i="7" s="1"/>
  <c r="U14" i="8"/>
  <c r="S14" i="8"/>
  <c r="T14" i="8" s="1"/>
  <c r="Q14" i="8"/>
  <c r="R14" i="8" s="1"/>
  <c r="O14" i="8"/>
  <c r="P14" i="8" s="1"/>
  <c r="M14" i="8"/>
  <c r="N14" i="8" s="1"/>
  <c r="K14" i="8"/>
  <c r="J14" i="8"/>
  <c r="I14" i="8"/>
  <c r="H14" i="8"/>
  <c r="G14" i="8"/>
  <c r="F14" i="8"/>
  <c r="E14" i="8"/>
  <c r="D14" i="8"/>
  <c r="C14" i="8"/>
  <c r="AC14" i="9"/>
  <c r="AA14" i="9"/>
  <c r="Y14" i="9"/>
  <c r="W14" i="9"/>
  <c r="U14" i="9"/>
  <c r="S14" i="9"/>
  <c r="T14" i="9" s="1"/>
  <c r="S14" i="7"/>
  <c r="Q14" i="9"/>
  <c r="Q14" i="7" s="1"/>
  <c r="O14" i="9"/>
  <c r="P14" i="9" s="1"/>
  <c r="M14" i="9"/>
  <c r="K14" i="9"/>
  <c r="K14" i="7" s="1"/>
  <c r="J14" i="9"/>
  <c r="J14" i="7"/>
  <c r="I14" i="9"/>
  <c r="H14" i="9"/>
  <c r="H14" i="7" s="1"/>
  <c r="G14" i="9"/>
  <c r="F14" i="9"/>
  <c r="E14" i="9"/>
  <c r="D14" i="9"/>
  <c r="D14" i="7" s="1"/>
  <c r="C14" i="9"/>
  <c r="AF14" i="3"/>
  <c r="AG14" i="3"/>
  <c r="M14" i="3"/>
  <c r="AF14" i="4"/>
  <c r="AG14" i="4" s="1"/>
  <c r="M14" i="4"/>
  <c r="AF14" i="5"/>
  <c r="AG14" i="5" s="1"/>
  <c r="M14" i="5"/>
  <c r="AF14" i="6"/>
  <c r="AG14" i="6" s="1"/>
  <c r="M14" i="6"/>
  <c r="AF14" i="1"/>
  <c r="AG14" i="1" s="1"/>
  <c r="M14" i="1"/>
  <c r="AC13" i="8"/>
  <c r="Y13" i="8"/>
  <c r="W13" i="8"/>
  <c r="W13" i="7" s="1"/>
  <c r="U13" i="8"/>
  <c r="S13" i="8"/>
  <c r="T13" i="8" s="1"/>
  <c r="Q13" i="8"/>
  <c r="R13" i="8" s="1"/>
  <c r="O13" i="8"/>
  <c r="P13" i="8" s="1"/>
  <c r="M13" i="8"/>
  <c r="N13" i="8"/>
  <c r="K13" i="8"/>
  <c r="J13" i="8"/>
  <c r="I13" i="8"/>
  <c r="H13" i="8"/>
  <c r="G13" i="8"/>
  <c r="F13" i="8"/>
  <c r="F13" i="7" s="1"/>
  <c r="E13" i="8"/>
  <c r="D13" i="8"/>
  <c r="D13" i="7" s="1"/>
  <c r="C13" i="8"/>
  <c r="AC13" i="9"/>
  <c r="AC12" i="7" s="1"/>
  <c r="AA13" i="9"/>
  <c r="AA13" i="7" s="1"/>
  <c r="Y13" i="9"/>
  <c r="W13" i="9"/>
  <c r="U13" i="9"/>
  <c r="S13" i="9"/>
  <c r="Q13" i="9"/>
  <c r="O13" i="9"/>
  <c r="M13" i="9"/>
  <c r="M13" i="7" s="1"/>
  <c r="K13" i="9"/>
  <c r="K13" i="7" s="1"/>
  <c r="J13" i="9"/>
  <c r="J13" i="7"/>
  <c r="I13" i="9"/>
  <c r="I13" i="7" s="1"/>
  <c r="H13" i="9"/>
  <c r="H13" i="7" s="1"/>
  <c r="G13" i="9"/>
  <c r="G13" i="7" s="1"/>
  <c r="F13" i="9"/>
  <c r="E13" i="9"/>
  <c r="E13" i="7" s="1"/>
  <c r="D13" i="9"/>
  <c r="C13" i="9"/>
  <c r="AF13" i="3"/>
  <c r="AG13" i="3" s="1"/>
  <c r="M13" i="3"/>
  <c r="AF13" i="4"/>
  <c r="AG13" i="4" s="1"/>
  <c r="M13" i="4"/>
  <c r="AF13" i="5"/>
  <c r="AG13" i="5" s="1"/>
  <c r="M13" i="5"/>
  <c r="AF13" i="6"/>
  <c r="AG13" i="6" s="1"/>
  <c r="M13" i="6"/>
  <c r="AF13" i="1"/>
  <c r="AG13" i="1"/>
  <c r="M13" i="1"/>
  <c r="AF13" i="2"/>
  <c r="AG13" i="2" s="1"/>
  <c r="M13" i="2"/>
  <c r="AC12" i="8"/>
  <c r="Y12" i="8"/>
  <c r="W12" i="8"/>
  <c r="W12" i="7" s="1"/>
  <c r="U12" i="8"/>
  <c r="S12" i="8"/>
  <c r="T12" i="8"/>
  <c r="Q12" i="8"/>
  <c r="R12" i="8"/>
  <c r="O12" i="8"/>
  <c r="P12" i="8" s="1"/>
  <c r="M12" i="8"/>
  <c r="N12" i="8"/>
  <c r="K12" i="8"/>
  <c r="J12" i="8"/>
  <c r="I12" i="8"/>
  <c r="H12" i="8"/>
  <c r="G12" i="8"/>
  <c r="F12" i="8"/>
  <c r="E12" i="8"/>
  <c r="D12" i="8"/>
  <c r="C12" i="8"/>
  <c r="AC12" i="9"/>
  <c r="AA12" i="9"/>
  <c r="Y12" i="9"/>
  <c r="AE12" i="9" s="1"/>
  <c r="W12" i="9"/>
  <c r="U12" i="9"/>
  <c r="S12" i="9"/>
  <c r="Q12" i="9"/>
  <c r="O12" i="9"/>
  <c r="M12" i="9"/>
  <c r="K12" i="9"/>
  <c r="K12" i="7"/>
  <c r="J12" i="9"/>
  <c r="J12" i="7" s="1"/>
  <c r="I12" i="9"/>
  <c r="I12" i="7"/>
  <c r="H12" i="9"/>
  <c r="H12" i="7" s="1"/>
  <c r="G12" i="9"/>
  <c r="G12" i="7"/>
  <c r="F12" i="9"/>
  <c r="F12" i="7" s="1"/>
  <c r="E12" i="9"/>
  <c r="D12" i="9"/>
  <c r="C12" i="9"/>
  <c r="AF12" i="3"/>
  <c r="AG12" i="3" s="1"/>
  <c r="M12" i="3"/>
  <c r="AF12" i="4"/>
  <c r="AG12" i="4"/>
  <c r="M12" i="4"/>
  <c r="AF12" i="5"/>
  <c r="AG12" i="5" s="1"/>
  <c r="M12" i="5"/>
  <c r="AF12" i="6"/>
  <c r="AG12" i="6"/>
  <c r="M12" i="6"/>
  <c r="AF12" i="1"/>
  <c r="AG12" i="1" s="1"/>
  <c r="M12" i="1"/>
  <c r="AF12" i="2"/>
  <c r="AG12" i="2" s="1"/>
  <c r="M12" i="2"/>
  <c r="K11" i="9"/>
  <c r="K10" i="9"/>
  <c r="K9" i="9"/>
  <c r="K8" i="9"/>
  <c r="K7" i="9"/>
  <c r="J10" i="9"/>
  <c r="J9" i="9"/>
  <c r="J8" i="9"/>
  <c r="J7" i="9"/>
  <c r="J11" i="9"/>
  <c r="AC11" i="9"/>
  <c r="AC10" i="9"/>
  <c r="AC9" i="7" s="1"/>
  <c r="AC9" i="9"/>
  <c r="AC8" i="9"/>
  <c r="AC7" i="9"/>
  <c r="AC11" i="8"/>
  <c r="Y11" i="8"/>
  <c r="W11" i="8"/>
  <c r="W11" i="7" s="1"/>
  <c r="U11" i="8"/>
  <c r="S11" i="8"/>
  <c r="T11" i="8"/>
  <c r="Q11" i="8"/>
  <c r="R11" i="8"/>
  <c r="O11" i="8"/>
  <c r="P11" i="8"/>
  <c r="M11" i="8"/>
  <c r="K11" i="8"/>
  <c r="J11" i="8"/>
  <c r="I11" i="8"/>
  <c r="H11" i="8"/>
  <c r="G11" i="8"/>
  <c r="F11" i="8"/>
  <c r="E11" i="8"/>
  <c r="D11" i="8"/>
  <c r="C11" i="8"/>
  <c r="AA11" i="9"/>
  <c r="AB11" i="9" s="1"/>
  <c r="AA11" i="7"/>
  <c r="Y11" i="9"/>
  <c r="W11" i="9"/>
  <c r="W10" i="7" s="1"/>
  <c r="U11" i="9"/>
  <c r="S11" i="9"/>
  <c r="T11" i="9" s="1"/>
  <c r="Q11" i="9"/>
  <c r="R11" i="9" s="1"/>
  <c r="O11" i="9"/>
  <c r="M11" i="9"/>
  <c r="N11" i="9" s="1"/>
  <c r="I11" i="9"/>
  <c r="I11" i="7" s="1"/>
  <c r="H11" i="9"/>
  <c r="H11" i="7" s="1"/>
  <c r="G11" i="9"/>
  <c r="G11" i="7" s="1"/>
  <c r="F11" i="9"/>
  <c r="F11" i="7" s="1"/>
  <c r="E11" i="9"/>
  <c r="E11" i="7"/>
  <c r="D11" i="9"/>
  <c r="D11" i="7" s="1"/>
  <c r="C11" i="9"/>
  <c r="C11" i="7" s="1"/>
  <c r="AF11" i="3"/>
  <c r="AG11" i="3" s="1"/>
  <c r="M11" i="3"/>
  <c r="AF11" i="4"/>
  <c r="AG11" i="4" s="1"/>
  <c r="M11" i="4"/>
  <c r="AF11" i="5"/>
  <c r="AG11" i="5"/>
  <c r="M11" i="5"/>
  <c r="AF11" i="6"/>
  <c r="AG11" i="6"/>
  <c r="M11" i="6"/>
  <c r="AF11" i="2"/>
  <c r="AG11" i="2" s="1"/>
  <c r="M11" i="2"/>
  <c r="AF11" i="1"/>
  <c r="AG11" i="1" s="1"/>
  <c r="M11" i="1"/>
  <c r="AC10" i="8"/>
  <c r="Y10" i="8"/>
  <c r="W10" i="8"/>
  <c r="U10" i="8"/>
  <c r="S10" i="8"/>
  <c r="T10" i="8" s="1"/>
  <c r="Q10" i="8"/>
  <c r="R10" i="8" s="1"/>
  <c r="O10" i="8"/>
  <c r="P10" i="8" s="1"/>
  <c r="M10" i="8"/>
  <c r="N10" i="8" s="1"/>
  <c r="K10" i="8"/>
  <c r="K10" i="7" s="1"/>
  <c r="J10" i="8"/>
  <c r="J10" i="7" s="1"/>
  <c r="I10" i="8"/>
  <c r="H10" i="8"/>
  <c r="G10" i="8"/>
  <c r="F10" i="8"/>
  <c r="E10" i="8"/>
  <c r="D10" i="8"/>
  <c r="C10" i="8"/>
  <c r="AA10" i="9"/>
  <c r="AA10" i="7"/>
  <c r="Y10" i="9"/>
  <c r="W10" i="9"/>
  <c r="U10" i="9"/>
  <c r="S10" i="9"/>
  <c r="S10" i="7" s="1"/>
  <c r="Q10" i="9"/>
  <c r="Q10" i="7" s="1"/>
  <c r="O10" i="9"/>
  <c r="M10" i="9"/>
  <c r="N10" i="9" s="1"/>
  <c r="AE10" i="9"/>
  <c r="I10" i="9"/>
  <c r="I10" i="7" s="1"/>
  <c r="H10" i="9"/>
  <c r="H10" i="7" s="1"/>
  <c r="G10" i="9"/>
  <c r="L10" i="9" s="1"/>
  <c r="F10" i="9"/>
  <c r="F10" i="7" s="1"/>
  <c r="E10" i="9"/>
  <c r="D10" i="9"/>
  <c r="D10" i="7" s="1"/>
  <c r="C10" i="9"/>
  <c r="AF10" i="3"/>
  <c r="AG10" i="3"/>
  <c r="M10" i="3"/>
  <c r="AF10" i="4"/>
  <c r="AG10" i="4" s="1"/>
  <c r="M10" i="4"/>
  <c r="AF10" i="5"/>
  <c r="AG10" i="5"/>
  <c r="M10" i="5"/>
  <c r="AF10" i="6"/>
  <c r="AG10" i="6" s="1"/>
  <c r="M10" i="6"/>
  <c r="AF10" i="1"/>
  <c r="AG10" i="1" s="1"/>
  <c r="M10" i="1"/>
  <c r="AF10" i="2"/>
  <c r="AG10" i="2" s="1"/>
  <c r="M10" i="2"/>
  <c r="AC9" i="8"/>
  <c r="AC8" i="8"/>
  <c r="AC8" i="7" s="1"/>
  <c r="AC7" i="8"/>
  <c r="AD7" i="8"/>
  <c r="AF9" i="3"/>
  <c r="AG9" i="3" s="1"/>
  <c r="AF8" i="3"/>
  <c r="AG8" i="3" s="1"/>
  <c r="AF7" i="3"/>
  <c r="AG7" i="3" s="1"/>
  <c r="M9" i="3"/>
  <c r="M8" i="3"/>
  <c r="M7" i="3"/>
  <c r="AF9" i="4"/>
  <c r="AG9" i="4" s="1"/>
  <c r="AF8" i="4"/>
  <c r="AG8" i="4" s="1"/>
  <c r="AF7" i="4"/>
  <c r="AG7" i="4"/>
  <c r="M9" i="4"/>
  <c r="M8" i="4"/>
  <c r="M7" i="4"/>
  <c r="AF9" i="5"/>
  <c r="AG9" i="5" s="1"/>
  <c r="AF8" i="5"/>
  <c r="AG8" i="5" s="1"/>
  <c r="AF7" i="5"/>
  <c r="AG7" i="5" s="1"/>
  <c r="M9" i="5"/>
  <c r="M8" i="5"/>
  <c r="M7" i="5"/>
  <c r="AF9" i="6"/>
  <c r="AG9" i="6" s="1"/>
  <c r="AF8" i="6"/>
  <c r="AG8" i="6"/>
  <c r="AF7" i="6"/>
  <c r="AG7" i="6"/>
  <c r="M9" i="6"/>
  <c r="M8" i="6"/>
  <c r="M7" i="6"/>
  <c r="AF9" i="1"/>
  <c r="AG9" i="1" s="1"/>
  <c r="AF8" i="1"/>
  <c r="AG8" i="1" s="1"/>
  <c r="AF7" i="1"/>
  <c r="AG7" i="1" s="1"/>
  <c r="M9" i="1"/>
  <c r="M8" i="1"/>
  <c r="M7" i="1"/>
  <c r="AF9" i="2"/>
  <c r="AG9" i="2" s="1"/>
  <c r="AF8" i="2"/>
  <c r="AG8" i="2" s="1"/>
  <c r="AF7" i="2"/>
  <c r="AG7" i="2" s="1"/>
  <c r="M9" i="2"/>
  <c r="M8" i="2"/>
  <c r="M7" i="2"/>
  <c r="AA9" i="9"/>
  <c r="AA9" i="7" s="1"/>
  <c r="AA8" i="9"/>
  <c r="AA8" i="7" s="1"/>
  <c r="AA7" i="9"/>
  <c r="AA7" i="7"/>
  <c r="J9" i="8"/>
  <c r="J9" i="7" s="1"/>
  <c r="J7" i="8"/>
  <c r="J7" i="7" s="1"/>
  <c r="J8" i="7"/>
  <c r="Y9" i="8"/>
  <c r="Y9" i="7" s="1"/>
  <c r="W9" i="8"/>
  <c r="W9" i="7"/>
  <c r="U9" i="8"/>
  <c r="S9" i="8"/>
  <c r="T9" i="8"/>
  <c r="Q9" i="8"/>
  <c r="O9" i="8"/>
  <c r="P9" i="8" s="1"/>
  <c r="M9" i="8"/>
  <c r="K9" i="8"/>
  <c r="K9" i="7" s="1"/>
  <c r="I9" i="8"/>
  <c r="H9" i="8"/>
  <c r="G9" i="8"/>
  <c r="F9" i="8"/>
  <c r="E9" i="8"/>
  <c r="D9" i="8"/>
  <c r="C9" i="8"/>
  <c r="Y9" i="9"/>
  <c r="W9" i="9"/>
  <c r="U9" i="9"/>
  <c r="S9" i="9"/>
  <c r="S9" i="7"/>
  <c r="Q9" i="9"/>
  <c r="O9" i="9"/>
  <c r="P9" i="9" s="1"/>
  <c r="P9" i="7" s="1"/>
  <c r="O9" i="7"/>
  <c r="M9" i="9"/>
  <c r="I9" i="9"/>
  <c r="I9" i="7"/>
  <c r="H9" i="9"/>
  <c r="G9" i="9"/>
  <c r="G9" i="7" s="1"/>
  <c r="F9" i="9"/>
  <c r="F9" i="7" s="1"/>
  <c r="E9" i="9"/>
  <c r="E9" i="7" s="1"/>
  <c r="D9" i="9"/>
  <c r="D9" i="7" s="1"/>
  <c r="C9" i="9"/>
  <c r="C9" i="7"/>
  <c r="Y8" i="8"/>
  <c r="W8" i="8"/>
  <c r="U8" i="8"/>
  <c r="S8" i="8"/>
  <c r="Q8" i="8"/>
  <c r="R8" i="8"/>
  <c r="O8" i="8"/>
  <c r="M8" i="8"/>
  <c r="I8" i="8"/>
  <c r="H8" i="8"/>
  <c r="G8" i="8"/>
  <c r="F8" i="8"/>
  <c r="E8" i="8"/>
  <c r="D8" i="8"/>
  <c r="C8" i="8"/>
  <c r="Y8" i="9"/>
  <c r="W8" i="9"/>
  <c r="U8" i="9"/>
  <c r="S8" i="9"/>
  <c r="Q8" i="9"/>
  <c r="O8" i="9"/>
  <c r="M8" i="9"/>
  <c r="N8" i="9" s="1"/>
  <c r="I8" i="9"/>
  <c r="I8" i="7" s="1"/>
  <c r="H8" i="9"/>
  <c r="H8" i="7" s="1"/>
  <c r="G8" i="9"/>
  <c r="F8" i="9"/>
  <c r="F8" i="7"/>
  <c r="E8" i="9"/>
  <c r="D8" i="9"/>
  <c r="C8" i="9"/>
  <c r="Y7" i="8"/>
  <c r="W7" i="8"/>
  <c r="W7" i="7" s="1"/>
  <c r="U7" i="8"/>
  <c r="S7" i="8"/>
  <c r="T7" i="8"/>
  <c r="Q7" i="8"/>
  <c r="R7" i="8"/>
  <c r="O7" i="8"/>
  <c r="P7" i="8" s="1"/>
  <c r="M7" i="8"/>
  <c r="K7" i="8"/>
  <c r="I7" i="8"/>
  <c r="H7" i="8"/>
  <c r="G7" i="8"/>
  <c r="F7" i="8"/>
  <c r="E7" i="8"/>
  <c r="D7" i="8"/>
  <c r="C7" i="8"/>
  <c r="S7" i="9"/>
  <c r="Q7" i="9"/>
  <c r="R7" i="9" s="1"/>
  <c r="R7" i="7" s="1"/>
  <c r="O7" i="9"/>
  <c r="Y7" i="9"/>
  <c r="W7" i="9"/>
  <c r="U7" i="9"/>
  <c r="AE7" i="9" s="1"/>
  <c r="M7" i="9"/>
  <c r="N7" i="9" s="1"/>
  <c r="I7" i="9"/>
  <c r="H7" i="9"/>
  <c r="G7" i="9"/>
  <c r="F7" i="9"/>
  <c r="E7" i="9"/>
  <c r="D7" i="9"/>
  <c r="C7" i="9"/>
  <c r="C7" i="7" s="1"/>
  <c r="P8" i="9"/>
  <c r="P8" i="7" s="1"/>
  <c r="L8" i="8"/>
  <c r="K7" i="7"/>
  <c r="E8" i="7"/>
  <c r="G8" i="7"/>
  <c r="G7" i="7"/>
  <c r="I7" i="7"/>
  <c r="D8" i="7"/>
  <c r="Y8" i="7"/>
  <c r="W8" i="7"/>
  <c r="Q7" i="7"/>
  <c r="M7" i="7"/>
  <c r="T9" i="9"/>
  <c r="T9" i="7" s="1"/>
  <c r="T8" i="9"/>
  <c r="R9" i="9"/>
  <c r="M15" i="7"/>
  <c r="Q15" i="7"/>
  <c r="R15" i="7"/>
  <c r="N15" i="9"/>
  <c r="O16" i="7"/>
  <c r="P16" i="8"/>
  <c r="P16" i="7"/>
  <c r="AC17" i="7"/>
  <c r="AE20" i="9"/>
  <c r="O20" i="7"/>
  <c r="AD20" i="8"/>
  <c r="AC20" i="7"/>
  <c r="N25" i="8"/>
  <c r="N26" i="9"/>
  <c r="AE28" i="9"/>
  <c r="N28" i="9"/>
  <c r="N29" i="8"/>
  <c r="P7" i="9"/>
  <c r="Q8" i="7"/>
  <c r="R8" i="9"/>
  <c r="R8" i="7"/>
  <c r="N8" i="8"/>
  <c r="N11" i="8"/>
  <c r="M12" i="7"/>
  <c r="N12" i="9"/>
  <c r="Q12" i="7"/>
  <c r="R12" i="9"/>
  <c r="R13" i="9"/>
  <c r="N15" i="8"/>
  <c r="L15" i="9"/>
  <c r="C15" i="7"/>
  <c r="P15" i="9"/>
  <c r="P15" i="7"/>
  <c r="AA15" i="7"/>
  <c r="N17" i="8"/>
  <c r="Y11" i="7"/>
  <c r="Y12" i="7"/>
  <c r="Y13" i="7"/>
  <c r="C14" i="7"/>
  <c r="S15" i="7"/>
  <c r="AE15" i="7" s="1"/>
  <c r="AB15" i="9"/>
  <c r="AB15" i="7"/>
  <c r="AD20" i="7"/>
  <c r="T7" i="9"/>
  <c r="T7" i="7" s="1"/>
  <c r="N7" i="8"/>
  <c r="P8" i="8"/>
  <c r="O8" i="7"/>
  <c r="T8" i="8"/>
  <c r="S8" i="7"/>
  <c r="N9" i="8"/>
  <c r="R9" i="8"/>
  <c r="Q9" i="7"/>
  <c r="R9" i="7"/>
  <c r="C10" i="7"/>
  <c r="C12" i="7"/>
  <c r="L12" i="9"/>
  <c r="O12" i="7"/>
  <c r="P12" i="9"/>
  <c r="P12" i="7" s="1"/>
  <c r="S12" i="7"/>
  <c r="T12" i="9"/>
  <c r="T12" i="7" s="1"/>
  <c r="AB12" i="9"/>
  <c r="C13" i="7"/>
  <c r="L13" i="7" s="1"/>
  <c r="L13" i="9"/>
  <c r="P13" i="9"/>
  <c r="T13" i="9"/>
  <c r="C17" i="7"/>
  <c r="L17" i="9"/>
  <c r="C18" i="7"/>
  <c r="L18" i="9"/>
  <c r="S18" i="7"/>
  <c r="N19" i="9"/>
  <c r="N19" i="7" s="1"/>
  <c r="M19" i="7"/>
  <c r="AE19" i="9"/>
  <c r="R19" i="9"/>
  <c r="N19" i="8"/>
  <c r="Y7" i="7"/>
  <c r="S7" i="7"/>
  <c r="AE9" i="9"/>
  <c r="L9" i="8"/>
  <c r="D7" i="7"/>
  <c r="H7" i="7"/>
  <c r="E10" i="7"/>
  <c r="G10" i="7"/>
  <c r="K11" i="7"/>
  <c r="AC7" i="7"/>
  <c r="AD7" i="7"/>
  <c r="L12" i="8"/>
  <c r="R12" i="7"/>
  <c r="AA12" i="7"/>
  <c r="AB12" i="7" s="1"/>
  <c r="L13" i="8"/>
  <c r="Q13" i="7"/>
  <c r="R13" i="7" s="1"/>
  <c r="L14" i="9"/>
  <c r="M17" i="7"/>
  <c r="AB18" i="7"/>
  <c r="Q19" i="7"/>
  <c r="T17" i="9"/>
  <c r="S17" i="7"/>
  <c r="M18" i="7"/>
  <c r="AE18" i="9"/>
  <c r="C19" i="7"/>
  <c r="L19" i="9"/>
  <c r="AE25" i="7"/>
  <c r="AE15" i="9"/>
  <c r="AF15" i="9" s="1"/>
  <c r="L16" i="9"/>
  <c r="M16" i="7"/>
  <c r="L16" i="8"/>
  <c r="T17" i="7"/>
  <c r="L28" i="7"/>
  <c r="L29" i="7"/>
  <c r="Q16" i="7"/>
  <c r="Q17" i="7"/>
  <c r="R17" i="7"/>
  <c r="O18" i="7"/>
  <c r="O19" i="7"/>
  <c r="P19" i="7" s="1"/>
  <c r="AA19" i="7"/>
  <c r="Q20" i="7"/>
  <c r="S20" i="7"/>
  <c r="T20" i="7" s="1"/>
  <c r="T20" i="9"/>
  <c r="N21" i="8"/>
  <c r="C21" i="7"/>
  <c r="L21" i="7"/>
  <c r="M21" i="7"/>
  <c r="O21" i="7"/>
  <c r="Q21" i="7"/>
  <c r="S21" i="7"/>
  <c r="AB21" i="7"/>
  <c r="AE22" i="9"/>
  <c r="AB22" i="9"/>
  <c r="M22" i="7"/>
  <c r="AE22" i="7" s="1"/>
  <c r="O22" i="7"/>
  <c r="Q22" i="7"/>
  <c r="S22" i="7"/>
  <c r="AA22" i="7"/>
  <c r="L23" i="9"/>
  <c r="AA23" i="7"/>
  <c r="N24" i="9"/>
  <c r="AF24" i="9" s="1"/>
  <c r="P24" i="9"/>
  <c r="R24" i="9"/>
  <c r="T24" i="9"/>
  <c r="AB24" i="9"/>
  <c r="C24" i="7"/>
  <c r="L24" i="7"/>
  <c r="Q24" i="7"/>
  <c r="AE24" i="7" s="1"/>
  <c r="S24" i="7"/>
  <c r="AA24" i="7"/>
  <c r="AE25" i="9"/>
  <c r="N25" i="9"/>
  <c r="P25" i="9"/>
  <c r="T25" i="9"/>
  <c r="AB25" i="9"/>
  <c r="N25" i="7"/>
  <c r="P25" i="7"/>
  <c r="R25" i="7"/>
  <c r="AB25" i="7"/>
  <c r="M26" i="7"/>
  <c r="O26" i="7"/>
  <c r="P26" i="7" s="1"/>
  <c r="Q26" i="7"/>
  <c r="R26" i="7"/>
  <c r="S26" i="7"/>
  <c r="T26" i="7"/>
  <c r="C27" i="7"/>
  <c r="AA27" i="7"/>
  <c r="T28" i="9"/>
  <c r="AB28" i="9"/>
  <c r="T28" i="7"/>
  <c r="AA28" i="7"/>
  <c r="M29" i="7"/>
  <c r="O29" i="7"/>
  <c r="Q29" i="7"/>
  <c r="AE29" i="7" s="1"/>
  <c r="S29" i="7"/>
  <c r="P30" i="9"/>
  <c r="N30" i="9"/>
  <c r="AF30" i="9"/>
  <c r="K30" i="7"/>
  <c r="S30" i="7"/>
  <c r="Q30" i="7"/>
  <c r="R30" i="7"/>
  <c r="O30" i="7"/>
  <c r="M30" i="7"/>
  <c r="AB26" i="9"/>
  <c r="AF26" i="9"/>
  <c r="N26" i="8"/>
  <c r="N26" i="7" s="1"/>
  <c r="L29" i="9"/>
  <c r="N15" i="7"/>
  <c r="AF25" i="9"/>
  <c r="AB27" i="7"/>
  <c r="AB23" i="7"/>
  <c r="AF20" i="9"/>
  <c r="AE30" i="7"/>
  <c r="AE21" i="7"/>
  <c r="AB26" i="7"/>
  <c r="N8" i="7" l="1"/>
  <c r="N30" i="7"/>
  <c r="AF7" i="9"/>
  <c r="L9" i="9"/>
  <c r="P11" i="9"/>
  <c r="P11" i="7" s="1"/>
  <c r="AC10" i="7"/>
  <c r="T44" i="7"/>
  <c r="AE20" i="7"/>
  <c r="AB24" i="7"/>
  <c r="L8" i="9"/>
  <c r="AE11" i="8"/>
  <c r="AF11" i="8" s="1"/>
  <c r="AE7" i="7"/>
  <c r="F14" i="7"/>
  <c r="R44" i="7"/>
  <c r="N12" i="7"/>
  <c r="E7" i="7"/>
  <c r="L14" i="8"/>
  <c r="P43" i="7"/>
  <c r="AF19" i="9"/>
  <c r="L11" i="9"/>
  <c r="T8" i="7"/>
  <c r="H9" i="7"/>
  <c r="Y10" i="7"/>
  <c r="AF8" i="8"/>
  <c r="AE8" i="8"/>
  <c r="N9" i="9"/>
  <c r="M9" i="7"/>
  <c r="AE9" i="7" s="1"/>
  <c r="L25" i="7"/>
  <c r="N14" i="9"/>
  <c r="M14" i="7"/>
  <c r="AE14" i="9"/>
  <c r="AE7" i="8"/>
  <c r="AF7" i="8" s="1"/>
  <c r="T15" i="7"/>
  <c r="AF15" i="7" s="1"/>
  <c r="AF16" i="8"/>
  <c r="AE9" i="8"/>
  <c r="AF9" i="8" s="1"/>
  <c r="S11" i="7"/>
  <c r="AE13" i="8"/>
  <c r="AF30" i="8"/>
  <c r="N7" i="7"/>
  <c r="E12" i="7"/>
  <c r="O7" i="7"/>
  <c r="P7" i="7" s="1"/>
  <c r="M11" i="7"/>
  <c r="Q11" i="7"/>
  <c r="R11" i="7" s="1"/>
  <c r="R19" i="7"/>
  <c r="AE11" i="9"/>
  <c r="AB22" i="7"/>
  <c r="M10" i="7"/>
  <c r="AE8" i="9"/>
  <c r="AF8" i="9" s="1"/>
  <c r="AE13" i="9"/>
  <c r="AF53" i="8"/>
  <c r="P30" i="7"/>
  <c r="M8" i="7"/>
  <c r="C8" i="7"/>
  <c r="L8" i="7" s="1"/>
  <c r="N11" i="7"/>
  <c r="AB13" i="9"/>
  <c r="L7" i="9"/>
  <c r="L7" i="8"/>
  <c r="L9" i="7"/>
  <c r="O11" i="7"/>
  <c r="AE11" i="7" s="1"/>
  <c r="J11" i="7"/>
  <c r="L11" i="7" s="1"/>
  <c r="AF44" i="8"/>
  <c r="AB45" i="7"/>
  <c r="L22" i="9"/>
  <c r="L31" i="8"/>
  <c r="L34" i="9"/>
  <c r="L42" i="8"/>
  <c r="R42" i="7"/>
  <c r="L43" i="7"/>
  <c r="L47" i="9"/>
  <c r="H50" i="7"/>
  <c r="F51" i="7"/>
  <c r="X53" i="7"/>
  <c r="AF13" i="8"/>
  <c r="AF21" i="8"/>
  <c r="AF29" i="8"/>
  <c r="O17" i="7"/>
  <c r="L23" i="8"/>
  <c r="W23" i="7"/>
  <c r="O27" i="7"/>
  <c r="P27" i="7" s="1"/>
  <c r="N30" i="8"/>
  <c r="E31" i="7"/>
  <c r="F32" i="7"/>
  <c r="R33" i="9"/>
  <c r="AD33" i="8"/>
  <c r="AF33" i="8" s="1"/>
  <c r="R35" i="9"/>
  <c r="P36" i="9"/>
  <c r="P36" i="7" s="1"/>
  <c r="AD36" i="8"/>
  <c r="N37" i="9"/>
  <c r="R40" i="9"/>
  <c r="AF40" i="9" s="1"/>
  <c r="T42" i="7"/>
  <c r="L45" i="9"/>
  <c r="I50" i="7"/>
  <c r="G51" i="7"/>
  <c r="L51" i="8"/>
  <c r="D53" i="7"/>
  <c r="AE14" i="8"/>
  <c r="AE22" i="8"/>
  <c r="AE30" i="8"/>
  <c r="AE38" i="8"/>
  <c r="AE46" i="8"/>
  <c r="AE54" i="8"/>
  <c r="AE56" i="8"/>
  <c r="N41" i="9"/>
  <c r="AF41" i="9" s="1"/>
  <c r="X42" i="7"/>
  <c r="L46" i="9"/>
  <c r="L47" i="7"/>
  <c r="M48" i="7"/>
  <c r="Q49" i="7"/>
  <c r="R49" i="7" s="1"/>
  <c r="H51" i="7"/>
  <c r="AF14" i="8"/>
  <c r="AF54" i="8"/>
  <c r="O56" i="7"/>
  <c r="P56" i="7" s="1"/>
  <c r="AE58" i="9"/>
  <c r="M23" i="7"/>
  <c r="Q27" i="7"/>
  <c r="H32" i="7"/>
  <c r="N33" i="9"/>
  <c r="R34" i="9"/>
  <c r="R34" i="7" s="1"/>
  <c r="P35" i="9"/>
  <c r="AD35" i="8"/>
  <c r="AF35" i="8" s="1"/>
  <c r="AA42" i="7"/>
  <c r="AE42" i="7" s="1"/>
  <c r="Y53" i="7"/>
  <c r="AE15" i="8"/>
  <c r="AF15" i="8" s="1"/>
  <c r="AE23" i="8"/>
  <c r="AE31" i="8"/>
  <c r="AE39" i="8"/>
  <c r="AF39" i="8" s="1"/>
  <c r="AE47" i="8"/>
  <c r="Q56" i="7"/>
  <c r="R56" i="7" s="1"/>
  <c r="L57" i="7"/>
  <c r="AE37" i="9"/>
  <c r="L39" i="9"/>
  <c r="R43" i="9"/>
  <c r="R43" i="7" s="1"/>
  <c r="R45" i="8"/>
  <c r="R45" i="7" s="1"/>
  <c r="S49" i="7"/>
  <c r="T49" i="7" s="1"/>
  <c r="L53" i="8"/>
  <c r="AF23" i="8"/>
  <c r="S56" i="7"/>
  <c r="T56" i="7" s="1"/>
  <c r="S33" i="7"/>
  <c r="T33" i="7" s="1"/>
  <c r="AE41" i="9"/>
  <c r="L42" i="7"/>
  <c r="T44" i="8"/>
  <c r="Q44" i="7"/>
  <c r="AB45" i="9"/>
  <c r="AD51" i="8"/>
  <c r="AE16" i="8"/>
  <c r="AE24" i="8"/>
  <c r="AF24" i="8" s="1"/>
  <c r="AE32" i="8"/>
  <c r="AE40" i="8"/>
  <c r="AE48" i="8"/>
  <c r="X56" i="7"/>
  <c r="M58" i="7"/>
  <c r="AE58" i="7" s="1"/>
  <c r="O10" i="7"/>
  <c r="O14" i="7"/>
  <c r="P14" i="7" s="1"/>
  <c r="G15" i="7"/>
  <c r="Y19" i="7"/>
  <c r="J31" i="7"/>
  <c r="K32" i="7"/>
  <c r="F34" i="7"/>
  <c r="AD34" i="8"/>
  <c r="AE36" i="9"/>
  <c r="AB37" i="9"/>
  <c r="R39" i="9"/>
  <c r="AF39" i="9" s="1"/>
  <c r="AE42" i="9"/>
  <c r="N43" i="8"/>
  <c r="N43" i="7" s="1"/>
  <c r="O45" i="7"/>
  <c r="P45" i="7" s="1"/>
  <c r="N52" i="8"/>
  <c r="AF52" i="8" s="1"/>
  <c r="AC52" i="7"/>
  <c r="AD52" i="7" s="1"/>
  <c r="O55" i="7"/>
  <c r="AF40" i="8"/>
  <c r="AF48" i="8"/>
  <c r="AE57" i="8"/>
  <c r="O58" i="7"/>
  <c r="P58" i="7" s="1"/>
  <c r="Q23" i="7"/>
  <c r="N27" i="8"/>
  <c r="L28" i="9"/>
  <c r="K31" i="7"/>
  <c r="E34" i="7"/>
  <c r="L38" i="9"/>
  <c r="AB41" i="9"/>
  <c r="L43" i="9"/>
  <c r="AE52" i="9"/>
  <c r="G54" i="7"/>
  <c r="AC54" i="7"/>
  <c r="AD54" i="7" s="1"/>
  <c r="AE17" i="8"/>
  <c r="AF17" i="8" s="1"/>
  <c r="AE25" i="8"/>
  <c r="AF25" i="8" s="1"/>
  <c r="AE33" i="8"/>
  <c r="AE41" i="8"/>
  <c r="AE49" i="8"/>
  <c r="AA56" i="7"/>
  <c r="Q58" i="7"/>
  <c r="R58" i="7" s="1"/>
  <c r="AC13" i="7"/>
  <c r="C16" i="7"/>
  <c r="D34" i="7"/>
  <c r="M34" i="7"/>
  <c r="N34" i="7" s="1"/>
  <c r="C35" i="7"/>
  <c r="K38" i="7"/>
  <c r="H39" i="7"/>
  <c r="C40" i="7"/>
  <c r="AB48" i="8"/>
  <c r="N50" i="8"/>
  <c r="AF50" i="8" s="1"/>
  <c r="AC51" i="7"/>
  <c r="AD51" i="7" s="1"/>
  <c r="H54" i="7"/>
  <c r="L56" i="8"/>
  <c r="AB56" i="7"/>
  <c r="E14" i="7"/>
  <c r="I15" i="7"/>
  <c r="AA17" i="7"/>
  <c r="L20" i="8"/>
  <c r="I33" i="7"/>
  <c r="O33" i="7"/>
  <c r="P33" i="7" s="1"/>
  <c r="C34" i="7"/>
  <c r="AE35" i="9"/>
  <c r="L37" i="9"/>
  <c r="J38" i="7"/>
  <c r="S38" i="7"/>
  <c r="G39" i="7"/>
  <c r="AE40" i="9"/>
  <c r="Y42" i="7"/>
  <c r="M43" i="7"/>
  <c r="AE45" i="9"/>
  <c r="AE47" i="9"/>
  <c r="X46" i="7"/>
  <c r="R51" i="9"/>
  <c r="R51" i="7" s="1"/>
  <c r="I54" i="7"/>
  <c r="AE10" i="8"/>
  <c r="AF10" i="8" s="1"/>
  <c r="AE18" i="8"/>
  <c r="AF18" i="8" s="1"/>
  <c r="AE26" i="8"/>
  <c r="AF26" i="8" s="1"/>
  <c r="AE34" i="8"/>
  <c r="AF34" i="8" s="1"/>
  <c r="AE42" i="8"/>
  <c r="AE50" i="8"/>
  <c r="C56" i="7"/>
  <c r="L56" i="7" s="1"/>
  <c r="AC56" i="7"/>
  <c r="AD56" i="7" s="1"/>
  <c r="L58" i="9"/>
  <c r="F7" i="7"/>
  <c r="N13" i="9"/>
  <c r="D19" i="7"/>
  <c r="L19" i="7" s="1"/>
  <c r="O28" i="7"/>
  <c r="H33" i="7"/>
  <c r="N36" i="8"/>
  <c r="N36" i="7" s="1"/>
  <c r="AF36" i="7" s="1"/>
  <c r="K37" i="7"/>
  <c r="I38" i="7"/>
  <c r="F39" i="7"/>
  <c r="L41" i="9"/>
  <c r="N42" i="8"/>
  <c r="AF42" i="8" s="1"/>
  <c r="C44" i="7"/>
  <c r="L44" i="7" s="1"/>
  <c r="N45" i="9"/>
  <c r="N45" i="7" s="1"/>
  <c r="S45" i="7"/>
  <c r="T45" i="7" s="1"/>
  <c r="D48" i="7"/>
  <c r="L48" i="7" s="1"/>
  <c r="L49" i="8"/>
  <c r="N51" i="8"/>
  <c r="AF51" i="8" s="1"/>
  <c r="J54" i="7"/>
  <c r="L57" i="9"/>
  <c r="L11" i="8"/>
  <c r="E16" i="7"/>
  <c r="I17" i="7"/>
  <c r="L17" i="8"/>
  <c r="Y18" i="7"/>
  <c r="L21" i="8"/>
  <c r="F33" i="7"/>
  <c r="AE34" i="9"/>
  <c r="L36" i="9"/>
  <c r="J37" i="7"/>
  <c r="H38" i="7"/>
  <c r="Q38" i="7"/>
  <c r="E39" i="7"/>
  <c r="M39" i="7"/>
  <c r="N39" i="7" s="1"/>
  <c r="K41" i="7"/>
  <c r="AB43" i="9"/>
  <c r="AB43" i="7" s="1"/>
  <c r="M47" i="7"/>
  <c r="AA46" i="7"/>
  <c r="AB46" i="7" s="1"/>
  <c r="L48" i="9"/>
  <c r="K54" i="7"/>
  <c r="L55" i="9"/>
  <c r="AE19" i="8"/>
  <c r="AF19" i="8" s="1"/>
  <c r="AE27" i="8"/>
  <c r="AF27" i="8" s="1"/>
  <c r="AE35" i="8"/>
  <c r="AE43" i="8"/>
  <c r="AE51" i="8"/>
  <c r="L58" i="8"/>
  <c r="AA58" i="7"/>
  <c r="O13" i="7"/>
  <c r="G14" i="7"/>
  <c r="K15" i="7"/>
  <c r="W17" i="7"/>
  <c r="AC18" i="7"/>
  <c r="Q28" i="7"/>
  <c r="R28" i="7" s="1"/>
  <c r="AE29" i="9"/>
  <c r="K36" i="7"/>
  <c r="I37" i="7"/>
  <c r="S37" i="7"/>
  <c r="T37" i="7" s="1"/>
  <c r="G38" i="7"/>
  <c r="AD38" i="8"/>
  <c r="AF38" i="8" s="1"/>
  <c r="D39" i="7"/>
  <c r="J41" i="7"/>
  <c r="AE44" i="9"/>
  <c r="AA44" i="7"/>
  <c r="AB44" i="7" s="1"/>
  <c r="D45" i="7"/>
  <c r="L45" i="7" s="1"/>
  <c r="Y49" i="7"/>
  <c r="AC55" i="7"/>
  <c r="Q57" i="7"/>
  <c r="R57" i="7" s="1"/>
  <c r="C58" i="7"/>
  <c r="L58" i="7" s="1"/>
  <c r="AB58" i="7"/>
  <c r="I18" i="7"/>
  <c r="F19" i="7"/>
  <c r="AA34" i="7"/>
  <c r="J36" i="7"/>
  <c r="H37" i="7"/>
  <c r="F38" i="7"/>
  <c r="O38" i="7"/>
  <c r="AE38" i="7" s="1"/>
  <c r="C39" i="7"/>
  <c r="I41" i="7"/>
  <c r="S41" i="7"/>
  <c r="L42" i="9"/>
  <c r="L43" i="8"/>
  <c r="X43" i="7"/>
  <c r="X45" i="7"/>
  <c r="L46" i="8"/>
  <c r="E50" i="7"/>
  <c r="C51" i="7"/>
  <c r="L51" i="7" s="1"/>
  <c r="L52" i="8"/>
  <c r="L55" i="7"/>
  <c r="L55" i="8"/>
  <c r="AE12" i="8"/>
  <c r="AF12" i="8" s="1"/>
  <c r="AE20" i="8"/>
  <c r="AF20" i="8" s="1"/>
  <c r="AE28" i="8"/>
  <c r="AF28" i="8" s="1"/>
  <c r="AE36" i="8"/>
  <c r="AE44" i="8"/>
  <c r="AE52" i="8"/>
  <c r="X57" i="7"/>
  <c r="L10" i="8"/>
  <c r="AC11" i="7"/>
  <c r="D12" i="7"/>
  <c r="L12" i="7" s="1"/>
  <c r="S13" i="7"/>
  <c r="T13" i="7" s="1"/>
  <c r="AF13" i="7" s="1"/>
  <c r="G16" i="7"/>
  <c r="K17" i="7"/>
  <c r="AE27" i="9"/>
  <c r="AF27" i="9" s="1"/>
  <c r="AA32" i="7"/>
  <c r="I36" i="7"/>
  <c r="S36" i="7"/>
  <c r="G37" i="7"/>
  <c r="Q37" i="7"/>
  <c r="Y37" i="7"/>
  <c r="E38" i="7"/>
  <c r="AE39" i="9"/>
  <c r="H41" i="7"/>
  <c r="M42" i="7"/>
  <c r="F50" i="7"/>
  <c r="D51" i="7"/>
  <c r="Y50" i="7"/>
  <c r="L52" i="9"/>
  <c r="Q53" i="7"/>
  <c r="R53" i="7" s="1"/>
  <c r="AE56" i="9"/>
  <c r="L57" i="8"/>
  <c r="N58" i="7"/>
  <c r="I14" i="7"/>
  <c r="AE17" i="9"/>
  <c r="AE21" i="9"/>
  <c r="C22" i="7"/>
  <c r="L22" i="7" s="1"/>
  <c r="M27" i="7"/>
  <c r="L30" i="9"/>
  <c r="C31" i="7"/>
  <c r="L31" i="7" s="1"/>
  <c r="AA31" i="7"/>
  <c r="D32" i="7"/>
  <c r="L32" i="7" s="1"/>
  <c r="L32" i="8"/>
  <c r="L35" i="9"/>
  <c r="H36" i="7"/>
  <c r="R36" i="9"/>
  <c r="AF36" i="9" s="1"/>
  <c r="F37" i="7"/>
  <c r="P37" i="9"/>
  <c r="P37" i="7" s="1"/>
  <c r="AD37" i="8"/>
  <c r="AD37" i="7" s="1"/>
  <c r="D38" i="7"/>
  <c r="M38" i="7"/>
  <c r="L40" i="9"/>
  <c r="G41" i="7"/>
  <c r="Q41" i="7"/>
  <c r="O42" i="7"/>
  <c r="P42" i="7" s="1"/>
  <c r="AE43" i="9"/>
  <c r="E46" i="7"/>
  <c r="G50" i="7"/>
  <c r="L50" i="8"/>
  <c r="E51" i="7"/>
  <c r="AA51" i="7"/>
  <c r="AB51" i="7" s="1"/>
  <c r="L54" i="8"/>
  <c r="AC57" i="7"/>
  <c r="AD57" i="7" s="1"/>
  <c r="AA57" i="7"/>
  <c r="AB57" i="7" s="1"/>
  <c r="O57" i="7"/>
  <c r="P57" i="7" s="1"/>
  <c r="N58" i="9"/>
  <c r="AF58" i="9" s="1"/>
  <c r="M56" i="7"/>
  <c r="AF57" i="8"/>
  <c r="AE57" i="9"/>
  <c r="N57" i="9"/>
  <c r="N57" i="7" s="1"/>
  <c r="M55" i="7"/>
  <c r="N56" i="8"/>
  <c r="AF56" i="8" s="1"/>
  <c r="AD55" i="7"/>
  <c r="N56" i="9"/>
  <c r="N56" i="7" s="1"/>
  <c r="P55" i="7"/>
  <c r="T55" i="7"/>
  <c r="R55" i="7"/>
  <c r="AE55" i="7"/>
  <c r="N55" i="9"/>
  <c r="AF55" i="9" s="1"/>
  <c r="X54" i="7"/>
  <c r="T54" i="7"/>
  <c r="Q54" i="7"/>
  <c r="R54" i="7" s="1"/>
  <c r="AA54" i="7"/>
  <c r="AB54" i="7" s="1"/>
  <c r="AE54" i="9"/>
  <c r="O54" i="7"/>
  <c r="P54" i="7" s="1"/>
  <c r="M54" i="7"/>
  <c r="L54" i="9"/>
  <c r="C54" i="7"/>
  <c r="L54" i="7" s="1"/>
  <c r="N54" i="9"/>
  <c r="AF54" i="9" s="1"/>
  <c r="AA53" i="7"/>
  <c r="AB53" i="7" s="1"/>
  <c r="O53" i="7"/>
  <c r="P53" i="7" s="1"/>
  <c r="AE53" i="9"/>
  <c r="M53" i="7"/>
  <c r="AE53" i="7" s="1"/>
  <c r="L53" i="9"/>
  <c r="C53" i="7"/>
  <c r="N53" i="9"/>
  <c r="N52" i="9"/>
  <c r="Q52" i="7"/>
  <c r="R52" i="7" s="1"/>
  <c r="AA52" i="7"/>
  <c r="T52" i="7"/>
  <c r="AB52" i="7"/>
  <c r="X52" i="7"/>
  <c r="O52" i="7"/>
  <c r="P52" i="7" s="1"/>
  <c r="M52" i="7"/>
  <c r="C52" i="7"/>
  <c r="L52" i="7" s="1"/>
  <c r="AE51" i="9"/>
  <c r="P51" i="9"/>
  <c r="P51" i="7" s="1"/>
  <c r="N51" i="9"/>
  <c r="X51" i="7"/>
  <c r="T51" i="7"/>
  <c r="M51" i="7"/>
  <c r="L51" i="9"/>
  <c r="AA50" i="7"/>
  <c r="AB50" i="7" s="1"/>
  <c r="X50" i="7"/>
  <c r="T50" i="7"/>
  <c r="Q50" i="7"/>
  <c r="R50" i="7" s="1"/>
  <c r="O50" i="7"/>
  <c r="P50" i="7" s="1"/>
  <c r="AE50" i="9"/>
  <c r="M50" i="7"/>
  <c r="L50" i="9"/>
  <c r="C50" i="7"/>
  <c r="L50" i="7" s="1"/>
  <c r="N50" i="9"/>
  <c r="AF50" i="9" s="1"/>
  <c r="O49" i="7"/>
  <c r="P49" i="7" s="1"/>
  <c r="M49" i="7"/>
  <c r="L49" i="9"/>
  <c r="L49" i="7"/>
  <c r="C49" i="7"/>
  <c r="N49" i="8"/>
  <c r="AF49" i="8" s="1"/>
  <c r="AE49" i="9"/>
  <c r="N49" i="9"/>
  <c r="AF49" i="9" s="1"/>
  <c r="R48" i="7"/>
  <c r="AB48" i="7"/>
  <c r="N48" i="9"/>
  <c r="AF48" i="9" s="1"/>
  <c r="P48" i="7"/>
  <c r="AE48" i="7"/>
  <c r="N48" i="7"/>
  <c r="AE47" i="7"/>
  <c r="P44" i="8"/>
  <c r="O44" i="7"/>
  <c r="R46" i="7"/>
  <c r="C46" i="7"/>
  <c r="O46" i="7"/>
  <c r="P46" i="7" s="1"/>
  <c r="S46" i="7"/>
  <c r="T46" i="7" s="1"/>
  <c r="N46" i="8"/>
  <c r="AF46" i="8" s="1"/>
  <c r="T47" i="8"/>
  <c r="T47" i="7" s="1"/>
  <c r="R47" i="8"/>
  <c r="R47" i="7" s="1"/>
  <c r="P47" i="8"/>
  <c r="P47" i="7" s="1"/>
  <c r="N47" i="8"/>
  <c r="N47" i="7" s="1"/>
  <c r="AF47" i="7" s="1"/>
  <c r="L47" i="8"/>
  <c r="AE46" i="9"/>
  <c r="N46" i="9"/>
  <c r="N44" i="9"/>
  <c r="AE43" i="7"/>
  <c r="AF43" i="9"/>
  <c r="N42" i="9"/>
  <c r="AF42" i="9" s="1"/>
  <c r="AF25" i="7"/>
  <c r="AF12" i="9"/>
  <c r="L7" i="7"/>
  <c r="AE8" i="7"/>
  <c r="AF8" i="7" s="1"/>
  <c r="AE10" i="7"/>
  <c r="L10" i="7"/>
  <c r="P13" i="7"/>
  <c r="AB13" i="7"/>
  <c r="L14" i="7"/>
  <c r="AE14" i="7"/>
  <c r="L15" i="7"/>
  <c r="T16" i="7"/>
  <c r="AE16" i="7"/>
  <c r="L17" i="7"/>
  <c r="L18" i="7"/>
  <c r="AE18" i="7"/>
  <c r="P18" i="7"/>
  <c r="T18" i="7"/>
  <c r="AB19" i="7"/>
  <c r="P20" i="7"/>
  <c r="R20" i="7"/>
  <c r="P21" i="7"/>
  <c r="R21" i="7"/>
  <c r="T21" i="7"/>
  <c r="R22" i="7"/>
  <c r="T22" i="7"/>
  <c r="AD22" i="7"/>
  <c r="P23" i="7"/>
  <c r="R23" i="7"/>
  <c r="T23" i="7"/>
  <c r="P24" i="7"/>
  <c r="R24" i="7"/>
  <c r="T24" i="7"/>
  <c r="R27" i="7"/>
  <c r="T27" i="7"/>
  <c r="AF28" i="9"/>
  <c r="P28" i="7"/>
  <c r="AB28" i="7"/>
  <c r="P29" i="7"/>
  <c r="R29" i="7"/>
  <c r="T29" i="7"/>
  <c r="AD31" i="7"/>
  <c r="AD32" i="7"/>
  <c r="X33" i="7"/>
  <c r="X34" i="7"/>
  <c r="X35" i="7"/>
  <c r="X36" i="7"/>
  <c r="X37" i="7"/>
  <c r="X38" i="7"/>
  <c r="X39" i="7"/>
  <c r="X40" i="7"/>
  <c r="X41" i="7"/>
  <c r="N10" i="7"/>
  <c r="T11" i="7"/>
  <c r="AF11" i="9"/>
  <c r="AE12" i="7"/>
  <c r="AF12" i="7"/>
  <c r="N13" i="7"/>
  <c r="AE13" i="7"/>
  <c r="N14" i="7"/>
  <c r="AF16" i="9"/>
  <c r="N16" i="7"/>
  <c r="R16" i="7"/>
  <c r="N17" i="7"/>
  <c r="AF17" i="9"/>
  <c r="N18" i="7"/>
  <c r="AE19" i="7"/>
  <c r="AF19" i="7"/>
  <c r="AD17" i="7"/>
  <c r="N20" i="7"/>
  <c r="AF20" i="7" s="1"/>
  <c r="AF21" i="9"/>
  <c r="N21" i="7"/>
  <c r="AF21" i="7" s="1"/>
  <c r="AF22" i="9"/>
  <c r="P22" i="7"/>
  <c r="AF23" i="9"/>
  <c r="N23" i="7"/>
  <c r="N24" i="7"/>
  <c r="AE26" i="7"/>
  <c r="AF26" i="7"/>
  <c r="N27" i="7"/>
  <c r="N28" i="7"/>
  <c r="AF29" i="9"/>
  <c r="N29" i="7"/>
  <c r="AD30" i="7"/>
  <c r="AF30" i="7"/>
  <c r="AE17" i="7"/>
  <c r="R18" i="7"/>
  <c r="L33" i="7"/>
  <c r="AE34" i="7"/>
  <c r="AE36" i="7"/>
  <c r="AE37" i="7"/>
  <c r="P10" i="9"/>
  <c r="R10" i="9"/>
  <c r="R10" i="7" s="1"/>
  <c r="T10" i="9"/>
  <c r="T10" i="7" s="1"/>
  <c r="AB11" i="7"/>
  <c r="R14" i="9"/>
  <c r="R14" i="7" s="1"/>
  <c r="T14" i="7"/>
  <c r="P17" i="7"/>
  <c r="N22" i="8"/>
  <c r="N22" i="7" s="1"/>
  <c r="L31" i="9"/>
  <c r="N31" i="9"/>
  <c r="P31" i="9"/>
  <c r="R31" i="9"/>
  <c r="T31" i="9"/>
  <c r="N31" i="8"/>
  <c r="AF31" i="8" s="1"/>
  <c r="M31" i="7"/>
  <c r="O31" i="7"/>
  <c r="Q31" i="7"/>
  <c r="S31" i="7"/>
  <c r="L32" i="9"/>
  <c r="N32" i="9"/>
  <c r="P32" i="9"/>
  <c r="R32" i="9"/>
  <c r="T32" i="9"/>
  <c r="N32" i="8"/>
  <c r="AF32" i="8" s="1"/>
  <c r="M32" i="7"/>
  <c r="O32" i="7"/>
  <c r="Q32" i="7"/>
  <c r="S32" i="7"/>
  <c r="X31" i="7"/>
  <c r="X32" i="9"/>
  <c r="X32" i="7" s="1"/>
  <c r="AE33" i="9"/>
  <c r="AF33" i="9" s="1"/>
  <c r="AD33" i="7"/>
  <c r="AA33" i="7"/>
  <c r="R33" i="7"/>
  <c r="N33" i="7"/>
  <c r="AB33" i="7"/>
  <c r="L34" i="7"/>
  <c r="L35" i="7"/>
  <c r="L36" i="7"/>
  <c r="L37" i="7"/>
  <c r="L38" i="7"/>
  <c r="L39" i="7"/>
  <c r="L40" i="7"/>
  <c r="L41" i="7"/>
  <c r="AD34" i="7"/>
  <c r="T34" i="7"/>
  <c r="P34" i="7"/>
  <c r="AB35" i="9"/>
  <c r="AD35" i="7"/>
  <c r="AA35" i="7"/>
  <c r="AE35" i="7" s="1"/>
  <c r="T35" i="7"/>
  <c r="R35" i="7"/>
  <c r="P35" i="7"/>
  <c r="N35" i="7"/>
  <c r="AD36" i="7"/>
  <c r="AB36" i="7"/>
  <c r="T36" i="7"/>
  <c r="R36" i="7"/>
  <c r="AB37" i="7"/>
  <c r="R37" i="7"/>
  <c r="N37" i="7"/>
  <c r="AD38" i="7"/>
  <c r="T38" i="7"/>
  <c r="R38" i="7"/>
  <c r="P38" i="7"/>
  <c r="N38" i="7"/>
  <c r="AA39" i="7"/>
  <c r="AE39" i="7" s="1"/>
  <c r="T39" i="7"/>
  <c r="R39" i="7"/>
  <c r="P39" i="7"/>
  <c r="AA40" i="7"/>
  <c r="AE40" i="7" s="1"/>
  <c r="T40" i="7"/>
  <c r="R40" i="7"/>
  <c r="P40" i="7"/>
  <c r="N40" i="7"/>
  <c r="AB40" i="7"/>
  <c r="AC41" i="7"/>
  <c r="AE41" i="7" s="1"/>
  <c r="AB41" i="7"/>
  <c r="T41" i="7"/>
  <c r="R41" i="7"/>
  <c r="P41" i="7"/>
  <c r="N41" i="7"/>
  <c r="AD41" i="8"/>
  <c r="AF41" i="8" s="1"/>
  <c r="AF7" i="7" l="1"/>
  <c r="AF34" i="7"/>
  <c r="AF46" i="9"/>
  <c r="AF9" i="9"/>
  <c r="N9" i="7"/>
  <c r="AF9" i="7" s="1"/>
  <c r="AB42" i="7"/>
  <c r="AF45" i="8"/>
  <c r="AF37" i="8"/>
  <c r="AF47" i="8"/>
  <c r="AE45" i="7"/>
  <c r="AF45" i="7" s="1"/>
  <c r="AF37" i="9"/>
  <c r="AF43" i="8"/>
  <c r="AB39" i="7"/>
  <c r="AF39" i="7" s="1"/>
  <c r="N42" i="7"/>
  <c r="AF42" i="7" s="1"/>
  <c r="AF29" i="7"/>
  <c r="AE49" i="7"/>
  <c r="AF34" i="9"/>
  <c r="L16" i="7"/>
  <c r="AF35" i="9"/>
  <c r="AE27" i="7"/>
  <c r="AF38" i="7"/>
  <c r="AE28" i="7"/>
  <c r="AF28" i="7" s="1"/>
  <c r="AF36" i="8"/>
  <c r="AF37" i="7"/>
  <c r="AF44" i="9"/>
  <c r="N44" i="7"/>
  <c r="AE23" i="7"/>
  <c r="AF22" i="8"/>
  <c r="AF23" i="7"/>
  <c r="AF27" i="7"/>
  <c r="AF52" i="9"/>
  <c r="P10" i="7"/>
  <c r="AF45" i="9"/>
  <c r="AE44" i="7"/>
  <c r="AF49" i="7"/>
  <c r="AF53" i="9"/>
  <c r="AF13" i="9"/>
  <c r="AF22" i="7"/>
  <c r="N46" i="7"/>
  <c r="AF46" i="7" s="1"/>
  <c r="L46" i="7"/>
  <c r="AE33" i="7"/>
  <c r="AF33" i="7" s="1"/>
  <c r="AE51" i="7"/>
  <c r="AE56" i="7"/>
  <c r="AF56" i="7" s="1"/>
  <c r="AF24" i="7"/>
  <c r="P44" i="7"/>
  <c r="AF44" i="7" s="1"/>
  <c r="L53" i="7"/>
  <c r="AF58" i="7"/>
  <c r="AE57" i="7"/>
  <c r="AF57" i="7" s="1"/>
  <c r="AF57" i="9"/>
  <c r="AF56" i="9"/>
  <c r="N55" i="7"/>
  <c r="AF55" i="7" s="1"/>
  <c r="AE54" i="7"/>
  <c r="N54" i="7"/>
  <c r="N53" i="7"/>
  <c r="AF53" i="7" s="1"/>
  <c r="AE52" i="7"/>
  <c r="N52" i="7"/>
  <c r="AF51" i="9"/>
  <c r="N51" i="7"/>
  <c r="AF51" i="7" s="1"/>
  <c r="AE50" i="7"/>
  <c r="N50" i="7"/>
  <c r="N49" i="7"/>
  <c r="AF48" i="7"/>
  <c r="AE46" i="7"/>
  <c r="AF43" i="7"/>
  <c r="AF40" i="7"/>
  <c r="T32" i="7"/>
  <c r="R32" i="7"/>
  <c r="P32" i="7"/>
  <c r="T31" i="7"/>
  <c r="R31" i="7"/>
  <c r="P31" i="7"/>
  <c r="AE32" i="7"/>
  <c r="AE31" i="7"/>
  <c r="AD41" i="7"/>
  <c r="AF41" i="7" s="1"/>
  <c r="AB35" i="7"/>
  <c r="AF35" i="7" s="1"/>
  <c r="AF32" i="9"/>
  <c r="AF31" i="9"/>
  <c r="N32" i="7"/>
  <c r="N31" i="7"/>
  <c r="AF18" i="7"/>
  <c r="AF17" i="7"/>
  <c r="AF16" i="7"/>
  <c r="AF14" i="7"/>
  <c r="AF14" i="9"/>
  <c r="AF11" i="7"/>
  <c r="AF10" i="7"/>
  <c r="AF10" i="9"/>
  <c r="AF31" i="7" l="1"/>
  <c r="AF32" i="7"/>
  <c r="AF50" i="7"/>
  <c r="AF54" i="7"/>
  <c r="AF52" i="7"/>
</calcChain>
</file>

<file path=xl/sharedStrings.xml><?xml version="1.0" encoding="utf-8"?>
<sst xmlns="http://schemas.openxmlformats.org/spreadsheetml/2006/main" count="1078" uniqueCount="47">
  <si>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</si>
  <si>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</si>
  <si>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</si>
  <si>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</si>
  <si>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</si>
  <si>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</si>
  <si>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</si>
  <si>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</si>
  <si>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</si>
  <si>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</si>
  <si>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</si>
  <si>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</si>
  <si>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</si>
  <si>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</si>
  <si>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</si>
  <si>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</si>
  <si>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</si>
  <si>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Total Offer Kgs 2015</t>
  </si>
  <si>
    <t>Kolkata Auctions During 2015</t>
  </si>
  <si>
    <t>Total Sold Kgs 2015</t>
  </si>
  <si>
    <t>Avg Price 2015</t>
  </si>
  <si>
    <t>Siliguri Auctions During 2015</t>
  </si>
  <si>
    <t>Guwahati Auctions During 2015</t>
  </si>
  <si>
    <t>Jalpiguri Auctions During 2015</t>
  </si>
  <si>
    <t>Coonoor Auctions During 2015</t>
  </si>
  <si>
    <t>Coimbatore Auctions During 2015</t>
  </si>
  <si>
    <t>Cochin Auctions During 2015</t>
  </si>
  <si>
    <t>ALL India Auctions During 2015</t>
  </si>
  <si>
    <t>South India Auctions During 2015</t>
  </si>
  <si>
    <t>North India Auctions During 2015</t>
  </si>
  <si>
    <t>SR. No.</t>
  </si>
  <si>
    <t>SR No.</t>
  </si>
  <si>
    <t>Siliguri Auctions During 2016</t>
  </si>
  <si>
    <t>Total Sold Kgs 2016</t>
  </si>
  <si>
    <t>Avg Price 2016</t>
  </si>
  <si>
    <t>Total Offer Kgs 2016</t>
  </si>
  <si>
    <t>Kolkata Auctions During 2016</t>
  </si>
  <si>
    <t>Guwahati Auctions During 2016</t>
  </si>
  <si>
    <t>Jalpiguri Auctions During 2016</t>
  </si>
  <si>
    <t>Coonoor Auctions During 2016</t>
  </si>
  <si>
    <t>Coimbatore Auctions During 2016</t>
  </si>
  <si>
    <t>Cochin Auctions During 2016</t>
  </si>
  <si>
    <t>North India Auctions During 2016</t>
  </si>
  <si>
    <t>South India Auctions During 2016</t>
  </si>
  <si>
    <t>ALL India Auctions During 2016</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</si>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</sst>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1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s>
  <fills count="6">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43">
    <xf numFmtId="0" fontId="0"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2" fillId="0" borderId="0"/>
    <xf numFmtId="0" fontId="1" fillId="0" borderId="0"/>
  </cellStyleXfs>
  <cellXfs count="159">
    <xf numFmtId="0" fontId="0" fillId="0" borderId="0" xfId="0"/>
    <xf numFmtId="0" fontId="0" fillId="0" borderId="1" xfId="0" applyBorder="1"/>
    <xf numFmtId="0" fontId="5" fillId="0" borderId="1" xfId="0" applyFont="1" applyBorder="1"/>
    <xf numFmtId="0" fontId="5" fillId="0" borderId="1" xfId="0" applyFont="1" applyBorder="1" applyAlignment="1">
      <alignment horizontal="center"/>
    </xf>
    <xf numFmtId="2" fontId="0" fillId="0" borderId="1" xfId="0" applyNumberFormat="1" applyBorder="1"/>
    <xf numFmtId="0" fontId="5" fillId="0" borderId="1" xfId="0" applyFont="1" applyFill="1" applyBorder="1"/>
    <xf numFmtId="2" fontId="0" fillId="0" borderId="1" xfId="0" applyNumberFormat="1" applyBorder="1" applyAlignment="1">
      <alignment horizontal="right"/>
    </xf>
    <xf numFmtId="2" fontId="0" fillId="0" borderId="0" xfId="0" applyNumberFormat="1"/>
    <xf numFmtId="0" fontId="5" fillId="0" borderId="1" xfId="0" applyNumberFormat="1" applyFont="1" applyBorder="1" applyAlignment="1">
      <alignment horizontal="center"/>
    </xf>
    <xf numFmtId="0" fontId="0" fillId="0" borderId="0" xfId="0" applyNumberFormat="1"/>
    <xf numFmtId="0" fontId="5" fillId="0" borderId="1" xfId="0" applyFont="1" applyBorder="1" applyAlignment="1">
      <alignment horizontal="center" vertical="center"/>
    </xf>
    <xf numFmtId="0" fontId="5"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7" fillId="0" borderId="0" xfId="0" applyFont="1" applyAlignment="1">
      <alignment horizontal="center"/>
    </xf>
    <xf numFmtId="0" fontId="0" fillId="0" borderId="0" xfId="0" applyAlignment="1">
      <alignment horizontal="center"/>
    </xf>
    <xf numFmtId="0" fontId="5" fillId="0" borderId="1" xfId="0" applyFont="1" applyBorder="1" applyAlignment="1">
      <alignment horizontal="center" vertical="center" wrapText="1"/>
    </xf>
    <xf numFmtId="0" fontId="5" fillId="0" borderId="0" xfId="0" applyFont="1"/>
    <xf numFmtId="2" fontId="0" fillId="2" borderId="1" xfId="0" applyNumberFormat="1" applyFill="1" applyBorder="1"/>
    <xf numFmtId="0" fontId="5"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4" fillId="0" borderId="0" xfId="0" applyNumberFormat="1" applyFont="1" applyFill="1" applyBorder="1" applyAlignment="1"/>
    <xf numFmtId="2" fontId="8" fillId="0" borderId="0" xfId="0" applyNumberFormat="1" applyFont="1" applyFill="1" applyBorder="1" applyAlignment="1"/>
    <xf numFmtId="2" fontId="9" fillId="0" borderId="0" xfId="0" applyNumberFormat="1" applyFont="1" applyFill="1" applyBorder="1" applyAlignment="1">
      <alignment vertical="center" wrapText="1"/>
    </xf>
    <xf numFmtId="0" fontId="5" fillId="0" borderId="2" xfId="0" applyFont="1" applyBorder="1" applyAlignment="1">
      <alignment horizontal="center" vertical="center"/>
    </xf>
    <xf numFmtId="0" fontId="5" fillId="0" borderId="0" xfId="0" applyFont="1" applyBorder="1" applyAlignment="1">
      <alignment horizontal="center"/>
    </xf>
    <xf numFmtId="0" fontId="5" fillId="0" borderId="1" xfId="0" applyNumberFormat="1" applyFont="1" applyFill="1" applyBorder="1" applyAlignment="1">
      <alignment horizontal="center"/>
    </xf>
    <xf numFmtId="2" fontId="8" fillId="0" borderId="1" xfId="0" applyNumberFormat="1" applyFont="1" applyBorder="1"/>
    <xf numFmtId="0" fontId="5" fillId="0" borderId="3" xfId="0" applyFont="1" applyFill="1" applyBorder="1"/>
    <xf numFmtId="2" fontId="0" fillId="2" borderId="4" xfId="0" applyNumberFormat="1" applyFill="1" applyBorder="1"/>
    <xf numFmtId="0" fontId="0" fillId="2" borderId="5" xfId="0" applyFill="1" applyBorder="1"/>
    <xf numFmtId="2" fontId="5" fillId="2" borderId="4" xfId="0" applyNumberFormat="1" applyFont="1" applyFill="1" applyBorder="1" applyAlignment="1">
      <alignment vertical="center" wrapText="1"/>
    </xf>
    <xf numFmtId="15" fontId="0" fillId="0" borderId="4" xfId="0" applyNumberFormat="1" applyBorder="1"/>
    <xf numFmtId="0" fontId="0" fillId="2" borderId="1" xfId="0" applyFill="1" applyBorder="1"/>
    <xf numFmtId="2" fontId="5" fillId="2" borderId="1" xfId="0" applyNumberFormat="1" applyFont="1" applyFill="1" applyBorder="1" applyAlignment="1">
      <alignment vertical="center" wrapText="1"/>
    </xf>
    <xf numFmtId="0" fontId="5" fillId="0" borderId="6" xfId="0" applyFont="1" applyFill="1" applyBorder="1" applyAlignment="1">
      <alignment horizontal="center"/>
    </xf>
    <xf numFmtId="2" fontId="0" fillId="0" borderId="6" xfId="0" applyNumberFormat="1" applyFill="1" applyBorder="1"/>
    <xf numFmtId="0" fontId="5" fillId="0" borderId="0" xfId="0" applyFont="1" applyFill="1" applyBorder="1" applyAlignment="1">
      <alignment horizontal="center"/>
    </xf>
    <xf numFmtId="2" fontId="0" fillId="2" borderId="5" xfId="0" applyNumberFormat="1" applyFill="1" applyBorder="1"/>
    <xf numFmtId="0" fontId="5"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5" fillId="0" borderId="5" xfId="0" applyNumberFormat="1" applyFont="1" applyFill="1" applyBorder="1" applyAlignment="1">
      <alignment horizontal="center"/>
    </xf>
    <xf numFmtId="2" fontId="8" fillId="0" borderId="5" xfId="0" applyNumberFormat="1" applyFont="1" applyBorder="1"/>
    <xf numFmtId="2" fontId="0" fillId="0" borderId="1" xfId="0" applyNumberFormat="1" applyBorder="1" applyAlignment="1">
      <alignment horizontal="left"/>
    </xf>
    <xf numFmtId="2" fontId="5" fillId="0" borderId="0" xfId="0" applyNumberFormat="1" applyFont="1" applyBorder="1" applyAlignment="1">
      <alignment horizontal="center"/>
    </xf>
    <xf numFmtId="2" fontId="5" fillId="0" borderId="1" xfId="0" applyNumberFormat="1" applyFont="1" applyBorder="1" applyAlignment="1">
      <alignment horizontal="center" vertical="center"/>
    </xf>
    <xf numFmtId="2" fontId="5" fillId="0" borderId="1" xfId="0" applyNumberFormat="1" applyFont="1" applyFill="1" applyBorder="1"/>
    <xf numFmtId="2" fontId="5" fillId="0" borderId="1" xfId="0" applyNumberFormat="1" applyFont="1" applyBorder="1"/>
    <xf numFmtId="2" fontId="5" fillId="0" borderId="3" xfId="0" applyNumberFormat="1" applyFont="1" applyFill="1" applyBorder="1"/>
    <xf numFmtId="2" fontId="5" fillId="0" borderId="4" xfId="0" applyNumberFormat="1" applyFont="1" applyFill="1" applyBorder="1"/>
    <xf numFmtId="2" fontId="0" fillId="0" borderId="0" xfId="0" applyNumberFormat="1" applyFill="1" applyBorder="1" applyAlignment="1">
      <alignment horizontal="center" vertical="center" wrapText="1"/>
    </xf>
    <xf numFmtId="2" fontId="5" fillId="0" borderId="7" xfId="0" applyNumberFormat="1" applyFont="1" applyFill="1" applyBorder="1"/>
    <xf numFmtId="15" fontId="0" fillId="0" borderId="0" xfId="0" applyNumberFormat="1"/>
    <xf numFmtId="2" fontId="0" fillId="3" borderId="1" xfId="0" applyNumberFormat="1" applyFill="1" applyBorder="1"/>
    <xf numFmtId="2" fontId="5" fillId="3" borderId="4" xfId="0" applyNumberFormat="1" applyFont="1" applyFill="1" applyBorder="1" applyAlignment="1">
      <alignment vertical="center" wrapText="1"/>
    </xf>
    <xf numFmtId="0" fontId="0" fillId="3" borderId="5" xfId="0" applyFill="1" applyBorder="1"/>
    <xf numFmtId="0" fontId="5" fillId="0" borderId="0" xfId="0" applyFont="1" applyAlignment="1">
      <alignment horizontal="center"/>
    </xf>
    <xf numFmtId="2" fontId="0" fillId="3" borderId="5" xfId="0" applyNumberFormat="1" applyFill="1" applyBorder="1"/>
    <xf numFmtId="2" fontId="0" fillId="0" borderId="3" xfId="0" applyNumberFormat="1" applyBorder="1"/>
    <xf numFmtId="0" fontId="10" fillId="0" borderId="0" xfId="8"/>
    <xf numFmtId="0" fontId="5" fillId="0" borderId="1" xfId="0" quotePrefix="1" applyFont="1" applyFill="1" applyBorder="1" applyAlignment="1">
      <alignment horizontal="center"/>
    </xf>
    <xf numFmtId="0" fontId="10" fillId="0" borderId="0" xfId="16"/>
    <xf numFmtId="0" fontId="10" fillId="0" borderId="0" xfId="21"/>
    <xf numFmtId="0" fontId="10" fillId="0" borderId="0" xfId="26"/>
    <xf numFmtId="0" fontId="10" fillId="0" borderId="0" xfId="35"/>
    <xf numFmtId="0" fontId="10" fillId="0" borderId="0" xfId="1"/>
    <xf numFmtId="2" fontId="5" fillId="2" borderId="4" xfId="0" applyNumberFormat="1" applyFont="1" applyFill="1" applyBorder="1" applyAlignment="1">
      <alignment horizontal="center" vertical="center" wrapText="1"/>
    </xf>
    <xf numFmtId="15" fontId="5" fillId="0" borderId="1" xfId="0" applyNumberFormat="1" applyFont="1" applyBorder="1" applyAlignment="1">
      <alignment horizontal="center" vertical="center" wrapText="1"/>
    </xf>
    <xf numFmtId="2" fontId="5" fillId="2" borderId="8" xfId="0" applyNumberFormat="1" applyFont="1" applyFill="1" applyBorder="1" applyAlignment="1">
      <alignment vertical="center" wrapText="1"/>
    </xf>
    <xf numFmtId="0" fontId="5" fillId="0" borderId="5" xfId="0" applyFont="1" applyBorder="1" applyAlignment="1">
      <alignment horizontal="center" vertical="center" wrapText="1"/>
    </xf>
    <xf numFmtId="2" fontId="5" fillId="0" borderId="5" xfId="0" applyNumberFormat="1" applyFont="1" applyFill="1" applyBorder="1"/>
    <xf numFmtId="2" fontId="5" fillId="2" borderId="6" xfId="0" applyNumberFormat="1" applyFont="1" applyFill="1" applyBorder="1" applyAlignment="1">
      <alignment horizontal="center" vertical="center" wrapText="1"/>
    </xf>
    <xf numFmtId="2" fontId="5" fillId="2" borderId="6" xfId="0" applyNumberFormat="1" applyFont="1" applyFill="1" applyBorder="1" applyAlignment="1">
      <alignment vertical="center" wrapText="1"/>
    </xf>
    <xf numFmtId="15" fontId="5" fillId="0" borderId="1" xfId="0" applyNumberFormat="1" applyFont="1" applyBorder="1"/>
    <xf numFmtId="15" fontId="5" fillId="0" borderId="5" xfId="0" applyNumberFormat="1" applyFont="1" applyBorder="1"/>
    <xf numFmtId="164" fontId="5"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5" fillId="0" borderId="1" xfId="0" quotePrefix="1" applyNumberFormat="1" applyFont="1" applyFill="1" applyBorder="1" applyAlignment="1">
      <alignment horizontal="center"/>
    </xf>
    <xf numFmtId="0" fontId="5" fillId="0" borderId="1" xfId="0" applyNumberFormat="1" applyFont="1" applyBorder="1" applyAlignment="1">
      <alignment horizontal="center" vertical="center" wrapText="1"/>
    </xf>
    <xf numFmtId="2" fontId="5" fillId="3" borderId="4" xfId="0" applyNumberFormat="1" applyFont="1" applyFill="1" applyBorder="1" applyAlignment="1">
      <alignment horizontal="center" vertical="center" wrapText="1"/>
    </xf>
    <xf numFmtId="2" fontId="5" fillId="0" borderId="8" xfId="0" applyNumberFormat="1" applyFont="1" applyFill="1" applyBorder="1"/>
    <xf numFmtId="2" fontId="5" fillId="0" borderId="6" xfId="0" applyNumberFormat="1" applyFont="1" applyFill="1" applyBorder="1"/>
    <xf numFmtId="0" fontId="5" fillId="0" borderId="4" xfId="0" applyFont="1" applyFill="1" applyBorder="1"/>
    <xf numFmtId="0" fontId="5" fillId="0" borderId="8" xfId="0" applyFont="1" applyFill="1" applyBorder="1"/>
    <xf numFmtId="15" fontId="5" fillId="0"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7" xfId="0" applyNumberFormat="1" applyFill="1" applyBorder="1"/>
    <xf numFmtId="2" fontId="0" fillId="0" borderId="7"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7" fillId="0" borderId="0" xfId="0" applyFont="1" applyAlignment="1">
      <alignment horizont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8"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8" xfId="0" applyFont="1" applyBorder="1" applyAlignment="1">
      <alignment horizontal="center"/>
    </xf>
    <xf numFmtId="0" fontId="5" fillId="0" borderId="18" xfId="0" applyFont="1" applyBorder="1" applyAlignment="1">
      <alignment horizontal="center"/>
    </xf>
    <xf numFmtId="0" fontId="5" fillId="0" borderId="0" xfId="0" applyFont="1" applyBorder="1" applyAlignment="1">
      <alignment horizontal="center"/>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7"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0" borderId="19" xfId="0" applyNumberFormat="1" applyFont="1" applyBorder="1" applyAlignment="1">
      <alignment horizontal="center" vertical="center"/>
    </xf>
    <xf numFmtId="2" fontId="5" fillId="0" borderId="20" xfId="0" applyNumberFormat="1"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2" fontId="5" fillId="2" borderId="5" xfId="0" applyNumberFormat="1"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15" fontId="5"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5" fillId="0" borderId="21" xfId="0" applyFont="1" applyBorder="1" applyAlignment="1">
      <alignment horizontal="center"/>
    </xf>
    <xf numFmtId="164" fontId="5" fillId="0" borderId="1" xfId="0" applyNumberFormat="1" applyFont="1" applyBorder="1" applyAlignment="1">
      <alignment horizontal="center" vertical="center" wrapText="1"/>
    </xf>
    <xf numFmtId="164" fontId="5" fillId="0" borderId="1" xfId="0" applyNumberFormat="1" applyFont="1" applyBorder="1" applyAlignment="1">
      <alignment horizontal="right" vertical="center" wrapText="1"/>
    </xf>
    <xf numFmtId="2" fontId="0" fillId="0" borderId="1" xfId="0" applyNumberFormat="1" applyBorder="1"/>
    <xf numFmtId="2" fontId="5" fillId="3" borderId="5" xfId="0" applyNumberFormat="1" applyFont="1" applyFill="1" applyBorder="1" applyAlignment="1">
      <alignment horizontal="center" vertical="center" wrapText="1"/>
    </xf>
    <xf numFmtId="2" fontId="5" fillId="3" borderId="4" xfId="0" applyNumberFormat="1" applyFont="1" applyFill="1" applyBorder="1" applyAlignment="1">
      <alignment horizontal="center" vertical="center" wrapText="1"/>
    </xf>
  </cellXfs>
  <cellStyles count="43">
    <cellStyle name="Normal" xfId="0" builtinId="0"/>
    <cellStyle name="Normal 10" xfId="1" xr:uid="{00000000-0005-0000-0000-000001000000}"/>
    <cellStyle name="Normal 10 2" xfId="2" xr:uid="{00000000-0005-0000-0000-000002000000}"/>
    <cellStyle name="Normal 10 3" xfId="3" xr:uid="{00000000-0005-0000-0000-000003000000}"/>
    <cellStyle name="Normal 10 4" xfId="4" xr:uid="{00000000-0005-0000-0000-000004000000}"/>
    <cellStyle name="Normal 10 5" xfId="5" xr:uid="{00000000-0005-0000-0000-000005000000}"/>
    <cellStyle name="Normal 11 2" xfId="6" xr:uid="{00000000-0005-0000-0000-000006000000}"/>
    <cellStyle name="Normal 12 2" xfId="7" xr:uid="{00000000-0005-0000-0000-000007000000}"/>
    <cellStyle name="Normal 2" xfId="40" xr:uid="{00000000-0005-0000-0000-000008000000}"/>
    <cellStyle name="Normal 3" xfId="8" xr:uid="{00000000-0005-0000-0000-000009000000}"/>
    <cellStyle name="Normal 3 2" xfId="9" xr:uid="{00000000-0005-0000-0000-00000A000000}"/>
    <cellStyle name="Normal 3 3" xfId="10" xr:uid="{00000000-0005-0000-0000-00000B000000}"/>
    <cellStyle name="Normal 3 4" xfId="11" xr:uid="{00000000-0005-0000-0000-00000C000000}"/>
    <cellStyle name="Normal 3 5" xfId="12" xr:uid="{00000000-0005-0000-0000-00000D000000}"/>
    <cellStyle name="Normal 4" xfId="41" xr:uid="{00000000-0005-0000-0000-00000E000000}"/>
    <cellStyle name="Normal 4 2" xfId="13" xr:uid="{00000000-0005-0000-0000-00000F000000}"/>
    <cellStyle name="Normal 4 3" xfId="14" xr:uid="{00000000-0005-0000-0000-000010000000}"/>
    <cellStyle name="Normal 4 4" xfId="15" xr:uid="{00000000-0005-0000-0000-000011000000}"/>
    <cellStyle name="Normal 5" xfId="16" xr:uid="{00000000-0005-0000-0000-000012000000}"/>
    <cellStyle name="Normal 5 2" xfId="17" xr:uid="{00000000-0005-0000-0000-000013000000}"/>
    <cellStyle name="Normal 5 3" xfId="18" xr:uid="{00000000-0005-0000-0000-000014000000}"/>
    <cellStyle name="Normal 5 4" xfId="19" xr:uid="{00000000-0005-0000-0000-000015000000}"/>
    <cellStyle name="Normal 5 5" xfId="20" xr:uid="{00000000-0005-0000-0000-000016000000}"/>
    <cellStyle name="Normal 6" xfId="21" xr:uid="{00000000-0005-0000-0000-000017000000}"/>
    <cellStyle name="Normal 6 2" xfId="22" xr:uid="{00000000-0005-0000-0000-000018000000}"/>
    <cellStyle name="Normal 6 3" xfId="23" xr:uid="{00000000-0005-0000-0000-000019000000}"/>
    <cellStyle name="Normal 6 4" xfId="24" xr:uid="{00000000-0005-0000-0000-00001A000000}"/>
    <cellStyle name="Normal 6 5" xfId="25" xr:uid="{00000000-0005-0000-0000-00001B000000}"/>
    <cellStyle name="Normal 7" xfId="26" xr:uid="{00000000-0005-0000-0000-00001C000000}"/>
    <cellStyle name="Normal 7 2" xfId="27" xr:uid="{00000000-0005-0000-0000-00001D000000}"/>
    <cellStyle name="Normal 7 3" xfId="28" xr:uid="{00000000-0005-0000-0000-00001E000000}"/>
    <cellStyle name="Normal 7 4" xfId="29" xr:uid="{00000000-0005-0000-0000-00001F000000}"/>
    <cellStyle name="Normal 7 5" xfId="30" xr:uid="{00000000-0005-0000-0000-000020000000}"/>
    <cellStyle name="Normal 8" xfId="42" xr:uid="{00000000-0005-0000-0000-000021000000}"/>
    <cellStyle name="Normal 8 2" xfId="31" xr:uid="{00000000-0005-0000-0000-000022000000}"/>
    <cellStyle name="Normal 8 3" xfId="32" xr:uid="{00000000-0005-0000-0000-000023000000}"/>
    <cellStyle name="Normal 8 4" xfId="33" xr:uid="{00000000-0005-0000-0000-000024000000}"/>
    <cellStyle name="Normal 8 5" xfId="34" xr:uid="{00000000-0005-0000-0000-000025000000}"/>
    <cellStyle name="Normal 9" xfId="35" xr:uid="{00000000-0005-0000-0000-000026000000}"/>
    <cellStyle name="Normal 9 2" xfId="36" xr:uid="{00000000-0005-0000-0000-000027000000}"/>
    <cellStyle name="Normal 9 3" xfId="37" xr:uid="{00000000-0005-0000-0000-000028000000}"/>
    <cellStyle name="Normal 9 4" xfId="38" xr:uid="{00000000-0005-0000-0000-000029000000}"/>
    <cellStyle name="Normal 9 5" xfId="39" xr:uid="{00000000-0005-0000-0000-00002A00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-2016</a:t>
            </a:r>
          </a:p>
        </c:rich>
      </c:tx>
      <c:layout>
        <c:manualLayout>
          <c:xMode val="edge"/>
          <c:yMode val="edge"/>
          <c:x val="0.20873818382130344"/>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29844"/>
        </c:manualLayout>
      </c:layout>
      <c:barChart>
        <c:barDir val="col"/>
        <c:grouping val="clustered"/>
        <c:varyColors val="0"/>
        <c:ser>
          <c:idx val="0"/>
          <c:order val="0"/>
          <c:tx>
            <c:strRef>
              <c:f>Siliguri!$M$5</c:f>
              <c:strCache>
                <c:ptCount val="1"/>
                <c:pt idx="0">
                  <c:v>Total Offer Kgs 2016</c:v>
                </c:pt>
              </c:strCache>
            </c:strRef>
          </c:tx>
          <c:spPr>
            <a:solidFill>
              <a:srgbClr val="9999FF"/>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Siliguri!$M$7:$M$58</c:f>
              <c:numCache>
                <c:formatCode>0.00</c:formatCode>
                <c:ptCount val="52"/>
                <c:pt idx="0">
                  <c:v>3783021.5</c:v>
                </c:pt>
                <c:pt idx="1">
                  <c:v>3628026.8000000003</c:v>
                </c:pt>
                <c:pt idx="2">
                  <c:v>3256885.6999999997</c:v>
                </c:pt>
                <c:pt idx="3">
                  <c:v>2903101.6</c:v>
                </c:pt>
                <c:pt idx="4">
                  <c:v>2920607</c:v>
                </c:pt>
                <c:pt idx="5">
                  <c:v>2508949.2999999998</c:v>
                </c:pt>
                <c:pt idx="6">
                  <c:v>900799.20000000007</c:v>
                </c:pt>
                <c:pt idx="7">
                  <c:v>0</c:v>
                </c:pt>
                <c:pt idx="8">
                  <c:v>917082.29999999993</c:v>
                </c:pt>
                <c:pt idx="9">
                  <c:v>0</c:v>
                </c:pt>
                <c:pt idx="10">
                  <c:v>0</c:v>
                </c:pt>
                <c:pt idx="11">
                  <c:v>0</c:v>
                </c:pt>
                <c:pt idx="12">
                  <c:v>1342617.4</c:v>
                </c:pt>
                <c:pt idx="13">
                  <c:v>1432720.5</c:v>
                </c:pt>
                <c:pt idx="14">
                  <c:v>2029412</c:v>
                </c:pt>
                <c:pt idx="15">
                  <c:v>2079746</c:v>
                </c:pt>
                <c:pt idx="16">
                  <c:v>2309888.4</c:v>
                </c:pt>
                <c:pt idx="17">
                  <c:v>2053477.5</c:v>
                </c:pt>
                <c:pt idx="18">
                  <c:v>1462681</c:v>
                </c:pt>
                <c:pt idx="19">
                  <c:v>1674265.7</c:v>
                </c:pt>
                <c:pt idx="20">
                  <c:v>1736201.5</c:v>
                </c:pt>
                <c:pt idx="21">
                  <c:v>2059798.9</c:v>
                </c:pt>
                <c:pt idx="22">
                  <c:v>2285236.7999999998</c:v>
                </c:pt>
                <c:pt idx="23">
                  <c:v>2423957.1999999997</c:v>
                </c:pt>
                <c:pt idx="24">
                  <c:v>2655081.4</c:v>
                </c:pt>
                <c:pt idx="25">
                  <c:v>3170498.1</c:v>
                </c:pt>
                <c:pt idx="26">
                  <c:v>3330411.4</c:v>
                </c:pt>
                <c:pt idx="27">
                  <c:v>3860792.5</c:v>
                </c:pt>
                <c:pt idx="28">
                  <c:v>4010995.7</c:v>
                </c:pt>
                <c:pt idx="29">
                  <c:v>3361966.8</c:v>
                </c:pt>
                <c:pt idx="30">
                  <c:v>3595673.1</c:v>
                </c:pt>
                <c:pt idx="31">
                  <c:v>4249376.5999999996</c:v>
                </c:pt>
                <c:pt idx="32">
                  <c:v>3715180.1999999997</c:v>
                </c:pt>
                <c:pt idx="33">
                  <c:v>3938728.8</c:v>
                </c:pt>
                <c:pt idx="34">
                  <c:v>4127673.9000000004</c:v>
                </c:pt>
                <c:pt idx="35">
                  <c:v>4214467.0999999996</c:v>
                </c:pt>
                <c:pt idx="36">
                  <c:v>4758109.7</c:v>
                </c:pt>
                <c:pt idx="37">
                  <c:v>4522705.2</c:v>
                </c:pt>
                <c:pt idx="38">
                  <c:v>4681435.5999999996</c:v>
                </c:pt>
                <c:pt idx="39">
                  <c:v>4690415.5</c:v>
                </c:pt>
                <c:pt idx="40">
                  <c:v>0</c:v>
                </c:pt>
                <c:pt idx="41">
                  <c:v>4815358.9499999993</c:v>
                </c:pt>
                <c:pt idx="42">
                  <c:v>4058099</c:v>
                </c:pt>
                <c:pt idx="43">
                  <c:v>4845829</c:v>
                </c:pt>
                <c:pt idx="44">
                  <c:v>4157248</c:v>
                </c:pt>
                <c:pt idx="45">
                  <c:v>4339969.3500000006</c:v>
                </c:pt>
                <c:pt idx="46">
                  <c:v>4279790.2</c:v>
                </c:pt>
                <c:pt idx="47">
                  <c:v>4782797.7</c:v>
                </c:pt>
                <c:pt idx="48">
                  <c:v>0</c:v>
                </c:pt>
                <c:pt idx="49">
                  <c:v>5097971.4000000004</c:v>
                </c:pt>
                <c:pt idx="50">
                  <c:v>4799880.3499999996</c:v>
                </c:pt>
                <c:pt idx="51">
                  <c:v>4855946.0999999996</c:v>
                </c:pt>
              </c:numCache>
            </c:numRef>
          </c:val>
          <c:extLst>
            <c:ext xmlns:c16="http://schemas.microsoft.com/office/drawing/2014/chart" uri="{C3380CC4-5D6E-409C-BE32-E72D297353CC}">
              <c16:uniqueId val="{00000000-7B24-C84A-B29A-6740C2609664}"/>
            </c:ext>
          </c:extLst>
        </c:ser>
        <c:ser>
          <c:idx val="1"/>
          <c:order val="1"/>
          <c:tx>
            <c:strRef>
              <c:f>Siliguri!$AF$5</c:f>
              <c:strCache>
                <c:ptCount val="1"/>
                <c:pt idx="0">
                  <c:v>Total Sold Kgs 2016</c:v>
                </c:pt>
              </c:strCache>
            </c:strRef>
          </c:tx>
          <c:spPr>
            <a:solidFill>
              <a:srgbClr val="993366"/>
            </a:solidFill>
            <a:ln w="12700">
              <a:solidFill>
                <a:srgbClr val="000000"/>
              </a:solidFill>
              <a:prstDash val="solid"/>
            </a:ln>
          </c:spPr>
          <c:invertIfNegative val="0"/>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Siliguri!$AF$7:$AF$58</c:f>
              <c:numCache>
                <c:formatCode>0.00</c:formatCode>
                <c:ptCount val="52"/>
                <c:pt idx="0">
                  <c:v>3366143.9000000004</c:v>
                </c:pt>
                <c:pt idx="1">
                  <c:v>3152008.9</c:v>
                </c:pt>
                <c:pt idx="2">
                  <c:v>2641602.7000000002</c:v>
                </c:pt>
                <c:pt idx="3">
                  <c:v>2417038.5</c:v>
                </c:pt>
                <c:pt idx="4">
                  <c:v>2398692.9</c:v>
                </c:pt>
                <c:pt idx="5">
                  <c:v>2052078</c:v>
                </c:pt>
                <c:pt idx="6">
                  <c:v>802755</c:v>
                </c:pt>
                <c:pt idx="7">
                  <c:v>0</c:v>
                </c:pt>
                <c:pt idx="8">
                  <c:v>700755.9</c:v>
                </c:pt>
                <c:pt idx="9">
                  <c:v>0</c:v>
                </c:pt>
                <c:pt idx="10">
                  <c:v>0</c:v>
                </c:pt>
                <c:pt idx="11">
                  <c:v>0</c:v>
                </c:pt>
                <c:pt idx="12">
                  <c:v>866536.89999999991</c:v>
                </c:pt>
                <c:pt idx="13">
                  <c:v>936793.7</c:v>
                </c:pt>
                <c:pt idx="14">
                  <c:v>1295215.8</c:v>
                </c:pt>
                <c:pt idx="15">
                  <c:v>1486899.5</c:v>
                </c:pt>
                <c:pt idx="16">
                  <c:v>1695913</c:v>
                </c:pt>
                <c:pt idx="17">
                  <c:v>1558654</c:v>
                </c:pt>
                <c:pt idx="18">
                  <c:v>1233256.7000000002</c:v>
                </c:pt>
                <c:pt idx="19">
                  <c:v>1434376.3</c:v>
                </c:pt>
                <c:pt idx="20">
                  <c:v>1409542.3</c:v>
                </c:pt>
                <c:pt idx="21">
                  <c:v>1677102.7</c:v>
                </c:pt>
                <c:pt idx="22">
                  <c:v>1816519.9</c:v>
                </c:pt>
                <c:pt idx="23">
                  <c:v>1834379.4</c:v>
                </c:pt>
                <c:pt idx="24">
                  <c:v>560320.19999999995</c:v>
                </c:pt>
                <c:pt idx="25">
                  <c:v>693036.20000000007</c:v>
                </c:pt>
                <c:pt idx="26">
                  <c:v>2653430.8000000003</c:v>
                </c:pt>
                <c:pt idx="27">
                  <c:v>2885158.4</c:v>
                </c:pt>
                <c:pt idx="28">
                  <c:v>3008373</c:v>
                </c:pt>
                <c:pt idx="29">
                  <c:v>2692048.6</c:v>
                </c:pt>
                <c:pt idx="30">
                  <c:v>2618211.9</c:v>
                </c:pt>
                <c:pt idx="31">
                  <c:v>3160016.8000000003</c:v>
                </c:pt>
                <c:pt idx="32">
                  <c:v>2497497.7000000002</c:v>
                </c:pt>
                <c:pt idx="33">
                  <c:v>2805990.6</c:v>
                </c:pt>
                <c:pt idx="34">
                  <c:v>3133059</c:v>
                </c:pt>
                <c:pt idx="35">
                  <c:v>3223952.9</c:v>
                </c:pt>
                <c:pt idx="36">
                  <c:v>3408051.5</c:v>
                </c:pt>
                <c:pt idx="37">
                  <c:v>3187682.3</c:v>
                </c:pt>
                <c:pt idx="38">
                  <c:v>3379483</c:v>
                </c:pt>
                <c:pt idx="39">
                  <c:v>3204439.5</c:v>
                </c:pt>
                <c:pt idx="40">
                  <c:v>0</c:v>
                </c:pt>
                <c:pt idx="41">
                  <c:v>3763404.9499999997</c:v>
                </c:pt>
                <c:pt idx="42">
                  <c:v>3440580.2</c:v>
                </c:pt>
                <c:pt idx="43">
                  <c:v>3571490.8</c:v>
                </c:pt>
                <c:pt idx="44">
                  <c:v>2783416.5999999996</c:v>
                </c:pt>
                <c:pt idx="45">
                  <c:v>3199602.55</c:v>
                </c:pt>
                <c:pt idx="46">
                  <c:v>3160124.3000000003</c:v>
                </c:pt>
                <c:pt idx="47">
                  <c:v>3673102.5999999996</c:v>
                </c:pt>
                <c:pt idx="48">
                  <c:v>0</c:v>
                </c:pt>
                <c:pt idx="49">
                  <c:v>4091712.7</c:v>
                </c:pt>
                <c:pt idx="50">
                  <c:v>3937156.6500000004</c:v>
                </c:pt>
                <c:pt idx="51">
                  <c:v>3835678.5</c:v>
                </c:pt>
              </c:numCache>
            </c:numRef>
          </c:val>
          <c:extLst>
            <c:ext xmlns:c16="http://schemas.microsoft.com/office/drawing/2014/chart" uri="{C3380CC4-5D6E-409C-BE32-E72D297353CC}">
              <c16:uniqueId val="{00000001-7B24-C84A-B29A-6740C2609664}"/>
            </c:ext>
          </c:extLst>
        </c:ser>
        <c:dLbls>
          <c:showLegendKey val="0"/>
          <c:showVal val="0"/>
          <c:showCatName val="0"/>
          <c:showSerName val="0"/>
          <c:showPercent val="0"/>
          <c:showBubbleSize val="0"/>
        </c:dLbls>
        <c:gapWidth val="150"/>
        <c:axId val="45365120"/>
        <c:axId val="45379968"/>
      </c:barChart>
      <c:catAx>
        <c:axId val="4536512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5379968"/>
        <c:crosses val="autoZero"/>
        <c:auto val="1"/>
        <c:lblAlgn val="ctr"/>
        <c:lblOffset val="100"/>
        <c:tickLblSkip val="1"/>
        <c:tickMarkSkip val="1"/>
        <c:noMultiLvlLbl val="0"/>
      </c:catAx>
      <c:valAx>
        <c:axId val="4537996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5365120"/>
        <c:crosses val="autoZero"/>
        <c:crossBetween val="between"/>
        <c:dispUnits>
          <c:builtInUnit val="millions"/>
          <c:dispUnitsLbl>
            <c:layout>
              <c:manualLayout>
                <c:xMode val="edge"/>
                <c:yMode val="edge"/>
                <c:x val="2.4271883014580602E-2"/>
                <c:y val="0.1890410958904154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2204"/>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t>Salewise Price movement of All Tea at Coonoor During 2016 Vs 2015</a:t>
            </a:r>
          </a:p>
        </c:rich>
      </c:tx>
      <c:layout>
        <c:manualLayout>
          <c:xMode val="edge"/>
          <c:yMode val="edge"/>
          <c:x val="0.10841439724493039"/>
          <c:y val="3.2876640419948103E-2"/>
        </c:manualLayout>
      </c:layout>
      <c:overlay val="0"/>
      <c:spPr>
        <a:noFill/>
        <a:ln w="25400">
          <a:noFill/>
        </a:ln>
      </c:spPr>
    </c:title>
    <c:autoTitleDeleted val="0"/>
    <c:plotArea>
      <c:layout>
        <c:manualLayout>
          <c:layoutTarget val="inner"/>
          <c:xMode val="edge"/>
          <c:yMode val="edge"/>
          <c:x val="0.11464968152866242"/>
          <c:y val="0.17632263500009224"/>
          <c:w val="0.86751592356688734"/>
          <c:h val="0.57178911635745033"/>
        </c:manualLayout>
      </c:layout>
      <c:lineChart>
        <c:grouping val="standard"/>
        <c:varyColors val="0"/>
        <c:ser>
          <c:idx val="0"/>
          <c:order val="0"/>
          <c:tx>
            <c:strRef>
              <c:f>Coonoor!$AG$5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Coonoor!$AG$7:$AG$58</c:f>
              <c:numCache>
                <c:formatCode>0.00</c:formatCode>
                <c:ptCount val="52"/>
                <c:pt idx="0">
                  <c:v>90.406802396133898</c:v>
                </c:pt>
                <c:pt idx="1">
                  <c:v>95.14147343441941</c:v>
                </c:pt>
                <c:pt idx="2">
                  <c:v>97.045956923618903</c:v>
                </c:pt>
                <c:pt idx="3">
                  <c:v>102.87575555452931</c:v>
                </c:pt>
                <c:pt idx="4">
                  <c:v>104.67612758714566</c:v>
                </c:pt>
                <c:pt idx="5">
                  <c:v>110.5793417921344</c:v>
                </c:pt>
                <c:pt idx="6">
                  <c:v>110.2013109851851</c:v>
                </c:pt>
                <c:pt idx="7">
                  <c:v>106.78137703891117</c:v>
                </c:pt>
                <c:pt idx="8">
                  <c:v>100.49523853848223</c:v>
                </c:pt>
                <c:pt idx="9">
                  <c:v>94.730080737465883</c:v>
                </c:pt>
                <c:pt idx="10">
                  <c:v>92.074697640791626</c:v>
                </c:pt>
                <c:pt idx="11">
                  <c:v>91.300269464640081</c:v>
                </c:pt>
                <c:pt idx="12">
                  <c:v>92.392381576827276</c:v>
                </c:pt>
                <c:pt idx="13">
                  <c:v>94.802261830109188</c:v>
                </c:pt>
                <c:pt idx="14">
                  <c:v>94.927509773222255</c:v>
                </c:pt>
                <c:pt idx="15">
                  <c:v>94.166630051857936</c:v>
                </c:pt>
                <c:pt idx="16">
                  <c:v>96.626156521934575</c:v>
                </c:pt>
                <c:pt idx="17">
                  <c:v>97.225062362961836</c:v>
                </c:pt>
                <c:pt idx="18">
                  <c:v>97.506674761720348</c:v>
                </c:pt>
                <c:pt idx="19">
                  <c:v>96.621292969704683</c:v>
                </c:pt>
                <c:pt idx="20">
                  <c:v>97.923359021340744</c:v>
                </c:pt>
                <c:pt idx="21">
                  <c:v>98.389758013074513</c:v>
                </c:pt>
                <c:pt idx="22">
                  <c:v>99.441623777954121</c:v>
                </c:pt>
                <c:pt idx="23">
                  <c:v>99.182413356274409</c:v>
                </c:pt>
                <c:pt idx="24">
                  <c:v>98.202658022794822</c:v>
                </c:pt>
                <c:pt idx="25">
                  <c:v>97.675522844112365</c:v>
                </c:pt>
                <c:pt idx="26">
                  <c:v>96.798569340610612</c:v>
                </c:pt>
                <c:pt idx="27">
                  <c:v>93.414342035193854</c:v>
                </c:pt>
                <c:pt idx="28">
                  <c:v>90.200550700815484</c:v>
                </c:pt>
                <c:pt idx="29">
                  <c:v>87.47585659477997</c:v>
                </c:pt>
                <c:pt idx="30">
                  <c:v>88.293870118237678</c:v>
                </c:pt>
                <c:pt idx="31">
                  <c:v>90.334503802784383</c:v>
                </c:pt>
                <c:pt idx="32">
                  <c:v>92.822567761643739</c:v>
                </c:pt>
                <c:pt idx="33">
                  <c:v>94.628967176957303</c:v>
                </c:pt>
                <c:pt idx="34">
                  <c:v>97.477399234553104</c:v>
                </c:pt>
                <c:pt idx="35">
                  <c:v>100.15498691067125</c:v>
                </c:pt>
                <c:pt idx="36">
                  <c:v>101.27492606146775</c:v>
                </c:pt>
                <c:pt idx="37">
                  <c:v>100.99142041675287</c:v>
                </c:pt>
                <c:pt idx="38">
                  <c:v>100.40306972917951</c:v>
                </c:pt>
                <c:pt idx="39">
                  <c:v>99.142615220781792</c:v>
                </c:pt>
                <c:pt idx="40">
                  <c:v>97.26696032359385</c:v>
                </c:pt>
                <c:pt idx="41">
                  <c:v>98.765008462700806</c:v>
                </c:pt>
                <c:pt idx="42">
                  <c:v>0</c:v>
                </c:pt>
                <c:pt idx="43">
                  <c:v>100.19862913860113</c:v>
                </c:pt>
                <c:pt idx="44">
                  <c:v>100.21608482171324</c:v>
                </c:pt>
                <c:pt idx="45">
                  <c:v>99.367909402988445</c:v>
                </c:pt>
                <c:pt idx="46">
                  <c:v>101.12792481818443</c:v>
                </c:pt>
                <c:pt idx="47">
                  <c:v>102.74191489267199</c:v>
                </c:pt>
                <c:pt idx="48">
                  <c:v>104.6598209659922</c:v>
                </c:pt>
                <c:pt idx="49">
                  <c:v>105.85528435189671</c:v>
                </c:pt>
                <c:pt idx="50">
                  <c:v>107.54607479669805</c:v>
                </c:pt>
                <c:pt idx="51">
                  <c:v>0</c:v>
                </c:pt>
              </c:numCache>
            </c:numRef>
          </c:val>
          <c:smooth val="0"/>
          <c:extLst>
            <c:ext xmlns:c16="http://schemas.microsoft.com/office/drawing/2014/chart" uri="{C3380CC4-5D6E-409C-BE32-E72D297353CC}">
              <c16:uniqueId val="{00000000-32C8-FB41-849F-ED52446F3F8F}"/>
            </c:ext>
          </c:extLst>
        </c:ser>
        <c:ser>
          <c:idx val="1"/>
          <c:order val="1"/>
          <c:tx>
            <c:strRef>
              <c:f>Coonoor!$BO$5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Coonoor!$BO$7:$BO$58</c:f>
              <c:numCache>
                <c:formatCode>0.00</c:formatCode>
                <c:ptCount val="52"/>
                <c:pt idx="0">
                  <c:v>71.831243063537983</c:v>
                </c:pt>
                <c:pt idx="1">
                  <c:v>72.708760569804781</c:v>
                </c:pt>
                <c:pt idx="2">
                  <c:v>77.810891226829995</c:v>
                </c:pt>
                <c:pt idx="3">
                  <c:v>78.780040811547593</c:v>
                </c:pt>
                <c:pt idx="4">
                  <c:v>79.345578627771062</c:v>
                </c:pt>
                <c:pt idx="5">
                  <c:v>80.553794398121639</c:v>
                </c:pt>
                <c:pt idx="6">
                  <c:v>79.294956907672812</c:v>
                </c:pt>
                <c:pt idx="7">
                  <c:v>79.247443988761844</c:v>
                </c:pt>
                <c:pt idx="8">
                  <c:v>79.053098403166118</c:v>
                </c:pt>
                <c:pt idx="9">
                  <c:v>79.910022020185878</c:v>
                </c:pt>
                <c:pt idx="10">
                  <c:v>78.33982171451089</c:v>
                </c:pt>
                <c:pt idx="11">
                  <c:v>79.535896012506583</c:v>
                </c:pt>
                <c:pt idx="12">
                  <c:v>79.008355420106838</c:v>
                </c:pt>
                <c:pt idx="13">
                  <c:v>78.46447877327526</c:v>
                </c:pt>
                <c:pt idx="14">
                  <c:v>77.725853285202746</c:v>
                </c:pt>
                <c:pt idx="15">
                  <c:v>77.89796245999122</c:v>
                </c:pt>
                <c:pt idx="16">
                  <c:v>76.58412568481485</c:v>
                </c:pt>
                <c:pt idx="17">
                  <c:v>74.380002898719795</c:v>
                </c:pt>
                <c:pt idx="18">
                  <c:v>72.333384233236572</c:v>
                </c:pt>
                <c:pt idx="19">
                  <c:v>69.306050312958916</c:v>
                </c:pt>
                <c:pt idx="20">
                  <c:v>66.012739646111726</c:v>
                </c:pt>
                <c:pt idx="21">
                  <c:v>63.037008059646055</c:v>
                </c:pt>
                <c:pt idx="22">
                  <c:v>63.898947034372135</c:v>
                </c:pt>
                <c:pt idx="23">
                  <c:v>64.046771476924093</c:v>
                </c:pt>
                <c:pt idx="24">
                  <c:v>66.379692763531352</c:v>
                </c:pt>
                <c:pt idx="25">
                  <c:v>68.818770796808053</c:v>
                </c:pt>
                <c:pt idx="26">
                  <c:v>69.296192390872932</c:v>
                </c:pt>
                <c:pt idx="27">
                  <c:v>69.115890085665782</c:v>
                </c:pt>
                <c:pt idx="28">
                  <c:v>66.246897605871652</c:v>
                </c:pt>
                <c:pt idx="29">
                  <c:v>66.388633128421944</c:v>
                </c:pt>
                <c:pt idx="30">
                  <c:v>65.777457917297582</c:v>
                </c:pt>
                <c:pt idx="31">
                  <c:v>65.86407184991991</c:v>
                </c:pt>
                <c:pt idx="32">
                  <c:v>65.420632436587553</c:v>
                </c:pt>
                <c:pt idx="33">
                  <c:v>65.909784002704484</c:v>
                </c:pt>
                <c:pt idx="34">
                  <c:v>65.729492548968068</c:v>
                </c:pt>
                <c:pt idx="35">
                  <c:v>66.507965290827684</c:v>
                </c:pt>
                <c:pt idx="36">
                  <c:v>67.282898344521115</c:v>
                </c:pt>
                <c:pt idx="37">
                  <c:v>68.213580589932604</c:v>
                </c:pt>
                <c:pt idx="38">
                  <c:v>69.710162744407725</c:v>
                </c:pt>
                <c:pt idx="39">
                  <c:v>69.705329377047747</c:v>
                </c:pt>
                <c:pt idx="40">
                  <c:v>71.037309553875673</c:v>
                </c:pt>
                <c:pt idx="41">
                  <c:v>74.178621418333677</c:v>
                </c:pt>
                <c:pt idx="42">
                  <c:v>74.764276678338391</c:v>
                </c:pt>
                <c:pt idx="43">
                  <c:v>73.773233869480904</c:v>
                </c:pt>
                <c:pt idx="44">
                  <c:v>74.059249816901769</c:v>
                </c:pt>
                <c:pt idx="45">
                  <c:v>0</c:v>
                </c:pt>
                <c:pt idx="46">
                  <c:v>74.631401648716817</c:v>
                </c:pt>
                <c:pt idx="47">
                  <c:v>77.295843233176726</c:v>
                </c:pt>
                <c:pt idx="48">
                  <c:v>80.349540905842019</c:v>
                </c:pt>
                <c:pt idx="49">
                  <c:v>82.553217496048745</c:v>
                </c:pt>
                <c:pt idx="50">
                  <c:v>83.823663317096802</c:v>
                </c:pt>
                <c:pt idx="51">
                  <c:v>84.698913595111605</c:v>
                </c:pt>
              </c:numCache>
            </c:numRef>
          </c:val>
          <c:smooth val="0"/>
          <c:extLst>
            <c:ext xmlns:c16="http://schemas.microsoft.com/office/drawing/2014/chart" uri="{C3380CC4-5D6E-409C-BE32-E72D297353CC}">
              <c16:uniqueId val="{00000001-32C8-FB41-849F-ED52446F3F8F}"/>
            </c:ext>
          </c:extLst>
        </c:ser>
        <c:dLbls>
          <c:showLegendKey val="0"/>
          <c:showVal val="0"/>
          <c:showCatName val="0"/>
          <c:showSerName val="0"/>
          <c:showPercent val="0"/>
          <c:showBubbleSize val="0"/>
        </c:dLbls>
        <c:marker val="1"/>
        <c:smooth val="0"/>
        <c:axId val="47428352"/>
        <c:axId val="47430656"/>
      </c:lineChart>
      <c:catAx>
        <c:axId val="4742835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8524500247"/>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430656"/>
        <c:crosses val="autoZero"/>
        <c:auto val="1"/>
        <c:lblAlgn val="ctr"/>
        <c:lblOffset val="100"/>
        <c:tickLblSkip val="1"/>
        <c:tickMarkSkip val="1"/>
        <c:noMultiLvlLbl val="0"/>
      </c:catAx>
      <c:valAx>
        <c:axId val="4743065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31262015813E-2"/>
              <c:y val="0.2904107611548684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4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46474"/>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-2016</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3751"/>
          <c:w val="0.92252142811650462"/>
          <c:h val="0.56852862335499565"/>
        </c:manualLayout>
      </c:layout>
      <c:barChart>
        <c:barDir val="col"/>
        <c:grouping val="clustered"/>
        <c:varyColors val="0"/>
        <c:ser>
          <c:idx val="0"/>
          <c:order val="0"/>
          <c:tx>
            <c:strRef>
              <c:f>Coimbatore!$M$5</c:f>
              <c:strCache>
                <c:ptCount val="1"/>
                <c:pt idx="0">
                  <c:v>Total Offer Kgs 2016</c:v>
                </c:pt>
              </c:strCache>
            </c:strRef>
          </c:tx>
          <c:spPr>
            <a:solidFill>
              <a:srgbClr val="9999FF"/>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Coimbatore!$M$6:$M$57</c:f>
              <c:numCache>
                <c:formatCode>0.00</c:formatCode>
                <c:ptCount val="52"/>
                <c:pt idx="1">
                  <c:v>447743</c:v>
                </c:pt>
                <c:pt idx="2">
                  <c:v>376885</c:v>
                </c:pt>
                <c:pt idx="3">
                  <c:v>328420</c:v>
                </c:pt>
                <c:pt idx="4">
                  <c:v>301926</c:v>
                </c:pt>
                <c:pt idx="5">
                  <c:v>347107</c:v>
                </c:pt>
                <c:pt idx="6">
                  <c:v>332608</c:v>
                </c:pt>
                <c:pt idx="7">
                  <c:v>342392</c:v>
                </c:pt>
                <c:pt idx="8">
                  <c:v>326411</c:v>
                </c:pt>
                <c:pt idx="9">
                  <c:v>328650</c:v>
                </c:pt>
                <c:pt idx="10">
                  <c:v>302481</c:v>
                </c:pt>
                <c:pt idx="11">
                  <c:v>341263</c:v>
                </c:pt>
                <c:pt idx="12">
                  <c:v>304226</c:v>
                </c:pt>
                <c:pt idx="13">
                  <c:v>303670</c:v>
                </c:pt>
                <c:pt idx="14">
                  <c:v>258655</c:v>
                </c:pt>
                <c:pt idx="15">
                  <c:v>304709</c:v>
                </c:pt>
                <c:pt idx="16">
                  <c:v>286577</c:v>
                </c:pt>
                <c:pt idx="17">
                  <c:v>308440</c:v>
                </c:pt>
                <c:pt idx="18">
                  <c:v>297584</c:v>
                </c:pt>
                <c:pt idx="19">
                  <c:v>307598.75</c:v>
                </c:pt>
                <c:pt idx="20">
                  <c:v>264241.75</c:v>
                </c:pt>
                <c:pt idx="21">
                  <c:v>271863.75</c:v>
                </c:pt>
                <c:pt idx="22">
                  <c:v>247334</c:v>
                </c:pt>
                <c:pt idx="23">
                  <c:v>304652.75</c:v>
                </c:pt>
                <c:pt idx="24">
                  <c:v>353213.75</c:v>
                </c:pt>
                <c:pt idx="25">
                  <c:v>364879.75</c:v>
                </c:pt>
                <c:pt idx="26">
                  <c:v>405917</c:v>
                </c:pt>
                <c:pt idx="27">
                  <c:v>475767</c:v>
                </c:pt>
                <c:pt idx="28">
                  <c:v>555163</c:v>
                </c:pt>
                <c:pt idx="29">
                  <c:v>536583</c:v>
                </c:pt>
                <c:pt idx="30">
                  <c:v>545652</c:v>
                </c:pt>
                <c:pt idx="31">
                  <c:v>485845</c:v>
                </c:pt>
                <c:pt idx="32">
                  <c:v>456002</c:v>
                </c:pt>
                <c:pt idx="33">
                  <c:v>355061</c:v>
                </c:pt>
                <c:pt idx="34">
                  <c:v>342082</c:v>
                </c:pt>
                <c:pt idx="35">
                  <c:v>344521</c:v>
                </c:pt>
                <c:pt idx="36">
                  <c:v>390931</c:v>
                </c:pt>
                <c:pt idx="37">
                  <c:v>374778</c:v>
                </c:pt>
                <c:pt idx="38">
                  <c:v>361639</c:v>
                </c:pt>
                <c:pt idx="39">
                  <c:v>339814</c:v>
                </c:pt>
                <c:pt idx="40">
                  <c:v>350052</c:v>
                </c:pt>
                <c:pt idx="41">
                  <c:v>400314</c:v>
                </c:pt>
                <c:pt idx="42">
                  <c:v>391266</c:v>
                </c:pt>
                <c:pt idx="43">
                  <c:v>0</c:v>
                </c:pt>
                <c:pt idx="44">
                  <c:v>518119</c:v>
                </c:pt>
                <c:pt idx="45">
                  <c:v>503395</c:v>
                </c:pt>
                <c:pt idx="46">
                  <c:v>445357</c:v>
                </c:pt>
                <c:pt idx="47">
                  <c:v>402667</c:v>
                </c:pt>
                <c:pt idx="48">
                  <c:v>439524</c:v>
                </c:pt>
                <c:pt idx="49">
                  <c:v>420807.5</c:v>
                </c:pt>
                <c:pt idx="50">
                  <c:v>407626</c:v>
                </c:pt>
                <c:pt idx="51">
                  <c:v>403030</c:v>
                </c:pt>
              </c:numCache>
            </c:numRef>
          </c:val>
          <c:extLst>
            <c:ext xmlns:c16="http://schemas.microsoft.com/office/drawing/2014/chart" uri="{C3380CC4-5D6E-409C-BE32-E72D297353CC}">
              <c16:uniqueId val="{00000000-DF58-B14F-982D-D92BA8FE9C1F}"/>
            </c:ext>
          </c:extLst>
        </c:ser>
        <c:ser>
          <c:idx val="1"/>
          <c:order val="1"/>
          <c:tx>
            <c:strRef>
              <c:f>Coimbatore!$AF$5</c:f>
              <c:strCache>
                <c:ptCount val="1"/>
                <c:pt idx="0">
                  <c:v>Total Sold Kgs 2016</c:v>
                </c:pt>
              </c:strCache>
            </c:strRef>
          </c:tx>
          <c:spPr>
            <a:solidFill>
              <a:srgbClr val="993366"/>
            </a:solidFill>
            <a:ln w="12700">
              <a:solidFill>
                <a:srgbClr val="000000"/>
              </a:solidFill>
              <a:prstDash val="solid"/>
            </a:ln>
          </c:spPr>
          <c:invertIfNegative val="0"/>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Coimbatore!$AF$6:$AF$57</c:f>
              <c:numCache>
                <c:formatCode>0.00</c:formatCode>
                <c:ptCount val="52"/>
                <c:pt idx="1">
                  <c:v>443148</c:v>
                </c:pt>
                <c:pt idx="2">
                  <c:v>369790</c:v>
                </c:pt>
                <c:pt idx="3">
                  <c:v>285704</c:v>
                </c:pt>
                <c:pt idx="4">
                  <c:v>290399</c:v>
                </c:pt>
                <c:pt idx="5">
                  <c:v>324773</c:v>
                </c:pt>
                <c:pt idx="6">
                  <c:v>287797</c:v>
                </c:pt>
                <c:pt idx="7">
                  <c:v>267766</c:v>
                </c:pt>
                <c:pt idx="8">
                  <c:v>268757</c:v>
                </c:pt>
                <c:pt idx="9">
                  <c:v>220552</c:v>
                </c:pt>
                <c:pt idx="10">
                  <c:v>220282</c:v>
                </c:pt>
                <c:pt idx="11">
                  <c:v>261889</c:v>
                </c:pt>
                <c:pt idx="12">
                  <c:v>249577</c:v>
                </c:pt>
                <c:pt idx="13">
                  <c:v>247742</c:v>
                </c:pt>
                <c:pt idx="14">
                  <c:v>227014</c:v>
                </c:pt>
                <c:pt idx="15">
                  <c:v>291103</c:v>
                </c:pt>
                <c:pt idx="16">
                  <c:v>232543</c:v>
                </c:pt>
                <c:pt idx="17">
                  <c:v>288174</c:v>
                </c:pt>
                <c:pt idx="18">
                  <c:v>274765</c:v>
                </c:pt>
                <c:pt idx="19">
                  <c:v>230062</c:v>
                </c:pt>
                <c:pt idx="20">
                  <c:v>216433.75</c:v>
                </c:pt>
                <c:pt idx="21">
                  <c:v>238659.75</c:v>
                </c:pt>
                <c:pt idx="22">
                  <c:v>223169</c:v>
                </c:pt>
                <c:pt idx="23">
                  <c:v>279400.75</c:v>
                </c:pt>
                <c:pt idx="24">
                  <c:v>291325.75</c:v>
                </c:pt>
                <c:pt idx="25">
                  <c:v>287774.75</c:v>
                </c:pt>
                <c:pt idx="26">
                  <c:v>282088</c:v>
                </c:pt>
                <c:pt idx="27">
                  <c:v>289351</c:v>
                </c:pt>
                <c:pt idx="28">
                  <c:v>306862</c:v>
                </c:pt>
                <c:pt idx="29">
                  <c:v>305840</c:v>
                </c:pt>
                <c:pt idx="30">
                  <c:v>381324</c:v>
                </c:pt>
                <c:pt idx="31">
                  <c:v>421439</c:v>
                </c:pt>
                <c:pt idx="32">
                  <c:v>417492</c:v>
                </c:pt>
                <c:pt idx="33">
                  <c:v>322572</c:v>
                </c:pt>
                <c:pt idx="34">
                  <c:v>301086</c:v>
                </c:pt>
                <c:pt idx="35">
                  <c:v>296272</c:v>
                </c:pt>
                <c:pt idx="36">
                  <c:v>305085</c:v>
                </c:pt>
                <c:pt idx="37">
                  <c:v>322650</c:v>
                </c:pt>
                <c:pt idx="38">
                  <c:v>331744</c:v>
                </c:pt>
                <c:pt idx="39">
                  <c:v>308558</c:v>
                </c:pt>
                <c:pt idx="40">
                  <c:v>314920</c:v>
                </c:pt>
                <c:pt idx="41">
                  <c:v>277696</c:v>
                </c:pt>
                <c:pt idx="42">
                  <c:v>351647</c:v>
                </c:pt>
                <c:pt idx="43">
                  <c:v>0</c:v>
                </c:pt>
                <c:pt idx="44">
                  <c:v>498307</c:v>
                </c:pt>
                <c:pt idx="45">
                  <c:v>455990</c:v>
                </c:pt>
                <c:pt idx="46">
                  <c:v>367475</c:v>
                </c:pt>
                <c:pt idx="47">
                  <c:v>361110</c:v>
                </c:pt>
                <c:pt idx="48">
                  <c:v>395935</c:v>
                </c:pt>
                <c:pt idx="49">
                  <c:v>395165</c:v>
                </c:pt>
                <c:pt idx="50">
                  <c:v>358195</c:v>
                </c:pt>
                <c:pt idx="51">
                  <c:v>382207.5</c:v>
                </c:pt>
              </c:numCache>
            </c:numRef>
          </c:val>
          <c:extLst>
            <c:ext xmlns:c16="http://schemas.microsoft.com/office/drawing/2014/chart" uri="{C3380CC4-5D6E-409C-BE32-E72D297353CC}">
              <c16:uniqueId val="{00000001-DF58-B14F-982D-D92BA8FE9C1F}"/>
            </c:ext>
          </c:extLst>
        </c:ser>
        <c:dLbls>
          <c:showLegendKey val="0"/>
          <c:showVal val="0"/>
          <c:showCatName val="0"/>
          <c:showSerName val="0"/>
          <c:showPercent val="0"/>
          <c:showBubbleSize val="0"/>
        </c:dLbls>
        <c:gapWidth val="150"/>
        <c:axId val="47501696"/>
        <c:axId val="47503616"/>
      </c:barChart>
      <c:catAx>
        <c:axId val="475016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196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503616"/>
        <c:crosses val="autoZero"/>
        <c:auto val="1"/>
        <c:lblAlgn val="ctr"/>
        <c:lblOffset val="100"/>
        <c:tickLblSkip val="1"/>
        <c:tickMarkSkip val="1"/>
        <c:noMultiLvlLbl val="0"/>
      </c:catAx>
      <c:valAx>
        <c:axId val="475036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501696"/>
        <c:crosses val="autoZero"/>
        <c:crossBetween val="between"/>
        <c:dispUnits>
          <c:builtInUnit val="millions"/>
          <c:dispUnitsLbl>
            <c:layout>
              <c:manualLayout>
                <c:xMode val="edge"/>
                <c:yMode val="edge"/>
                <c:x val="2.4271883014580602E-2"/>
                <c:y val="0.1890410958904154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6944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2016 Vs 2015</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0362"/>
          <c:h val="0.58269864896093959"/>
        </c:manualLayout>
      </c:layout>
      <c:lineChart>
        <c:grouping val="standard"/>
        <c:varyColors val="0"/>
        <c:ser>
          <c:idx val="0"/>
          <c:order val="0"/>
          <c:tx>
            <c:strRef>
              <c:f>Coimbatore!$AG$5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Coimbatore!$AG$6:$AG$57</c:f>
              <c:numCache>
                <c:formatCode>0.00</c:formatCode>
                <c:ptCount val="52"/>
                <c:pt idx="1">
                  <c:v>91.43461081934251</c:v>
                </c:pt>
                <c:pt idx="2">
                  <c:v>94.593190570394015</c:v>
                </c:pt>
                <c:pt idx="3">
                  <c:v>97.634698520076725</c:v>
                </c:pt>
                <c:pt idx="4">
                  <c:v>100.84160382031963</c:v>
                </c:pt>
                <c:pt idx="5">
                  <c:v>103.47817680276378</c:v>
                </c:pt>
                <c:pt idx="6">
                  <c:v>105.37722375784321</c:v>
                </c:pt>
                <c:pt idx="7">
                  <c:v>105.00815990154091</c:v>
                </c:pt>
                <c:pt idx="8">
                  <c:v>103.11107394288892</c:v>
                </c:pt>
                <c:pt idx="9">
                  <c:v>97.689523755150702</c:v>
                </c:pt>
                <c:pt idx="10">
                  <c:v>94.544696641060099</c:v>
                </c:pt>
                <c:pt idx="11">
                  <c:v>95.906879840119288</c:v>
                </c:pt>
                <c:pt idx="12">
                  <c:v>96.3447507551938</c:v>
                </c:pt>
                <c:pt idx="13">
                  <c:v>97.712002530079673</c:v>
                </c:pt>
                <c:pt idx="14">
                  <c:v>100.47522136276619</c:v>
                </c:pt>
                <c:pt idx="15">
                  <c:v>99.966354823942041</c:v>
                </c:pt>
                <c:pt idx="16">
                  <c:v>99.799180769904922</c:v>
                </c:pt>
                <c:pt idx="17">
                  <c:v>100.93475752595307</c:v>
                </c:pt>
                <c:pt idx="18">
                  <c:v>103.28305591357704</c:v>
                </c:pt>
                <c:pt idx="19">
                  <c:v>102.33327941532283</c:v>
                </c:pt>
                <c:pt idx="20">
                  <c:v>100.10962575711157</c:v>
                </c:pt>
                <c:pt idx="21">
                  <c:v>100.20967460453744</c:v>
                </c:pt>
                <c:pt idx="22">
                  <c:v>101.06966387046138</c:v>
                </c:pt>
                <c:pt idx="23">
                  <c:v>102.43859021034662</c:v>
                </c:pt>
                <c:pt idx="24">
                  <c:v>100.67915388302443</c:v>
                </c:pt>
                <c:pt idx="25">
                  <c:v>100.31655294736943</c:v>
                </c:pt>
                <c:pt idx="26">
                  <c:v>99.139310848908849</c:v>
                </c:pt>
                <c:pt idx="27">
                  <c:v>97.433607860491236</c:v>
                </c:pt>
                <c:pt idx="28">
                  <c:v>94.867369532688954</c:v>
                </c:pt>
                <c:pt idx="29">
                  <c:v>93.62834466598548</c:v>
                </c:pt>
                <c:pt idx="30">
                  <c:v>91.465215107415219</c:v>
                </c:pt>
                <c:pt idx="31">
                  <c:v>90.943939002180642</c:v>
                </c:pt>
                <c:pt idx="32">
                  <c:v>92.092753314966515</c:v>
                </c:pt>
                <c:pt idx="33">
                  <c:v>94.105082889367353</c:v>
                </c:pt>
                <c:pt idx="34">
                  <c:v>96.641294598911955</c:v>
                </c:pt>
                <c:pt idx="35">
                  <c:v>97.411256475920766</c:v>
                </c:pt>
                <c:pt idx="36">
                  <c:v>99.961603901925685</c:v>
                </c:pt>
                <c:pt idx="37">
                  <c:v>100.17219827299552</c:v>
                </c:pt>
                <c:pt idx="38">
                  <c:v>100.06157974349499</c:v>
                </c:pt>
                <c:pt idx="39">
                  <c:v>100.88997127880658</c:v>
                </c:pt>
                <c:pt idx="40">
                  <c:v>100.83769483752064</c:v>
                </c:pt>
                <c:pt idx="41">
                  <c:v>102.47210936426883</c:v>
                </c:pt>
                <c:pt idx="42">
                  <c:v>99.531802989475253</c:v>
                </c:pt>
                <c:pt idx="43">
                  <c:v>0</c:v>
                </c:pt>
                <c:pt idx="44">
                  <c:v>100.49646062199409</c:v>
                </c:pt>
                <c:pt idx="45">
                  <c:v>101.42098051647184</c:v>
                </c:pt>
                <c:pt idx="46">
                  <c:v>101.70383529096674</c:v>
                </c:pt>
                <c:pt idx="47">
                  <c:v>101.31125918274763</c:v>
                </c:pt>
                <c:pt idx="48">
                  <c:v>101.78046073811609</c:v>
                </c:pt>
                <c:pt idx="49">
                  <c:v>103.41551731209748</c:v>
                </c:pt>
                <c:pt idx="50">
                  <c:v>104.19951096152654</c:v>
                </c:pt>
                <c:pt idx="51">
                  <c:v>107.30168640114989</c:v>
                </c:pt>
              </c:numCache>
            </c:numRef>
          </c:val>
          <c:smooth val="0"/>
          <c:extLst>
            <c:ext xmlns:c16="http://schemas.microsoft.com/office/drawing/2014/chart" uri="{C3380CC4-5D6E-409C-BE32-E72D297353CC}">
              <c16:uniqueId val="{00000000-46B1-D544-93E0-3831DC0E071A}"/>
            </c:ext>
          </c:extLst>
        </c:ser>
        <c:ser>
          <c:idx val="1"/>
          <c:order val="1"/>
          <c:tx>
            <c:strRef>
              <c:f>Coimbatore!$BO$5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Coimbatore!$C$6:$C$57</c:f>
              <c:numCache>
                <c:formatCode>General</c:formatCode>
                <c:ptCount val="5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numCache>
            </c:numRef>
          </c:cat>
          <c:val>
            <c:numRef>
              <c:f>Coimbatore!$BO$7:$BO$58</c:f>
              <c:numCache>
                <c:formatCode>0.00</c:formatCode>
                <c:ptCount val="52"/>
                <c:pt idx="0">
                  <c:v>78.360556404232469</c:v>
                </c:pt>
                <c:pt idx="1">
                  <c:v>78.661661212735069</c:v>
                </c:pt>
                <c:pt idx="3">
                  <c:v>80.225853011277081</c:v>
                </c:pt>
                <c:pt idx="4">
                  <c:v>81.073343621585977</c:v>
                </c:pt>
                <c:pt idx="5">
                  <c:v>81.731161826135235</c:v>
                </c:pt>
                <c:pt idx="6">
                  <c:v>80.828770032262028</c:v>
                </c:pt>
                <c:pt idx="7">
                  <c:v>80.04796618040163</c:v>
                </c:pt>
                <c:pt idx="8">
                  <c:v>80.764929791893167</c:v>
                </c:pt>
                <c:pt idx="9">
                  <c:v>80.692270586259738</c:v>
                </c:pt>
                <c:pt idx="10">
                  <c:v>79.382619087050742</c:v>
                </c:pt>
                <c:pt idx="11">
                  <c:v>79.559174536256208</c:v>
                </c:pt>
                <c:pt idx="12">
                  <c:v>80.449371254044848</c:v>
                </c:pt>
                <c:pt idx="13">
                  <c:v>80.070896479611321</c:v>
                </c:pt>
                <c:pt idx="14">
                  <c:v>79.256041492210059</c:v>
                </c:pt>
                <c:pt idx="15">
                  <c:v>77.819198310596292</c:v>
                </c:pt>
                <c:pt idx="16">
                  <c:v>78.71151858463881</c:v>
                </c:pt>
                <c:pt idx="17">
                  <c:v>77.797557168500319</c:v>
                </c:pt>
                <c:pt idx="18">
                  <c:v>78.414562919603739</c:v>
                </c:pt>
                <c:pt idx="19">
                  <c:v>73.600544724761662</c:v>
                </c:pt>
                <c:pt idx="20">
                  <c:v>71.392826112025105</c:v>
                </c:pt>
                <c:pt idx="21">
                  <c:v>70.541429415063504</c:v>
                </c:pt>
                <c:pt idx="22">
                  <c:v>70.703749305540825</c:v>
                </c:pt>
                <c:pt idx="23">
                  <c:v>69.163987851378991</c:v>
                </c:pt>
                <c:pt idx="24">
                  <c:v>72.010831355088726</c:v>
                </c:pt>
                <c:pt idx="25">
                  <c:v>73.026840467694072</c:v>
                </c:pt>
                <c:pt idx="26">
                  <c:v>72.911282470251891</c:v>
                </c:pt>
                <c:pt idx="27">
                  <c:v>73.981912376283546</c:v>
                </c:pt>
                <c:pt idx="28">
                  <c:v>73.844736069991598</c:v>
                </c:pt>
                <c:pt idx="29">
                  <c:v>70.562892619069075</c:v>
                </c:pt>
                <c:pt idx="30">
                  <c:v>72.282871527962172</c:v>
                </c:pt>
                <c:pt idx="31">
                  <c:v>70.509745555011762</c:v>
                </c:pt>
                <c:pt idx="32">
                  <c:v>70.978970190168496</c:v>
                </c:pt>
                <c:pt idx="33">
                  <c:v>71.647581603301688</c:v>
                </c:pt>
                <c:pt idx="34">
                  <c:v>71.530668794473243</c:v>
                </c:pt>
                <c:pt idx="35">
                  <c:v>72.355752218465952</c:v>
                </c:pt>
                <c:pt idx="36">
                  <c:v>69.895878570470529</c:v>
                </c:pt>
                <c:pt idx="37">
                  <c:v>72.655344818701209</c:v>
                </c:pt>
                <c:pt idx="38">
                  <c:v>72.510417053296905</c:v>
                </c:pt>
                <c:pt idx="39">
                  <c:v>76.083784831831238</c:v>
                </c:pt>
                <c:pt idx="40">
                  <c:v>75.511624852254855</c:v>
                </c:pt>
                <c:pt idx="41">
                  <c:v>81.157414896292423</c:v>
                </c:pt>
                <c:pt idx="42">
                  <c:v>78.082566538608646</c:v>
                </c:pt>
                <c:pt idx="43">
                  <c:v>81.390808002002032</c:v>
                </c:pt>
                <c:pt idx="44">
                  <c:v>79.325684806172958</c:v>
                </c:pt>
                <c:pt idx="45">
                  <c:v>0</c:v>
                </c:pt>
                <c:pt idx="46">
                  <c:v>79.818899226500591</c:v>
                </c:pt>
                <c:pt idx="47">
                  <c:v>80.696103980990713</c:v>
                </c:pt>
                <c:pt idx="48">
                  <c:v>81.148661188854462</c:v>
                </c:pt>
                <c:pt idx="49">
                  <c:v>83.927667529418159</c:v>
                </c:pt>
                <c:pt idx="50">
                  <c:v>86.816564537136514</c:v>
                </c:pt>
                <c:pt idx="51">
                  <c:v>0</c:v>
                </c:pt>
              </c:numCache>
            </c:numRef>
          </c:val>
          <c:smooth val="0"/>
          <c:extLst>
            <c:ext xmlns:c16="http://schemas.microsoft.com/office/drawing/2014/chart" uri="{C3380CC4-5D6E-409C-BE32-E72D297353CC}">
              <c16:uniqueId val="{00000001-46B1-D544-93E0-3831DC0E071A}"/>
            </c:ext>
          </c:extLst>
        </c:ser>
        <c:dLbls>
          <c:showLegendKey val="0"/>
          <c:showVal val="0"/>
          <c:showCatName val="0"/>
          <c:showSerName val="0"/>
          <c:showPercent val="0"/>
          <c:showBubbleSize val="0"/>
        </c:dLbls>
        <c:marker val="1"/>
        <c:smooth val="0"/>
        <c:axId val="49650304"/>
        <c:axId val="50988160"/>
      </c:lineChart>
      <c:catAx>
        <c:axId val="4965030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6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0988160"/>
        <c:crossesAt val="0"/>
        <c:auto val="1"/>
        <c:lblAlgn val="ctr"/>
        <c:lblOffset val="100"/>
        <c:tickLblSkip val="1"/>
        <c:tickMarkSkip val="1"/>
        <c:noMultiLvlLbl val="0"/>
      </c:catAx>
      <c:valAx>
        <c:axId val="50988160"/>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9650304"/>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0317"/>
          <c:y val="0.91348600508905065"/>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-2016</a:t>
            </a:r>
          </a:p>
        </c:rich>
      </c:tx>
      <c:layout>
        <c:manualLayout>
          <c:xMode val="edge"/>
          <c:yMode val="edge"/>
          <c:x val="0.20712020453401875"/>
          <c:y val="3.2876759422704988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Cochin!$M$5</c:f>
              <c:strCache>
                <c:ptCount val="1"/>
                <c:pt idx="0">
                  <c:v>Total Offer Kgs 2016</c:v>
                </c:pt>
              </c:strCache>
            </c:strRef>
          </c:tx>
          <c:spPr>
            <a:solidFill>
              <a:srgbClr val="9999FF"/>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Cochin!$M$6:$M$58</c:f>
              <c:numCache>
                <c:formatCode>0.00</c:formatCode>
                <c:ptCount val="53"/>
                <c:pt idx="1">
                  <c:v>1139299.6000000001</c:v>
                </c:pt>
                <c:pt idx="2">
                  <c:v>1183932.5</c:v>
                </c:pt>
                <c:pt idx="3">
                  <c:v>1126784.3999999999</c:v>
                </c:pt>
                <c:pt idx="4">
                  <c:v>1179300.2</c:v>
                </c:pt>
                <c:pt idx="5">
                  <c:v>1134902</c:v>
                </c:pt>
                <c:pt idx="6">
                  <c:v>1221697.7</c:v>
                </c:pt>
                <c:pt idx="7">
                  <c:v>1183158.3</c:v>
                </c:pt>
                <c:pt idx="8">
                  <c:v>1174326.5</c:v>
                </c:pt>
                <c:pt idx="9">
                  <c:v>1188914.2</c:v>
                </c:pt>
                <c:pt idx="10">
                  <c:v>1196616.8</c:v>
                </c:pt>
                <c:pt idx="11">
                  <c:v>1190961.1000000001</c:v>
                </c:pt>
                <c:pt idx="12">
                  <c:v>0</c:v>
                </c:pt>
                <c:pt idx="13">
                  <c:v>1102438.95</c:v>
                </c:pt>
                <c:pt idx="14">
                  <c:v>945546.95</c:v>
                </c:pt>
                <c:pt idx="15">
                  <c:v>1299754.3</c:v>
                </c:pt>
                <c:pt idx="16">
                  <c:v>1278695.8</c:v>
                </c:pt>
                <c:pt idx="17">
                  <c:v>1303480.2</c:v>
                </c:pt>
                <c:pt idx="18">
                  <c:v>1116460.2</c:v>
                </c:pt>
                <c:pt idx="19">
                  <c:v>1151538.7</c:v>
                </c:pt>
                <c:pt idx="20">
                  <c:v>1053622.8999999999</c:v>
                </c:pt>
                <c:pt idx="21">
                  <c:v>1067553.8</c:v>
                </c:pt>
                <c:pt idx="22">
                  <c:v>1087459.3999999999</c:v>
                </c:pt>
                <c:pt idx="23">
                  <c:v>1044554.2</c:v>
                </c:pt>
                <c:pt idx="24">
                  <c:v>1228130.5</c:v>
                </c:pt>
                <c:pt idx="25">
                  <c:v>1315056.3999999999</c:v>
                </c:pt>
                <c:pt idx="26">
                  <c:v>1434065</c:v>
                </c:pt>
                <c:pt idx="27">
                  <c:v>1374477.7</c:v>
                </c:pt>
                <c:pt idx="28">
                  <c:v>1290889.5</c:v>
                </c:pt>
                <c:pt idx="29">
                  <c:v>1000151.6</c:v>
                </c:pt>
                <c:pt idx="30">
                  <c:v>1202338.3999999999</c:v>
                </c:pt>
                <c:pt idx="31">
                  <c:v>955448.2</c:v>
                </c:pt>
                <c:pt idx="32">
                  <c:v>1122699.8500000001</c:v>
                </c:pt>
                <c:pt idx="33">
                  <c:v>1300365.2</c:v>
                </c:pt>
                <c:pt idx="34">
                  <c:v>1097059.8999999999</c:v>
                </c:pt>
                <c:pt idx="35">
                  <c:v>1145430.6000000001</c:v>
                </c:pt>
                <c:pt idx="36">
                  <c:v>1360754.6</c:v>
                </c:pt>
                <c:pt idx="37">
                  <c:v>0</c:v>
                </c:pt>
                <c:pt idx="38">
                  <c:v>1427888</c:v>
                </c:pt>
                <c:pt idx="39">
                  <c:v>1325577.8</c:v>
                </c:pt>
                <c:pt idx="40">
                  <c:v>1446022.6</c:v>
                </c:pt>
                <c:pt idx="41">
                  <c:v>1405046.7999999998</c:v>
                </c:pt>
                <c:pt idx="42">
                  <c:v>1264558.6000000001</c:v>
                </c:pt>
                <c:pt idx="43">
                  <c:v>1092859.5</c:v>
                </c:pt>
                <c:pt idx="44">
                  <c:v>1210726.7</c:v>
                </c:pt>
                <c:pt idx="45">
                  <c:v>1112418.2</c:v>
                </c:pt>
                <c:pt idx="46">
                  <c:v>1009248.4</c:v>
                </c:pt>
                <c:pt idx="47">
                  <c:v>1155871.5</c:v>
                </c:pt>
                <c:pt idx="48">
                  <c:v>1332557.8</c:v>
                </c:pt>
                <c:pt idx="49">
                  <c:v>1357339.8</c:v>
                </c:pt>
                <c:pt idx="50">
                  <c:v>1376973.5</c:v>
                </c:pt>
                <c:pt idx="51">
                  <c:v>1379975.4</c:v>
                </c:pt>
                <c:pt idx="52">
                  <c:v>0</c:v>
                </c:pt>
              </c:numCache>
            </c:numRef>
          </c:val>
          <c:extLst>
            <c:ext xmlns:c16="http://schemas.microsoft.com/office/drawing/2014/chart" uri="{C3380CC4-5D6E-409C-BE32-E72D297353CC}">
              <c16:uniqueId val="{00000000-D4FD-A142-BBED-23C6B389639D}"/>
            </c:ext>
          </c:extLst>
        </c:ser>
        <c:ser>
          <c:idx val="1"/>
          <c:order val="1"/>
          <c:tx>
            <c:strRef>
              <c:f>Cochin!$AF$5</c:f>
              <c:strCache>
                <c:ptCount val="1"/>
                <c:pt idx="0">
                  <c:v>Total Sold Kgs 2016</c:v>
                </c:pt>
              </c:strCache>
            </c:strRef>
          </c:tx>
          <c:spPr>
            <a:solidFill>
              <a:srgbClr val="993366"/>
            </a:solidFill>
            <a:ln w="12700">
              <a:solidFill>
                <a:srgbClr val="000000"/>
              </a:solidFill>
              <a:prstDash val="solid"/>
            </a:ln>
          </c:spPr>
          <c:invertIfNegative val="0"/>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Cochin!$AF$6:$AF$58</c:f>
              <c:numCache>
                <c:formatCode>0.00</c:formatCode>
                <c:ptCount val="53"/>
                <c:pt idx="1">
                  <c:v>1057175.8999999999</c:v>
                </c:pt>
                <c:pt idx="2">
                  <c:v>1145191.5</c:v>
                </c:pt>
                <c:pt idx="3">
                  <c:v>985325.6</c:v>
                </c:pt>
                <c:pt idx="4">
                  <c:v>1079886.2</c:v>
                </c:pt>
                <c:pt idx="5">
                  <c:v>1038389</c:v>
                </c:pt>
                <c:pt idx="6">
                  <c:v>1043620</c:v>
                </c:pt>
                <c:pt idx="7">
                  <c:v>1087094.3</c:v>
                </c:pt>
                <c:pt idx="8">
                  <c:v>948638.3</c:v>
                </c:pt>
                <c:pt idx="9">
                  <c:v>949429.9</c:v>
                </c:pt>
                <c:pt idx="10">
                  <c:v>1019396.6</c:v>
                </c:pt>
                <c:pt idx="11">
                  <c:v>1096557.7</c:v>
                </c:pt>
                <c:pt idx="12">
                  <c:v>0</c:v>
                </c:pt>
                <c:pt idx="13">
                  <c:v>998517.3</c:v>
                </c:pt>
                <c:pt idx="14">
                  <c:v>799311.65</c:v>
                </c:pt>
                <c:pt idx="15">
                  <c:v>1143468.3999999999</c:v>
                </c:pt>
                <c:pt idx="16">
                  <c:v>1107582.8999999999</c:v>
                </c:pt>
                <c:pt idx="17">
                  <c:v>1153766.7</c:v>
                </c:pt>
                <c:pt idx="18">
                  <c:v>1016805.5</c:v>
                </c:pt>
                <c:pt idx="19">
                  <c:v>1053842.8</c:v>
                </c:pt>
                <c:pt idx="20">
                  <c:v>937230.4</c:v>
                </c:pt>
                <c:pt idx="21">
                  <c:v>899423.20000000007</c:v>
                </c:pt>
                <c:pt idx="22">
                  <c:v>933783.6</c:v>
                </c:pt>
                <c:pt idx="23">
                  <c:v>952951.2</c:v>
                </c:pt>
                <c:pt idx="24">
                  <c:v>1115564.6000000001</c:v>
                </c:pt>
                <c:pt idx="25">
                  <c:v>565240</c:v>
                </c:pt>
                <c:pt idx="26">
                  <c:v>337077.2</c:v>
                </c:pt>
                <c:pt idx="27">
                  <c:v>285711.5</c:v>
                </c:pt>
                <c:pt idx="28">
                  <c:v>432341.2</c:v>
                </c:pt>
                <c:pt idx="29">
                  <c:v>373397.4</c:v>
                </c:pt>
                <c:pt idx="30">
                  <c:v>906468.6</c:v>
                </c:pt>
                <c:pt idx="31">
                  <c:v>743180.5</c:v>
                </c:pt>
                <c:pt idx="32">
                  <c:v>893760.25</c:v>
                </c:pt>
                <c:pt idx="33">
                  <c:v>1042698.5</c:v>
                </c:pt>
                <c:pt idx="34">
                  <c:v>985046.1</c:v>
                </c:pt>
                <c:pt idx="35">
                  <c:v>1013215.7</c:v>
                </c:pt>
                <c:pt idx="36">
                  <c:v>1122090.8999999999</c:v>
                </c:pt>
                <c:pt idx="37">
                  <c:v>0</c:v>
                </c:pt>
                <c:pt idx="38">
                  <c:v>1072099.5</c:v>
                </c:pt>
                <c:pt idx="39">
                  <c:v>967570.2</c:v>
                </c:pt>
                <c:pt idx="40">
                  <c:v>1136824.1000000001</c:v>
                </c:pt>
                <c:pt idx="41">
                  <c:v>1044694.1</c:v>
                </c:pt>
                <c:pt idx="42">
                  <c:v>998204.7</c:v>
                </c:pt>
                <c:pt idx="43">
                  <c:v>894019.7</c:v>
                </c:pt>
                <c:pt idx="44">
                  <c:v>1013984.7</c:v>
                </c:pt>
                <c:pt idx="45">
                  <c:v>947847.6</c:v>
                </c:pt>
                <c:pt idx="46">
                  <c:v>810921.4</c:v>
                </c:pt>
                <c:pt idx="47">
                  <c:v>971739.2</c:v>
                </c:pt>
                <c:pt idx="48">
                  <c:v>1093214.7</c:v>
                </c:pt>
                <c:pt idx="49">
                  <c:v>1167725.8999999999</c:v>
                </c:pt>
                <c:pt idx="50">
                  <c:v>1203780.8</c:v>
                </c:pt>
                <c:pt idx="51">
                  <c:v>1185489.3999999999</c:v>
                </c:pt>
                <c:pt idx="52">
                  <c:v>0</c:v>
                </c:pt>
              </c:numCache>
            </c:numRef>
          </c:val>
          <c:extLst>
            <c:ext xmlns:c16="http://schemas.microsoft.com/office/drawing/2014/chart" uri="{C3380CC4-5D6E-409C-BE32-E72D297353CC}">
              <c16:uniqueId val="{00000001-D4FD-A142-BBED-23C6B389639D}"/>
            </c:ext>
          </c:extLst>
        </c:ser>
        <c:dLbls>
          <c:showLegendKey val="0"/>
          <c:showVal val="0"/>
          <c:showCatName val="0"/>
          <c:showSerName val="0"/>
          <c:showPercent val="0"/>
          <c:showBubbleSize val="0"/>
        </c:dLbls>
        <c:gapWidth val="150"/>
        <c:axId val="51149056"/>
        <c:axId val="51159424"/>
      </c:barChart>
      <c:catAx>
        <c:axId val="51149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159424"/>
        <c:crosses val="autoZero"/>
        <c:auto val="1"/>
        <c:lblAlgn val="ctr"/>
        <c:lblOffset val="100"/>
        <c:tickLblSkip val="1"/>
        <c:tickMarkSkip val="1"/>
        <c:noMultiLvlLbl val="0"/>
      </c:catAx>
      <c:valAx>
        <c:axId val="511594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149056"/>
        <c:crosses val="autoZero"/>
        <c:crossBetween val="between"/>
        <c:dispUnits>
          <c:builtInUnit val="millions"/>
          <c:dispUnitsLbl>
            <c:layout>
              <c:manualLayout>
                <c:xMode val="edge"/>
                <c:yMode val="edge"/>
                <c:x val="2.4271883014580602E-2"/>
                <c:y val="0.1890410958904154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796943"/>
          <c:y val="0.92191541548490363"/>
          <c:w val="0.36041967551983983"/>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2016 Vs 2015</a:t>
            </a:r>
          </a:p>
        </c:rich>
      </c:tx>
      <c:layout>
        <c:manualLayout>
          <c:xMode val="edge"/>
          <c:yMode val="edge"/>
          <c:x val="0.11812312349845325"/>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Cochin!$AG$6:$AG$58</c:f>
              <c:numCache>
                <c:formatCode>0.00</c:formatCode>
                <c:ptCount val="53"/>
                <c:pt idx="1">
                  <c:v>116.15928472563677</c:v>
                </c:pt>
                <c:pt idx="2">
                  <c:v>122.63182112805588</c:v>
                </c:pt>
                <c:pt idx="3">
                  <c:v>122.57171688604578</c:v>
                </c:pt>
                <c:pt idx="4">
                  <c:v>123.81231498820283</c:v>
                </c:pt>
                <c:pt idx="5">
                  <c:v>125.88560379332891</c:v>
                </c:pt>
                <c:pt idx="6">
                  <c:v>123.6328281115655</c:v>
                </c:pt>
                <c:pt idx="7">
                  <c:v>121.16354936058848</c:v>
                </c:pt>
                <c:pt idx="8">
                  <c:v>116.29030137680505</c:v>
                </c:pt>
                <c:pt idx="9">
                  <c:v>111.94160454352743</c:v>
                </c:pt>
                <c:pt idx="10">
                  <c:v>109.2720798889855</c:v>
                </c:pt>
                <c:pt idx="11">
                  <c:v>113.12739155615697</c:v>
                </c:pt>
                <c:pt idx="12">
                  <c:v>0</c:v>
                </c:pt>
                <c:pt idx="13">
                  <c:v>118.08936255719445</c:v>
                </c:pt>
                <c:pt idx="14">
                  <c:v>118.44932060247858</c:v>
                </c:pt>
                <c:pt idx="15">
                  <c:v>116.35172198837311</c:v>
                </c:pt>
                <c:pt idx="16">
                  <c:v>114.47160537581341</c:v>
                </c:pt>
                <c:pt idx="17">
                  <c:v>113.16225525273688</c:v>
                </c:pt>
                <c:pt idx="18">
                  <c:v>115.17231751860163</c:v>
                </c:pt>
                <c:pt idx="19">
                  <c:v>118.3034315445389</c:v>
                </c:pt>
                <c:pt idx="20">
                  <c:v>116.75261569081989</c:v>
                </c:pt>
                <c:pt idx="21">
                  <c:v>117.49670999047743</c:v>
                </c:pt>
                <c:pt idx="22">
                  <c:v>114.50683117412105</c:v>
                </c:pt>
                <c:pt idx="23">
                  <c:v>118.83006138920146</c:v>
                </c:pt>
                <c:pt idx="24">
                  <c:v>117.84039361450891</c:v>
                </c:pt>
                <c:pt idx="25">
                  <c:v>120.7579107853372</c:v>
                </c:pt>
                <c:pt idx="26">
                  <c:v>114.7510857685468</c:v>
                </c:pt>
                <c:pt idx="27">
                  <c:v>111.71944999999999</c:v>
                </c:pt>
                <c:pt idx="28">
                  <c:v>113.62881156558754</c:v>
                </c:pt>
                <c:pt idx="29">
                  <c:v>115.49917987781062</c:v>
                </c:pt>
                <c:pt idx="30">
                  <c:v>121.14314048736161</c:v>
                </c:pt>
                <c:pt idx="31">
                  <c:v>117.25770374596681</c:v>
                </c:pt>
                <c:pt idx="32">
                  <c:v>117.70119965195589</c:v>
                </c:pt>
                <c:pt idx="33">
                  <c:v>116.62594348771289</c:v>
                </c:pt>
                <c:pt idx="34">
                  <c:v>120.03796694373979</c:v>
                </c:pt>
                <c:pt idx="35">
                  <c:v>121.12289351082872</c:v>
                </c:pt>
                <c:pt idx="36">
                  <c:v>118.51178675637279</c:v>
                </c:pt>
                <c:pt idx="37">
                  <c:v>0</c:v>
                </c:pt>
                <c:pt idx="38">
                  <c:v>117.53862682441786</c:v>
                </c:pt>
                <c:pt idx="39">
                  <c:v>115.00300162716483</c:v>
                </c:pt>
                <c:pt idx="40">
                  <c:v>116.92316935439484</c:v>
                </c:pt>
                <c:pt idx="41">
                  <c:v>114.82424248346832</c:v>
                </c:pt>
                <c:pt idx="42">
                  <c:v>116.51332081368912</c:v>
                </c:pt>
                <c:pt idx="43">
                  <c:v>116.83651171572046</c:v>
                </c:pt>
                <c:pt idx="44">
                  <c:v>116.232648207449</c:v>
                </c:pt>
                <c:pt idx="45">
                  <c:v>120.23604594441977</c:v>
                </c:pt>
                <c:pt idx="46">
                  <c:v>115.27042621592426</c:v>
                </c:pt>
                <c:pt idx="47">
                  <c:v>114.69763376481858</c:v>
                </c:pt>
                <c:pt idx="48">
                  <c:v>114.01260235345865</c:v>
                </c:pt>
                <c:pt idx="49">
                  <c:v>113.20551616448175</c:v>
                </c:pt>
                <c:pt idx="50">
                  <c:v>113.76535701084364</c:v>
                </c:pt>
                <c:pt idx="51">
                  <c:v>115.81211136461431</c:v>
                </c:pt>
                <c:pt idx="52">
                  <c:v>0</c:v>
                </c:pt>
              </c:numCache>
            </c:numRef>
          </c:val>
          <c:smooth val="0"/>
          <c:extLst>
            <c:ext xmlns:c16="http://schemas.microsoft.com/office/drawing/2014/chart" uri="{C3380CC4-5D6E-409C-BE32-E72D297353CC}">
              <c16:uniqueId val="{00000000-D2E7-A84B-B5FE-7D37A4AEF968}"/>
            </c:ext>
          </c:extLst>
        </c:ser>
        <c:ser>
          <c:idx val="1"/>
          <c:order val="1"/>
          <c:tx>
            <c:strRef>
              <c:f>Cochin!$BO$5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Cochin!$BO$6:$BO$58</c:f>
              <c:numCache>
                <c:formatCode>0.00</c:formatCode>
                <c:ptCount val="53"/>
                <c:pt idx="0">
                  <c:v>0</c:v>
                </c:pt>
                <c:pt idx="1">
                  <c:v>99.654230955774679</c:v>
                </c:pt>
                <c:pt idx="2">
                  <c:v>100.05113845586757</c:v>
                </c:pt>
                <c:pt idx="3">
                  <c:v>99.084689348824554</c:v>
                </c:pt>
                <c:pt idx="4">
                  <c:v>99.687379893621454</c:v>
                </c:pt>
                <c:pt idx="5">
                  <c:v>99.806088205786878</c:v>
                </c:pt>
                <c:pt idx="6">
                  <c:v>103.51392683735139</c:v>
                </c:pt>
                <c:pt idx="7">
                  <c:v>102.41430732920062</c:v>
                </c:pt>
                <c:pt idx="8">
                  <c:v>101.84511082879789</c:v>
                </c:pt>
                <c:pt idx="9">
                  <c:v>98.44021213935342</c:v>
                </c:pt>
                <c:pt idx="10">
                  <c:v>98.763580131185165</c:v>
                </c:pt>
                <c:pt idx="11">
                  <c:v>97.446488433315892</c:v>
                </c:pt>
                <c:pt idx="12">
                  <c:v>100.60371591079665</c:v>
                </c:pt>
                <c:pt idx="13">
                  <c:v>0</c:v>
                </c:pt>
                <c:pt idx="14">
                  <c:v>102.90729447832477</c:v>
                </c:pt>
                <c:pt idx="15">
                  <c:v>102.84302424368003</c:v>
                </c:pt>
                <c:pt idx="16">
                  <c:v>101.11384059232279</c:v>
                </c:pt>
                <c:pt idx="17">
                  <c:v>97.859058070402909</c:v>
                </c:pt>
                <c:pt idx="18">
                  <c:v>96.471016493238182</c:v>
                </c:pt>
                <c:pt idx="19">
                  <c:v>94.587083239068676</c:v>
                </c:pt>
                <c:pt idx="20">
                  <c:v>94.742470048906767</c:v>
                </c:pt>
                <c:pt idx="21">
                  <c:v>95.7806703907752</c:v>
                </c:pt>
                <c:pt idx="22">
                  <c:v>93.582171080650568</c:v>
                </c:pt>
                <c:pt idx="23">
                  <c:v>92.729271658867489</c:v>
                </c:pt>
                <c:pt idx="24">
                  <c:v>91.45724495152848</c:v>
                </c:pt>
                <c:pt idx="25">
                  <c:v>91.442602186385955</c:v>
                </c:pt>
                <c:pt idx="26">
                  <c:v>92.093366765823106</c:v>
                </c:pt>
                <c:pt idx="27">
                  <c:v>91.991377620764965</c:v>
                </c:pt>
                <c:pt idx="28">
                  <c:v>93.854406747697652</c:v>
                </c:pt>
                <c:pt idx="29">
                  <c:v>90.108024706603487</c:v>
                </c:pt>
                <c:pt idx="30">
                  <c:v>91.332591847174044</c:v>
                </c:pt>
                <c:pt idx="31">
                  <c:v>90.737552424155382</c:v>
                </c:pt>
                <c:pt idx="32">
                  <c:v>94.826279230991616</c:v>
                </c:pt>
                <c:pt idx="33">
                  <c:v>96.463739982582098</c:v>
                </c:pt>
                <c:pt idx="34">
                  <c:v>0</c:v>
                </c:pt>
                <c:pt idx="35">
                  <c:v>96.782861035320138</c:v>
                </c:pt>
                <c:pt idx="36">
                  <c:v>95.974266996973412</c:v>
                </c:pt>
                <c:pt idx="37">
                  <c:v>99.0467081538564</c:v>
                </c:pt>
                <c:pt idx="38">
                  <c:v>102.68135248483293</c:v>
                </c:pt>
                <c:pt idx="39">
                  <c:v>104.20540650427816</c:v>
                </c:pt>
                <c:pt idx="40">
                  <c:v>104.09766270126755</c:v>
                </c:pt>
                <c:pt idx="41">
                  <c:v>107.83640369431299</c:v>
                </c:pt>
                <c:pt idx="42">
                  <c:v>108.64465615201219</c:v>
                </c:pt>
                <c:pt idx="43">
                  <c:v>104.49137304259104</c:v>
                </c:pt>
                <c:pt idx="44">
                  <c:v>99.317272854695219</c:v>
                </c:pt>
                <c:pt idx="45">
                  <c:v>98.620593633685772</c:v>
                </c:pt>
                <c:pt idx="46">
                  <c:v>99.34096469482057</c:v>
                </c:pt>
                <c:pt idx="47">
                  <c:v>108.56003210134064</c:v>
                </c:pt>
                <c:pt idx="48">
                  <c:v>108.4278347567912</c:v>
                </c:pt>
                <c:pt idx="49">
                  <c:v>109.57888788923113</c:v>
                </c:pt>
                <c:pt idx="50">
                  <c:v>111.66687946349244</c:v>
                </c:pt>
                <c:pt idx="51">
                  <c:v>0</c:v>
                </c:pt>
                <c:pt idx="52">
                  <c:v>111.67116379207347</c:v>
                </c:pt>
              </c:numCache>
            </c:numRef>
          </c:val>
          <c:smooth val="0"/>
          <c:extLst>
            <c:ext xmlns:c16="http://schemas.microsoft.com/office/drawing/2014/chart" uri="{C3380CC4-5D6E-409C-BE32-E72D297353CC}">
              <c16:uniqueId val="{00000001-D2E7-A84B-B5FE-7D37A4AEF968}"/>
            </c:ext>
          </c:extLst>
        </c:ser>
        <c:dLbls>
          <c:showLegendKey val="0"/>
          <c:showVal val="0"/>
          <c:showCatName val="0"/>
          <c:showSerName val="0"/>
          <c:showPercent val="0"/>
          <c:showBubbleSize val="0"/>
        </c:dLbls>
        <c:marker val="1"/>
        <c:smooth val="0"/>
        <c:axId val="51204864"/>
        <c:axId val="51207168"/>
      </c:lineChart>
      <c:catAx>
        <c:axId val="512048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3858"/>
              <c:y val="0.81917821066412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207168"/>
        <c:crosses val="autoZero"/>
        <c:auto val="1"/>
        <c:lblAlgn val="ctr"/>
        <c:lblOffset val="100"/>
        <c:tickLblSkip val="1"/>
        <c:tickMarkSkip val="1"/>
        <c:noMultiLvlLbl val="0"/>
      </c:catAx>
      <c:valAx>
        <c:axId val="5120716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199845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204864"/>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span"/>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-2016</a:t>
            </a:r>
          </a:p>
        </c:rich>
      </c:tx>
      <c:layout>
        <c:manualLayout>
          <c:xMode val="edge"/>
          <c:yMode val="edge"/>
          <c:x val="0.18284835414681763"/>
          <c:y val="3.2876839762118491E-2"/>
        </c:manualLayout>
      </c:layout>
      <c:overlay val="0"/>
      <c:spPr>
        <a:noFill/>
        <a:ln w="25400">
          <a:noFill/>
        </a:ln>
      </c:spPr>
    </c:title>
    <c:autoTitleDeleted val="0"/>
    <c:plotArea>
      <c:layout>
        <c:manualLayout>
          <c:layoutTarget val="inner"/>
          <c:xMode val="edge"/>
          <c:yMode val="edge"/>
          <c:x val="7.4523761452895534E-2"/>
          <c:y val="0.15021097046413726"/>
          <c:w val="0.90174966352624564"/>
          <c:h val="0.56962025316457277"/>
        </c:manualLayout>
      </c:layout>
      <c:barChart>
        <c:barDir val="col"/>
        <c:grouping val="clustered"/>
        <c:varyColors val="0"/>
        <c:ser>
          <c:idx val="0"/>
          <c:order val="0"/>
          <c:tx>
            <c:strRef>
              <c:f>NI!$L$5</c:f>
              <c:strCache>
                <c:ptCount val="1"/>
                <c:pt idx="0">
                  <c:v>Total Offer Kgs 2016</c:v>
                </c:pt>
              </c:strCache>
            </c:strRef>
          </c:tx>
          <c:spPr>
            <a:solidFill>
              <a:srgbClr val="9999FF"/>
            </a:solidFill>
            <a:ln w="12700">
              <a:solidFill>
                <a:srgbClr val="000000"/>
              </a:solidFill>
              <a:prstDash val="solid"/>
            </a:ln>
          </c:spPr>
          <c:invertIfNegative val="0"/>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NI!$L$7:$L$59</c:f>
              <c:numCache>
                <c:formatCode>0.00</c:formatCode>
                <c:ptCount val="53"/>
                <c:pt idx="0">
                  <c:v>15081258.310000001</c:v>
                </c:pt>
                <c:pt idx="1">
                  <c:v>10549710.199999999</c:v>
                </c:pt>
                <c:pt idx="2">
                  <c:v>13045213.51</c:v>
                </c:pt>
                <c:pt idx="3">
                  <c:v>10522237.710000001</c:v>
                </c:pt>
                <c:pt idx="4">
                  <c:v>10106194.210000001</c:v>
                </c:pt>
                <c:pt idx="5">
                  <c:v>7355744.4699999997</c:v>
                </c:pt>
                <c:pt idx="6">
                  <c:v>4218843.49</c:v>
                </c:pt>
                <c:pt idx="7">
                  <c:v>2094339.34</c:v>
                </c:pt>
                <c:pt idx="8">
                  <c:v>917082.29999999993</c:v>
                </c:pt>
                <c:pt idx="9">
                  <c:v>1258589.8</c:v>
                </c:pt>
                <c:pt idx="10">
                  <c:v>1290795.8700000001</c:v>
                </c:pt>
                <c:pt idx="11">
                  <c:v>0</c:v>
                </c:pt>
                <c:pt idx="12">
                  <c:v>1893569.7</c:v>
                </c:pt>
                <c:pt idx="13">
                  <c:v>2990395.1999999997</c:v>
                </c:pt>
                <c:pt idx="14">
                  <c:v>5008505.59</c:v>
                </c:pt>
                <c:pt idx="15">
                  <c:v>6951573.6799999997</c:v>
                </c:pt>
                <c:pt idx="16">
                  <c:v>7506915.0500000007</c:v>
                </c:pt>
                <c:pt idx="17">
                  <c:v>8769695.9000000004</c:v>
                </c:pt>
                <c:pt idx="18">
                  <c:v>7784416.2300000014</c:v>
                </c:pt>
                <c:pt idx="19">
                  <c:v>7828140.4300000006</c:v>
                </c:pt>
                <c:pt idx="20">
                  <c:v>7444474.9800000004</c:v>
                </c:pt>
                <c:pt idx="21">
                  <c:v>6967049.8600000003</c:v>
                </c:pt>
                <c:pt idx="22">
                  <c:v>8302550.7199999997</c:v>
                </c:pt>
                <c:pt idx="23">
                  <c:v>9064900.4899999984</c:v>
                </c:pt>
                <c:pt idx="24">
                  <c:v>9857738.0099999979</c:v>
                </c:pt>
                <c:pt idx="25">
                  <c:v>11027422.620000001</c:v>
                </c:pt>
                <c:pt idx="26">
                  <c:v>11152099.260000002</c:v>
                </c:pt>
                <c:pt idx="27">
                  <c:v>11903552.490000002</c:v>
                </c:pt>
                <c:pt idx="28">
                  <c:v>13457633.850000001</c:v>
                </c:pt>
                <c:pt idx="29">
                  <c:v>13776715.100000001</c:v>
                </c:pt>
                <c:pt idx="30">
                  <c:v>13286897.199999999</c:v>
                </c:pt>
                <c:pt idx="31">
                  <c:v>14233878.080000002</c:v>
                </c:pt>
                <c:pt idx="32">
                  <c:v>14640906.450000001</c:v>
                </c:pt>
                <c:pt idx="33">
                  <c:v>14414492.389999997</c:v>
                </c:pt>
                <c:pt idx="34">
                  <c:v>14909450.800000001</c:v>
                </c:pt>
                <c:pt idx="35">
                  <c:v>14887340.200000001</c:v>
                </c:pt>
                <c:pt idx="36">
                  <c:v>15663533.009999998</c:v>
                </c:pt>
                <c:pt idx="37">
                  <c:v>15607091.700000001</c:v>
                </c:pt>
                <c:pt idx="38">
                  <c:v>15727690.1</c:v>
                </c:pt>
                <c:pt idx="39">
                  <c:v>16865549.880000003</c:v>
                </c:pt>
                <c:pt idx="40">
                  <c:v>0</c:v>
                </c:pt>
                <c:pt idx="41">
                  <c:v>16097830.25</c:v>
                </c:pt>
                <c:pt idx="42">
                  <c:v>14465437.9</c:v>
                </c:pt>
                <c:pt idx="43">
                  <c:v>15558382.49</c:v>
                </c:pt>
                <c:pt idx="44">
                  <c:v>14037458.309999999</c:v>
                </c:pt>
                <c:pt idx="45">
                  <c:v>14457269.759999998</c:v>
                </c:pt>
                <c:pt idx="46">
                  <c:v>14181318.990000002</c:v>
                </c:pt>
                <c:pt idx="47">
                  <c:v>16189941.890000001</c:v>
                </c:pt>
                <c:pt idx="48">
                  <c:v>10749873.939999999</c:v>
                </c:pt>
                <c:pt idx="49">
                  <c:v>16597436.110000001</c:v>
                </c:pt>
                <c:pt idx="50">
                  <c:v>16471826.85</c:v>
                </c:pt>
                <c:pt idx="51">
                  <c:v>11427625.199999999</c:v>
                </c:pt>
              </c:numCache>
            </c:numRef>
          </c:val>
          <c:extLst>
            <c:ext xmlns:c16="http://schemas.microsoft.com/office/drawing/2014/chart" uri="{C3380CC4-5D6E-409C-BE32-E72D297353CC}">
              <c16:uniqueId val="{00000000-3884-8348-BC5C-963838344DD8}"/>
            </c:ext>
          </c:extLst>
        </c:ser>
        <c:ser>
          <c:idx val="1"/>
          <c:order val="1"/>
          <c:tx>
            <c:strRef>
              <c:f>NI!$AE$5</c:f>
              <c:strCache>
                <c:ptCount val="1"/>
                <c:pt idx="0">
                  <c:v>Total Sold Kgs 2016</c:v>
                </c:pt>
              </c:strCache>
            </c:strRef>
          </c:tx>
          <c:spPr>
            <a:solidFill>
              <a:srgbClr val="993366"/>
            </a:solidFill>
            <a:ln w="12700">
              <a:solidFill>
                <a:srgbClr val="000000"/>
              </a:solidFill>
              <a:prstDash val="solid"/>
            </a:ln>
          </c:spPr>
          <c:invertIfNegative val="0"/>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NI!$AE$7:$AE$59</c:f>
              <c:numCache>
                <c:formatCode>0.00</c:formatCode>
                <c:ptCount val="53"/>
                <c:pt idx="0">
                  <c:v>12007886.209999999</c:v>
                </c:pt>
                <c:pt idx="1">
                  <c:v>8316228.9999999991</c:v>
                </c:pt>
                <c:pt idx="2">
                  <c:v>9547809.040000001</c:v>
                </c:pt>
                <c:pt idx="3">
                  <c:v>7853579.8499999996</c:v>
                </c:pt>
                <c:pt idx="4">
                  <c:v>7452134.5</c:v>
                </c:pt>
                <c:pt idx="5">
                  <c:v>5331045.8199999994</c:v>
                </c:pt>
                <c:pt idx="6">
                  <c:v>3187518.0899999994</c:v>
                </c:pt>
                <c:pt idx="7">
                  <c:v>1639424.85</c:v>
                </c:pt>
                <c:pt idx="8">
                  <c:v>700755.9</c:v>
                </c:pt>
                <c:pt idx="9">
                  <c:v>1024893.2</c:v>
                </c:pt>
                <c:pt idx="10">
                  <c:v>944958.35</c:v>
                </c:pt>
                <c:pt idx="11">
                  <c:v>0</c:v>
                </c:pt>
                <c:pt idx="12">
                  <c:v>1264507.4000000001</c:v>
                </c:pt>
                <c:pt idx="13">
                  <c:v>1911349.5</c:v>
                </c:pt>
                <c:pt idx="14">
                  <c:v>3230552.14</c:v>
                </c:pt>
                <c:pt idx="15">
                  <c:v>4845889.5999999987</c:v>
                </c:pt>
                <c:pt idx="16">
                  <c:v>5303706.17</c:v>
                </c:pt>
                <c:pt idx="17">
                  <c:v>6076087.1800000006</c:v>
                </c:pt>
                <c:pt idx="18">
                  <c:v>6003430.2199999997</c:v>
                </c:pt>
                <c:pt idx="19">
                  <c:v>5795928.7299999995</c:v>
                </c:pt>
                <c:pt idx="20">
                  <c:v>5246436.17</c:v>
                </c:pt>
                <c:pt idx="21">
                  <c:v>5405990.2599999998</c:v>
                </c:pt>
                <c:pt idx="22">
                  <c:v>6364200.4699999997</c:v>
                </c:pt>
                <c:pt idx="23">
                  <c:v>7225669.2500000009</c:v>
                </c:pt>
                <c:pt idx="24">
                  <c:v>6071296.3200000003</c:v>
                </c:pt>
                <c:pt idx="25">
                  <c:v>6540424.7399999993</c:v>
                </c:pt>
                <c:pt idx="26">
                  <c:v>8572738.0700000003</c:v>
                </c:pt>
                <c:pt idx="27">
                  <c:v>8980486.8100000005</c:v>
                </c:pt>
                <c:pt idx="28">
                  <c:v>9871407.5700000022</c:v>
                </c:pt>
                <c:pt idx="29">
                  <c:v>10129187.420000002</c:v>
                </c:pt>
                <c:pt idx="30">
                  <c:v>9556872.8999999985</c:v>
                </c:pt>
                <c:pt idx="31">
                  <c:v>10102952.159999998</c:v>
                </c:pt>
                <c:pt idx="32">
                  <c:v>10204181.599999998</c:v>
                </c:pt>
                <c:pt idx="33">
                  <c:v>10253204.690000001</c:v>
                </c:pt>
                <c:pt idx="34">
                  <c:v>11087863.4</c:v>
                </c:pt>
                <c:pt idx="35">
                  <c:v>10972334.249999998</c:v>
                </c:pt>
                <c:pt idx="36">
                  <c:v>11221324.210000001</c:v>
                </c:pt>
                <c:pt idx="37">
                  <c:v>11369163.719999999</c:v>
                </c:pt>
                <c:pt idx="38">
                  <c:v>11525010.910000002</c:v>
                </c:pt>
                <c:pt idx="39">
                  <c:v>11232513.069999998</c:v>
                </c:pt>
                <c:pt idx="40">
                  <c:v>0</c:v>
                </c:pt>
                <c:pt idx="41">
                  <c:v>12292635.549999999</c:v>
                </c:pt>
                <c:pt idx="42">
                  <c:v>11371808.07</c:v>
                </c:pt>
                <c:pt idx="43">
                  <c:v>11722211.190000001</c:v>
                </c:pt>
                <c:pt idx="44">
                  <c:v>10732237.110000001</c:v>
                </c:pt>
                <c:pt idx="45">
                  <c:v>10308724.609999999</c:v>
                </c:pt>
                <c:pt idx="46">
                  <c:v>10545861.99</c:v>
                </c:pt>
                <c:pt idx="47">
                  <c:v>12063036.619999997</c:v>
                </c:pt>
                <c:pt idx="48">
                  <c:v>8043867.5199999986</c:v>
                </c:pt>
                <c:pt idx="49">
                  <c:v>12261025.75</c:v>
                </c:pt>
                <c:pt idx="50">
                  <c:v>12317354.699999999</c:v>
                </c:pt>
                <c:pt idx="51">
                  <c:v>8406246.1999999993</c:v>
                </c:pt>
              </c:numCache>
            </c:numRef>
          </c:val>
          <c:extLst>
            <c:ext xmlns:c16="http://schemas.microsoft.com/office/drawing/2014/chart" uri="{C3380CC4-5D6E-409C-BE32-E72D297353CC}">
              <c16:uniqueId val="{00000001-3884-8348-BC5C-963838344DD8}"/>
            </c:ext>
          </c:extLst>
        </c:ser>
        <c:dLbls>
          <c:showLegendKey val="0"/>
          <c:showVal val="0"/>
          <c:showCatName val="0"/>
          <c:showSerName val="0"/>
          <c:showPercent val="0"/>
          <c:showBubbleSize val="0"/>
        </c:dLbls>
        <c:gapWidth val="150"/>
        <c:axId val="51393280"/>
        <c:axId val="51395200"/>
      </c:barChart>
      <c:catAx>
        <c:axId val="5139328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242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1395200"/>
        <c:crosses val="autoZero"/>
        <c:auto val="1"/>
        <c:lblAlgn val="ctr"/>
        <c:lblOffset val="100"/>
        <c:tickLblSkip val="1"/>
        <c:tickMarkSkip val="1"/>
        <c:noMultiLvlLbl val="0"/>
      </c:catAx>
      <c:valAx>
        <c:axId val="513952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393280"/>
        <c:crosses val="autoZero"/>
        <c:crossBetween val="between"/>
        <c:dispUnits>
          <c:builtInUnit val="millions"/>
          <c:dispUnitsLbl>
            <c:layout>
              <c:manualLayout>
                <c:xMode val="edge"/>
                <c:yMode val="edge"/>
                <c:x val="4.7358182791253671E-3"/>
                <c:y val="0.3510662812718103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2016 Vs 2015</a:t>
            </a:r>
          </a:p>
        </c:rich>
      </c:tx>
      <c:layout>
        <c:manualLayout>
          <c:xMode val="edge"/>
          <c:yMode val="edge"/>
          <c:x val="0.2178344070627555"/>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88734"/>
          <c:h val="0.58097686375321256"/>
        </c:manualLayout>
      </c:layout>
      <c:lineChart>
        <c:grouping val="standard"/>
        <c:varyColors val="0"/>
        <c:ser>
          <c:idx val="0"/>
          <c:order val="0"/>
          <c:tx>
            <c:strRef>
              <c:f>NI!$AF$5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NI!$AF$7:$AF$59</c:f>
              <c:numCache>
                <c:formatCode>0.00</c:formatCode>
                <c:ptCount val="53"/>
                <c:pt idx="0">
                  <c:v>133.84747287390729</c:v>
                </c:pt>
                <c:pt idx="1">
                  <c:v>129.78244134365193</c:v>
                </c:pt>
                <c:pt idx="2">
                  <c:v>121.1096629900884</c:v>
                </c:pt>
                <c:pt idx="3">
                  <c:v>116.2788100592942</c:v>
                </c:pt>
                <c:pt idx="4">
                  <c:v>113.72661378553737</c:v>
                </c:pt>
                <c:pt idx="5">
                  <c:v>111.55649803307448</c:v>
                </c:pt>
                <c:pt idx="6">
                  <c:v>111.94511699974369</c:v>
                </c:pt>
                <c:pt idx="7">
                  <c:v>109.08971476898692</c:v>
                </c:pt>
                <c:pt idx="8">
                  <c:v>102.39843143895442</c:v>
                </c:pt>
                <c:pt idx="9">
                  <c:v>105.37620451307903</c:v>
                </c:pt>
                <c:pt idx="10">
                  <c:v>114.80889404789858</c:v>
                </c:pt>
                <c:pt idx="11">
                  <c:v>0</c:v>
                </c:pt>
                <c:pt idx="12">
                  <c:v>133.96682607369547</c:v>
                </c:pt>
                <c:pt idx="13">
                  <c:v>159.07388779003952</c:v>
                </c:pt>
                <c:pt idx="14">
                  <c:v>157.70586357673542</c:v>
                </c:pt>
                <c:pt idx="15">
                  <c:v>151.11909022487217</c:v>
                </c:pt>
                <c:pt idx="16">
                  <c:v>143.95127872531643</c:v>
                </c:pt>
                <c:pt idx="17">
                  <c:v>141.64815105176393</c:v>
                </c:pt>
                <c:pt idx="18">
                  <c:v>145.41583430848752</c:v>
                </c:pt>
                <c:pt idx="19">
                  <c:v>142.70777381530485</c:v>
                </c:pt>
                <c:pt idx="20">
                  <c:v>143.24909257255567</c:v>
                </c:pt>
                <c:pt idx="21">
                  <c:v>148.71748210647107</c:v>
                </c:pt>
                <c:pt idx="22">
                  <c:v>153.62810561102881</c:v>
                </c:pt>
                <c:pt idx="23">
                  <c:v>160.03795165873134</c:v>
                </c:pt>
                <c:pt idx="24">
                  <c:v>162.9913453086763</c:v>
                </c:pt>
                <c:pt idx="25">
                  <c:v>163.51142939941104</c:v>
                </c:pt>
                <c:pt idx="26">
                  <c:v>160.75798764809173</c:v>
                </c:pt>
                <c:pt idx="27">
                  <c:v>162.15624740462357</c:v>
                </c:pt>
                <c:pt idx="28">
                  <c:v>157.49234044279271</c:v>
                </c:pt>
                <c:pt idx="29">
                  <c:v>154.22386220962383</c:v>
                </c:pt>
                <c:pt idx="30">
                  <c:v>154.29024109157592</c:v>
                </c:pt>
                <c:pt idx="31">
                  <c:v>149.88440799781642</c:v>
                </c:pt>
                <c:pt idx="32">
                  <c:v>148.42613372168753</c:v>
                </c:pt>
                <c:pt idx="33">
                  <c:v>147.85440278350657</c:v>
                </c:pt>
                <c:pt idx="34">
                  <c:v>147.20307753754571</c:v>
                </c:pt>
                <c:pt idx="35">
                  <c:v>146.30447316624014</c:v>
                </c:pt>
                <c:pt idx="36">
                  <c:v>144.78310272595306</c:v>
                </c:pt>
                <c:pt idx="37">
                  <c:v>144.73468082488509</c:v>
                </c:pt>
                <c:pt idx="38">
                  <c:v>144.56536376006829</c:v>
                </c:pt>
                <c:pt idx="39">
                  <c:v>141.67090566485248</c:v>
                </c:pt>
                <c:pt idx="40">
                  <c:v>0</c:v>
                </c:pt>
                <c:pt idx="41">
                  <c:v>145.82303210374229</c:v>
                </c:pt>
                <c:pt idx="42">
                  <c:v>145.05745743433002</c:v>
                </c:pt>
                <c:pt idx="43">
                  <c:v>144.42197014810756</c:v>
                </c:pt>
                <c:pt idx="44">
                  <c:v>147.59768286886379</c:v>
                </c:pt>
                <c:pt idx="45">
                  <c:v>145.65600881399263</c:v>
                </c:pt>
                <c:pt idx="46">
                  <c:v>145.21245017805245</c:v>
                </c:pt>
                <c:pt idx="47">
                  <c:v>143.50554902260686</c:v>
                </c:pt>
                <c:pt idx="48">
                  <c:v>148.12491994784355</c:v>
                </c:pt>
                <c:pt idx="49">
                  <c:v>140.38731618466758</c:v>
                </c:pt>
                <c:pt idx="50">
                  <c:v>139.86628351298862</c:v>
                </c:pt>
                <c:pt idx="51">
                  <c:v>127.40225265365424</c:v>
                </c:pt>
              </c:numCache>
            </c:numRef>
          </c:val>
          <c:smooth val="0"/>
          <c:extLst>
            <c:ext xmlns:c16="http://schemas.microsoft.com/office/drawing/2014/chart" uri="{C3380CC4-5D6E-409C-BE32-E72D297353CC}">
              <c16:uniqueId val="{00000000-D10C-0540-82B4-1056F18BE114}"/>
            </c:ext>
          </c:extLst>
        </c:ser>
        <c:ser>
          <c:idx val="1"/>
          <c:order val="1"/>
          <c:tx>
            <c:strRef>
              <c:f>NI!$BM$5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NI!$B$7:$B$59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NI!$BM$7:$BM$59</c:f>
              <c:numCache>
                <c:formatCode>0.00</c:formatCode>
                <c:ptCount val="53"/>
                <c:pt idx="0">
                  <c:v>127.37952548653554</c:v>
                </c:pt>
                <c:pt idx="1">
                  <c:v>131.82748181008014</c:v>
                </c:pt>
                <c:pt idx="2">
                  <c:v>121.41223444524206</c:v>
                </c:pt>
                <c:pt idx="3">
                  <c:v>118.33012862637268</c:v>
                </c:pt>
                <c:pt idx="4">
                  <c:v>109.32455763133623</c:v>
                </c:pt>
                <c:pt idx="5">
                  <c:v>108.14162332358016</c:v>
                </c:pt>
                <c:pt idx="6">
                  <c:v>100.34230416916112</c:v>
                </c:pt>
                <c:pt idx="7">
                  <c:v>92.007990468015564</c:v>
                </c:pt>
                <c:pt idx="8">
                  <c:v>92.551356072000686</c:v>
                </c:pt>
                <c:pt idx="9">
                  <c:v>88.445504592802422</c:v>
                </c:pt>
                <c:pt idx="10">
                  <c:v>78.434854594071453</c:v>
                </c:pt>
                <c:pt idx="11">
                  <c:v>90.611844817200776</c:v>
                </c:pt>
                <c:pt idx="12">
                  <c:v>102.15150671031708</c:v>
                </c:pt>
                <c:pt idx="13">
                  <c:v>127.73141439048111</c:v>
                </c:pt>
                <c:pt idx="14">
                  <c:v>135.68596150758032</c:v>
                </c:pt>
                <c:pt idx="15">
                  <c:v>136.82185632915696</c:v>
                </c:pt>
                <c:pt idx="16">
                  <c:v>143.34254343114199</c:v>
                </c:pt>
                <c:pt idx="17">
                  <c:v>145.95208124573881</c:v>
                </c:pt>
                <c:pt idx="18">
                  <c:v>144.01440821932556</c:v>
                </c:pt>
                <c:pt idx="19">
                  <c:v>144.131920922105</c:v>
                </c:pt>
                <c:pt idx="20">
                  <c:v>148.21842882987349</c:v>
                </c:pt>
                <c:pt idx="21">
                  <c:v>146.58292847309681</c:v>
                </c:pt>
                <c:pt idx="22">
                  <c:v>148.36841084112643</c:v>
                </c:pt>
                <c:pt idx="23">
                  <c:v>151.98230091951095</c:v>
                </c:pt>
                <c:pt idx="24">
                  <c:v>154.13811134687293</c:v>
                </c:pt>
                <c:pt idx="25">
                  <c:v>150.84405545030805</c:v>
                </c:pt>
                <c:pt idx="26">
                  <c:v>150.26527006436211</c:v>
                </c:pt>
                <c:pt idx="27">
                  <c:v>153.68245769493373</c:v>
                </c:pt>
                <c:pt idx="28">
                  <c:v>156.67267533204756</c:v>
                </c:pt>
                <c:pt idx="29">
                  <c:v>155.16748945041329</c:v>
                </c:pt>
                <c:pt idx="30">
                  <c:v>153.21165515358996</c:v>
                </c:pt>
                <c:pt idx="31">
                  <c:v>150.77889615395415</c:v>
                </c:pt>
                <c:pt idx="32">
                  <c:v>152.96302735634535</c:v>
                </c:pt>
                <c:pt idx="33">
                  <c:v>151.31864515672683</c:v>
                </c:pt>
                <c:pt idx="34">
                  <c:v>148.98604000633981</c:v>
                </c:pt>
                <c:pt idx="35">
                  <c:v>146.86291249177708</c:v>
                </c:pt>
                <c:pt idx="36">
                  <c:v>143.90383507205874</c:v>
                </c:pt>
                <c:pt idx="37">
                  <c:v>144.42328604111009</c:v>
                </c:pt>
                <c:pt idx="38">
                  <c:v>139.00177999300308</c:v>
                </c:pt>
                <c:pt idx="39">
                  <c:v>141.83969999019772</c:v>
                </c:pt>
                <c:pt idx="40">
                  <c:v>142.03385584858222</c:v>
                </c:pt>
                <c:pt idx="41">
                  <c:v>0</c:v>
                </c:pt>
                <c:pt idx="42">
                  <c:v>141.41237805838301</c:v>
                </c:pt>
                <c:pt idx="43">
                  <c:v>141.93972619919867</c:v>
                </c:pt>
                <c:pt idx="44">
                  <c:v>158.69302358424565</c:v>
                </c:pt>
                <c:pt idx="45">
                  <c:v>142.88698569665391</c:v>
                </c:pt>
                <c:pt idx="46">
                  <c:v>147.64703856951735</c:v>
                </c:pt>
                <c:pt idx="47">
                  <c:v>142.51070007733412</c:v>
                </c:pt>
                <c:pt idx="48">
                  <c:v>139.05751802292295</c:v>
                </c:pt>
                <c:pt idx="49">
                  <c:v>141.51865485919583</c:v>
                </c:pt>
                <c:pt idx="50">
                  <c:v>140.15556438251963</c:v>
                </c:pt>
                <c:pt idx="51">
                  <c:v>134.37290870837523</c:v>
                </c:pt>
              </c:numCache>
            </c:numRef>
          </c:val>
          <c:smooth val="0"/>
          <c:extLst>
            <c:ext xmlns:c16="http://schemas.microsoft.com/office/drawing/2014/chart" uri="{C3380CC4-5D6E-409C-BE32-E72D297353CC}">
              <c16:uniqueId val="{00000001-D10C-0540-82B4-1056F18BE114}"/>
            </c:ext>
          </c:extLst>
        </c:ser>
        <c:dLbls>
          <c:showLegendKey val="0"/>
          <c:showVal val="0"/>
          <c:showCatName val="0"/>
          <c:showSerName val="0"/>
          <c:showPercent val="0"/>
          <c:showBubbleSize val="0"/>
        </c:dLbls>
        <c:marker val="1"/>
        <c:smooth val="0"/>
        <c:axId val="51073024"/>
        <c:axId val="51074944"/>
      </c:lineChart>
      <c:catAx>
        <c:axId val="510730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6884"/>
              <c:y val="0.81917805261490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1074944"/>
        <c:crosses val="autoZero"/>
        <c:auto val="1"/>
        <c:lblAlgn val="ctr"/>
        <c:lblOffset val="100"/>
        <c:tickLblSkip val="1"/>
        <c:tickMarkSkip val="1"/>
        <c:noMultiLvlLbl val="0"/>
      </c:catAx>
      <c:valAx>
        <c:axId val="5107494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073024"/>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5188"/>
          <c:y val="0.92030848329048864"/>
          <c:w val="0.320000000000004"/>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-2016</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0243"/>
          <c:w val="0.91739730656809904"/>
          <c:h val="0.55874673629243365"/>
        </c:manualLayout>
      </c:layout>
      <c:barChart>
        <c:barDir val="col"/>
        <c:grouping val="clustered"/>
        <c:varyColors val="0"/>
        <c:ser>
          <c:idx val="0"/>
          <c:order val="0"/>
          <c:tx>
            <c:strRef>
              <c:f>SI!$L$5</c:f>
              <c:strCache>
                <c:ptCount val="1"/>
                <c:pt idx="0">
                  <c:v>Total Offer Kgs 2016</c:v>
                </c:pt>
              </c:strCache>
            </c:strRef>
          </c:tx>
          <c:spPr>
            <a:solidFill>
              <a:srgbClr val="9999FF"/>
            </a:solidFill>
            <a:ln w="12700">
              <a:solidFill>
                <a:srgbClr val="000000"/>
              </a:solidFill>
              <a:prstDash val="solid"/>
            </a:ln>
          </c:spPr>
          <c:invertIfNegative val="0"/>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SI!$L$6:$L$58</c:f>
              <c:numCache>
                <c:formatCode>0.00</c:formatCode>
                <c:ptCount val="53"/>
                <c:pt idx="1">
                  <c:v>2919949.6</c:v>
                </c:pt>
                <c:pt idx="2">
                  <c:v>2590078</c:v>
                </c:pt>
                <c:pt idx="3">
                  <c:v>2401738.4</c:v>
                </c:pt>
                <c:pt idx="4">
                  <c:v>2205682.2000000002</c:v>
                </c:pt>
                <c:pt idx="5">
                  <c:v>2284470.5</c:v>
                </c:pt>
                <c:pt idx="6">
                  <c:v>2349406.7000000002</c:v>
                </c:pt>
                <c:pt idx="7">
                  <c:v>2508500.7999999998</c:v>
                </c:pt>
                <c:pt idx="8">
                  <c:v>2459533.5</c:v>
                </c:pt>
                <c:pt idx="9">
                  <c:v>2717219.2</c:v>
                </c:pt>
                <c:pt idx="10">
                  <c:v>2726734.3</c:v>
                </c:pt>
                <c:pt idx="11">
                  <c:v>2806747.6</c:v>
                </c:pt>
                <c:pt idx="12">
                  <c:v>1386114.5</c:v>
                </c:pt>
                <c:pt idx="13">
                  <c:v>2392750.9500000002</c:v>
                </c:pt>
                <c:pt idx="14">
                  <c:v>2145338.4500000002</c:v>
                </c:pt>
                <c:pt idx="15">
                  <c:v>2574230.7999999998</c:v>
                </c:pt>
                <c:pt idx="16">
                  <c:v>2494948.7999999998</c:v>
                </c:pt>
                <c:pt idx="17">
                  <c:v>2453304.2000000002</c:v>
                </c:pt>
                <c:pt idx="18">
                  <c:v>2216363.5999999996</c:v>
                </c:pt>
                <c:pt idx="19">
                  <c:v>2252827.75</c:v>
                </c:pt>
                <c:pt idx="20">
                  <c:v>2063859.55</c:v>
                </c:pt>
                <c:pt idx="21">
                  <c:v>1985883.55</c:v>
                </c:pt>
                <c:pt idx="22">
                  <c:v>2123760.5999999996</c:v>
                </c:pt>
                <c:pt idx="23">
                  <c:v>2246221.35</c:v>
                </c:pt>
                <c:pt idx="24">
                  <c:v>2652329.4500000002</c:v>
                </c:pt>
                <c:pt idx="25">
                  <c:v>2785473.75</c:v>
                </c:pt>
                <c:pt idx="26">
                  <c:v>3140361.6</c:v>
                </c:pt>
                <c:pt idx="27">
                  <c:v>3433231.7</c:v>
                </c:pt>
                <c:pt idx="28">
                  <c:v>3399595.9</c:v>
                </c:pt>
                <c:pt idx="29">
                  <c:v>3239311.2</c:v>
                </c:pt>
                <c:pt idx="30">
                  <c:v>3475809.3</c:v>
                </c:pt>
                <c:pt idx="31">
                  <c:v>3087631.8000000003</c:v>
                </c:pt>
                <c:pt idx="32">
                  <c:v>3093154.35</c:v>
                </c:pt>
                <c:pt idx="33">
                  <c:v>2812812.7</c:v>
                </c:pt>
                <c:pt idx="34">
                  <c:v>2437786.1</c:v>
                </c:pt>
                <c:pt idx="35">
                  <c:v>2681641.3000000003</c:v>
                </c:pt>
                <c:pt idx="36">
                  <c:v>2899700.6</c:v>
                </c:pt>
                <c:pt idx="37">
                  <c:v>1426994</c:v>
                </c:pt>
                <c:pt idx="38">
                  <c:v>3094291.8</c:v>
                </c:pt>
                <c:pt idx="39">
                  <c:v>3025699.4</c:v>
                </c:pt>
                <c:pt idx="40">
                  <c:v>3388730.6</c:v>
                </c:pt>
                <c:pt idx="41">
                  <c:v>3224945.6</c:v>
                </c:pt>
                <c:pt idx="42">
                  <c:v>2839561.6</c:v>
                </c:pt>
                <c:pt idx="43">
                  <c:v>1092859.5</c:v>
                </c:pt>
                <c:pt idx="44">
                  <c:v>3162989.3000000003</c:v>
                </c:pt>
                <c:pt idx="45">
                  <c:v>3118834.4</c:v>
                </c:pt>
                <c:pt idx="46">
                  <c:v>2510937.4</c:v>
                </c:pt>
                <c:pt idx="47">
                  <c:v>2608607.9</c:v>
                </c:pt>
                <c:pt idx="48">
                  <c:v>2768813.1999999997</c:v>
                </c:pt>
                <c:pt idx="49">
                  <c:v>2718541.9</c:v>
                </c:pt>
                <c:pt idx="50">
                  <c:v>2685232.9</c:v>
                </c:pt>
                <c:pt idx="51">
                  <c:v>2598832.7999999998</c:v>
                </c:pt>
                <c:pt idx="52">
                  <c:v>0</c:v>
                </c:pt>
              </c:numCache>
            </c:numRef>
          </c:val>
          <c:extLst>
            <c:ext xmlns:c16="http://schemas.microsoft.com/office/drawing/2014/chart" uri="{C3380CC4-5D6E-409C-BE32-E72D297353CC}">
              <c16:uniqueId val="{00000000-79F5-0949-8FD0-F53EAED01F47}"/>
            </c:ext>
          </c:extLst>
        </c:ser>
        <c:ser>
          <c:idx val="1"/>
          <c:order val="1"/>
          <c:tx>
            <c:strRef>
              <c:f>SI!$AE$5</c:f>
              <c:strCache>
                <c:ptCount val="1"/>
                <c:pt idx="0">
                  <c:v>Total Sold Kgs 2016</c:v>
                </c:pt>
              </c:strCache>
            </c:strRef>
          </c:tx>
          <c:spPr>
            <a:solidFill>
              <a:srgbClr val="993366"/>
            </a:solidFill>
            <a:ln w="12700">
              <a:solidFill>
                <a:srgbClr val="000000"/>
              </a:solidFill>
              <a:prstDash val="solid"/>
            </a:ln>
          </c:spPr>
          <c:invertIfNegative val="0"/>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SI!$AE$6:$AE$58</c:f>
              <c:numCache>
                <c:formatCode>0.00</c:formatCode>
                <c:ptCount val="53"/>
                <c:pt idx="1">
                  <c:v>2751918.4</c:v>
                </c:pt>
                <c:pt idx="2">
                  <c:v>2442600</c:v>
                </c:pt>
                <c:pt idx="3">
                  <c:v>2123315.1</c:v>
                </c:pt>
                <c:pt idx="4">
                  <c:v>2028779.7</c:v>
                </c:pt>
                <c:pt idx="5">
                  <c:v>2107766</c:v>
                </c:pt>
                <c:pt idx="6">
                  <c:v>2041967.5</c:v>
                </c:pt>
                <c:pt idx="7">
                  <c:v>2106469.2999999998</c:v>
                </c:pt>
                <c:pt idx="8">
                  <c:v>1934862.8</c:v>
                </c:pt>
                <c:pt idx="9">
                  <c:v>1977146.9</c:v>
                </c:pt>
                <c:pt idx="10">
                  <c:v>2146972.1</c:v>
                </c:pt>
                <c:pt idx="11">
                  <c:v>2397736.2000000002</c:v>
                </c:pt>
                <c:pt idx="12">
                  <c:v>1162835.5</c:v>
                </c:pt>
                <c:pt idx="13">
                  <c:v>2097854.7999999998</c:v>
                </c:pt>
                <c:pt idx="14">
                  <c:v>1858171.65</c:v>
                </c:pt>
                <c:pt idx="15">
                  <c:v>2315907.9</c:v>
                </c:pt>
                <c:pt idx="16">
                  <c:v>2191412.9</c:v>
                </c:pt>
                <c:pt idx="17">
                  <c:v>2245683.2000000002</c:v>
                </c:pt>
                <c:pt idx="18">
                  <c:v>2025979.4000000001</c:v>
                </c:pt>
                <c:pt idx="19">
                  <c:v>2037873.1</c:v>
                </c:pt>
                <c:pt idx="20">
                  <c:v>1851078.45</c:v>
                </c:pt>
                <c:pt idx="21">
                  <c:v>1740451.95</c:v>
                </c:pt>
                <c:pt idx="22">
                  <c:v>1915557.8</c:v>
                </c:pt>
                <c:pt idx="23">
                  <c:v>2081090.95</c:v>
                </c:pt>
                <c:pt idx="24">
                  <c:v>2398962.75</c:v>
                </c:pt>
                <c:pt idx="25">
                  <c:v>1868912.35</c:v>
                </c:pt>
                <c:pt idx="26">
                  <c:v>1716184.8</c:v>
                </c:pt>
                <c:pt idx="27">
                  <c:v>1885866.7</c:v>
                </c:pt>
                <c:pt idx="28">
                  <c:v>1895729.5999999999</c:v>
                </c:pt>
                <c:pt idx="29">
                  <c:v>1901856.7999999998</c:v>
                </c:pt>
                <c:pt idx="30">
                  <c:v>2719007.6</c:v>
                </c:pt>
                <c:pt idx="31">
                  <c:v>2703494.5</c:v>
                </c:pt>
                <c:pt idx="32">
                  <c:v>2755896.35</c:v>
                </c:pt>
                <c:pt idx="33">
                  <c:v>2423155.1</c:v>
                </c:pt>
                <c:pt idx="34">
                  <c:v>2221836.9</c:v>
                </c:pt>
                <c:pt idx="35">
                  <c:v>2408007.4000000004</c:v>
                </c:pt>
                <c:pt idx="36">
                  <c:v>2492949.5</c:v>
                </c:pt>
                <c:pt idx="37">
                  <c:v>1271977</c:v>
                </c:pt>
                <c:pt idx="38">
                  <c:v>2538597.5</c:v>
                </c:pt>
                <c:pt idx="39">
                  <c:v>2482633.6</c:v>
                </c:pt>
                <c:pt idx="40">
                  <c:v>2834580.9</c:v>
                </c:pt>
                <c:pt idx="41">
                  <c:v>2276719.1</c:v>
                </c:pt>
                <c:pt idx="42">
                  <c:v>2459159.5</c:v>
                </c:pt>
                <c:pt idx="43">
                  <c:v>894019.7</c:v>
                </c:pt>
                <c:pt idx="44">
                  <c:v>2863880.9000000004</c:v>
                </c:pt>
                <c:pt idx="45">
                  <c:v>2768435.8</c:v>
                </c:pt>
                <c:pt idx="46">
                  <c:v>2072680.5999999999</c:v>
                </c:pt>
                <c:pt idx="47">
                  <c:v>2312325.2000000002</c:v>
                </c:pt>
                <c:pt idx="48">
                  <c:v>2435262.5</c:v>
                </c:pt>
                <c:pt idx="49">
                  <c:v>2451627.9</c:v>
                </c:pt>
                <c:pt idx="50">
                  <c:v>2363409.7999999998</c:v>
                </c:pt>
                <c:pt idx="51">
                  <c:v>2335625.6999999997</c:v>
                </c:pt>
                <c:pt idx="52">
                  <c:v>0</c:v>
                </c:pt>
              </c:numCache>
            </c:numRef>
          </c:val>
          <c:extLst>
            <c:ext xmlns:c16="http://schemas.microsoft.com/office/drawing/2014/chart" uri="{C3380CC4-5D6E-409C-BE32-E72D297353CC}">
              <c16:uniqueId val="{00000001-79F5-0949-8FD0-F53EAED01F47}"/>
            </c:ext>
          </c:extLst>
        </c:ser>
        <c:dLbls>
          <c:showLegendKey val="0"/>
          <c:showVal val="0"/>
          <c:showCatName val="0"/>
          <c:showSerName val="0"/>
          <c:showPercent val="0"/>
          <c:showBubbleSize val="0"/>
        </c:dLbls>
        <c:gapWidth val="150"/>
        <c:axId val="51980928"/>
        <c:axId val="51987200"/>
      </c:barChart>
      <c:catAx>
        <c:axId val="51980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1987200"/>
        <c:crosses val="autoZero"/>
        <c:auto val="1"/>
        <c:lblAlgn val="ctr"/>
        <c:lblOffset val="100"/>
        <c:tickLblSkip val="1"/>
        <c:tickMarkSkip val="1"/>
        <c:noMultiLvlLbl val="0"/>
      </c:catAx>
      <c:valAx>
        <c:axId val="5198720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980928"/>
        <c:crosses val="autoZero"/>
        <c:crossBetween val="between"/>
        <c:dispUnits>
          <c:builtInUnit val="millions"/>
          <c:dispUnitsLbl>
            <c:layout>
              <c:manualLayout>
                <c:xMode val="edge"/>
                <c:yMode val="edge"/>
                <c:x val="1.4668234885690593E-3"/>
                <c:y val="0.3596241853580365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239"/>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2016 Vs 2015</a:t>
            </a:r>
          </a:p>
        </c:rich>
      </c:tx>
      <c:layout>
        <c:manualLayout>
          <c:xMode val="edge"/>
          <c:yMode val="edge"/>
          <c:x val="0.1310680802846482"/>
          <c:y val="3.2876708593244569E-2"/>
        </c:manualLayout>
      </c:layout>
      <c:overlay val="0"/>
      <c:spPr>
        <a:noFill/>
        <a:ln w="25400">
          <a:noFill/>
        </a:ln>
      </c:spPr>
    </c:title>
    <c:autoTitleDeleted val="0"/>
    <c:plotArea>
      <c:layout>
        <c:manualLayout>
          <c:layoutTarget val="inner"/>
          <c:xMode val="edge"/>
          <c:yMode val="edge"/>
          <c:x val="0.10989024092147764"/>
          <c:y val="0.16623397706216694"/>
          <c:w val="0.87301691398727721"/>
          <c:h val="0.57662410793439844"/>
        </c:manualLayout>
      </c:layout>
      <c:lineChart>
        <c:grouping val="standard"/>
        <c:varyColors val="0"/>
        <c:ser>
          <c:idx val="0"/>
          <c:order val="0"/>
          <c:tx>
            <c:strRef>
              <c:f>SI!$AF$5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SI!$AF$6:$AF$58</c:f>
              <c:numCache>
                <c:formatCode>0.00</c:formatCode>
                <c:ptCount val="53"/>
                <c:pt idx="1">
                  <c:v>100.46537641891534</c:v>
                </c:pt>
                <c:pt idx="2">
                  <c:v>107.94707524826906</c:v>
                </c:pt>
                <c:pt idx="3">
                  <c:v>108.97041909106105</c:v>
                </c:pt>
                <c:pt idx="4">
                  <c:v>113.7287752187349</c:v>
                </c:pt>
                <c:pt idx="5">
                  <c:v>114.94037168168289</c:v>
                </c:pt>
                <c:pt idx="6">
                  <c:v>116.51759763056953</c:v>
                </c:pt>
                <c:pt idx="7">
                  <c:v>115.19850584583615</c:v>
                </c:pt>
                <c:pt idx="8">
                  <c:v>110.93366637412949</c:v>
                </c:pt>
                <c:pt idx="9">
                  <c:v>105.67882713508077</c:v>
                </c:pt>
                <c:pt idx="10">
                  <c:v>101.61569779450055</c:v>
                </c:pt>
                <c:pt idx="11">
                  <c:v>102.12129909037425</c:v>
                </c:pt>
                <c:pt idx="12">
                  <c:v>92.382956144787457</c:v>
                </c:pt>
                <c:pt idx="13">
                  <c:v>105.2516002419457</c:v>
                </c:pt>
                <c:pt idx="14">
                  <c:v>105.66735645166159</c:v>
                </c:pt>
                <c:pt idx="15">
                  <c:v>106.13898004529943</c:v>
                </c:pt>
                <c:pt idx="16">
                  <c:v>105.02686259651527</c:v>
                </c:pt>
                <c:pt idx="17">
                  <c:v>105.67481790446796</c:v>
                </c:pt>
                <c:pt idx="18">
                  <c:v>107.05408251494003</c:v>
                </c:pt>
                <c:pt idx="19">
                  <c:v>108.80616672652502</c:v>
                </c:pt>
                <c:pt idx="20">
                  <c:v>107.2219677238548</c:v>
                </c:pt>
                <c:pt idx="21">
                  <c:v>108.35190171617978</c:v>
                </c:pt>
                <c:pt idx="22">
                  <c:v>106.55862167674084</c:v>
                </c:pt>
                <c:pt idx="23">
                  <c:v>108.722135788589</c:v>
                </c:pt>
                <c:pt idx="24">
                  <c:v>108.04050060256287</c:v>
                </c:pt>
                <c:pt idx="25">
                  <c:v>105.34983999467551</c:v>
                </c:pt>
                <c:pt idx="26">
                  <c:v>101.26994925418732</c:v>
                </c:pt>
                <c:pt idx="27">
                  <c:v>99.156538875403868</c:v>
                </c:pt>
                <c:pt idx="28">
                  <c:v>98.259667517303839</c:v>
                </c:pt>
                <c:pt idx="29">
                  <c:v>95.718736331069948</c:v>
                </c:pt>
                <c:pt idx="30">
                  <c:v>99.259410947987035</c:v>
                </c:pt>
                <c:pt idx="31">
                  <c:v>96.669030022484776</c:v>
                </c:pt>
                <c:pt idx="32">
                  <c:v>99.476110318272305</c:v>
                </c:pt>
                <c:pt idx="33">
                  <c:v>103.23603557238717</c:v>
                </c:pt>
                <c:pt idx="34">
                  <c:v>106.1666816416584</c:v>
                </c:pt>
                <c:pt idx="35">
                  <c:v>107.41856045673084</c:v>
                </c:pt>
                <c:pt idx="36">
                  <c:v>108.39382199528086</c:v>
                </c:pt>
                <c:pt idx="37">
                  <c:v>100.99520785826867</c:v>
                </c:pt>
                <c:pt idx="38">
                  <c:v>107.85811852535227</c:v>
                </c:pt>
                <c:pt idx="39">
                  <c:v>106.15369535306129</c:v>
                </c:pt>
                <c:pt idx="40">
                  <c:v>106.46192543110224</c:v>
                </c:pt>
                <c:pt idx="41">
                  <c:v>105.95816783902927</c:v>
                </c:pt>
                <c:pt idx="42">
                  <c:v>106.07892600273074</c:v>
                </c:pt>
                <c:pt idx="43">
                  <c:v>116.83651171572046</c:v>
                </c:pt>
                <c:pt idx="44">
                  <c:v>105.92745030861381</c:v>
                </c:pt>
                <c:pt idx="45">
                  <c:v>107.26890955765393</c:v>
                </c:pt>
                <c:pt idx="46">
                  <c:v>106.00380186184309</c:v>
                </c:pt>
                <c:pt idx="47">
                  <c:v>106.8591351117982</c:v>
                </c:pt>
                <c:pt idx="48">
                  <c:v>107.6451267068208</c:v>
                </c:pt>
                <c:pt idx="49">
                  <c:v>108.52962696852242</c:v>
                </c:pt>
                <c:pt idx="50">
                  <c:v>109.6332596500789</c:v>
                </c:pt>
                <c:pt idx="51">
                  <c:v>111.70166002321173</c:v>
                </c:pt>
                <c:pt idx="52">
                  <c:v>0</c:v>
                </c:pt>
              </c:numCache>
            </c:numRef>
          </c:val>
          <c:smooth val="0"/>
          <c:extLst>
            <c:ext xmlns:c16="http://schemas.microsoft.com/office/drawing/2014/chart" uri="{C3380CC4-5D6E-409C-BE32-E72D297353CC}">
              <c16:uniqueId val="{00000000-AAC8-7743-A9E8-EF92FF01E48D}"/>
            </c:ext>
          </c:extLst>
        </c:ser>
        <c:ser>
          <c:idx val="1"/>
          <c:order val="1"/>
          <c:tx>
            <c:strRef>
              <c:f>SI!$BM$5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SI!$BM$7:$BM$59</c:f>
              <c:numCache>
                <c:formatCode>0.00</c:formatCode>
                <c:ptCount val="53"/>
                <c:pt idx="0">
                  <c:v>71.831243063537983</c:v>
                </c:pt>
                <c:pt idx="1">
                  <c:v>83.437953623827909</c:v>
                </c:pt>
                <c:pt idx="2">
                  <c:v>88.008103849413004</c:v>
                </c:pt>
                <c:pt idx="3">
                  <c:v>88.908884146386612</c:v>
                </c:pt>
                <c:pt idx="4">
                  <c:v>89.721030456204488</c:v>
                </c:pt>
                <c:pt idx="5">
                  <c:v>89.584412641256407</c:v>
                </c:pt>
                <c:pt idx="6">
                  <c:v>90.154972372859959</c:v>
                </c:pt>
                <c:pt idx="7">
                  <c:v>89.679015997961784</c:v>
                </c:pt>
                <c:pt idx="8">
                  <c:v>89.094893314542205</c:v>
                </c:pt>
                <c:pt idx="9">
                  <c:v>88.782113621031456</c:v>
                </c:pt>
                <c:pt idx="10">
                  <c:v>87.642355152654034</c:v>
                </c:pt>
                <c:pt idx="11">
                  <c:v>87.899039612838223</c:v>
                </c:pt>
                <c:pt idx="12">
                  <c:v>89.576146064304154</c:v>
                </c:pt>
                <c:pt idx="13">
                  <c:v>78.888967510984827</c:v>
                </c:pt>
                <c:pt idx="14">
                  <c:v>89.391672190260536</c:v>
                </c:pt>
                <c:pt idx="15">
                  <c:v>88.408607285598734</c:v>
                </c:pt>
                <c:pt idx="16">
                  <c:v>89.041904431598894</c:v>
                </c:pt>
                <c:pt idx="17">
                  <c:v>85.406414111411792</c:v>
                </c:pt>
                <c:pt idx="18">
                  <c:v>83.325462428670676</c:v>
                </c:pt>
                <c:pt idx="19">
                  <c:v>81.096683049483161</c:v>
                </c:pt>
                <c:pt idx="20">
                  <c:v>78.17450653966398</c:v>
                </c:pt>
                <c:pt idx="21">
                  <c:v>76.839541585770789</c:v>
                </c:pt>
                <c:pt idx="22">
                  <c:v>77.852844802296119</c:v>
                </c:pt>
                <c:pt idx="23">
                  <c:v>75.955294179175851</c:v>
                </c:pt>
                <c:pt idx="24">
                  <c:v>76.977644949788385</c:v>
                </c:pt>
                <c:pt idx="25">
                  <c:v>78.087010461885939</c:v>
                </c:pt>
                <c:pt idx="26">
                  <c:v>79.463842689528917</c:v>
                </c:pt>
                <c:pt idx="27">
                  <c:v>79.850956033344559</c:v>
                </c:pt>
                <c:pt idx="28">
                  <c:v>77.964948270038505</c:v>
                </c:pt>
                <c:pt idx="29">
                  <c:v>75.742304661204741</c:v>
                </c:pt>
                <c:pt idx="30">
                  <c:v>75.823711068827066</c:v>
                </c:pt>
                <c:pt idx="31">
                  <c:v>75.725776925656945</c:v>
                </c:pt>
                <c:pt idx="32">
                  <c:v>78.103840141082387</c:v>
                </c:pt>
                <c:pt idx="33">
                  <c:v>79.606712772026441</c:v>
                </c:pt>
                <c:pt idx="34">
                  <c:v>67.005739968813103</c:v>
                </c:pt>
                <c:pt idx="35">
                  <c:v>79.510393789287619</c:v>
                </c:pt>
                <c:pt idx="36">
                  <c:v>78.64469499278276</c:v>
                </c:pt>
                <c:pt idx="37">
                  <c:v>83.906696539209037</c:v>
                </c:pt>
                <c:pt idx="38">
                  <c:v>85.915833053643709</c:v>
                </c:pt>
                <c:pt idx="39">
                  <c:v>87.001421717186162</c:v>
                </c:pt>
                <c:pt idx="40">
                  <c:v>84.740583936485692</c:v>
                </c:pt>
                <c:pt idx="41">
                  <c:v>89.402139493467928</c:v>
                </c:pt>
                <c:pt idx="42">
                  <c:v>87.752204435180843</c:v>
                </c:pt>
                <c:pt idx="43">
                  <c:v>86.285317821824592</c:v>
                </c:pt>
                <c:pt idx="44">
                  <c:v>84.221766035787653</c:v>
                </c:pt>
                <c:pt idx="45">
                  <c:v>98.620593633685772</c:v>
                </c:pt>
                <c:pt idx="46">
                  <c:v>85.381162566847962</c:v>
                </c:pt>
                <c:pt idx="47">
                  <c:v>88.979071177906107</c:v>
                </c:pt>
                <c:pt idx="48">
                  <c:v>91.402906237025746</c:v>
                </c:pt>
                <c:pt idx="49">
                  <c:v>94.657756729392503</c:v>
                </c:pt>
                <c:pt idx="50">
                  <c:v>96.476502891326518</c:v>
                </c:pt>
                <c:pt idx="51">
                  <c:v>84.698913595111605</c:v>
                </c:pt>
                <c:pt idx="52">
                  <c:v>105.32147065215331</c:v>
                </c:pt>
              </c:numCache>
            </c:numRef>
          </c:val>
          <c:smooth val="0"/>
          <c:extLst>
            <c:ext xmlns:c16="http://schemas.microsoft.com/office/drawing/2014/chart" uri="{C3380CC4-5D6E-409C-BE32-E72D297353CC}">
              <c16:uniqueId val="{00000001-AAC8-7743-A9E8-EF92FF01E48D}"/>
            </c:ext>
          </c:extLst>
        </c:ser>
        <c:dLbls>
          <c:showLegendKey val="0"/>
          <c:showVal val="0"/>
          <c:showCatName val="0"/>
          <c:showSerName val="0"/>
          <c:showPercent val="0"/>
          <c:showBubbleSize val="0"/>
        </c:dLbls>
        <c:marker val="1"/>
        <c:smooth val="0"/>
        <c:axId val="52049024"/>
        <c:axId val="52051328"/>
      </c:lineChart>
      <c:catAx>
        <c:axId val="520490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5198"/>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52051328"/>
        <c:crosses val="autoZero"/>
        <c:auto val="1"/>
        <c:lblAlgn val="ctr"/>
        <c:lblOffset val="100"/>
        <c:tickLblSkip val="1"/>
        <c:tickMarkSkip val="1"/>
        <c:noMultiLvlLbl val="0"/>
      </c:catAx>
      <c:valAx>
        <c:axId val="5205132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2049024"/>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2158"/>
          <c:y val="0.91948051948051945"/>
          <c:w val="0.30705774518790535"/>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All India Auction -2016</a:t>
            </a:r>
          </a:p>
        </c:rich>
      </c:tx>
      <c:layout>
        <c:manualLayout>
          <c:xMode val="edge"/>
          <c:yMode val="edge"/>
          <c:x val="0.20226564671329841"/>
          <c:y val="3.2876832804277105E-2"/>
        </c:manualLayout>
      </c:layout>
      <c:overlay val="0"/>
      <c:spPr>
        <a:noFill/>
        <a:ln w="25400">
          <a:noFill/>
        </a:ln>
      </c:spPr>
    </c:title>
    <c:autoTitleDeleted val="0"/>
    <c:plotArea>
      <c:layout>
        <c:manualLayout>
          <c:layoutTarget val="inner"/>
          <c:xMode val="edge"/>
          <c:yMode val="edge"/>
          <c:x val="5.8850473064517038E-2"/>
          <c:y val="8.3769908342611291E-2"/>
          <c:w val="0.90580702230785171"/>
          <c:h val="0.55759233576409051"/>
        </c:manualLayout>
      </c:layout>
      <c:barChart>
        <c:barDir val="col"/>
        <c:grouping val="clustered"/>
        <c:varyColors val="0"/>
        <c:ser>
          <c:idx val="0"/>
          <c:order val="0"/>
          <c:tx>
            <c:strRef>
              <c:f>'All India'!$L$5</c:f>
              <c:strCache>
                <c:ptCount val="1"/>
                <c:pt idx="0">
                  <c:v>Total Offer Kgs 2016</c:v>
                </c:pt>
              </c:strCache>
            </c:strRef>
          </c:tx>
          <c:spPr>
            <a:solidFill>
              <a:srgbClr val="9999FF"/>
            </a:solidFill>
            <a:ln w="12700">
              <a:solidFill>
                <a:srgbClr val="000000"/>
              </a:solidFill>
              <a:prstDash val="solid"/>
            </a:ln>
          </c:spPr>
          <c:invertIfNegative val="0"/>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India'!$L$6:$L$58</c:f>
              <c:numCache>
                <c:formatCode>0.00</c:formatCode>
                <c:ptCount val="53"/>
                <c:pt idx="1">
                  <c:v>18001207.910000004</c:v>
                </c:pt>
                <c:pt idx="2">
                  <c:v>13139788.199999999</c:v>
                </c:pt>
                <c:pt idx="3">
                  <c:v>15446951.91</c:v>
                </c:pt>
                <c:pt idx="4">
                  <c:v>12727919.91</c:v>
                </c:pt>
                <c:pt idx="5">
                  <c:v>12390664.710000001</c:v>
                </c:pt>
                <c:pt idx="6">
                  <c:v>9705151.1700000018</c:v>
                </c:pt>
                <c:pt idx="7">
                  <c:v>6727344.2899999991</c:v>
                </c:pt>
                <c:pt idx="8">
                  <c:v>4553872.84</c:v>
                </c:pt>
                <c:pt idx="9">
                  <c:v>3634301.5</c:v>
                </c:pt>
                <c:pt idx="10">
                  <c:v>3985324.1</c:v>
                </c:pt>
                <c:pt idx="11">
                  <c:v>4097543.47</c:v>
                </c:pt>
                <c:pt idx="12">
                  <c:v>1386114.5</c:v>
                </c:pt>
                <c:pt idx="13">
                  <c:v>4286320.6500000004</c:v>
                </c:pt>
                <c:pt idx="14">
                  <c:v>5135733.6499999994</c:v>
                </c:pt>
                <c:pt idx="15">
                  <c:v>7582736.3899999997</c:v>
                </c:pt>
                <c:pt idx="16">
                  <c:v>9446522.4800000004</c:v>
                </c:pt>
                <c:pt idx="17">
                  <c:v>9960219.25</c:v>
                </c:pt>
                <c:pt idx="18">
                  <c:v>10986059.5</c:v>
                </c:pt>
                <c:pt idx="19">
                  <c:v>10037243.98</c:v>
                </c:pt>
                <c:pt idx="20">
                  <c:v>9891999.9800000004</c:v>
                </c:pt>
                <c:pt idx="21">
                  <c:v>9430358.5300000012</c:v>
                </c:pt>
                <c:pt idx="22">
                  <c:v>9090810.4600000009</c:v>
                </c:pt>
                <c:pt idx="23">
                  <c:v>10548772.07</c:v>
                </c:pt>
                <c:pt idx="24">
                  <c:v>11717229.939999999</c:v>
                </c:pt>
                <c:pt idx="25">
                  <c:v>12643211.759999998</c:v>
                </c:pt>
                <c:pt idx="26">
                  <c:v>14167784.220000001</c:v>
                </c:pt>
                <c:pt idx="27">
                  <c:v>14585330.960000001</c:v>
                </c:pt>
                <c:pt idx="28">
                  <c:v>15303148.390000002</c:v>
                </c:pt>
                <c:pt idx="29">
                  <c:v>16696945.050000001</c:v>
                </c:pt>
                <c:pt idx="30">
                  <c:v>17252524.400000002</c:v>
                </c:pt>
                <c:pt idx="31">
                  <c:v>16374529</c:v>
                </c:pt>
                <c:pt idx="32">
                  <c:v>17327032.430000003</c:v>
                </c:pt>
                <c:pt idx="33">
                  <c:v>17453719.149999999</c:v>
                </c:pt>
                <c:pt idx="34">
                  <c:v>16852278.489999998</c:v>
                </c:pt>
                <c:pt idx="35">
                  <c:v>17591092.100000001</c:v>
                </c:pt>
                <c:pt idx="36">
                  <c:v>17787040.800000001</c:v>
                </c:pt>
                <c:pt idx="37">
                  <c:v>17090527.009999998</c:v>
                </c:pt>
                <c:pt idx="38">
                  <c:v>18701383.499999996</c:v>
                </c:pt>
                <c:pt idx="39">
                  <c:v>18753389.5</c:v>
                </c:pt>
                <c:pt idx="40">
                  <c:v>20254280.48</c:v>
                </c:pt>
                <c:pt idx="41">
                  <c:v>3224945.6</c:v>
                </c:pt>
                <c:pt idx="42">
                  <c:v>18937391.849999998</c:v>
                </c:pt>
                <c:pt idx="43">
                  <c:v>15558297.4</c:v>
                </c:pt>
                <c:pt idx="44">
                  <c:v>18721371.790000003</c:v>
                </c:pt>
                <c:pt idx="45">
                  <c:v>17156292.710000001</c:v>
                </c:pt>
                <c:pt idx="46">
                  <c:v>16968207.16</c:v>
                </c:pt>
                <c:pt idx="47">
                  <c:v>16789926.890000004</c:v>
                </c:pt>
                <c:pt idx="48">
                  <c:v>18958755.090000004</c:v>
                </c:pt>
                <c:pt idx="49">
                  <c:v>13468415.84</c:v>
                </c:pt>
                <c:pt idx="50">
                  <c:v>19282669.009999998</c:v>
                </c:pt>
                <c:pt idx="51">
                  <c:v>19070659.649999999</c:v>
                </c:pt>
                <c:pt idx="52">
                  <c:v>11427625.199999999</c:v>
                </c:pt>
              </c:numCache>
            </c:numRef>
          </c:val>
          <c:extLst>
            <c:ext xmlns:c16="http://schemas.microsoft.com/office/drawing/2014/chart" uri="{C3380CC4-5D6E-409C-BE32-E72D297353CC}">
              <c16:uniqueId val="{00000000-2F77-A842-8C6F-9A38ABD143A1}"/>
            </c:ext>
          </c:extLst>
        </c:ser>
        <c:ser>
          <c:idx val="1"/>
          <c:order val="1"/>
          <c:tx>
            <c:strRef>
              <c:f>'All India'!$AE$5</c:f>
              <c:strCache>
                <c:ptCount val="1"/>
                <c:pt idx="0">
                  <c:v>Total Sold Kgs 2016</c:v>
                </c:pt>
              </c:strCache>
            </c:strRef>
          </c:tx>
          <c:spPr>
            <a:solidFill>
              <a:srgbClr val="993366"/>
            </a:solidFill>
            <a:ln w="12700">
              <a:solidFill>
                <a:srgbClr val="000000"/>
              </a:solidFill>
              <a:prstDash val="solid"/>
            </a:ln>
          </c:spPr>
          <c:invertIfNegative val="0"/>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India'!$AE$6:$AE$58</c:f>
              <c:numCache>
                <c:formatCode>0.00</c:formatCode>
                <c:ptCount val="53"/>
                <c:pt idx="1">
                  <c:v>14759804.609999999</c:v>
                </c:pt>
                <c:pt idx="2">
                  <c:v>10758829</c:v>
                </c:pt>
                <c:pt idx="3">
                  <c:v>11671124.140000001</c:v>
                </c:pt>
                <c:pt idx="4">
                  <c:v>9882359.5499999989</c:v>
                </c:pt>
                <c:pt idx="5">
                  <c:v>9559900.5</c:v>
                </c:pt>
                <c:pt idx="6">
                  <c:v>7373013.3199999994</c:v>
                </c:pt>
                <c:pt idx="7">
                  <c:v>5293987.3899999997</c:v>
                </c:pt>
                <c:pt idx="8">
                  <c:v>3574287.65</c:v>
                </c:pt>
                <c:pt idx="9">
                  <c:v>2677902.7999999998</c:v>
                </c:pt>
                <c:pt idx="10">
                  <c:v>3171865.3000000003</c:v>
                </c:pt>
                <c:pt idx="11">
                  <c:v>3342694.55</c:v>
                </c:pt>
                <c:pt idx="12">
                  <c:v>1162835.5</c:v>
                </c:pt>
                <c:pt idx="13">
                  <c:v>3362362.1999999997</c:v>
                </c:pt>
                <c:pt idx="14">
                  <c:v>3769521.15</c:v>
                </c:pt>
                <c:pt idx="15">
                  <c:v>5546460.04</c:v>
                </c:pt>
                <c:pt idx="16">
                  <c:v>7037302.4999999991</c:v>
                </c:pt>
                <c:pt idx="17">
                  <c:v>7549389.3700000001</c:v>
                </c:pt>
                <c:pt idx="18">
                  <c:v>8102066.580000001</c:v>
                </c:pt>
                <c:pt idx="19">
                  <c:v>8041303.3200000003</c:v>
                </c:pt>
                <c:pt idx="20">
                  <c:v>7647007.1799999988</c:v>
                </c:pt>
                <c:pt idx="21">
                  <c:v>6986888.1200000001</c:v>
                </c:pt>
                <c:pt idx="22">
                  <c:v>7321548.0600000015</c:v>
                </c:pt>
                <c:pt idx="23">
                  <c:v>8445291.4199999999</c:v>
                </c:pt>
                <c:pt idx="24">
                  <c:v>9624632.0000000019</c:v>
                </c:pt>
                <c:pt idx="25">
                  <c:v>7940208.6699999999</c:v>
                </c:pt>
                <c:pt idx="26">
                  <c:v>8256609.5399999991</c:v>
                </c:pt>
                <c:pt idx="27">
                  <c:v>10458604.77</c:v>
                </c:pt>
                <c:pt idx="28">
                  <c:v>10876216.41</c:v>
                </c:pt>
                <c:pt idx="29">
                  <c:v>11773264.370000003</c:v>
                </c:pt>
                <c:pt idx="30">
                  <c:v>12848195.020000001</c:v>
                </c:pt>
                <c:pt idx="31">
                  <c:v>12260367.399999999</c:v>
                </c:pt>
                <c:pt idx="32">
                  <c:v>12858848.509999998</c:v>
                </c:pt>
                <c:pt idx="33">
                  <c:v>12627336.699999999</c:v>
                </c:pt>
                <c:pt idx="34">
                  <c:v>12475041.59</c:v>
                </c:pt>
                <c:pt idx="35">
                  <c:v>13495870.800000001</c:v>
                </c:pt>
                <c:pt idx="36">
                  <c:v>13465283.749999996</c:v>
                </c:pt>
                <c:pt idx="37">
                  <c:v>12493301.210000001</c:v>
                </c:pt>
                <c:pt idx="38">
                  <c:v>13907761.219999999</c:v>
                </c:pt>
                <c:pt idx="39">
                  <c:v>14007644.510000002</c:v>
                </c:pt>
                <c:pt idx="40">
                  <c:v>14067093.970000001</c:v>
                </c:pt>
                <c:pt idx="41">
                  <c:v>2276719.1</c:v>
                </c:pt>
                <c:pt idx="42">
                  <c:v>14751795.050000001</c:v>
                </c:pt>
                <c:pt idx="43">
                  <c:v>12265827.77</c:v>
                </c:pt>
                <c:pt idx="44">
                  <c:v>14586092.090000002</c:v>
                </c:pt>
                <c:pt idx="45">
                  <c:v>13500672.91</c:v>
                </c:pt>
                <c:pt idx="46">
                  <c:v>12381405.209999999</c:v>
                </c:pt>
                <c:pt idx="47">
                  <c:v>12858187.190000001</c:v>
                </c:pt>
                <c:pt idx="48">
                  <c:v>14498299.119999997</c:v>
                </c:pt>
                <c:pt idx="49">
                  <c:v>10495495.419999998</c:v>
                </c:pt>
                <c:pt idx="50">
                  <c:v>14624435.550000001</c:v>
                </c:pt>
                <c:pt idx="51">
                  <c:v>14652980.4</c:v>
                </c:pt>
                <c:pt idx="52">
                  <c:v>8406246.1999999993</c:v>
                </c:pt>
              </c:numCache>
            </c:numRef>
          </c:val>
          <c:extLst>
            <c:ext xmlns:c16="http://schemas.microsoft.com/office/drawing/2014/chart" uri="{C3380CC4-5D6E-409C-BE32-E72D297353CC}">
              <c16:uniqueId val="{00000001-2F77-A842-8C6F-9A38ABD143A1}"/>
            </c:ext>
          </c:extLst>
        </c:ser>
        <c:dLbls>
          <c:showLegendKey val="0"/>
          <c:showVal val="0"/>
          <c:showCatName val="0"/>
          <c:showSerName val="0"/>
          <c:showPercent val="0"/>
          <c:showBubbleSize val="0"/>
        </c:dLbls>
        <c:gapWidth val="150"/>
        <c:axId val="47354624"/>
        <c:axId val="47356544"/>
      </c:barChart>
      <c:catAx>
        <c:axId val="473546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47356544"/>
        <c:crosses val="autoZero"/>
        <c:auto val="1"/>
        <c:lblAlgn val="ctr"/>
        <c:lblOffset val="100"/>
        <c:tickLblSkip val="1"/>
        <c:tickMarkSkip val="1"/>
        <c:noMultiLvlLbl val="0"/>
      </c:catAx>
      <c:valAx>
        <c:axId val="4735654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354624"/>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2016 Vs 2015</a:t>
            </a:r>
          </a:p>
        </c:rich>
      </c:tx>
      <c:layout>
        <c:manualLayout>
          <c:xMode val="edge"/>
          <c:yMode val="edge"/>
          <c:x val="0.11812311878446392"/>
          <c:y val="3.2876875465194598E-2"/>
        </c:manualLayout>
      </c:layout>
      <c:overlay val="0"/>
      <c:spPr>
        <a:noFill/>
        <a:ln w="25400">
          <a:noFill/>
        </a:ln>
      </c:spPr>
    </c:title>
    <c:autoTitleDeleted val="0"/>
    <c:plotArea>
      <c:layout>
        <c:manualLayout>
          <c:layoutTarget val="inner"/>
          <c:xMode val="edge"/>
          <c:yMode val="edge"/>
          <c:x val="0.12032093415836381"/>
          <c:y val="0.21854304635761837"/>
          <c:w val="0.86096312886651438"/>
          <c:h val="0.48013245033112573"/>
        </c:manualLayout>
      </c:layout>
      <c:lineChart>
        <c:grouping val="standard"/>
        <c:varyColors val="0"/>
        <c:ser>
          <c:idx val="0"/>
          <c:order val="0"/>
          <c:tx>
            <c:strRef>
              <c:f>Siliguri!$AG$5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Siliguri!$AG$7:$AG$56</c:f>
              <c:numCache>
                <c:formatCode>0.00</c:formatCode>
                <c:ptCount val="50"/>
                <c:pt idx="0">
                  <c:v>124.24536989492772</c:v>
                </c:pt>
                <c:pt idx="1">
                  <c:v>119.05762218876772</c:v>
                </c:pt>
                <c:pt idx="2">
                  <c:v>116.51314503011896</c:v>
                </c:pt>
                <c:pt idx="3">
                  <c:v>110.25385936865507</c:v>
                </c:pt>
                <c:pt idx="4">
                  <c:v>105.46728596947166</c:v>
                </c:pt>
                <c:pt idx="5">
                  <c:v>101.93308782232917</c:v>
                </c:pt>
                <c:pt idx="6">
                  <c:v>104.41037737766764</c:v>
                </c:pt>
                <c:pt idx="7">
                  <c:v>0</c:v>
                </c:pt>
                <c:pt idx="8">
                  <c:v>102.39843143895442</c:v>
                </c:pt>
                <c:pt idx="9">
                  <c:v>0</c:v>
                </c:pt>
                <c:pt idx="10">
                  <c:v>0</c:v>
                </c:pt>
                <c:pt idx="11">
                  <c:v>0</c:v>
                </c:pt>
                <c:pt idx="12">
                  <c:v>140.73625832463199</c:v>
                </c:pt>
                <c:pt idx="13">
                  <c:v>159.94588999786345</c:v>
                </c:pt>
                <c:pt idx="14">
                  <c:v>146.76239247942416</c:v>
                </c:pt>
                <c:pt idx="15">
                  <c:v>135.62154572189579</c:v>
                </c:pt>
                <c:pt idx="16">
                  <c:v>130.79378869763514</c:v>
                </c:pt>
                <c:pt idx="17">
                  <c:v>131.38303841278821</c:v>
                </c:pt>
                <c:pt idx="18">
                  <c:v>136.43787810302427</c:v>
                </c:pt>
                <c:pt idx="19">
                  <c:v>142.27113740825143</c:v>
                </c:pt>
                <c:pt idx="20">
                  <c:v>140.95984518664392</c:v>
                </c:pt>
                <c:pt idx="21">
                  <c:v>144.29157317780968</c:v>
                </c:pt>
                <c:pt idx="22">
                  <c:v>142.78597739100726</c:v>
                </c:pt>
                <c:pt idx="23">
                  <c:v>145.43991854185867</c:v>
                </c:pt>
                <c:pt idx="24">
                  <c:v>118.13177199615399</c:v>
                </c:pt>
                <c:pt idx="25">
                  <c:v>111.332469682446</c:v>
                </c:pt>
                <c:pt idx="26">
                  <c:v>140.09212836636883</c:v>
                </c:pt>
                <c:pt idx="27">
                  <c:v>142.89240800408996</c:v>
                </c:pt>
                <c:pt idx="28">
                  <c:v>138.36456075700352</c:v>
                </c:pt>
                <c:pt idx="29">
                  <c:v>135.77501841448367</c:v>
                </c:pt>
                <c:pt idx="30">
                  <c:v>132.30536977193495</c:v>
                </c:pt>
                <c:pt idx="31">
                  <c:v>128.79018547240437</c:v>
                </c:pt>
                <c:pt idx="32">
                  <c:v>125.12517990470485</c:v>
                </c:pt>
                <c:pt idx="33">
                  <c:v>127.24603843282411</c:v>
                </c:pt>
                <c:pt idx="34">
                  <c:v>130.06933733656916</c:v>
                </c:pt>
                <c:pt idx="35">
                  <c:v>131.50942470080898</c:v>
                </c:pt>
                <c:pt idx="36">
                  <c:v>129.8102137342056</c:v>
                </c:pt>
                <c:pt idx="37">
                  <c:v>129.68490998921772</c:v>
                </c:pt>
                <c:pt idx="38">
                  <c:v>130.50641200660161</c:v>
                </c:pt>
                <c:pt idx="39">
                  <c:v>127.20213598342839</c:v>
                </c:pt>
                <c:pt idx="40">
                  <c:v>0</c:v>
                </c:pt>
                <c:pt idx="41">
                  <c:v>129.57818952512318</c:v>
                </c:pt>
                <c:pt idx="42">
                  <c:v>132.45275008246568</c:v>
                </c:pt>
                <c:pt idx="43">
                  <c:v>130.25063042066915</c:v>
                </c:pt>
                <c:pt idx="44">
                  <c:v>123.98453258528882</c:v>
                </c:pt>
                <c:pt idx="45">
                  <c:v>128.46376116657154</c:v>
                </c:pt>
                <c:pt idx="46">
                  <c:v>126.65581116707219</c:v>
                </c:pt>
                <c:pt idx="47">
                  <c:v>128.6467945416195</c:v>
                </c:pt>
                <c:pt idx="48">
                  <c:v>0</c:v>
                </c:pt>
                <c:pt idx="49">
                  <c:v>129.23966939426634</c:v>
                </c:pt>
              </c:numCache>
            </c:numRef>
          </c:val>
          <c:smooth val="0"/>
          <c:extLst>
            <c:ext xmlns:c16="http://schemas.microsoft.com/office/drawing/2014/chart" uri="{C3380CC4-5D6E-409C-BE32-E72D297353CC}">
              <c16:uniqueId val="{00000000-B8E0-F74D-B06F-A2DD2F4AE9CF}"/>
            </c:ext>
          </c:extLst>
        </c:ser>
        <c:ser>
          <c:idx val="1"/>
          <c:order val="1"/>
          <c:tx>
            <c:strRef>
              <c:f>Siliguri!$BO$5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Siliguri!$C$7:$C$58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Siliguri!$BO$7:$BO$58</c:f>
              <c:numCache>
                <c:formatCode>0.00</c:formatCode>
                <c:ptCount val="52"/>
                <c:pt idx="0">
                  <c:v>122.508077832583</c:v>
                </c:pt>
                <c:pt idx="1">
                  <c:v>123.08286668131021</c:v>
                </c:pt>
                <c:pt idx="2">
                  <c:v>119.19846223237784</c:v>
                </c:pt>
                <c:pt idx="3">
                  <c:v>111.55105488691026</c:v>
                </c:pt>
                <c:pt idx="4">
                  <c:v>102.42463297797605</c:v>
                </c:pt>
                <c:pt idx="5">
                  <c:v>97.63985647574286</c:v>
                </c:pt>
                <c:pt idx="6">
                  <c:v>88.661039106220159</c:v>
                </c:pt>
                <c:pt idx="7">
                  <c:v>82.22583799660228</c:v>
                </c:pt>
                <c:pt idx="8">
                  <c:v>0</c:v>
                </c:pt>
                <c:pt idx="9">
                  <c:v>77.058744135220152</c:v>
                </c:pt>
                <c:pt idx="10">
                  <c:v>78.434854594071453</c:v>
                </c:pt>
                <c:pt idx="11">
                  <c:v>125.35276600691085</c:v>
                </c:pt>
                <c:pt idx="12">
                  <c:v>122.69666246508639</c:v>
                </c:pt>
                <c:pt idx="13">
                  <c:v>137.19747817579838</c:v>
                </c:pt>
                <c:pt idx="14">
                  <c:v>140.49933209834143</c:v>
                </c:pt>
                <c:pt idx="15">
                  <c:v>139.29912376659919</c:v>
                </c:pt>
                <c:pt idx="16">
                  <c:v>133.32878316856088</c:v>
                </c:pt>
                <c:pt idx="17">
                  <c:v>130.76586661226048</c:v>
                </c:pt>
                <c:pt idx="18">
                  <c:v>129.7135708601885</c:v>
                </c:pt>
                <c:pt idx="19">
                  <c:v>136.32058002555661</c:v>
                </c:pt>
                <c:pt idx="20">
                  <c:v>135.62133059670509</c:v>
                </c:pt>
                <c:pt idx="21">
                  <c:v>132.99564143563353</c:v>
                </c:pt>
                <c:pt idx="22">
                  <c:v>130.52396668196087</c:v>
                </c:pt>
                <c:pt idx="23">
                  <c:v>130.39766877052369</c:v>
                </c:pt>
                <c:pt idx="24">
                  <c:v>127.73477177177135</c:v>
                </c:pt>
                <c:pt idx="25">
                  <c:v>126.31077031425633</c:v>
                </c:pt>
                <c:pt idx="26">
                  <c:v>124.02035202263586</c:v>
                </c:pt>
                <c:pt idx="27">
                  <c:v>126.47624304909111</c:v>
                </c:pt>
                <c:pt idx="28">
                  <c:v>128.51060629774432</c:v>
                </c:pt>
                <c:pt idx="29">
                  <c:v>126.78675779833229</c:v>
                </c:pt>
                <c:pt idx="30">
                  <c:v>126.98392917497637</c:v>
                </c:pt>
                <c:pt idx="31">
                  <c:v>123.2681888035434</c:v>
                </c:pt>
                <c:pt idx="32">
                  <c:v>120.73742713125658</c:v>
                </c:pt>
                <c:pt idx="33">
                  <c:v>119.16656356701833</c:v>
                </c:pt>
                <c:pt idx="34">
                  <c:v>120.6697717284768</c:v>
                </c:pt>
                <c:pt idx="35">
                  <c:v>118.1754564298881</c:v>
                </c:pt>
                <c:pt idx="36">
                  <c:v>116.20144566046058</c:v>
                </c:pt>
                <c:pt idx="37">
                  <c:v>115.23247847582573</c:v>
                </c:pt>
                <c:pt idx="38">
                  <c:v>110.8761865745097</c:v>
                </c:pt>
                <c:pt idx="39">
                  <c:v>112.70778124924314</c:v>
                </c:pt>
                <c:pt idx="40">
                  <c:v>115.18109882811271</c:v>
                </c:pt>
                <c:pt idx="41">
                  <c:v>0</c:v>
                </c:pt>
                <c:pt idx="42">
                  <c:v>120.11540138423935</c:v>
                </c:pt>
                <c:pt idx="43">
                  <c:v>121.90218948734773</c:v>
                </c:pt>
                <c:pt idx="44">
                  <c:v>0</c:v>
                </c:pt>
                <c:pt idx="45">
                  <c:v>125.15912085535243</c:v>
                </c:pt>
                <c:pt idx="46">
                  <c:v>132.1637715852695</c:v>
                </c:pt>
                <c:pt idx="47">
                  <c:v>125.46171236195129</c:v>
                </c:pt>
                <c:pt idx="48">
                  <c:v>120.68519695689365</c:v>
                </c:pt>
                <c:pt idx="49">
                  <c:v>125.53484375413753</c:v>
                </c:pt>
                <c:pt idx="50">
                  <c:v>128.54941702921559</c:v>
                </c:pt>
                <c:pt idx="51">
                  <c:v>124.79802397447268</c:v>
                </c:pt>
              </c:numCache>
            </c:numRef>
          </c:val>
          <c:smooth val="0"/>
          <c:extLst>
            <c:ext xmlns:c16="http://schemas.microsoft.com/office/drawing/2014/chart" uri="{C3380CC4-5D6E-409C-BE32-E72D297353CC}">
              <c16:uniqueId val="{00000001-B8E0-F74D-B06F-A2DD2F4AE9CF}"/>
            </c:ext>
          </c:extLst>
        </c:ser>
        <c:dLbls>
          <c:showLegendKey val="0"/>
          <c:showVal val="0"/>
          <c:showCatName val="0"/>
          <c:showSerName val="0"/>
          <c:showPercent val="0"/>
          <c:showBubbleSize val="0"/>
        </c:dLbls>
        <c:marker val="1"/>
        <c:smooth val="0"/>
        <c:axId val="46748416"/>
        <c:axId val="46750720"/>
      </c:lineChart>
      <c:catAx>
        <c:axId val="4674841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6558"/>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750720"/>
        <c:crosses val="autoZero"/>
        <c:auto val="1"/>
        <c:lblAlgn val="ctr"/>
        <c:lblOffset val="100"/>
        <c:tickLblSkip val="1"/>
        <c:tickMarkSkip val="1"/>
        <c:noMultiLvlLbl val="0"/>
      </c:catAx>
      <c:valAx>
        <c:axId val="46750720"/>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748416"/>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496663"/>
          <c:y val="0.89850746268656712"/>
          <c:w val="0.33486238532110896"/>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All India During 2016 Vs 2015</a:t>
            </a:r>
          </a:p>
        </c:rich>
      </c:tx>
      <c:layout>
        <c:manualLayout>
          <c:xMode val="edge"/>
          <c:yMode val="edge"/>
          <c:x val="0.1472494232794565"/>
          <c:y val="3.2876749781278018E-2"/>
        </c:manualLayout>
      </c:layout>
      <c:overlay val="0"/>
      <c:spPr>
        <a:noFill/>
        <a:ln w="25400">
          <a:noFill/>
        </a:ln>
      </c:spPr>
    </c:title>
    <c:autoTitleDeleted val="0"/>
    <c:plotArea>
      <c:layout>
        <c:manualLayout>
          <c:layoutTarget val="inner"/>
          <c:xMode val="edge"/>
          <c:yMode val="edge"/>
          <c:x val="0.11779463036819571"/>
          <c:y val="0.16406291723357252"/>
          <c:w val="0.86967524973964461"/>
          <c:h val="0.57552229696222157"/>
        </c:manualLayout>
      </c:layout>
      <c:lineChart>
        <c:grouping val="standard"/>
        <c:varyColors val="0"/>
        <c:ser>
          <c:idx val="0"/>
          <c:order val="0"/>
          <c:tx>
            <c:strRef>
              <c:f>'All India'!$AF$5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India'!$AF$6:$AF$58</c:f>
              <c:numCache>
                <c:formatCode>0.00</c:formatCode>
                <c:ptCount val="53"/>
                <c:pt idx="1">
                  <c:v>127.62348767271925</c:v>
                </c:pt>
                <c:pt idx="2">
                  <c:v>124.82511139402801</c:v>
                </c:pt>
                <c:pt idx="3">
                  <c:v>118.90118336428712</c:v>
                </c:pt>
                <c:pt idx="4">
                  <c:v>115.75530563784056</c:v>
                </c:pt>
                <c:pt idx="5">
                  <c:v>113.99422301700656</c:v>
                </c:pt>
                <c:pt idx="6">
                  <c:v>112.93048227841257</c:v>
                </c:pt>
                <c:pt idx="7">
                  <c:v>113.23963533165384</c:v>
                </c:pt>
                <c:pt idx="8">
                  <c:v>110.08789782394912</c:v>
                </c:pt>
                <c:pt idx="9">
                  <c:v>104.82041037761103</c:v>
                </c:pt>
                <c:pt idx="10">
                  <c:v>102.8307928253095</c:v>
                </c:pt>
                <c:pt idx="11">
                  <c:v>105.70800096133357</c:v>
                </c:pt>
                <c:pt idx="12">
                  <c:v>92.382956144787457</c:v>
                </c:pt>
                <c:pt idx="13">
                  <c:v>116.05073888230953</c:v>
                </c:pt>
                <c:pt idx="14">
                  <c:v>132.74733369766881</c:v>
                </c:pt>
                <c:pt idx="15">
                  <c:v>136.17426466723845</c:v>
                </c:pt>
                <c:pt idx="16">
                  <c:v>136.76599083565054</c:v>
                </c:pt>
                <c:pt idx="17">
                  <c:v>132.56535056503165</c:v>
                </c:pt>
                <c:pt idx="18">
                  <c:v>132.99765805398937</c:v>
                </c:pt>
                <c:pt idx="19">
                  <c:v>136.1380028679464</c:v>
                </c:pt>
                <c:pt idx="20">
                  <c:v>134.11787591269012</c:v>
                </c:pt>
                <c:pt idx="21">
                  <c:v>134.55611183029333</c:v>
                </c:pt>
                <c:pt idx="22">
                  <c:v>137.68733748767289</c:v>
                </c:pt>
                <c:pt idx="23">
                  <c:v>142.56236462580509</c:v>
                </c:pt>
                <c:pt idx="24">
                  <c:v>147.07746151441242</c:v>
                </c:pt>
                <c:pt idx="25">
                  <c:v>149.42407955646192</c:v>
                </c:pt>
                <c:pt idx="26">
                  <c:v>150.57417208607384</c:v>
                </c:pt>
                <c:pt idx="27">
                  <c:v>149.65018469856233</c:v>
                </c:pt>
                <c:pt idx="28">
                  <c:v>151.01904368736538</c:v>
                </c:pt>
                <c:pt idx="29">
                  <c:v>147.51341315906026</c:v>
                </c:pt>
                <c:pt idx="30">
                  <c:v>142.59197458046017</c:v>
                </c:pt>
                <c:pt idx="31">
                  <c:v>141.58437167296233</c:v>
                </c:pt>
                <c:pt idx="32">
                  <c:v>139.08094892628799</c:v>
                </c:pt>
                <c:pt idx="33">
                  <c:v>139.75426415793558</c:v>
                </c:pt>
                <c:pt idx="34">
                  <c:v>140.42971273805492</c:v>
                </c:pt>
                <c:pt idx="35">
                  <c:v>140.10450546644762</c:v>
                </c:pt>
                <c:pt idx="36">
                  <c:v>139.28573218491348</c:v>
                </c:pt>
                <c:pt idx="37">
                  <c:v>140.32493796918476</c:v>
                </c:pt>
                <c:pt idx="38">
                  <c:v>138.00356519949125</c:v>
                </c:pt>
                <c:pt idx="39">
                  <c:v>137.75750262744066</c:v>
                </c:pt>
                <c:pt idx="40">
                  <c:v>134.57614230492118</c:v>
                </c:pt>
                <c:pt idx="41">
                  <c:v>105.95816783902927</c:v>
                </c:pt>
                <c:pt idx="42">
                  <c:v>139.19759460572669</c:v>
                </c:pt>
                <c:pt idx="43">
                  <c:v>143.00051664744109</c:v>
                </c:pt>
                <c:pt idx="44">
                  <c:v>136.86383055576405</c:v>
                </c:pt>
                <c:pt idx="45">
                  <c:v>139.32790101805398</c:v>
                </c:pt>
                <c:pt idx="46">
                  <c:v>139.01812250763649</c:v>
                </c:pt>
                <c:pt idx="47">
                  <c:v>138.31526198030934</c:v>
                </c:pt>
                <c:pt idx="48">
                  <c:v>137.48211544760716</c:v>
                </c:pt>
                <c:pt idx="49">
                  <c:v>138.87591157880576</c:v>
                </c:pt>
                <c:pt idx="50">
                  <c:v>135.41724822169579</c:v>
                </c:pt>
                <c:pt idx="51">
                  <c:v>135.37695665539269</c:v>
                </c:pt>
                <c:pt idx="52">
                  <c:v>127.40225265365424</c:v>
                </c:pt>
              </c:numCache>
            </c:numRef>
          </c:val>
          <c:smooth val="0"/>
          <c:extLst>
            <c:ext xmlns:c16="http://schemas.microsoft.com/office/drawing/2014/chart" uri="{C3380CC4-5D6E-409C-BE32-E72D297353CC}">
              <c16:uniqueId val="{00000000-19E2-7943-9DE7-37649A9F0006}"/>
            </c:ext>
          </c:extLst>
        </c:ser>
        <c:ser>
          <c:idx val="1"/>
          <c:order val="1"/>
          <c:tx>
            <c:strRef>
              <c:f>'All India'!$BM$4</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'All India'!$B$6:$B$58</c:f>
              <c:numCache>
                <c:formatCode>General</c:formatCode>
                <c:ptCount val="53"/>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numCache>
            </c:numRef>
          </c:cat>
          <c:val>
            <c:numRef>
              <c:f>'All India'!$BM$7:$BM$59</c:f>
              <c:numCache>
                <c:formatCode>0.00</c:formatCode>
                <c:ptCount val="53"/>
                <c:pt idx="0">
                  <c:v>71.831243063537983</c:v>
                </c:pt>
                <c:pt idx="1">
                  <c:v>118.90386873490736</c:v>
                </c:pt>
                <c:pt idx="2">
                  <c:v>121.09680474281464</c:v>
                </c:pt>
                <c:pt idx="3">
                  <c:v>114.95214512626485</c:v>
                </c:pt>
                <c:pt idx="4">
                  <c:v>111.88209752498599</c:v>
                </c:pt>
                <c:pt idx="5">
                  <c:v>104.80918230780091</c:v>
                </c:pt>
                <c:pt idx="6">
                  <c:v>103.96908598773253</c:v>
                </c:pt>
                <c:pt idx="7">
                  <c:v>97.463396641511252</c:v>
                </c:pt>
                <c:pt idx="8">
                  <c:v>91.246377809759821</c:v>
                </c:pt>
                <c:pt idx="9">
                  <c:v>90.808392057147117</c:v>
                </c:pt>
                <c:pt idx="10">
                  <c:v>88.196220662747876</c:v>
                </c:pt>
                <c:pt idx="11">
                  <c:v>85.189379972857424</c:v>
                </c:pt>
                <c:pt idx="12">
                  <c:v>90.198234721393106</c:v>
                </c:pt>
                <c:pt idx="13">
                  <c:v>94.090223579157367</c:v>
                </c:pt>
                <c:pt idx="14">
                  <c:v>108.32848322662491</c:v>
                </c:pt>
                <c:pt idx="15">
                  <c:v>113.25077370034073</c:v>
                </c:pt>
                <c:pt idx="16">
                  <c:v>113.61396266549907</c:v>
                </c:pt>
                <c:pt idx="17">
                  <c:v>115.18063232355159</c:v>
                </c:pt>
                <c:pt idx="18">
                  <c:v>119.76284074968547</c:v>
                </c:pt>
                <c:pt idx="19">
                  <c:v>116.00014212550467</c:v>
                </c:pt>
                <c:pt idx="20">
                  <c:v>116.85296969200756</c:v>
                </c:pt>
                <c:pt idx="21">
                  <c:v>120.37265730800637</c:v>
                </c:pt>
                <c:pt idx="22">
                  <c:v>121.54931470143471</c:v>
                </c:pt>
                <c:pt idx="23">
                  <c:v>123.65190804292591</c:v>
                </c:pt>
                <c:pt idx="24">
                  <c:v>129.01288709545526</c:v>
                </c:pt>
                <c:pt idx="25">
                  <c:v>131.55892783468053</c:v>
                </c:pt>
                <c:pt idx="26">
                  <c:v>130.9678639689063</c:v>
                </c:pt>
                <c:pt idx="27">
                  <c:v>130.91546371521062</c:v>
                </c:pt>
                <c:pt idx="28">
                  <c:v>135.53628506588427</c:v>
                </c:pt>
                <c:pt idx="29">
                  <c:v>136.89241000324441</c:v>
                </c:pt>
                <c:pt idx="30">
                  <c:v>135.90906813005731</c:v>
                </c:pt>
                <c:pt idx="31">
                  <c:v>136.61021229696499</c:v>
                </c:pt>
                <c:pt idx="32">
                  <c:v>134.72336775505076</c:v>
                </c:pt>
                <c:pt idx="33">
                  <c:v>138.11277396994134</c:v>
                </c:pt>
                <c:pt idx="34">
                  <c:v>141.61579486080674</c:v>
                </c:pt>
                <c:pt idx="35">
                  <c:v>135.77644247581426</c:v>
                </c:pt>
                <c:pt idx="36">
                  <c:v>134.13872362026416</c:v>
                </c:pt>
                <c:pt idx="37">
                  <c:v>131.47547164694262</c:v>
                </c:pt>
                <c:pt idx="38">
                  <c:v>132.79112093438007</c:v>
                </c:pt>
                <c:pt idx="39">
                  <c:v>129.0062151593381</c:v>
                </c:pt>
                <c:pt idx="40">
                  <c:v>130.90807508249486</c:v>
                </c:pt>
                <c:pt idx="41">
                  <c:v>132.46801931300197</c:v>
                </c:pt>
                <c:pt idx="42">
                  <c:v>87.752204435180843</c:v>
                </c:pt>
                <c:pt idx="43">
                  <c:v>133.08955357058687</c:v>
                </c:pt>
                <c:pt idx="44">
                  <c:v>132.683011078953</c:v>
                </c:pt>
                <c:pt idx="45">
                  <c:v>148.54978766899188</c:v>
                </c:pt>
                <c:pt idx="46">
                  <c:v>131.87773071389216</c:v>
                </c:pt>
                <c:pt idx="47">
                  <c:v>136.56675994380089</c:v>
                </c:pt>
                <c:pt idx="48">
                  <c:v>134.64699035212436</c:v>
                </c:pt>
                <c:pt idx="49">
                  <c:v>131.57369630312152</c:v>
                </c:pt>
                <c:pt idx="50">
                  <c:v>133.89271369396246</c:v>
                </c:pt>
                <c:pt idx="51">
                  <c:v>136.36039896359674</c:v>
                </c:pt>
                <c:pt idx="52">
                  <c:v>130.94514597459226</c:v>
                </c:pt>
              </c:numCache>
            </c:numRef>
          </c:val>
          <c:smooth val="0"/>
          <c:extLst>
            <c:ext xmlns:c16="http://schemas.microsoft.com/office/drawing/2014/chart" uri="{C3380CC4-5D6E-409C-BE32-E72D297353CC}">
              <c16:uniqueId val="{00000001-19E2-7943-9DE7-37649A9F0006}"/>
            </c:ext>
          </c:extLst>
        </c:ser>
        <c:dLbls>
          <c:showLegendKey val="0"/>
          <c:showVal val="0"/>
          <c:showCatName val="0"/>
          <c:showSerName val="0"/>
          <c:showPercent val="0"/>
          <c:showBubbleSize val="0"/>
        </c:dLbls>
        <c:marker val="1"/>
        <c:smooth val="0"/>
        <c:axId val="51452928"/>
        <c:axId val="51484160"/>
      </c:lineChart>
      <c:catAx>
        <c:axId val="51452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3858"/>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51484160"/>
        <c:crosses val="autoZero"/>
        <c:auto val="1"/>
        <c:lblAlgn val="ctr"/>
        <c:lblOffset val="100"/>
        <c:tickLblSkip val="1"/>
        <c:tickMarkSkip val="1"/>
        <c:noMultiLvlLbl val="0"/>
      </c:catAx>
      <c:valAx>
        <c:axId val="51484160"/>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787032434896E-2"/>
              <c:y val="0.282191874453189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51452928"/>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3615"/>
          <c:y val="0.91927083333334259"/>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-2016</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611"/>
          <c:w val="0.90846108680237858"/>
          <c:h val="0.5464495454703121"/>
        </c:manualLayout>
      </c:layout>
      <c:barChart>
        <c:barDir val="col"/>
        <c:grouping val="clustered"/>
        <c:varyColors val="0"/>
        <c:ser>
          <c:idx val="0"/>
          <c:order val="0"/>
          <c:tx>
            <c:strRef>
              <c:f>Kol!$M$5</c:f>
              <c:strCache>
                <c:ptCount val="1"/>
                <c:pt idx="0">
                  <c:v>Total Offer Kgs 2016</c:v>
                </c:pt>
              </c:strCache>
            </c:strRef>
          </c:tx>
          <c:spPr>
            <a:solidFill>
              <a:srgbClr val="9999FF"/>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Kol!$M$7:$M$58</c:f>
              <c:numCache>
                <c:formatCode>0.00</c:formatCode>
                <c:ptCount val="52"/>
                <c:pt idx="0">
                  <c:v>4818996.6099999994</c:v>
                </c:pt>
                <c:pt idx="1">
                  <c:v>4250071.0999999996</c:v>
                </c:pt>
                <c:pt idx="2">
                  <c:v>3897621.21</c:v>
                </c:pt>
                <c:pt idx="3">
                  <c:v>3857009.21</c:v>
                </c:pt>
                <c:pt idx="4">
                  <c:v>3725161.11</c:v>
                </c:pt>
                <c:pt idx="5">
                  <c:v>2075488.37</c:v>
                </c:pt>
                <c:pt idx="6">
                  <c:v>1913122.79</c:v>
                </c:pt>
                <c:pt idx="7">
                  <c:v>1010427.8900000001</c:v>
                </c:pt>
                <c:pt idx="8">
                  <c:v>0</c:v>
                </c:pt>
                <c:pt idx="9">
                  <c:v>0</c:v>
                </c:pt>
                <c:pt idx="10">
                  <c:v>1290795.8700000001</c:v>
                </c:pt>
                <c:pt idx="11">
                  <c:v>0</c:v>
                </c:pt>
                <c:pt idx="12">
                  <c:v>0</c:v>
                </c:pt>
                <c:pt idx="13">
                  <c:v>810496.49999999988</c:v>
                </c:pt>
                <c:pt idx="14">
                  <c:v>1502798.39</c:v>
                </c:pt>
                <c:pt idx="15">
                  <c:v>2074297.88</c:v>
                </c:pt>
                <c:pt idx="16">
                  <c:v>2222363.9499999997</c:v>
                </c:pt>
                <c:pt idx="17">
                  <c:v>2855052.1500000004</c:v>
                </c:pt>
                <c:pt idx="18">
                  <c:v>3049878.2300000004</c:v>
                </c:pt>
                <c:pt idx="19">
                  <c:v>3051326.73</c:v>
                </c:pt>
                <c:pt idx="20">
                  <c:v>2772917.88</c:v>
                </c:pt>
                <c:pt idx="21">
                  <c:v>2212875.6599999997</c:v>
                </c:pt>
                <c:pt idx="22">
                  <c:v>2671207.42</c:v>
                </c:pt>
                <c:pt idx="23">
                  <c:v>3217026.69</c:v>
                </c:pt>
                <c:pt idx="24">
                  <c:v>3679649.3100000005</c:v>
                </c:pt>
                <c:pt idx="25">
                  <c:v>3949864.8199999994</c:v>
                </c:pt>
                <c:pt idx="26">
                  <c:v>4297011.46</c:v>
                </c:pt>
                <c:pt idx="27">
                  <c:v>4153082.2899999996</c:v>
                </c:pt>
                <c:pt idx="28">
                  <c:v>4938975.3499999996</c:v>
                </c:pt>
                <c:pt idx="29">
                  <c:v>4556834.6999999993</c:v>
                </c:pt>
                <c:pt idx="30">
                  <c:v>5411316.8999999994</c:v>
                </c:pt>
                <c:pt idx="31">
                  <c:v>4947865.7799999993</c:v>
                </c:pt>
                <c:pt idx="32">
                  <c:v>5272743.1500000004</c:v>
                </c:pt>
                <c:pt idx="33">
                  <c:v>5450964.1900000004</c:v>
                </c:pt>
                <c:pt idx="34">
                  <c:v>5419979.2000000002</c:v>
                </c:pt>
                <c:pt idx="35">
                  <c:v>5603138.8999999994</c:v>
                </c:pt>
                <c:pt idx="36">
                  <c:v>5495151.6100000013</c:v>
                </c:pt>
                <c:pt idx="37">
                  <c:v>5497602.7000000011</c:v>
                </c:pt>
                <c:pt idx="38">
                  <c:v>5564747.1000000006</c:v>
                </c:pt>
                <c:pt idx="39">
                  <c:v>6207461.8800000008</c:v>
                </c:pt>
                <c:pt idx="40">
                  <c:v>0</c:v>
                </c:pt>
                <c:pt idx="41">
                  <c:v>6289648.5999999996</c:v>
                </c:pt>
                <c:pt idx="42">
                  <c:v>5864967.3999999994</c:v>
                </c:pt>
                <c:pt idx="43">
                  <c:v>5737345.9899999993</c:v>
                </c:pt>
                <c:pt idx="44">
                  <c:v>6453928.6099999985</c:v>
                </c:pt>
                <c:pt idx="45">
                  <c:v>5515865.7300000004</c:v>
                </c:pt>
                <c:pt idx="46">
                  <c:v>5417594.6900000004</c:v>
                </c:pt>
                <c:pt idx="47">
                  <c:v>5589950.9899999993</c:v>
                </c:pt>
                <c:pt idx="48">
                  <c:v>5486323.9399999995</c:v>
                </c:pt>
                <c:pt idx="49">
                  <c:v>5736507.5099999998</c:v>
                </c:pt>
                <c:pt idx="50">
                  <c:v>5929573.2999999998</c:v>
                </c:pt>
                <c:pt idx="51">
                  <c:v>0</c:v>
                </c:pt>
              </c:numCache>
            </c:numRef>
          </c:val>
          <c:extLst>
            <c:ext xmlns:c16="http://schemas.microsoft.com/office/drawing/2014/chart" uri="{C3380CC4-5D6E-409C-BE32-E72D297353CC}">
              <c16:uniqueId val="{00000000-C1FE-5143-804D-9ECD1E33B33F}"/>
            </c:ext>
          </c:extLst>
        </c:ser>
        <c:ser>
          <c:idx val="1"/>
          <c:order val="1"/>
          <c:tx>
            <c:strRef>
              <c:f>Kol!$AF$5</c:f>
              <c:strCache>
                <c:ptCount val="1"/>
                <c:pt idx="0">
                  <c:v>Total Sold Kgs 2016</c:v>
                </c:pt>
              </c:strCache>
            </c:strRef>
          </c:tx>
          <c:spPr>
            <a:solidFill>
              <a:srgbClr val="993366"/>
            </a:solidFill>
            <a:ln w="12700">
              <a:solidFill>
                <a:srgbClr val="000000"/>
              </a:solidFill>
              <a:prstDash val="solid"/>
            </a:ln>
          </c:spPr>
          <c:invertIfNegative val="0"/>
          <c:cat>
            <c:numRef>
              <c:f>Kol!$C$7:$C$58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Kol!$AF$7:$AF$58</c:f>
              <c:numCache>
                <c:formatCode>0.00</c:formatCode>
                <c:ptCount val="52"/>
                <c:pt idx="0">
                  <c:v>3787332.91</c:v>
                </c:pt>
                <c:pt idx="1">
                  <c:v>3132807.6</c:v>
                </c:pt>
                <c:pt idx="2">
                  <c:v>2752111.94</c:v>
                </c:pt>
                <c:pt idx="3">
                  <c:v>2768947.85</c:v>
                </c:pt>
                <c:pt idx="4">
                  <c:v>2639626.2000000002</c:v>
                </c:pt>
                <c:pt idx="5">
                  <c:v>1494375.32</c:v>
                </c:pt>
                <c:pt idx="6">
                  <c:v>1322307.4899999998</c:v>
                </c:pt>
                <c:pt idx="7">
                  <c:v>751873.35000000009</c:v>
                </c:pt>
                <c:pt idx="8">
                  <c:v>0</c:v>
                </c:pt>
                <c:pt idx="9">
                  <c:v>0</c:v>
                </c:pt>
                <c:pt idx="10">
                  <c:v>944958.35</c:v>
                </c:pt>
                <c:pt idx="11">
                  <c:v>0</c:v>
                </c:pt>
                <c:pt idx="12">
                  <c:v>0</c:v>
                </c:pt>
                <c:pt idx="13">
                  <c:v>467350.1</c:v>
                </c:pt>
                <c:pt idx="14">
                  <c:v>947554.24</c:v>
                </c:pt>
                <c:pt idx="15">
                  <c:v>1390818.3000000003</c:v>
                </c:pt>
                <c:pt idx="16">
                  <c:v>1555732.67</c:v>
                </c:pt>
                <c:pt idx="17">
                  <c:v>1991770.88</c:v>
                </c:pt>
                <c:pt idx="18">
                  <c:v>2274374.12</c:v>
                </c:pt>
                <c:pt idx="19">
                  <c:v>2115289.5299999998</c:v>
                </c:pt>
                <c:pt idx="20">
                  <c:v>1875038.67</c:v>
                </c:pt>
                <c:pt idx="21">
                  <c:v>1602553.56</c:v>
                </c:pt>
                <c:pt idx="22">
                  <c:v>1913765.27</c:v>
                </c:pt>
                <c:pt idx="23">
                  <c:v>2480831.65</c:v>
                </c:pt>
                <c:pt idx="24">
                  <c:v>2843544.72</c:v>
                </c:pt>
                <c:pt idx="25">
                  <c:v>3012596.7399999998</c:v>
                </c:pt>
                <c:pt idx="26">
                  <c:v>3350290.0699999994</c:v>
                </c:pt>
                <c:pt idx="27">
                  <c:v>3154094.31</c:v>
                </c:pt>
                <c:pt idx="28">
                  <c:v>3624906.8699999996</c:v>
                </c:pt>
                <c:pt idx="29">
                  <c:v>3420136.7199999997</c:v>
                </c:pt>
                <c:pt idx="30">
                  <c:v>4006905.3</c:v>
                </c:pt>
                <c:pt idx="31">
                  <c:v>3611412.2600000002</c:v>
                </c:pt>
                <c:pt idx="32">
                  <c:v>3771680.8000000007</c:v>
                </c:pt>
                <c:pt idx="33">
                  <c:v>4032542.19</c:v>
                </c:pt>
                <c:pt idx="34">
                  <c:v>4093275.6</c:v>
                </c:pt>
                <c:pt idx="35">
                  <c:v>4083659.3500000006</c:v>
                </c:pt>
                <c:pt idx="36">
                  <c:v>4176981.3099999996</c:v>
                </c:pt>
                <c:pt idx="37">
                  <c:v>4139246.6200000006</c:v>
                </c:pt>
                <c:pt idx="38">
                  <c:v>3955112.81</c:v>
                </c:pt>
                <c:pt idx="39">
                  <c:v>4005774.0700000003</c:v>
                </c:pt>
                <c:pt idx="40">
                  <c:v>0</c:v>
                </c:pt>
                <c:pt idx="41">
                  <c:v>4828948.0999999996</c:v>
                </c:pt>
                <c:pt idx="42">
                  <c:v>4365483.37</c:v>
                </c:pt>
                <c:pt idx="43">
                  <c:v>4486524.29</c:v>
                </c:pt>
                <c:pt idx="44">
                  <c:v>5205941.709999999</c:v>
                </c:pt>
                <c:pt idx="45">
                  <c:v>4113096.1799999997</c:v>
                </c:pt>
                <c:pt idx="46">
                  <c:v>4130930.59</c:v>
                </c:pt>
                <c:pt idx="47">
                  <c:v>4500691.4200000009</c:v>
                </c:pt>
                <c:pt idx="48">
                  <c:v>4236276.5199999996</c:v>
                </c:pt>
                <c:pt idx="49">
                  <c:v>4097974.05</c:v>
                </c:pt>
                <c:pt idx="50">
                  <c:v>4250100.05</c:v>
                </c:pt>
                <c:pt idx="51">
                  <c:v>0</c:v>
                </c:pt>
              </c:numCache>
            </c:numRef>
          </c:val>
          <c:extLst>
            <c:ext xmlns:c16="http://schemas.microsoft.com/office/drawing/2014/chart" uri="{C3380CC4-5D6E-409C-BE32-E72D297353CC}">
              <c16:uniqueId val="{00000001-C1FE-5143-804D-9ECD1E33B33F}"/>
            </c:ext>
          </c:extLst>
        </c:ser>
        <c:dLbls>
          <c:showLegendKey val="0"/>
          <c:showVal val="0"/>
          <c:showCatName val="0"/>
          <c:showSerName val="0"/>
          <c:showPercent val="0"/>
          <c:showBubbleSize val="0"/>
        </c:dLbls>
        <c:gapWidth val="150"/>
        <c:axId val="46805376"/>
        <c:axId val="46807296"/>
      </c:barChart>
      <c:catAx>
        <c:axId val="468053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5835"/>
              <c:y val="0.8191781764984388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807296"/>
        <c:crosses val="autoZero"/>
        <c:auto val="1"/>
        <c:lblAlgn val="ctr"/>
        <c:lblOffset val="100"/>
        <c:tickLblSkip val="1"/>
        <c:tickMarkSkip val="1"/>
        <c:noMultiLvlLbl val="0"/>
      </c:catAx>
      <c:valAx>
        <c:axId val="4680729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805376"/>
        <c:crosses val="autoZero"/>
        <c:crossBetween val="between"/>
        <c:dispUnits>
          <c:builtInUnit val="millions"/>
          <c:dispUnitsLbl>
            <c:layout>
              <c:manualLayout>
                <c:xMode val="edge"/>
                <c:yMode val="edge"/>
                <c:x val="2.3847376788554003E-2"/>
                <c:y val="0.1890410958904154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2016 Vs 2015</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15085"/>
          <c:h val="0.56216290403677149"/>
        </c:manualLayout>
      </c:layout>
      <c:lineChart>
        <c:grouping val="standard"/>
        <c:varyColors val="0"/>
        <c:ser>
          <c:idx val="0"/>
          <c:order val="0"/>
          <c:tx>
            <c:strRef>
              <c:f>Kol!$AG$5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Kol!$AG$7:$AG$58</c:f>
              <c:numCache>
                <c:formatCode>0.00</c:formatCode>
                <c:ptCount val="52"/>
                <c:pt idx="0">
                  <c:v>148.32933369562349</c:v>
                </c:pt>
                <c:pt idx="1">
                  <c:v>141.26486672607783</c:v>
                </c:pt>
                <c:pt idx="2">
                  <c:v>134.08819657349372</c:v>
                </c:pt>
                <c:pt idx="3">
                  <c:v>122.05593252198737</c:v>
                </c:pt>
                <c:pt idx="4">
                  <c:v>121.80119249227809</c:v>
                </c:pt>
                <c:pt idx="5">
                  <c:v>122.58715363401458</c:v>
                </c:pt>
                <c:pt idx="6">
                  <c:v>119.41239486918582</c:v>
                </c:pt>
                <c:pt idx="7">
                  <c:v>109.76984730725952</c:v>
                </c:pt>
                <c:pt idx="8">
                  <c:v>0</c:v>
                </c:pt>
                <c:pt idx="9">
                  <c:v>0</c:v>
                </c:pt>
                <c:pt idx="10">
                  <c:v>114.80889404789858</c:v>
                </c:pt>
                <c:pt idx="11">
                  <c:v>0</c:v>
                </c:pt>
                <c:pt idx="12">
                  <c:v>0</c:v>
                </c:pt>
                <c:pt idx="13">
                  <c:v>144.81865044268315</c:v>
                </c:pt>
                <c:pt idx="14">
                  <c:v>175.99407979859095</c:v>
                </c:pt>
                <c:pt idx="15">
                  <c:v>173.88546170085723</c:v>
                </c:pt>
                <c:pt idx="16">
                  <c:v>163.40306780252163</c:v>
                </c:pt>
                <c:pt idx="17">
                  <c:v>159.92587369753471</c:v>
                </c:pt>
                <c:pt idx="18">
                  <c:v>160.24606452247298</c:v>
                </c:pt>
                <c:pt idx="19">
                  <c:v>156.96595087450746</c:v>
                </c:pt>
                <c:pt idx="20">
                  <c:v>154.72304762049831</c:v>
                </c:pt>
                <c:pt idx="21">
                  <c:v>155.9941195759138</c:v>
                </c:pt>
                <c:pt idx="22">
                  <c:v>168.35477667024145</c:v>
                </c:pt>
                <c:pt idx="23">
                  <c:v>178.75336510658968</c:v>
                </c:pt>
                <c:pt idx="24">
                  <c:v>180.90521608622132</c:v>
                </c:pt>
                <c:pt idx="25">
                  <c:v>183.26388283971511</c:v>
                </c:pt>
                <c:pt idx="26">
                  <c:v>180.74668043707601</c:v>
                </c:pt>
                <c:pt idx="27">
                  <c:v>187.06989561777516</c:v>
                </c:pt>
                <c:pt idx="28">
                  <c:v>179.86911206319058</c:v>
                </c:pt>
                <c:pt idx="29">
                  <c:v>177.97930172487898</c:v>
                </c:pt>
                <c:pt idx="30">
                  <c:v>175.74872032523584</c:v>
                </c:pt>
                <c:pt idx="31">
                  <c:v>174.02922063524551</c:v>
                </c:pt>
                <c:pt idx="32">
                  <c:v>171.08350699265972</c:v>
                </c:pt>
                <c:pt idx="33">
                  <c:v>166.82918870262495</c:v>
                </c:pt>
                <c:pt idx="34">
                  <c:v>165.60533271659082</c:v>
                </c:pt>
                <c:pt idx="35">
                  <c:v>163.35888470592846</c:v>
                </c:pt>
                <c:pt idx="36">
                  <c:v>162.58345342673508</c:v>
                </c:pt>
                <c:pt idx="37">
                  <c:v>160.50402607879516</c:v>
                </c:pt>
                <c:pt idx="38">
                  <c:v>162.03024867173946</c:v>
                </c:pt>
                <c:pt idx="39">
                  <c:v>155.67581616195102</c:v>
                </c:pt>
                <c:pt idx="40">
                  <c:v>0</c:v>
                </c:pt>
                <c:pt idx="41">
                  <c:v>161.14704852512719</c:v>
                </c:pt>
                <c:pt idx="42">
                  <c:v>159.2697083197927</c:v>
                </c:pt>
                <c:pt idx="43">
                  <c:v>160.72753096898467</c:v>
                </c:pt>
                <c:pt idx="44">
                  <c:v>163.55026277793436</c:v>
                </c:pt>
                <c:pt idx="45">
                  <c:v>164.09974453870117</c:v>
                </c:pt>
                <c:pt idx="46">
                  <c:v>164.35319268407196</c:v>
                </c:pt>
                <c:pt idx="47">
                  <c:v>162.26934391779525</c:v>
                </c:pt>
                <c:pt idx="48">
                  <c:v>159.69585142997337</c:v>
                </c:pt>
                <c:pt idx="49">
                  <c:v>161.22011091463835</c:v>
                </c:pt>
                <c:pt idx="50">
                  <c:v>157.36917716880538</c:v>
                </c:pt>
                <c:pt idx="51">
                  <c:v>0</c:v>
                </c:pt>
              </c:numCache>
            </c:numRef>
          </c:val>
          <c:smooth val="0"/>
          <c:extLst>
            <c:ext xmlns:c16="http://schemas.microsoft.com/office/drawing/2014/chart" uri="{C3380CC4-5D6E-409C-BE32-E72D297353CC}">
              <c16:uniqueId val="{00000000-9D40-064C-9084-99EBC3640431}"/>
            </c:ext>
          </c:extLst>
        </c:ser>
        <c:ser>
          <c:idx val="1"/>
          <c:order val="1"/>
          <c:tx>
            <c:strRef>
              <c:f>Kol!$BO$5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Kol!$C$7:$C$59</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Kol!$BO$7:$BO$58</c:f>
              <c:numCache>
                <c:formatCode>0.00</c:formatCode>
                <c:ptCount val="52"/>
                <c:pt idx="0">
                  <c:v>146.05543349658285</c:v>
                </c:pt>
                <c:pt idx="1">
                  <c:v>144.28779374810884</c:v>
                </c:pt>
                <c:pt idx="2">
                  <c:v>136.6698626340785</c:v>
                </c:pt>
                <c:pt idx="3">
                  <c:v>132.45530412496962</c:v>
                </c:pt>
                <c:pt idx="4">
                  <c:v>124.65732514308785</c:v>
                </c:pt>
                <c:pt idx="5">
                  <c:v>122.75391057998178</c:v>
                </c:pt>
                <c:pt idx="6">
                  <c:v>111.56936051857953</c:v>
                </c:pt>
                <c:pt idx="7">
                  <c:v>96.03960561892977</c:v>
                </c:pt>
                <c:pt idx="8">
                  <c:v>86.733561503894009</c:v>
                </c:pt>
                <c:pt idx="9">
                  <c:v>94.113068229240127</c:v>
                </c:pt>
                <c:pt idx="10">
                  <c:v>0</c:v>
                </c:pt>
                <c:pt idx="11">
                  <c:v>84.966343418737551</c:v>
                </c:pt>
                <c:pt idx="12">
                  <c:v>0</c:v>
                </c:pt>
                <c:pt idx="13">
                  <c:v>108.61900750210913</c:v>
                </c:pt>
                <c:pt idx="14">
                  <c:v>114.77541078476304</c:v>
                </c:pt>
                <c:pt idx="15">
                  <c:v>175.14289176799988</c:v>
                </c:pt>
                <c:pt idx="16">
                  <c:v>154.01431314977842</c:v>
                </c:pt>
                <c:pt idx="17">
                  <c:v>157.53752839345501</c:v>
                </c:pt>
                <c:pt idx="18">
                  <c:v>162.53844368653233</c:v>
                </c:pt>
                <c:pt idx="19">
                  <c:v>151.92657224342659</c:v>
                </c:pt>
                <c:pt idx="20">
                  <c:v>162.45289800237518</c:v>
                </c:pt>
                <c:pt idx="21">
                  <c:v>160.7734192940683</c:v>
                </c:pt>
                <c:pt idx="22">
                  <c:v>165.79891004061997</c:v>
                </c:pt>
                <c:pt idx="23">
                  <c:v>174.29533515895861</c:v>
                </c:pt>
                <c:pt idx="24">
                  <c:v>179.59606536748205</c:v>
                </c:pt>
                <c:pt idx="25">
                  <c:v>170.69091640532969</c:v>
                </c:pt>
                <c:pt idx="26">
                  <c:v>171.57102568804848</c:v>
                </c:pt>
                <c:pt idx="27">
                  <c:v>180.77039871093154</c:v>
                </c:pt>
                <c:pt idx="28">
                  <c:v>182.95723513145998</c:v>
                </c:pt>
                <c:pt idx="29">
                  <c:v>181.31320324583177</c:v>
                </c:pt>
                <c:pt idx="30">
                  <c:v>175.91477220776835</c:v>
                </c:pt>
                <c:pt idx="31">
                  <c:v>176.23313422620868</c:v>
                </c:pt>
                <c:pt idx="32">
                  <c:v>181.51850681117452</c:v>
                </c:pt>
                <c:pt idx="33">
                  <c:v>177.68181616730655</c:v>
                </c:pt>
                <c:pt idx="34">
                  <c:v>172.91400593240024</c:v>
                </c:pt>
                <c:pt idx="35">
                  <c:v>171.66242719184191</c:v>
                </c:pt>
                <c:pt idx="36">
                  <c:v>168.86238021961427</c:v>
                </c:pt>
                <c:pt idx="37">
                  <c:v>164.67051112179593</c:v>
                </c:pt>
                <c:pt idx="38">
                  <c:v>160.48011468312995</c:v>
                </c:pt>
                <c:pt idx="39">
                  <c:v>168.97481777605947</c:v>
                </c:pt>
                <c:pt idx="40">
                  <c:v>165.35531138929417</c:v>
                </c:pt>
                <c:pt idx="41">
                  <c:v>0</c:v>
                </c:pt>
                <c:pt idx="42">
                  <c:v>161.19878195678876</c:v>
                </c:pt>
                <c:pt idx="43">
                  <c:v>161.60091424334695</c:v>
                </c:pt>
                <c:pt idx="44">
                  <c:v>164.63143840580875</c:v>
                </c:pt>
                <c:pt idx="45">
                  <c:v>160.97680696406559</c:v>
                </c:pt>
                <c:pt idx="46">
                  <c:v>164.84915127835478</c:v>
                </c:pt>
                <c:pt idx="47">
                  <c:v>161.87953352491181</c:v>
                </c:pt>
                <c:pt idx="48">
                  <c:v>161.74040944577689</c:v>
                </c:pt>
                <c:pt idx="49">
                  <c:v>162.4823649098158</c:v>
                </c:pt>
                <c:pt idx="50">
                  <c:v>158.31688170288544</c:v>
                </c:pt>
                <c:pt idx="51">
                  <c:v>150.03085659696097</c:v>
                </c:pt>
              </c:numCache>
            </c:numRef>
          </c:val>
          <c:smooth val="0"/>
          <c:extLst>
            <c:ext xmlns:c16="http://schemas.microsoft.com/office/drawing/2014/chart" uri="{C3380CC4-5D6E-409C-BE32-E72D297353CC}">
              <c16:uniqueId val="{00000001-9D40-064C-9084-99EBC3640431}"/>
            </c:ext>
          </c:extLst>
        </c:ser>
        <c:dLbls>
          <c:showLegendKey val="0"/>
          <c:showVal val="0"/>
          <c:showCatName val="0"/>
          <c:showSerName val="0"/>
          <c:showPercent val="0"/>
          <c:showBubbleSize val="0"/>
        </c:dLbls>
        <c:marker val="1"/>
        <c:smooth val="0"/>
        <c:axId val="46832256"/>
        <c:axId val="46937216"/>
      </c:lineChart>
      <c:catAx>
        <c:axId val="46832256"/>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2034"/>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937216"/>
        <c:crosses val="autoZero"/>
        <c:auto val="1"/>
        <c:lblAlgn val="ctr"/>
        <c:lblOffset val="100"/>
        <c:tickLblSkip val="1"/>
        <c:tickMarkSkip val="1"/>
        <c:noMultiLvlLbl val="0"/>
      </c:catAx>
      <c:valAx>
        <c:axId val="46937216"/>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4561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832256"/>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4727"/>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Guwahati Auction -2016</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44806E-2"/>
          <c:y val="0.20420480305931829"/>
          <c:w val="0.90544412607449865"/>
          <c:h val="0.5135150194579915"/>
        </c:manualLayout>
      </c:layout>
      <c:barChart>
        <c:barDir val="col"/>
        <c:grouping val="clustered"/>
        <c:varyColors val="0"/>
        <c:ser>
          <c:idx val="0"/>
          <c:order val="0"/>
          <c:tx>
            <c:strRef>
              <c:f>Guwahati!$M$4</c:f>
              <c:strCache>
                <c:ptCount val="1"/>
                <c:pt idx="0">
                  <c:v>Total Offer Kgs 2016</c:v>
                </c:pt>
              </c:strCache>
            </c:strRef>
          </c:tx>
          <c:spPr>
            <a:solidFill>
              <a:srgbClr val="9999FF"/>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Guwahati!$M$7:$M$58</c:f>
              <c:numCache>
                <c:formatCode>0.00</c:formatCode>
                <c:ptCount val="52"/>
                <c:pt idx="0">
                  <c:v>6479240.2000000002</c:v>
                </c:pt>
                <c:pt idx="1">
                  <c:v>2671612.2999999998</c:v>
                </c:pt>
                <c:pt idx="2">
                  <c:v>5890706.5999999996</c:v>
                </c:pt>
                <c:pt idx="3">
                  <c:v>3762126.9</c:v>
                </c:pt>
                <c:pt idx="4">
                  <c:v>3460426.0999999996</c:v>
                </c:pt>
                <c:pt idx="5">
                  <c:v>2771306.8</c:v>
                </c:pt>
                <c:pt idx="6">
                  <c:v>1404921.5000000002</c:v>
                </c:pt>
                <c:pt idx="7">
                  <c:v>1083911.45</c:v>
                </c:pt>
                <c:pt idx="8">
                  <c:v>0</c:v>
                </c:pt>
                <c:pt idx="9">
                  <c:v>1258589.8</c:v>
                </c:pt>
                <c:pt idx="10">
                  <c:v>0</c:v>
                </c:pt>
                <c:pt idx="11">
                  <c:v>0</c:v>
                </c:pt>
                <c:pt idx="12">
                  <c:v>550952.30000000005</c:v>
                </c:pt>
                <c:pt idx="13">
                  <c:v>747178.20000000007</c:v>
                </c:pt>
                <c:pt idx="14">
                  <c:v>1476295.2</c:v>
                </c:pt>
                <c:pt idx="15">
                  <c:v>2797529.8000000003</c:v>
                </c:pt>
                <c:pt idx="16">
                  <c:v>2974662.7</c:v>
                </c:pt>
                <c:pt idx="17">
                  <c:v>3861166.25</c:v>
                </c:pt>
                <c:pt idx="18">
                  <c:v>3271857</c:v>
                </c:pt>
                <c:pt idx="19">
                  <c:v>3102548</c:v>
                </c:pt>
                <c:pt idx="20">
                  <c:v>2935355.6</c:v>
                </c:pt>
                <c:pt idx="21">
                  <c:v>2694375.3000000003</c:v>
                </c:pt>
                <c:pt idx="22">
                  <c:v>3346106.5</c:v>
                </c:pt>
                <c:pt idx="23">
                  <c:v>3423916.6000000006</c:v>
                </c:pt>
                <c:pt idx="24">
                  <c:v>3523007.3000000003</c:v>
                </c:pt>
                <c:pt idx="25">
                  <c:v>3907059.6999999997</c:v>
                </c:pt>
                <c:pt idx="26">
                  <c:v>3524676.4</c:v>
                </c:pt>
                <c:pt idx="27">
                  <c:v>3889677.6999999997</c:v>
                </c:pt>
                <c:pt idx="28">
                  <c:v>4507662.8</c:v>
                </c:pt>
                <c:pt idx="29">
                  <c:v>5857913.5999999996</c:v>
                </c:pt>
                <c:pt idx="30">
                  <c:v>4279907.2</c:v>
                </c:pt>
                <c:pt idx="31">
                  <c:v>5036635.7</c:v>
                </c:pt>
                <c:pt idx="32">
                  <c:v>5652983.1000000006</c:v>
                </c:pt>
                <c:pt idx="33">
                  <c:v>5024799.3999999994</c:v>
                </c:pt>
                <c:pt idx="34">
                  <c:v>5361797.7</c:v>
                </c:pt>
                <c:pt idx="35">
                  <c:v>5069734.2</c:v>
                </c:pt>
                <c:pt idx="36">
                  <c:v>5410271.7000000002</c:v>
                </c:pt>
                <c:pt idx="37">
                  <c:v>5586783.8000000007</c:v>
                </c:pt>
                <c:pt idx="38">
                  <c:v>5481507.3999999994</c:v>
                </c:pt>
                <c:pt idx="39">
                  <c:v>5967672.5</c:v>
                </c:pt>
                <c:pt idx="40">
                  <c:v>0</c:v>
                </c:pt>
                <c:pt idx="41">
                  <c:v>4992822.6999999993</c:v>
                </c:pt>
                <c:pt idx="42">
                  <c:v>4542371.5000000009</c:v>
                </c:pt>
                <c:pt idx="43">
                  <c:v>4975207.5000000009</c:v>
                </c:pt>
                <c:pt idx="44">
                  <c:v>3426281.6999999997</c:v>
                </c:pt>
                <c:pt idx="45">
                  <c:v>4601434.68</c:v>
                </c:pt>
                <c:pt idx="46">
                  <c:v>4483934.0999999996</c:v>
                </c:pt>
                <c:pt idx="47">
                  <c:v>5817193.2000000011</c:v>
                </c:pt>
                <c:pt idx="48">
                  <c:v>5263549.9999999991</c:v>
                </c:pt>
                <c:pt idx="49">
                  <c:v>5762957.2000000002</c:v>
                </c:pt>
                <c:pt idx="50">
                  <c:v>5742373.2000000002</c:v>
                </c:pt>
                <c:pt idx="51">
                  <c:v>6571679.0999999996</c:v>
                </c:pt>
              </c:numCache>
            </c:numRef>
          </c:val>
          <c:extLst>
            <c:ext xmlns:c16="http://schemas.microsoft.com/office/drawing/2014/chart" uri="{C3380CC4-5D6E-409C-BE32-E72D297353CC}">
              <c16:uniqueId val="{00000000-A98B-1D4E-8A7F-F25920B3E687}"/>
            </c:ext>
          </c:extLst>
        </c:ser>
        <c:ser>
          <c:idx val="1"/>
          <c:order val="1"/>
          <c:tx>
            <c:strRef>
              <c:f>Guwahati!$AF$5</c:f>
              <c:strCache>
                <c:ptCount val="1"/>
                <c:pt idx="0">
                  <c:v>Total Sold Kgs 2016</c:v>
                </c:pt>
              </c:strCache>
            </c:strRef>
          </c:tx>
          <c:spPr>
            <a:solidFill>
              <a:srgbClr val="993366"/>
            </a:solidFill>
            <a:ln w="12700">
              <a:solidFill>
                <a:srgbClr val="000000"/>
              </a:solidFill>
              <a:prstDash val="solid"/>
            </a:ln>
          </c:spPr>
          <c:invertIfNegative val="0"/>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Guwahati!$AF$7:$AF$58</c:f>
              <c:numCache>
                <c:formatCode>0.00</c:formatCode>
                <c:ptCount val="52"/>
                <c:pt idx="0">
                  <c:v>4854409.3999999994</c:v>
                </c:pt>
                <c:pt idx="1">
                  <c:v>2031412.5</c:v>
                </c:pt>
                <c:pt idx="2">
                  <c:v>4154094.4000000004</c:v>
                </c:pt>
                <c:pt idx="3">
                  <c:v>2667593.5</c:v>
                </c:pt>
                <c:pt idx="4">
                  <c:v>2413815.4000000004</c:v>
                </c:pt>
                <c:pt idx="5">
                  <c:v>1784592.5</c:v>
                </c:pt>
                <c:pt idx="6">
                  <c:v>1062455.6000000001</c:v>
                </c:pt>
                <c:pt idx="7">
                  <c:v>887551.5</c:v>
                </c:pt>
                <c:pt idx="8">
                  <c:v>0</c:v>
                </c:pt>
                <c:pt idx="9">
                  <c:v>1024893.2</c:v>
                </c:pt>
                <c:pt idx="10">
                  <c:v>0</c:v>
                </c:pt>
                <c:pt idx="11">
                  <c:v>0</c:v>
                </c:pt>
                <c:pt idx="12">
                  <c:v>397970.49999999994</c:v>
                </c:pt>
                <c:pt idx="13">
                  <c:v>507205.7</c:v>
                </c:pt>
                <c:pt idx="14">
                  <c:v>987782.1</c:v>
                </c:pt>
                <c:pt idx="15">
                  <c:v>1968171.7999999998</c:v>
                </c:pt>
                <c:pt idx="16">
                  <c:v>2052060.5</c:v>
                </c:pt>
                <c:pt idx="17">
                  <c:v>2525662.2999999998</c:v>
                </c:pt>
                <c:pt idx="18">
                  <c:v>2495799.4</c:v>
                </c:pt>
                <c:pt idx="19">
                  <c:v>2246262.9</c:v>
                </c:pt>
                <c:pt idx="20">
                  <c:v>1961855.2000000002</c:v>
                </c:pt>
                <c:pt idx="21">
                  <c:v>2126334</c:v>
                </c:pt>
                <c:pt idx="22">
                  <c:v>2633915.3000000003</c:v>
                </c:pt>
                <c:pt idx="23">
                  <c:v>2910458.2</c:v>
                </c:pt>
                <c:pt idx="24">
                  <c:v>2667431.4000000004</c:v>
                </c:pt>
                <c:pt idx="25">
                  <c:v>2834791.8000000003</c:v>
                </c:pt>
                <c:pt idx="26">
                  <c:v>2569017.2000000002</c:v>
                </c:pt>
                <c:pt idx="27">
                  <c:v>2941234.1</c:v>
                </c:pt>
                <c:pt idx="28">
                  <c:v>3238127.6999999997</c:v>
                </c:pt>
                <c:pt idx="29">
                  <c:v>4017002.0999999996</c:v>
                </c:pt>
                <c:pt idx="30">
                  <c:v>2931755.7</c:v>
                </c:pt>
                <c:pt idx="31">
                  <c:v>3331523.1</c:v>
                </c:pt>
                <c:pt idx="32">
                  <c:v>3935003.1</c:v>
                </c:pt>
                <c:pt idx="33">
                  <c:v>3414671.9000000004</c:v>
                </c:pt>
                <c:pt idx="34">
                  <c:v>3861528.8000000003</c:v>
                </c:pt>
                <c:pt idx="35">
                  <c:v>3664721.9999999995</c:v>
                </c:pt>
                <c:pt idx="36">
                  <c:v>3636291.3999999994</c:v>
                </c:pt>
                <c:pt idx="37">
                  <c:v>4042234.8000000007</c:v>
                </c:pt>
                <c:pt idx="38">
                  <c:v>4190415.1</c:v>
                </c:pt>
                <c:pt idx="39">
                  <c:v>4022299.5</c:v>
                </c:pt>
                <c:pt idx="40">
                  <c:v>0</c:v>
                </c:pt>
                <c:pt idx="41">
                  <c:v>3700282.5000000005</c:v>
                </c:pt>
                <c:pt idx="42">
                  <c:v>3565744.5</c:v>
                </c:pt>
                <c:pt idx="43">
                  <c:v>3664196.0999999996</c:v>
                </c:pt>
                <c:pt idx="44">
                  <c:v>2742878.8</c:v>
                </c:pt>
                <c:pt idx="45">
                  <c:v>2996025.8800000004</c:v>
                </c:pt>
                <c:pt idx="46">
                  <c:v>3254807.0999999996</c:v>
                </c:pt>
                <c:pt idx="47">
                  <c:v>3889242.6</c:v>
                </c:pt>
                <c:pt idx="48">
                  <c:v>3807591</c:v>
                </c:pt>
                <c:pt idx="49">
                  <c:v>4071338.9999999995</c:v>
                </c:pt>
                <c:pt idx="50">
                  <c:v>4130097.9999999995</c:v>
                </c:pt>
                <c:pt idx="51">
                  <c:v>4570567.7</c:v>
                </c:pt>
              </c:numCache>
            </c:numRef>
          </c:val>
          <c:extLst>
            <c:ext xmlns:c16="http://schemas.microsoft.com/office/drawing/2014/chart" uri="{C3380CC4-5D6E-409C-BE32-E72D297353CC}">
              <c16:uniqueId val="{00000001-A98B-1D4E-8A7F-F25920B3E687}"/>
            </c:ext>
          </c:extLst>
        </c:ser>
        <c:dLbls>
          <c:showLegendKey val="0"/>
          <c:showVal val="0"/>
          <c:showCatName val="0"/>
          <c:showSerName val="0"/>
          <c:showPercent val="0"/>
          <c:showBubbleSize val="0"/>
        </c:dLbls>
        <c:gapWidth val="150"/>
        <c:axId val="47020288"/>
        <c:axId val="47026560"/>
      </c:barChart>
      <c:catAx>
        <c:axId val="4702028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7896497166826907"/>
              <c:y val="0.819178233351469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026560"/>
        <c:crosses val="autoZero"/>
        <c:auto val="1"/>
        <c:lblAlgn val="ctr"/>
        <c:lblOffset val="100"/>
        <c:tickLblSkip val="1"/>
        <c:tickMarkSkip val="1"/>
        <c:noMultiLvlLbl val="0"/>
      </c:catAx>
      <c:valAx>
        <c:axId val="4702656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020288"/>
        <c:crosses val="autoZero"/>
        <c:crossBetween val="between"/>
        <c:dispUnits>
          <c:builtInUnit val="millions"/>
          <c:dispUnitsLbl>
            <c:layout>
              <c:manualLayout>
                <c:xMode val="edge"/>
                <c:yMode val="edge"/>
                <c:x val="2.4271883014580602E-2"/>
                <c:y val="0.1890410958904154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59258"/>
          <c:y val="0.90991243211715667"/>
          <c:w val="0.39398263301200143"/>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Guwahati During 2016 Vs 2015</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Guwahati!$AG$7:$AG$58</c:f>
              <c:numCache>
                <c:formatCode>0.00</c:formatCode>
                <c:ptCount val="52"/>
                <c:pt idx="0">
                  <c:v>129.2072446067443</c:v>
                </c:pt>
                <c:pt idx="1">
                  <c:v>128.7154477727197</c:v>
                </c:pt>
                <c:pt idx="2">
                  <c:v>115.43424959916334</c:v>
                </c:pt>
                <c:pt idx="3">
                  <c:v>115.74124200689614</c:v>
                </c:pt>
                <c:pt idx="4">
                  <c:v>113.10424700591302</c:v>
                </c:pt>
                <c:pt idx="5">
                  <c:v>113.38551439674352</c:v>
                </c:pt>
                <c:pt idx="6">
                  <c:v>108.34450766477018</c:v>
                </c:pt>
                <c:pt idx="7">
                  <c:v>108.51355267586332</c:v>
                </c:pt>
                <c:pt idx="8">
                  <c:v>0</c:v>
                </c:pt>
                <c:pt idx="9">
                  <c:v>105.37620451307903</c:v>
                </c:pt>
                <c:pt idx="10">
                  <c:v>0</c:v>
                </c:pt>
                <c:pt idx="11">
                  <c:v>0</c:v>
                </c:pt>
                <c:pt idx="12">
                  <c:v>119.22713346460378</c:v>
                </c:pt>
                <c:pt idx="13">
                  <c:v>170.59840422417116</c:v>
                </c:pt>
                <c:pt idx="14">
                  <c:v>154.51192014429711</c:v>
                </c:pt>
                <c:pt idx="15">
                  <c:v>146.73908899698401</c:v>
                </c:pt>
                <c:pt idx="16">
                  <c:v>140.07818367181181</c:v>
                </c:pt>
                <c:pt idx="17">
                  <c:v>133.56897243656564</c:v>
                </c:pt>
                <c:pt idx="18">
                  <c:v>136.33763389316704</c:v>
                </c:pt>
                <c:pt idx="19">
                  <c:v>129.55977064246926</c:v>
                </c:pt>
                <c:pt idx="20">
                  <c:v>133.92765111901357</c:v>
                </c:pt>
                <c:pt idx="21">
                  <c:v>146.72414640884654</c:v>
                </c:pt>
                <c:pt idx="22">
                  <c:v>150.40535583398986</c:v>
                </c:pt>
                <c:pt idx="23">
                  <c:v>153.28593618770574</c:v>
                </c:pt>
                <c:pt idx="24">
                  <c:v>153.31793156170482</c:v>
                </c:pt>
                <c:pt idx="25">
                  <c:v>155.27651462398964</c:v>
                </c:pt>
                <c:pt idx="26">
                  <c:v>156.03536787091565</c:v>
                </c:pt>
                <c:pt idx="27">
                  <c:v>154.33613950918527</c:v>
                </c:pt>
                <c:pt idx="28">
                  <c:v>150.21337574398723</c:v>
                </c:pt>
                <c:pt idx="29">
                  <c:v>146.36186311444357</c:v>
                </c:pt>
                <c:pt idx="30">
                  <c:v>144.59603551290544</c:v>
                </c:pt>
                <c:pt idx="31">
                  <c:v>143.71942753858616</c:v>
                </c:pt>
                <c:pt idx="32">
                  <c:v>141.49798131976453</c:v>
                </c:pt>
                <c:pt idx="33">
                  <c:v>142.38103706550808</c:v>
                </c:pt>
                <c:pt idx="34">
                  <c:v>141.59791846971041</c:v>
                </c:pt>
                <c:pt idx="35">
                  <c:v>140.31606047435551</c:v>
                </c:pt>
                <c:pt idx="36">
                  <c:v>138.3690525755847</c:v>
                </c:pt>
                <c:pt idx="37">
                  <c:v>139.63202700011763</c:v>
                </c:pt>
                <c:pt idx="38">
                  <c:v>138.96958700876004</c:v>
                </c:pt>
                <c:pt idx="39">
                  <c:v>139.25034741492834</c:v>
                </c:pt>
                <c:pt idx="40">
                  <c:v>0</c:v>
                </c:pt>
                <c:pt idx="41">
                  <c:v>140.71242235433516</c:v>
                </c:pt>
                <c:pt idx="42">
                  <c:v>138.31466461718512</c:v>
                </c:pt>
                <c:pt idx="43">
                  <c:v>137.40752349560574</c:v>
                </c:pt>
                <c:pt idx="44">
                  <c:v>139.21671635847287</c:v>
                </c:pt>
                <c:pt idx="45">
                  <c:v>137.27852835410803</c:v>
                </c:pt>
                <c:pt idx="46">
                  <c:v>138.21598320094429</c:v>
                </c:pt>
                <c:pt idx="47">
                  <c:v>133.81380676277925</c:v>
                </c:pt>
                <c:pt idx="48">
                  <c:v>134.05558144083048</c:v>
                </c:pt>
                <c:pt idx="49">
                  <c:v>130.62166310468629</c:v>
                </c:pt>
                <c:pt idx="50">
                  <c:v>131.56103752344998</c:v>
                </c:pt>
                <c:pt idx="51">
                  <c:v>128.13519998692036</c:v>
                </c:pt>
              </c:numCache>
            </c:numRef>
          </c:val>
          <c:smooth val="0"/>
          <c:extLst>
            <c:ext xmlns:c16="http://schemas.microsoft.com/office/drawing/2014/chart" uri="{C3380CC4-5D6E-409C-BE32-E72D297353CC}">
              <c16:uniqueId val="{00000000-AE92-3B48-919A-F89A91584DAA}"/>
            </c:ext>
          </c:extLst>
        </c:ser>
        <c:ser>
          <c:idx val="1"/>
          <c:order val="1"/>
          <c:tx>
            <c:strRef>
              <c:f>Guwahati!$BO$5</c:f>
              <c:strCache>
                <c:ptCount val="1"/>
                <c:pt idx="0">
                  <c:v>Avg Price 2015</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Guwahati!$C$7:$C$58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Guwahati!$BO$7:$BO$58</c:f>
              <c:numCache>
                <c:formatCode>0.00</c:formatCode>
                <c:ptCount val="52"/>
                <c:pt idx="0">
                  <c:v>113.59743087401819</c:v>
                </c:pt>
                <c:pt idx="1">
                  <c:v>122.6794807605413</c:v>
                </c:pt>
                <c:pt idx="2">
                  <c:v>108.61976765542889</c:v>
                </c:pt>
                <c:pt idx="3">
                  <c:v>105.44234286290693</c:v>
                </c:pt>
                <c:pt idx="4">
                  <c:v>100.34952421402079</c:v>
                </c:pt>
                <c:pt idx="5">
                  <c:v>101.11860984642389</c:v>
                </c:pt>
                <c:pt idx="6">
                  <c:v>102.69972105805459</c:v>
                </c:pt>
                <c:pt idx="7">
                  <c:v>104.09952758940334</c:v>
                </c:pt>
                <c:pt idx="8">
                  <c:v>100.98407593613587</c:v>
                </c:pt>
                <c:pt idx="9">
                  <c:v>104.97642743595115</c:v>
                </c:pt>
                <c:pt idx="10">
                  <c:v>0</c:v>
                </c:pt>
                <c:pt idx="11">
                  <c:v>0</c:v>
                </c:pt>
                <c:pt idx="12">
                  <c:v>91.645333094851125</c:v>
                </c:pt>
                <c:pt idx="13">
                  <c:v>138.55523837809326</c:v>
                </c:pt>
                <c:pt idx="14">
                  <c:v>157.02465751418347</c:v>
                </c:pt>
                <c:pt idx="15">
                  <c:v>121.14011003869494</c:v>
                </c:pt>
                <c:pt idx="16">
                  <c:v>148.46248891923969</c:v>
                </c:pt>
                <c:pt idx="17">
                  <c:v>149.14548647730638</c:v>
                </c:pt>
                <c:pt idx="18">
                  <c:v>143.61565018882868</c:v>
                </c:pt>
                <c:pt idx="19">
                  <c:v>145.98462525286598</c:v>
                </c:pt>
                <c:pt idx="20">
                  <c:v>144.54846169740287</c:v>
                </c:pt>
                <c:pt idx="21">
                  <c:v>149.27985338906009</c:v>
                </c:pt>
                <c:pt idx="22">
                  <c:v>151.38094659385098</c:v>
                </c:pt>
                <c:pt idx="23">
                  <c:v>152.31197528205925</c:v>
                </c:pt>
                <c:pt idx="24">
                  <c:v>153.64960736628981</c:v>
                </c:pt>
                <c:pt idx="25">
                  <c:v>154.12725944010214</c:v>
                </c:pt>
                <c:pt idx="26">
                  <c:v>155.3795657815991</c:v>
                </c:pt>
                <c:pt idx="27">
                  <c:v>151.77839281442334</c:v>
                </c:pt>
                <c:pt idx="28">
                  <c:v>158.17225420489228</c:v>
                </c:pt>
                <c:pt idx="29">
                  <c:v>153.82147861689177</c:v>
                </c:pt>
                <c:pt idx="30">
                  <c:v>152.66308478449682</c:v>
                </c:pt>
                <c:pt idx="31">
                  <c:v>152.81703649871659</c:v>
                </c:pt>
                <c:pt idx="32">
                  <c:v>152.87795650143133</c:v>
                </c:pt>
                <c:pt idx="33">
                  <c:v>153.40100443911248</c:v>
                </c:pt>
                <c:pt idx="34">
                  <c:v>150.88057762684468</c:v>
                </c:pt>
                <c:pt idx="35">
                  <c:v>144.82242524088232</c:v>
                </c:pt>
                <c:pt idx="36">
                  <c:v>144.86520245230733</c:v>
                </c:pt>
                <c:pt idx="37">
                  <c:v>146.99133933663947</c:v>
                </c:pt>
                <c:pt idx="38">
                  <c:v>145.55294300650078</c:v>
                </c:pt>
                <c:pt idx="39">
                  <c:v>141.69127725102416</c:v>
                </c:pt>
                <c:pt idx="40">
                  <c:v>141.20269518204717</c:v>
                </c:pt>
                <c:pt idx="41">
                  <c:v>0</c:v>
                </c:pt>
                <c:pt idx="42">
                  <c:v>140.67045752426819</c:v>
                </c:pt>
                <c:pt idx="43">
                  <c:v>141.44407112778333</c:v>
                </c:pt>
                <c:pt idx="44">
                  <c:v>147.77232880849843</c:v>
                </c:pt>
                <c:pt idx="45">
                  <c:v>142.00981961347529</c:v>
                </c:pt>
                <c:pt idx="46">
                  <c:v>145.05107549764375</c:v>
                </c:pt>
                <c:pt idx="47">
                  <c:v>137.19180921720417</c:v>
                </c:pt>
                <c:pt idx="48">
                  <c:v>133.64737652340645</c:v>
                </c:pt>
                <c:pt idx="49">
                  <c:v>134.51703648757248</c:v>
                </c:pt>
                <c:pt idx="50">
                  <c:v>135.31867042025829</c:v>
                </c:pt>
                <c:pt idx="51">
                  <c:v>125.97348092746022</c:v>
                </c:pt>
              </c:numCache>
            </c:numRef>
          </c:val>
          <c:smooth val="0"/>
          <c:extLst>
            <c:ext xmlns:c16="http://schemas.microsoft.com/office/drawing/2014/chart" uri="{C3380CC4-5D6E-409C-BE32-E72D297353CC}">
              <c16:uniqueId val="{00000001-AE92-3B48-919A-F89A91584DAA}"/>
            </c:ext>
          </c:extLst>
        </c:ser>
        <c:dLbls>
          <c:showLegendKey val="0"/>
          <c:showVal val="0"/>
          <c:showCatName val="0"/>
          <c:showSerName val="0"/>
          <c:showPercent val="0"/>
          <c:showBubbleSize val="0"/>
        </c:dLbls>
        <c:marker val="1"/>
        <c:smooth val="0"/>
        <c:axId val="47108864"/>
        <c:axId val="47111168"/>
      </c:lineChart>
      <c:catAx>
        <c:axId val="471088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469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111168"/>
        <c:crosses val="autoZero"/>
        <c:auto val="1"/>
        <c:lblAlgn val="ctr"/>
        <c:lblOffset val="100"/>
        <c:tickLblSkip val="1"/>
        <c:tickMarkSkip val="1"/>
        <c:noMultiLvlLbl val="0"/>
      </c:catAx>
      <c:valAx>
        <c:axId val="4711116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108864"/>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4023"/>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-2016</a:t>
            </a:r>
          </a:p>
        </c:rich>
      </c:tx>
      <c:layout>
        <c:manualLayout>
          <c:xMode val="edge"/>
          <c:yMode val="edge"/>
          <c:x val="0.19255704214143532"/>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Jalpiguri!$M$4</c:f>
              <c:strCache>
                <c:ptCount val="1"/>
                <c:pt idx="0">
                  <c:v>Total Offer Kgs 2016</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Jalpiguri!$M$7:$M$58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9B2D-5D4E-AFFE-07E648D98C18}"/>
            </c:ext>
          </c:extLst>
        </c:ser>
        <c:ser>
          <c:idx val="1"/>
          <c:order val="1"/>
          <c:tx>
            <c:strRef>
              <c:f>Jalpiguri!$AF$5</c:f>
              <c:strCache>
                <c:ptCount val="1"/>
                <c:pt idx="0">
                  <c:v>Total Sold Kgs 2016</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Jalpiguri!$AF$7:$AF$58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9B2D-5D4E-AFFE-07E648D98C18}"/>
            </c:ext>
          </c:extLst>
        </c:ser>
        <c:dLbls>
          <c:showLegendKey val="0"/>
          <c:showVal val="0"/>
          <c:showCatName val="0"/>
          <c:showSerName val="0"/>
          <c:showPercent val="0"/>
          <c:showBubbleSize val="0"/>
        </c:dLbls>
        <c:gapWidth val="150"/>
        <c:axId val="46887296"/>
        <c:axId val="46889216"/>
      </c:barChart>
      <c:catAx>
        <c:axId val="4688729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13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889216"/>
        <c:crosses val="autoZero"/>
        <c:auto val="1"/>
        <c:lblAlgn val="ctr"/>
        <c:lblOffset val="100"/>
        <c:tickLblSkip val="1"/>
        <c:tickMarkSkip val="1"/>
        <c:noMultiLvlLbl val="0"/>
      </c:catAx>
      <c:valAx>
        <c:axId val="468892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6887296"/>
        <c:crosses val="autoZero"/>
        <c:crossBetween val="between"/>
        <c:dispUnits>
          <c:builtInUnit val="millions"/>
          <c:dispUnitsLbl>
            <c:layout>
              <c:manualLayout>
                <c:xMode val="edge"/>
                <c:yMode val="edge"/>
                <c:x val="7.2992752760573133E-3"/>
                <c:y val="0.3842369153095671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78426"/>
          <c:y val="0.92118330036331653"/>
          <c:w val="0.40146007908346015"/>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2016 Vs. 2015</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7568"/>
          <c:w val="0.86206952378300361"/>
          <c:h val="0.5931386746004581"/>
        </c:manualLayout>
      </c:layout>
      <c:lineChart>
        <c:grouping val="standard"/>
        <c:varyColors val="0"/>
        <c:ser>
          <c:idx val="0"/>
          <c:order val="0"/>
          <c:tx>
            <c:strRef>
              <c:f>Jalpiguri!$AG$5</c:f>
              <c:strCache>
                <c:ptCount val="1"/>
                <c:pt idx="0">
                  <c:v>Avg Price 2016</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Jalpiguri!$AG$7:$AG$58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2F71-8240-8422-4B295451CC15}"/>
            </c:ext>
          </c:extLst>
        </c:ser>
        <c:ser>
          <c:idx val="1"/>
          <c:order val="1"/>
          <c:tx>
            <c:strRef>
              <c:f>Jalpiguri!$BO$5</c:f>
              <c:strCache>
                <c:ptCount val="1"/>
                <c:pt idx="0">
                  <c:v>Avg Price 2015</c:v>
                </c:pt>
              </c:strCache>
            </c:strRef>
          </c:tx>
          <c:val>
            <c:numRef>
              <c:f>Jalpiguri!$BO$7:$BO$58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100.63531200538374</c:v>
                </c:pt>
                <c:pt idx="32">
                  <c:v>100.83765939406524</c:v>
                </c:pt>
                <c:pt idx="33">
                  <c:v>90.279641558927068</c:v>
                </c:pt>
                <c:pt idx="34">
                  <c:v>103.443793</c:v>
                </c:pt>
                <c:pt idx="35">
                  <c:v>86.031991000000005</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2F71-8240-8422-4B295451CC15}"/>
            </c:ext>
          </c:extLst>
        </c:ser>
        <c:dLbls>
          <c:showLegendKey val="0"/>
          <c:showVal val="0"/>
          <c:showCatName val="0"/>
          <c:showSerName val="0"/>
          <c:showPercent val="0"/>
          <c:showBubbleSize val="0"/>
        </c:dLbls>
        <c:marker val="1"/>
        <c:smooth val="0"/>
        <c:axId val="47258624"/>
        <c:axId val="47289472"/>
      </c:lineChart>
      <c:catAx>
        <c:axId val="472586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2564"/>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289472"/>
        <c:crosses val="autoZero"/>
        <c:auto val="1"/>
        <c:lblAlgn val="ctr"/>
        <c:lblOffset val="100"/>
        <c:tickLblSkip val="1"/>
        <c:tickMarkSkip val="1"/>
        <c:noMultiLvlLbl val="0"/>
      </c:catAx>
      <c:valAx>
        <c:axId val="4728947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25862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1688"/>
          <c:w val="0.41511936339523114"/>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Coonoor Auction -2016</a:t>
            </a:r>
          </a:p>
        </c:rich>
      </c:tx>
      <c:layout>
        <c:manualLayout>
          <c:xMode val="edge"/>
          <c:yMode val="edge"/>
          <c:x val="0.19579316789946999"/>
          <c:y val="3.2876705226662049E-2"/>
        </c:manualLayout>
      </c:layout>
      <c:overlay val="0"/>
      <c:spPr>
        <a:noFill/>
        <a:ln w="25400">
          <a:noFill/>
        </a:ln>
      </c:spPr>
    </c:title>
    <c:autoTitleDeleted val="0"/>
    <c:plotArea>
      <c:layout>
        <c:manualLayout>
          <c:layoutTarget val="inner"/>
          <c:xMode val="edge"/>
          <c:yMode val="edge"/>
          <c:x val="6.1393187694383032E-2"/>
          <c:y val="0.17884152978580783"/>
          <c:w val="0.92207845364064589"/>
          <c:h val="0.56927022157172635"/>
        </c:manualLayout>
      </c:layout>
      <c:barChart>
        <c:barDir val="col"/>
        <c:grouping val="clustered"/>
        <c:varyColors val="0"/>
        <c:ser>
          <c:idx val="0"/>
          <c:order val="0"/>
          <c:tx>
            <c:strRef>
              <c:f>Coonoor!$M$4</c:f>
              <c:strCache>
                <c:ptCount val="1"/>
                <c:pt idx="0">
                  <c:v>Total Offer Kgs 2016</c:v>
                </c:pt>
              </c:strCache>
            </c:strRef>
          </c:tx>
          <c:spPr>
            <a:solidFill>
              <a:srgbClr val="9999FF"/>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Coonoor!$M$7:$M$58</c:f>
              <c:numCache>
                <c:formatCode>0.00</c:formatCode>
                <c:ptCount val="52"/>
                <c:pt idx="0">
                  <c:v>1332907</c:v>
                </c:pt>
                <c:pt idx="1">
                  <c:v>1029260.5</c:v>
                </c:pt>
                <c:pt idx="2">
                  <c:v>946534</c:v>
                </c:pt>
                <c:pt idx="3">
                  <c:v>724456</c:v>
                </c:pt>
                <c:pt idx="4">
                  <c:v>802461.5</c:v>
                </c:pt>
                <c:pt idx="5">
                  <c:v>795101</c:v>
                </c:pt>
                <c:pt idx="6">
                  <c:v>982950.5</c:v>
                </c:pt>
                <c:pt idx="7">
                  <c:v>958796</c:v>
                </c:pt>
                <c:pt idx="8">
                  <c:v>1199655</c:v>
                </c:pt>
                <c:pt idx="9">
                  <c:v>1227636.5</c:v>
                </c:pt>
                <c:pt idx="10">
                  <c:v>1274523.5</c:v>
                </c:pt>
                <c:pt idx="11">
                  <c:v>1081888.5</c:v>
                </c:pt>
                <c:pt idx="12">
                  <c:v>986642</c:v>
                </c:pt>
                <c:pt idx="13">
                  <c:v>941136.5</c:v>
                </c:pt>
                <c:pt idx="14">
                  <c:v>969767.5</c:v>
                </c:pt>
                <c:pt idx="15">
                  <c:v>929676</c:v>
                </c:pt>
                <c:pt idx="16">
                  <c:v>841384</c:v>
                </c:pt>
                <c:pt idx="17">
                  <c:v>802319.4</c:v>
                </c:pt>
                <c:pt idx="18">
                  <c:v>793690.3</c:v>
                </c:pt>
                <c:pt idx="19">
                  <c:v>745994.9</c:v>
                </c:pt>
                <c:pt idx="20">
                  <c:v>646466</c:v>
                </c:pt>
                <c:pt idx="21">
                  <c:v>788967.2</c:v>
                </c:pt>
                <c:pt idx="22">
                  <c:v>897014.4</c:v>
                </c:pt>
                <c:pt idx="23">
                  <c:v>1070985.2</c:v>
                </c:pt>
                <c:pt idx="24">
                  <c:v>1105537.6000000001</c:v>
                </c:pt>
                <c:pt idx="25">
                  <c:v>1300379.6000000001</c:v>
                </c:pt>
                <c:pt idx="26">
                  <c:v>1582987</c:v>
                </c:pt>
                <c:pt idx="27">
                  <c:v>1553543.4</c:v>
                </c:pt>
                <c:pt idx="28">
                  <c:v>1702576.6</c:v>
                </c:pt>
                <c:pt idx="29">
                  <c:v>1727818.9</c:v>
                </c:pt>
                <c:pt idx="30">
                  <c:v>1646338.6</c:v>
                </c:pt>
                <c:pt idx="31">
                  <c:v>1514452.5</c:v>
                </c:pt>
                <c:pt idx="32">
                  <c:v>1157386.5</c:v>
                </c:pt>
                <c:pt idx="33">
                  <c:v>998644.2</c:v>
                </c:pt>
                <c:pt idx="34">
                  <c:v>1191689.7</c:v>
                </c:pt>
                <c:pt idx="35">
                  <c:v>1148015</c:v>
                </c:pt>
                <c:pt idx="36">
                  <c:v>1052216</c:v>
                </c:pt>
                <c:pt idx="37">
                  <c:v>1304764.8</c:v>
                </c:pt>
                <c:pt idx="38">
                  <c:v>1360307.6</c:v>
                </c:pt>
                <c:pt idx="39">
                  <c:v>1592656</c:v>
                </c:pt>
                <c:pt idx="40">
                  <c:v>1419584.8</c:v>
                </c:pt>
                <c:pt idx="41">
                  <c:v>1183737</c:v>
                </c:pt>
                <c:pt idx="42">
                  <c:v>0</c:v>
                </c:pt>
                <c:pt idx="43">
                  <c:v>1434143.6</c:v>
                </c:pt>
                <c:pt idx="44">
                  <c:v>1503021.2</c:v>
                </c:pt>
                <c:pt idx="45">
                  <c:v>1056332</c:v>
                </c:pt>
                <c:pt idx="46">
                  <c:v>1050069.3999999999</c:v>
                </c:pt>
                <c:pt idx="47">
                  <c:v>996731.4</c:v>
                </c:pt>
                <c:pt idx="48">
                  <c:v>940394.6</c:v>
                </c:pt>
                <c:pt idx="49">
                  <c:v>900633.4</c:v>
                </c:pt>
                <c:pt idx="50">
                  <c:v>815827.4</c:v>
                </c:pt>
                <c:pt idx="51">
                  <c:v>0</c:v>
                </c:pt>
              </c:numCache>
            </c:numRef>
          </c:val>
          <c:extLst>
            <c:ext xmlns:c16="http://schemas.microsoft.com/office/drawing/2014/chart" uri="{C3380CC4-5D6E-409C-BE32-E72D297353CC}">
              <c16:uniqueId val="{00000000-AE0D-9645-996F-CD980D69FDB6}"/>
            </c:ext>
          </c:extLst>
        </c:ser>
        <c:ser>
          <c:idx val="1"/>
          <c:order val="1"/>
          <c:tx>
            <c:strRef>
              <c:f>Coonoor!$AF$5</c:f>
              <c:strCache>
                <c:ptCount val="1"/>
                <c:pt idx="0">
                  <c:v>Total Sold Kgs 2016</c:v>
                </c:pt>
              </c:strCache>
            </c:strRef>
          </c:tx>
          <c:spPr>
            <a:solidFill>
              <a:srgbClr val="993366"/>
            </a:solidFill>
            <a:ln w="12700">
              <a:solidFill>
                <a:srgbClr val="000000"/>
              </a:solidFill>
              <a:prstDash val="solid"/>
            </a:ln>
          </c:spPr>
          <c:invertIfNegative val="0"/>
          <c:cat>
            <c:numRef>
              <c:f>Coonoor!$C$7:$C$58</c:f>
              <c:numCache>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Coonoor!$AF$7:$AF$58</c:f>
              <c:numCache>
                <c:formatCode>0.00</c:formatCode>
                <c:ptCount val="52"/>
                <c:pt idx="0">
                  <c:v>1251594.5</c:v>
                </c:pt>
                <c:pt idx="1">
                  <c:v>927618.5</c:v>
                </c:pt>
                <c:pt idx="2">
                  <c:v>852285.5</c:v>
                </c:pt>
                <c:pt idx="3">
                  <c:v>658494.5</c:v>
                </c:pt>
                <c:pt idx="4">
                  <c:v>744604</c:v>
                </c:pt>
                <c:pt idx="5">
                  <c:v>710550.5</c:v>
                </c:pt>
                <c:pt idx="6">
                  <c:v>751609</c:v>
                </c:pt>
                <c:pt idx="7">
                  <c:v>717467.5</c:v>
                </c:pt>
                <c:pt idx="8">
                  <c:v>807165</c:v>
                </c:pt>
                <c:pt idx="9">
                  <c:v>907293.5</c:v>
                </c:pt>
                <c:pt idx="10">
                  <c:v>1039289.5</c:v>
                </c:pt>
                <c:pt idx="11">
                  <c:v>913258.5</c:v>
                </c:pt>
                <c:pt idx="12">
                  <c:v>851595.5</c:v>
                </c:pt>
                <c:pt idx="13">
                  <c:v>831846</c:v>
                </c:pt>
                <c:pt idx="14">
                  <c:v>881336.5</c:v>
                </c:pt>
                <c:pt idx="15">
                  <c:v>851287</c:v>
                </c:pt>
                <c:pt idx="16">
                  <c:v>803742.5</c:v>
                </c:pt>
                <c:pt idx="17">
                  <c:v>734408.9</c:v>
                </c:pt>
                <c:pt idx="18">
                  <c:v>753968.3</c:v>
                </c:pt>
                <c:pt idx="19">
                  <c:v>697414.3</c:v>
                </c:pt>
                <c:pt idx="20">
                  <c:v>602369</c:v>
                </c:pt>
                <c:pt idx="21">
                  <c:v>758605.2</c:v>
                </c:pt>
                <c:pt idx="22">
                  <c:v>848739</c:v>
                </c:pt>
                <c:pt idx="23">
                  <c:v>992072.4</c:v>
                </c:pt>
                <c:pt idx="24">
                  <c:v>1015897.6</c:v>
                </c:pt>
                <c:pt idx="25">
                  <c:v>1097019.6000000001</c:v>
                </c:pt>
                <c:pt idx="26">
                  <c:v>1310804.2</c:v>
                </c:pt>
                <c:pt idx="27">
                  <c:v>1156526.3999999999</c:v>
                </c:pt>
                <c:pt idx="28">
                  <c:v>1222619.3999999999</c:v>
                </c:pt>
                <c:pt idx="29">
                  <c:v>1431215</c:v>
                </c:pt>
                <c:pt idx="30">
                  <c:v>1538875</c:v>
                </c:pt>
                <c:pt idx="31">
                  <c:v>1444644.1</c:v>
                </c:pt>
                <c:pt idx="32">
                  <c:v>1057884.6000000001</c:v>
                </c:pt>
                <c:pt idx="33">
                  <c:v>935704.8</c:v>
                </c:pt>
                <c:pt idx="34">
                  <c:v>1098519.7</c:v>
                </c:pt>
                <c:pt idx="35">
                  <c:v>1065773.6000000001</c:v>
                </c:pt>
                <c:pt idx="36">
                  <c:v>949327</c:v>
                </c:pt>
                <c:pt idx="37">
                  <c:v>1134754</c:v>
                </c:pt>
                <c:pt idx="38">
                  <c:v>1206505.3999999999</c:v>
                </c:pt>
                <c:pt idx="39">
                  <c:v>1382836.8</c:v>
                </c:pt>
                <c:pt idx="40">
                  <c:v>954329</c:v>
                </c:pt>
                <c:pt idx="41">
                  <c:v>1109307.8</c:v>
                </c:pt>
                <c:pt idx="42">
                  <c:v>0</c:v>
                </c:pt>
                <c:pt idx="43">
                  <c:v>1351589.2</c:v>
                </c:pt>
                <c:pt idx="44">
                  <c:v>1364598.2</c:v>
                </c:pt>
                <c:pt idx="45">
                  <c:v>894284.2</c:v>
                </c:pt>
                <c:pt idx="46">
                  <c:v>979476</c:v>
                </c:pt>
                <c:pt idx="47">
                  <c:v>946112.8</c:v>
                </c:pt>
                <c:pt idx="48">
                  <c:v>888737</c:v>
                </c:pt>
                <c:pt idx="49">
                  <c:v>801434</c:v>
                </c:pt>
                <c:pt idx="50">
                  <c:v>767928.8</c:v>
                </c:pt>
                <c:pt idx="51">
                  <c:v>0</c:v>
                </c:pt>
              </c:numCache>
            </c:numRef>
          </c:val>
          <c:extLst>
            <c:ext xmlns:c16="http://schemas.microsoft.com/office/drawing/2014/chart" uri="{C3380CC4-5D6E-409C-BE32-E72D297353CC}">
              <c16:uniqueId val="{00000001-AE0D-9645-996F-CD980D69FDB6}"/>
            </c:ext>
          </c:extLst>
        </c:ser>
        <c:dLbls>
          <c:showLegendKey val="0"/>
          <c:showVal val="0"/>
          <c:showCatName val="0"/>
          <c:showSerName val="0"/>
          <c:showPercent val="0"/>
          <c:showBubbleSize val="0"/>
        </c:dLbls>
        <c:gapWidth val="150"/>
        <c:axId val="47184128"/>
        <c:axId val="47387008"/>
      </c:barChart>
      <c:catAx>
        <c:axId val="471841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2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47387008"/>
        <c:crosses val="autoZero"/>
        <c:auto val="1"/>
        <c:lblAlgn val="ctr"/>
        <c:lblOffset val="100"/>
        <c:tickLblSkip val="1"/>
        <c:tickMarkSkip val="1"/>
        <c:noMultiLvlLbl val="0"/>
      </c:catAx>
      <c:valAx>
        <c:axId val="47387008"/>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47184128"/>
        <c:crosses val="autoZero"/>
        <c:crossBetween val="between"/>
        <c:dispUnits>
          <c:builtInUnit val="millions"/>
          <c:dispUnitsLbl>
            <c:layout>
              <c:manualLayout>
                <c:xMode val="edge"/>
                <c:yMode val="edge"/>
                <c:x val="2.4271883014580602E-2"/>
                <c:y val="0.1890410958904154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17975"/>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755" r="0.7500000000000075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59</xdr:row>
      <xdr:rowOff>123825</xdr:rowOff>
    </xdr:from>
    <xdr:to>
      <xdr:col>12</xdr:col>
      <xdr:colOff>676275</xdr:colOff>
      <xdr:row>77</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59</xdr:row>
      <xdr:rowOff>85725</xdr:rowOff>
    </xdr:from>
    <xdr:to>
      <xdr:col>26</xdr:col>
      <xdr:colOff>219075</xdr:colOff>
      <xdr:row>79</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60</xdr:row>
      <xdr:rowOff>28575</xdr:rowOff>
    </xdr:from>
    <xdr:to>
      <xdr:col>36</xdr:col>
      <xdr:colOff>9525</xdr:colOff>
      <xdr:row>82</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190500</xdr:colOff>
      <xdr:row>60</xdr:row>
      <xdr:rowOff>28575</xdr:rowOff>
    </xdr:from>
    <xdr:to>
      <xdr:col>75</xdr:col>
      <xdr:colOff>47625</xdr:colOff>
      <xdr:row>82</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13</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476250</xdr:colOff>
      <xdr:row>63</xdr:row>
      <xdr:rowOff>66675</xdr:rowOff>
    </xdr:from>
    <xdr:to>
      <xdr:col>28</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12</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228600</xdr:colOff>
      <xdr:row>60</xdr:row>
      <xdr:rowOff>123825</xdr:rowOff>
    </xdr:from>
    <xdr:to>
      <xdr:col>24</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12</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76200</xdr:colOff>
      <xdr:row>59</xdr:row>
      <xdr:rowOff>66675</xdr:rowOff>
    </xdr:from>
    <xdr:to>
      <xdr:col>24</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14</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352425</xdr:colOff>
      <xdr:row>59</xdr:row>
      <xdr:rowOff>19050</xdr:rowOff>
    </xdr:from>
    <xdr:to>
      <xdr:col>26</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14</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314325</xdr:colOff>
      <xdr:row>59</xdr:row>
      <xdr:rowOff>85725</xdr:rowOff>
    </xdr:from>
    <xdr:to>
      <xdr:col>31</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60</xdr:row>
      <xdr:rowOff>85725</xdr:rowOff>
    </xdr:from>
    <xdr:to>
      <xdr:col>10</xdr:col>
      <xdr:colOff>704850</xdr:colOff>
      <xdr:row>83</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60</xdr:row>
      <xdr:rowOff>66675</xdr:rowOff>
    </xdr:from>
    <xdr:to>
      <xdr:col>26</xdr:col>
      <xdr:colOff>238125</xdr:colOff>
      <xdr:row>84</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13</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61</xdr:row>
      <xdr:rowOff>133350</xdr:rowOff>
    </xdr:from>
    <xdr:to>
      <xdr:col>30</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59</xdr:row>
      <xdr:rowOff>38100</xdr:rowOff>
    </xdr:from>
    <xdr:to>
      <xdr:col>13</xdr:col>
      <xdr:colOff>104775</xdr:colOff>
      <xdr:row>81</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59</xdr:row>
      <xdr:rowOff>28575</xdr:rowOff>
    </xdr:from>
    <xdr:to>
      <xdr:col>30</xdr:col>
      <xdr:colOff>276225</xdr:colOff>
      <xdr:row>81</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topLeftCell="A7" workbookViewId="0">
      <selection activeCell="L25" sqref="L25"/>
    </sheetView>
  </sheetViews>
  <sheetFormatPr baseColWidth="10" defaultColWidth="8.83203125" defaultRowHeight="13" x14ac:dyDescent="0.15"/>
  <sheetData>
    <row r="5" spans="1:9" ht="25" x14ac:dyDescent="0.25">
      <c r="A5" s="128" t="s">
        <v>11</v>
      </c>
      <c r="B5" s="128"/>
      <c r="C5" s="128"/>
      <c r="D5" s="128"/>
      <c r="E5" s="128"/>
      <c r="F5" s="128"/>
      <c r="G5" s="128"/>
      <c r="H5" s="128"/>
      <c r="I5" s="128"/>
    </row>
    <row r="6" spans="1:9" ht="25" x14ac:dyDescent="0.25">
      <c r="A6" s="15"/>
      <c r="B6" s="16"/>
      <c r="C6" s="16"/>
      <c r="D6" s="16"/>
      <c r="E6" s="16"/>
      <c r="F6" s="16"/>
      <c r="G6" s="16"/>
      <c r="H6" s="16"/>
      <c r="I6" s="16"/>
    </row>
    <row r="7" spans="1:9" ht="26" thickBot="1" x14ac:dyDescent="0.3">
      <c r="A7" s="15"/>
      <c r="B7" s="16"/>
      <c r="C7" s="16"/>
      <c r="D7" s="16"/>
      <c r="E7" s="16"/>
      <c r="F7" s="16"/>
      <c r="G7" s="16"/>
      <c r="H7" s="16"/>
      <c r="I7" s="16"/>
    </row>
    <row r="8" spans="1:9" ht="122.25" customHeight="1" thickBot="1" x14ac:dyDescent="0.2">
      <c r="A8" s="129" t="s">
        <v>15</v>
      </c>
      <c r="B8" s="130"/>
      <c r="C8" s="130"/>
      <c r="D8" s="130"/>
      <c r="E8" s="130"/>
      <c r="F8" s="130"/>
      <c r="G8" s="130"/>
      <c r="H8" s="130"/>
      <c r="I8" s="131"/>
    </row>
    <row r="23" spans="1:9" ht="14" thickBot="1" x14ac:dyDescent="0.2"/>
    <row r="24" spans="1:9" x14ac:dyDescent="0.15">
      <c r="A24" s="82" t="s">
        <v>12</v>
      </c>
      <c r="B24" s="83"/>
      <c r="C24" s="83"/>
      <c r="D24" s="83"/>
      <c r="E24" s="83"/>
      <c r="F24" s="83"/>
      <c r="G24" s="83"/>
      <c r="H24" s="83"/>
      <c r="I24" s="84"/>
    </row>
    <row r="25" spans="1:9" ht="206.25" customHeight="1" thickBot="1" x14ac:dyDescent="0.2">
      <c r="A25" s="132" t="s">
        <v>46</v>
      </c>
      <c r="B25" s="133"/>
      <c r="C25" s="133"/>
      <c r="D25" s="133"/>
      <c r="E25" s="133"/>
      <c r="F25" s="133"/>
      <c r="G25" s="133"/>
      <c r="H25" s="133"/>
      <c r="I25" s="134"/>
    </row>
  </sheetData>
  <mergeCells count="3">
    <mergeCell ref="A5:I5"/>
    <mergeCell ref="A8:I8"/>
    <mergeCell ref="A25:I25"/>
  </mergeCells>
  <phoneticPr fontId="6"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M60"/>
  <sheetViews>
    <sheetView topLeftCell="O40" workbookViewId="0">
      <selection activeCell="AF60" sqref="AF60"/>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7" width="14" customWidth="1"/>
    <col min="8" max="8" width="10.1640625" bestFit="1" customWidth="1"/>
    <col min="9" max="9" width="10.1640625" customWidth="1"/>
    <col min="10" max="10" width="11" bestFit="1" customWidth="1"/>
    <col min="11" max="11" width="11.1640625" bestFit="1" customWidth="1"/>
    <col min="12" max="12" width="12.83203125" bestFit="1" customWidth="1"/>
    <col min="13" max="13" width="10.5" bestFit="1" customWidth="1"/>
    <col min="14" max="14" width="9.33203125" bestFit="1" customWidth="1"/>
    <col min="15" max="15" width="10.5" bestFit="1" customWidth="1"/>
    <col min="16" max="16" width="9.33203125" bestFit="1" customWidth="1"/>
    <col min="17" max="17" width="9.5" bestFit="1" customWidth="1"/>
    <col min="18" max="18" width="9.6640625" bestFit="1" customWidth="1"/>
    <col min="19" max="20" width="9.33203125" bestFit="1" customWidth="1"/>
    <col min="21" max="28" width="9.33203125" customWidth="1"/>
    <col min="29" max="29" width="10.5" bestFit="1" customWidth="1"/>
    <col min="30" max="30" width="9.33203125" customWidth="1"/>
    <col min="31" max="31" width="10.5" bestFit="1" customWidth="1"/>
    <col min="32" max="32" width="9.6640625" bestFit="1" customWidth="1"/>
    <col min="34" max="34" width="9.6640625" bestFit="1" customWidth="1"/>
    <col min="36" max="37" width="10.5" bestFit="1" customWidth="1"/>
    <col min="38" max="38" width="10.5" customWidth="1"/>
    <col min="39" max="40" width="10.5" bestFit="1" customWidth="1"/>
    <col min="41" max="42" width="10.5" customWidth="1"/>
    <col min="43" max="43" width="11.1640625" bestFit="1" customWidth="1"/>
    <col min="44" max="44" width="11.1640625" customWidth="1"/>
    <col min="45" max="45" width="10.5" customWidth="1"/>
    <col min="46" max="46" width="10.5" bestFit="1" customWidth="1"/>
    <col min="47" max="47" width="12.1640625" bestFit="1" customWidth="1"/>
    <col min="48" max="48" width="10.5" bestFit="1" customWidth="1"/>
    <col min="49" max="49" width="9.33203125" bestFit="1" customWidth="1"/>
    <col min="50" max="51" width="9.33203125" customWidth="1"/>
    <col min="52" max="52" width="9.5" bestFit="1" customWidth="1"/>
    <col min="53" max="55" width="9.33203125" bestFit="1" customWidth="1"/>
    <col min="56" max="57" width="9.33203125" customWidth="1"/>
    <col min="64" max="64" width="11" bestFit="1" customWidth="1"/>
    <col min="65" max="65" width="9.6640625" bestFit="1" customWidth="1"/>
  </cols>
  <sheetData>
    <row r="2" spans="1:65" ht="12.75" customHeight="1" x14ac:dyDescent="0.15">
      <c r="B2" s="137" t="s">
        <v>43</v>
      </c>
      <c r="C2" s="138"/>
      <c r="D2" s="138"/>
      <c r="E2" s="138"/>
      <c r="F2" s="138"/>
      <c r="G2" s="138"/>
      <c r="H2" s="138"/>
      <c r="I2" s="138"/>
      <c r="J2" s="138"/>
      <c r="K2" s="138"/>
      <c r="L2" s="138"/>
      <c r="M2" s="139"/>
      <c r="N2" s="139"/>
      <c r="O2" s="139"/>
      <c r="P2" s="139"/>
      <c r="Q2" s="139"/>
      <c r="R2" s="139"/>
      <c r="S2" s="139"/>
      <c r="T2" s="139"/>
      <c r="U2" s="139"/>
      <c r="V2" s="139"/>
      <c r="W2" s="139"/>
      <c r="X2" s="139"/>
      <c r="Y2" s="139"/>
      <c r="Z2" s="139"/>
      <c r="AA2" s="139"/>
      <c r="AB2" s="139"/>
      <c r="AC2" s="139"/>
      <c r="AD2" s="139"/>
      <c r="AI2" s="138" t="s">
        <v>28</v>
      </c>
      <c r="AJ2" s="138"/>
      <c r="AK2" s="138"/>
      <c r="AL2" s="138"/>
      <c r="AM2" s="138"/>
      <c r="AN2" s="138"/>
      <c r="AO2" s="138"/>
      <c r="AP2" s="138"/>
      <c r="AQ2" s="138"/>
      <c r="AR2" s="139"/>
      <c r="AS2" s="139"/>
      <c r="AT2" s="139"/>
      <c r="AU2" s="139"/>
      <c r="AV2" s="139"/>
      <c r="AW2" s="139"/>
      <c r="AX2" s="139"/>
      <c r="AY2" s="139"/>
      <c r="AZ2" s="139"/>
      <c r="BA2" s="139"/>
      <c r="BB2" s="139"/>
    </row>
    <row r="3" spans="1:65" ht="33" customHeight="1" x14ac:dyDescent="0.15">
      <c r="A3" s="136" t="s">
        <v>14</v>
      </c>
      <c r="B3" s="136" t="s">
        <v>30</v>
      </c>
      <c r="C3" s="146" t="s">
        <v>10</v>
      </c>
      <c r="D3" s="147"/>
      <c r="E3" s="147"/>
      <c r="F3" s="147"/>
      <c r="G3" s="147"/>
      <c r="H3" s="147"/>
      <c r="I3" s="147"/>
      <c r="J3" s="147"/>
      <c r="K3" s="147"/>
      <c r="L3" s="148"/>
      <c r="M3" s="135" t="s">
        <v>1</v>
      </c>
      <c r="N3" s="135"/>
      <c r="O3" s="135"/>
      <c r="P3" s="135"/>
      <c r="Q3" s="135"/>
      <c r="R3" s="135"/>
      <c r="S3" s="135"/>
      <c r="T3" s="135"/>
      <c r="U3" s="135"/>
      <c r="V3" s="135"/>
      <c r="W3" s="135"/>
      <c r="X3" s="135"/>
      <c r="Y3" s="135"/>
      <c r="Z3" s="135"/>
      <c r="AA3" s="135"/>
      <c r="AB3" s="135"/>
      <c r="AC3" s="135"/>
      <c r="AD3" s="135"/>
      <c r="AE3" s="135"/>
      <c r="AF3" s="135"/>
      <c r="AH3" s="136" t="s">
        <v>14</v>
      </c>
      <c r="AI3" s="136" t="s">
        <v>30</v>
      </c>
      <c r="AJ3" s="146" t="s">
        <v>10</v>
      </c>
      <c r="AK3" s="147"/>
      <c r="AL3" s="147"/>
      <c r="AM3" s="147"/>
      <c r="AN3" s="147"/>
      <c r="AO3" s="147"/>
      <c r="AP3" s="147"/>
      <c r="AQ3" s="147"/>
      <c r="AR3" s="28"/>
      <c r="AS3" s="28"/>
      <c r="AT3" s="135" t="s">
        <v>1</v>
      </c>
      <c r="AU3" s="135"/>
      <c r="AV3" s="135"/>
      <c r="AW3" s="135"/>
      <c r="AX3" s="135"/>
      <c r="AY3" s="135"/>
      <c r="AZ3" s="135"/>
      <c r="BA3" s="135"/>
      <c r="BB3" s="135"/>
      <c r="BC3" s="135"/>
      <c r="BD3" s="135"/>
      <c r="BE3" s="135"/>
      <c r="BF3" s="135"/>
      <c r="BG3" s="135"/>
      <c r="BH3" s="135"/>
      <c r="BI3" s="135"/>
      <c r="BJ3" s="135"/>
      <c r="BK3" s="135"/>
      <c r="BL3" s="135"/>
      <c r="BM3" s="135"/>
    </row>
    <row r="4" spans="1:65" ht="33" customHeight="1" x14ac:dyDescent="0.15">
      <c r="A4" s="136"/>
      <c r="B4" s="136"/>
      <c r="C4" s="2" t="s">
        <v>3</v>
      </c>
      <c r="D4" s="2" t="s">
        <v>4</v>
      </c>
      <c r="E4" s="2" t="s">
        <v>5</v>
      </c>
      <c r="F4" s="2" t="s">
        <v>6</v>
      </c>
      <c r="G4" s="2" t="s">
        <v>16</v>
      </c>
      <c r="H4" s="5" t="s">
        <v>7</v>
      </c>
      <c r="I4" s="5" t="s">
        <v>8</v>
      </c>
      <c r="J4" s="32" t="s">
        <v>13</v>
      </c>
      <c r="K4" s="32" t="s">
        <v>45</v>
      </c>
      <c r="L4" s="34"/>
      <c r="M4" s="135" t="s">
        <v>3</v>
      </c>
      <c r="N4" s="135"/>
      <c r="O4" s="135" t="s">
        <v>4</v>
      </c>
      <c r="P4" s="135"/>
      <c r="Q4" s="135" t="s">
        <v>5</v>
      </c>
      <c r="R4" s="135"/>
      <c r="S4" s="135" t="s">
        <v>6</v>
      </c>
      <c r="T4" s="135"/>
      <c r="U4" s="135" t="s">
        <v>16</v>
      </c>
      <c r="V4" s="135"/>
      <c r="W4" s="135" t="s">
        <v>7</v>
      </c>
      <c r="X4" s="135"/>
      <c r="Y4" s="135" t="s">
        <v>8</v>
      </c>
      <c r="Z4" s="135"/>
      <c r="AA4" s="135" t="s">
        <v>13</v>
      </c>
      <c r="AB4" s="135"/>
      <c r="AC4" s="135" t="s">
        <v>45</v>
      </c>
      <c r="AD4" s="135"/>
      <c r="AE4" s="34"/>
      <c r="AF4" s="34"/>
      <c r="AH4" s="136"/>
      <c r="AI4" s="136"/>
      <c r="AJ4" s="2" t="s">
        <v>3</v>
      </c>
      <c r="AK4" s="2" t="s">
        <v>4</v>
      </c>
      <c r="AL4" s="2" t="s">
        <v>5</v>
      </c>
      <c r="AM4" s="2" t="s">
        <v>6</v>
      </c>
      <c r="AN4" s="52" t="s">
        <v>16</v>
      </c>
      <c r="AO4" s="5" t="s">
        <v>7</v>
      </c>
      <c r="AP4" s="51" t="s">
        <v>8</v>
      </c>
      <c r="AQ4" s="10" t="s">
        <v>13</v>
      </c>
      <c r="AR4" s="10" t="s">
        <v>45</v>
      </c>
      <c r="AS4" s="34"/>
      <c r="AT4" s="135" t="s">
        <v>3</v>
      </c>
      <c r="AU4" s="135"/>
      <c r="AV4" s="135" t="s">
        <v>4</v>
      </c>
      <c r="AW4" s="135"/>
      <c r="AX4" s="135" t="s">
        <v>5</v>
      </c>
      <c r="AY4" s="135"/>
      <c r="AZ4" s="135" t="s">
        <v>6</v>
      </c>
      <c r="BA4" s="135"/>
      <c r="BB4" s="135" t="s">
        <v>16</v>
      </c>
      <c r="BC4" s="135"/>
      <c r="BD4" s="135" t="s">
        <v>7</v>
      </c>
      <c r="BE4" s="135"/>
      <c r="BF4" s="135" t="s">
        <v>8</v>
      </c>
      <c r="BG4" s="135"/>
      <c r="BH4" s="135" t="s">
        <v>13</v>
      </c>
      <c r="BI4" s="135"/>
      <c r="BJ4" s="135" t="s">
        <v>45</v>
      </c>
      <c r="BK4" s="135"/>
      <c r="BL4" s="34"/>
      <c r="BM4" s="34"/>
    </row>
    <row r="5" spans="1:65" ht="29.25" customHeight="1" x14ac:dyDescent="0.15">
      <c r="A5" s="136"/>
      <c r="B5" s="136"/>
      <c r="C5" s="5" t="s">
        <v>0</v>
      </c>
      <c r="D5" s="5" t="s">
        <v>0</v>
      </c>
      <c r="E5" s="5" t="s">
        <v>0</v>
      </c>
      <c r="F5" s="5" t="s">
        <v>0</v>
      </c>
      <c r="G5" s="5" t="s">
        <v>0</v>
      </c>
      <c r="H5" s="5" t="s">
        <v>0</v>
      </c>
      <c r="I5" s="5" t="s">
        <v>0</v>
      </c>
      <c r="J5" s="5" t="s">
        <v>0</v>
      </c>
      <c r="K5" s="5" t="s">
        <v>0</v>
      </c>
      <c r="L5" s="35" t="s">
        <v>35</v>
      </c>
      <c r="M5" s="5" t="s">
        <v>0</v>
      </c>
      <c r="N5" s="5" t="s">
        <v>2</v>
      </c>
      <c r="O5" s="5" t="s">
        <v>0</v>
      </c>
      <c r="P5" s="5" t="s">
        <v>2</v>
      </c>
      <c r="Q5" s="5" t="s">
        <v>0</v>
      </c>
      <c r="R5" s="5" t="s">
        <v>2</v>
      </c>
      <c r="S5" s="5" t="s">
        <v>0</v>
      </c>
      <c r="T5" s="5" t="s">
        <v>2</v>
      </c>
      <c r="U5" s="5" t="s">
        <v>0</v>
      </c>
      <c r="V5" s="5" t="s">
        <v>2</v>
      </c>
      <c r="W5" s="5" t="s">
        <v>0</v>
      </c>
      <c r="X5" s="5" t="s">
        <v>2</v>
      </c>
      <c r="Y5" s="5" t="s">
        <v>0</v>
      </c>
      <c r="Z5" s="5" t="s">
        <v>2</v>
      </c>
      <c r="AA5" s="5" t="s">
        <v>0</v>
      </c>
      <c r="AB5" s="5" t="s">
        <v>2</v>
      </c>
      <c r="AC5" s="5" t="s">
        <v>0</v>
      </c>
      <c r="AD5" s="5" t="s">
        <v>2</v>
      </c>
      <c r="AE5" s="35" t="s">
        <v>33</v>
      </c>
      <c r="AF5" s="35" t="s">
        <v>34</v>
      </c>
      <c r="AH5" s="136"/>
      <c r="AI5" s="136"/>
      <c r="AJ5" s="5" t="s">
        <v>0</v>
      </c>
      <c r="AK5" s="5" t="s">
        <v>0</v>
      </c>
      <c r="AL5" s="5" t="s">
        <v>0</v>
      </c>
      <c r="AM5" s="5" t="s">
        <v>0</v>
      </c>
      <c r="AN5" s="51" t="s">
        <v>0</v>
      </c>
      <c r="AO5" s="5" t="s">
        <v>0</v>
      </c>
      <c r="AP5" s="51" t="s">
        <v>0</v>
      </c>
      <c r="AQ5" s="5" t="s">
        <v>0</v>
      </c>
      <c r="AR5" s="5" t="s">
        <v>0</v>
      </c>
      <c r="AS5" s="35" t="s">
        <v>17</v>
      </c>
      <c r="AT5" s="5" t="s">
        <v>0</v>
      </c>
      <c r="AU5" s="5" t="s">
        <v>2</v>
      </c>
      <c r="AV5" s="5" t="s">
        <v>0</v>
      </c>
      <c r="AW5" s="5" t="s">
        <v>2</v>
      </c>
      <c r="AX5" s="5" t="s">
        <v>0</v>
      </c>
      <c r="AY5" s="5" t="s">
        <v>2</v>
      </c>
      <c r="AZ5" s="5" t="s">
        <v>0</v>
      </c>
      <c r="BA5" s="5" t="s">
        <v>2</v>
      </c>
      <c r="BB5" s="5" t="s">
        <v>0</v>
      </c>
      <c r="BC5" s="5" t="s">
        <v>2</v>
      </c>
      <c r="BD5" s="5" t="s">
        <v>0</v>
      </c>
      <c r="BE5" s="5" t="s">
        <v>2</v>
      </c>
      <c r="BF5" s="5" t="s">
        <v>0</v>
      </c>
      <c r="BG5" s="5" t="s">
        <v>2</v>
      </c>
      <c r="BH5" s="5" t="s">
        <v>0</v>
      </c>
      <c r="BI5" s="5" t="s">
        <v>2</v>
      </c>
      <c r="BJ5" s="5" t="s">
        <v>0</v>
      </c>
      <c r="BK5" s="5" t="s">
        <v>2</v>
      </c>
      <c r="BL5" s="35" t="s">
        <v>19</v>
      </c>
      <c r="BM5" s="35" t="s">
        <v>20</v>
      </c>
    </row>
    <row r="6" spans="1:65" ht="20" customHeight="1" x14ac:dyDescent="0.15">
      <c r="A6" s="78"/>
      <c r="B6" s="3"/>
      <c r="C6" s="4"/>
      <c r="D6" s="4"/>
      <c r="E6" s="4"/>
      <c r="F6" s="4"/>
      <c r="G6" s="4"/>
      <c r="H6" s="4"/>
      <c r="I6" s="4"/>
      <c r="J6" s="4"/>
      <c r="K6" s="4"/>
      <c r="L6" s="19"/>
      <c r="M6" s="4"/>
      <c r="N6" s="4"/>
      <c r="O6" s="4"/>
      <c r="P6" s="4"/>
      <c r="Q6" s="4"/>
      <c r="R6" s="4"/>
      <c r="S6" s="4"/>
      <c r="T6" s="4"/>
      <c r="U6" s="4"/>
      <c r="V6" s="4"/>
      <c r="W6" s="4"/>
      <c r="X6" s="4"/>
      <c r="Y6" s="4"/>
      <c r="Z6" s="4"/>
      <c r="AA6" s="4"/>
      <c r="AB6" s="4"/>
      <c r="AC6" s="4"/>
      <c r="AD6" s="4"/>
      <c r="AE6" s="19"/>
      <c r="AF6" s="19"/>
      <c r="AG6" s="7"/>
      <c r="AH6" s="17"/>
      <c r="AI6" s="17"/>
      <c r="AJ6" s="5"/>
      <c r="AK6" s="5"/>
      <c r="AL6" s="5"/>
      <c r="AM6" s="5"/>
      <c r="AN6" s="51"/>
      <c r="AO6" s="5"/>
      <c r="AP6" s="51"/>
      <c r="AQ6" s="5"/>
      <c r="AR6" s="90"/>
      <c r="AS6" s="35"/>
      <c r="AT6" s="5"/>
      <c r="AU6" s="5"/>
      <c r="AV6" s="5"/>
      <c r="AW6" s="5"/>
      <c r="AX6" s="5"/>
      <c r="AY6" s="5"/>
      <c r="AZ6" s="5"/>
      <c r="BA6" s="5"/>
      <c r="BB6" s="5"/>
      <c r="BC6" s="5"/>
      <c r="BD6" s="5"/>
      <c r="BE6" s="5"/>
      <c r="BF6" s="5"/>
      <c r="BG6" s="5"/>
      <c r="BH6" s="5"/>
      <c r="BI6" s="5"/>
      <c r="BJ6" s="90"/>
      <c r="BK6" s="90"/>
      <c r="BL6" s="35"/>
      <c r="BM6" s="35"/>
    </row>
    <row r="7" spans="1:65" ht="20" customHeight="1" x14ac:dyDescent="0.15">
      <c r="A7" s="78">
        <v>42378</v>
      </c>
      <c r="B7" s="3">
        <v>1</v>
      </c>
      <c r="C7" s="4">
        <f>Coonoor!D7+Coimbatore!D7+Cochin!D7</f>
        <v>986425</v>
      </c>
      <c r="D7" s="4">
        <f>Coonoor!E7+Coimbatore!E7+Cochin!E7</f>
        <v>1618088.6</v>
      </c>
      <c r="E7" s="4">
        <f>Coonoor!F7+Coimbatore!F7+Cochin!F7</f>
        <v>228652</v>
      </c>
      <c r="F7" s="4">
        <f>Coonoor!G7+Coimbatore!G7+Cochin!G7</f>
        <v>86438</v>
      </c>
      <c r="G7" s="4">
        <f>Coonoor!H7+Coimbatore!H7+Cochin!H7</f>
        <v>0</v>
      </c>
      <c r="H7" s="4">
        <f>Coonoor!I7+Coimbatore!I7+Cochin!I7</f>
        <v>0</v>
      </c>
      <c r="I7" s="4">
        <f>Coonoor!J7+Coimbatore!J7+Cochin!J7</f>
        <v>0</v>
      </c>
      <c r="J7" s="4">
        <f>Coonoor!K7+Coimbatore!J7+Cochin!J7</f>
        <v>0</v>
      </c>
      <c r="K7" s="4">
        <f>Coonoor!L7+Coimbatore!K7+Cochin!K7</f>
        <v>346</v>
      </c>
      <c r="L7" s="19">
        <f t="shared" ref="L7:L12" si="0">SUM(C7:K7)</f>
        <v>2919949.6</v>
      </c>
      <c r="M7" s="4">
        <f>Coonoor!N7+Coimbatore!N7+Cochin!N7</f>
        <v>955795</v>
      </c>
      <c r="N7" s="4">
        <f>(Coonoor!N7*Coonoor!O7+Coimbatore!N7*Coimbatore!O7+Cochin!N7*Cochin!O7)/SI!M7</f>
        <v>87.806180408416026</v>
      </c>
      <c r="O7" s="4">
        <f>Coonoor!P7+Coimbatore!P7+Cochin!P7</f>
        <v>1523350.9</v>
      </c>
      <c r="P7" s="4">
        <f>(Coonoor!P7*Coonoor!Q7+Coimbatore!P7*Coimbatore!Q7+Cochin!P7*Cochin!Q7)/SI!O7</f>
        <v>105.76711666299556</v>
      </c>
      <c r="Q7" s="4">
        <f>Coonoor!R7+Coimbatore!R7+Cochin!R7</f>
        <v>195685.5</v>
      </c>
      <c r="R7" s="4">
        <f>(Coonoor!R7*Coonoor!S7+Coimbatore!R7*Coimbatore!S7+Cochin!R7*Cochin!S7)/SI!Q7</f>
        <v>123.2080066543612</v>
      </c>
      <c r="S7" s="4">
        <f>Coonoor!T7+Coimbatore!T7+Cochin!T7</f>
        <v>76914</v>
      </c>
      <c r="T7" s="4">
        <f>(Coonoor!T7*Coonoor!U7+Coimbatore!T7*Coimbatore!U7+Cochin!T7*Cochin!U7)/SI!S7</f>
        <v>94.687013827599657</v>
      </c>
      <c r="U7" s="4">
        <f>Coonoor!V7+Coimbatore!V7+Cochin!V7</f>
        <v>0</v>
      </c>
      <c r="V7" s="4">
        <v>0</v>
      </c>
      <c r="W7" s="4">
        <f>Coonoor!X7+Coimbatore!X7+Cochin!X7</f>
        <v>0</v>
      </c>
      <c r="X7" s="4">
        <v>0</v>
      </c>
      <c r="Y7" s="4">
        <f>Coonoor!Z7+Coimbatore!Z7+Cochin!Z7</f>
        <v>0</v>
      </c>
      <c r="Z7" s="4">
        <v>0</v>
      </c>
      <c r="AA7" s="4">
        <f>Coonoor!AB7+Coimbatore!AB7+Cochin!AB7</f>
        <v>0</v>
      </c>
      <c r="AB7" s="4">
        <v>0</v>
      </c>
      <c r="AC7" s="4">
        <f>Coonoor!AD7+Coimbatore!AD7+Cochin!AD7</f>
        <v>173</v>
      </c>
      <c r="AD7" s="4">
        <f>(Coonoor!AD7*Coonoor!AE7+Coimbatore!AD7*Coimbatore!AE7+Cochin!AD7*Cochin!AE7)/SI!AC7</f>
        <v>200</v>
      </c>
      <c r="AE7" s="19">
        <f>M7+O7+Q7+S7+U7+W7+Y7+AA7+AC7</f>
        <v>2751918.4</v>
      </c>
      <c r="AF7" s="19">
        <f>(M7*N7+O7*P7+Q7*R7+S7*T7+U7*V7+W7*X7+AA7*AB7+AC7*AD7)/AE7</f>
        <v>100.46537641891534</v>
      </c>
      <c r="AG7" s="7"/>
      <c r="AH7" s="78">
        <v>42007</v>
      </c>
      <c r="AI7" s="3">
        <v>1</v>
      </c>
      <c r="AJ7" s="4">
        <v>879915</v>
      </c>
      <c r="AK7" s="4">
        <v>360665</v>
      </c>
      <c r="AL7" s="4">
        <v>40470.800000000003</v>
      </c>
      <c r="AM7" s="4">
        <v>66577</v>
      </c>
      <c r="AN7" s="4">
        <v>0</v>
      </c>
      <c r="AO7" s="4">
        <v>0</v>
      </c>
      <c r="AP7" s="4">
        <v>0</v>
      </c>
      <c r="AQ7" s="4">
        <v>0</v>
      </c>
      <c r="AR7" s="4">
        <v>0</v>
      </c>
      <c r="AS7" s="19">
        <v>1347627.8</v>
      </c>
      <c r="AT7" s="4">
        <v>759246</v>
      </c>
      <c r="AU7" s="4">
        <v>68.891109</v>
      </c>
      <c r="AV7" s="4">
        <v>334868</v>
      </c>
      <c r="AW7" s="4">
        <v>73.900772000000003</v>
      </c>
      <c r="AX7" s="4">
        <v>34365.599999999999</v>
      </c>
      <c r="AY7" s="4">
        <v>90.416392999999999</v>
      </c>
      <c r="AZ7" s="4">
        <v>48580</v>
      </c>
      <c r="BA7" s="4">
        <v>90.369246000000004</v>
      </c>
      <c r="BB7" s="4">
        <v>0</v>
      </c>
      <c r="BC7" s="4">
        <v>0</v>
      </c>
      <c r="BD7" s="4">
        <v>0</v>
      </c>
      <c r="BE7" s="4">
        <v>0</v>
      </c>
      <c r="BF7" s="4">
        <v>0</v>
      </c>
      <c r="BG7" s="4">
        <v>0</v>
      </c>
      <c r="BH7" s="4">
        <v>0</v>
      </c>
      <c r="BI7" s="4">
        <v>0</v>
      </c>
      <c r="BJ7" s="4">
        <v>0</v>
      </c>
      <c r="BK7" s="4">
        <v>0</v>
      </c>
      <c r="BL7" s="19">
        <v>1177059.6000000001</v>
      </c>
      <c r="BM7" s="19">
        <v>71.831243063537983</v>
      </c>
    </row>
    <row r="8" spans="1:65" ht="20" customHeight="1" x14ac:dyDescent="0.15">
      <c r="A8" s="78">
        <v>42385</v>
      </c>
      <c r="B8" s="3">
        <v>2</v>
      </c>
      <c r="C8" s="4">
        <f>Coonoor!D8+Coimbatore!D8+Cochin!D8</f>
        <v>826599</v>
      </c>
      <c r="D8" s="4">
        <f>Coonoor!E8+Coimbatore!E8+Cochin!E8</f>
        <v>1397773.5</v>
      </c>
      <c r="E8" s="4">
        <f>Coonoor!F8+Coimbatore!F8+Cochin!F8</f>
        <v>293851.5</v>
      </c>
      <c r="F8" s="4">
        <f>Coonoor!G8+Coimbatore!G8+Cochin!G8</f>
        <v>71854</v>
      </c>
      <c r="G8" s="4">
        <f>Coonoor!H8+Coimbatore!H8+Cochin!H8</f>
        <v>0</v>
      </c>
      <c r="H8" s="4">
        <f>Coonoor!I8+Coimbatore!I8+Cochin!I8</f>
        <v>0</v>
      </c>
      <c r="I8" s="4">
        <f>Coonoor!J8+Coimbatore!J8+Cochin!J8</f>
        <v>0</v>
      </c>
      <c r="J8" s="4">
        <v>0</v>
      </c>
      <c r="K8" s="4">
        <v>0</v>
      </c>
      <c r="L8" s="19">
        <f t="shared" si="0"/>
        <v>2590078</v>
      </c>
      <c r="M8" s="4">
        <f>Coonoor!N8+Coimbatore!N8+Cochin!N8</f>
        <v>768607</v>
      </c>
      <c r="N8" s="4">
        <f>(Coonoor!N8*Coonoor!O8+Coimbatore!N8*Coimbatore!O8+Cochin!N8*Cochin!O8)/SI!M8</f>
        <v>92.028511910879033</v>
      </c>
      <c r="O8" s="4">
        <f>Coonoor!P8+Coimbatore!P8+Cochin!P8</f>
        <v>1354814.5</v>
      </c>
      <c r="P8" s="4">
        <f>(Coonoor!P8*Coonoor!Q8+Coimbatore!P8*Coimbatore!Q8+Cochin!P8*Cochin!Q8)/SI!O8</f>
        <v>112.92923358076769</v>
      </c>
      <c r="Q8" s="4">
        <f>Coonoor!R8+Coimbatore!R8+Cochin!R8</f>
        <v>251924.5</v>
      </c>
      <c r="R8" s="4">
        <f>(Coonoor!R8*Coonoor!S8+Coimbatore!R8*Coimbatore!S8+Cochin!R8*Cochin!S8)/SI!Q8</f>
        <v>133.22165747132971</v>
      </c>
      <c r="S8" s="4">
        <f>Coonoor!T8+Coimbatore!T8+Cochin!T8</f>
        <v>67254</v>
      </c>
      <c r="T8" s="4">
        <f>(Coonoor!T8*Coonoor!U8+Coimbatore!T8*Coimbatore!U8+Cochin!T8*Cochin!U8)/SI!S8</f>
        <v>94.831608088589519</v>
      </c>
      <c r="U8" s="4">
        <f>Coonoor!V8+Coimbatore!V8+Cochin!V8</f>
        <v>0</v>
      </c>
      <c r="V8" s="4">
        <v>0</v>
      </c>
      <c r="W8" s="4">
        <f>Coonoor!X8+Coimbatore!X8+Cochin!X8</f>
        <v>0</v>
      </c>
      <c r="X8" s="4">
        <v>0</v>
      </c>
      <c r="Y8" s="4">
        <f>Coonoor!Z8+Coimbatore!Z8+Cochin!Z8</f>
        <v>0</v>
      </c>
      <c r="Z8" s="4">
        <v>0</v>
      </c>
      <c r="AA8" s="4">
        <f>Coonoor!AB8+Coimbatore!AB8+Cochin!AB8</f>
        <v>0</v>
      </c>
      <c r="AB8" s="4">
        <v>0</v>
      </c>
      <c r="AC8" s="4">
        <f>Coonoor!AD8+Coimbatore!AD8+Cochin!AD8</f>
        <v>0</v>
      </c>
      <c r="AD8" s="4">
        <v>0</v>
      </c>
      <c r="AE8" s="19">
        <f t="shared" ref="AE8:AE55" si="1">M8+O8+Q8+S8+U8+W8+Y8+AA8+AC8</f>
        <v>2442600</v>
      </c>
      <c r="AF8" s="19">
        <f t="shared" ref="AF8:AF55" si="2">(M8*N8+O8*P8+Q8*R8+S8*T8+U8*V8+W8*X8+AA8*AB8+AC8*AD8)/AE8</f>
        <v>107.94707524826906</v>
      </c>
      <c r="AG8" s="7"/>
      <c r="AH8" s="78">
        <v>42014</v>
      </c>
      <c r="AI8" s="3">
        <v>2</v>
      </c>
      <c r="AJ8" s="4">
        <v>1355080</v>
      </c>
      <c r="AK8" s="4">
        <v>1825574.9</v>
      </c>
      <c r="AL8" s="4">
        <v>221734.8</v>
      </c>
      <c r="AM8" s="4">
        <v>109341</v>
      </c>
      <c r="AN8" s="4">
        <v>0</v>
      </c>
      <c r="AO8" s="4">
        <v>0</v>
      </c>
      <c r="AP8" s="4">
        <v>0</v>
      </c>
      <c r="AQ8" s="4">
        <v>0</v>
      </c>
      <c r="AR8" s="4">
        <v>0</v>
      </c>
      <c r="AS8" s="19">
        <v>3511730.6999999997</v>
      </c>
      <c r="AT8" s="4">
        <v>1073814.5</v>
      </c>
      <c r="AU8" s="4">
        <v>70.357498960418681</v>
      </c>
      <c r="AV8" s="4">
        <v>1490295.5</v>
      </c>
      <c r="AW8" s="4">
        <v>89.529558644770788</v>
      </c>
      <c r="AX8" s="4">
        <v>157146.79999999999</v>
      </c>
      <c r="AY8" s="4">
        <v>113.44555467942077</v>
      </c>
      <c r="AZ8" s="4">
        <v>75643</v>
      </c>
      <c r="BA8" s="4">
        <v>86.770606375699003</v>
      </c>
      <c r="BB8" s="4">
        <v>0</v>
      </c>
      <c r="BC8" s="4">
        <v>0</v>
      </c>
      <c r="BD8" s="4">
        <v>0</v>
      </c>
      <c r="BE8" s="4">
        <v>0</v>
      </c>
      <c r="BF8" s="4">
        <v>0</v>
      </c>
      <c r="BG8" s="4">
        <v>0</v>
      </c>
      <c r="BH8" s="4">
        <v>0</v>
      </c>
      <c r="BI8" s="4">
        <v>0</v>
      </c>
      <c r="BJ8" s="4">
        <v>0</v>
      </c>
      <c r="BK8" s="4">
        <v>0</v>
      </c>
      <c r="BL8" s="19">
        <v>2796899.8</v>
      </c>
      <c r="BM8" s="19">
        <v>83.437953623827909</v>
      </c>
    </row>
    <row r="9" spans="1:65" ht="20" customHeight="1" x14ac:dyDescent="0.15">
      <c r="A9" s="78">
        <v>42392</v>
      </c>
      <c r="B9" s="3">
        <v>3</v>
      </c>
      <c r="C9" s="4">
        <f>Coonoor!D9+Coimbatore!D9+Cochin!D9</f>
        <v>737303.5</v>
      </c>
      <c r="D9" s="4">
        <f>Coonoor!E9+Coimbatore!E9+Cochin!E9</f>
        <v>1337855.3999999999</v>
      </c>
      <c r="E9" s="4">
        <f>Coonoor!F9+Coimbatore!F9+Cochin!F9</f>
        <v>261790.5</v>
      </c>
      <c r="F9" s="4">
        <f>Coonoor!G9+Coimbatore!G9+Cochin!G9</f>
        <v>64617</v>
      </c>
      <c r="G9" s="4">
        <f>Coonoor!H9+Coimbatore!H9+Cochin!H9</f>
        <v>0</v>
      </c>
      <c r="H9" s="4">
        <f>Coonoor!I9+Coimbatore!I9+Cochin!I9</f>
        <v>0</v>
      </c>
      <c r="I9" s="4">
        <f>Coonoor!J9+Coimbatore!J9+Cochin!J9</f>
        <v>0</v>
      </c>
      <c r="J9" s="4">
        <f>Coonoor!K9+Coimbatore!J9+Cochin!J9</f>
        <v>0</v>
      </c>
      <c r="K9" s="4">
        <f>Coonoor!L9+Coimbatore!K9+Cochin!K9</f>
        <v>172</v>
      </c>
      <c r="L9" s="19">
        <f t="shared" si="0"/>
        <v>2401738.4</v>
      </c>
      <c r="M9" s="4">
        <f>Coonoor!N9+Coimbatore!N9+Cochin!N9</f>
        <v>676296.5</v>
      </c>
      <c r="N9" s="4">
        <f>(Coonoor!N9*Coonoor!O9+Coimbatore!N9*Coimbatore!O9+Cochin!N9*Cochin!O9)/SI!M9</f>
        <v>94.667488864932764</v>
      </c>
      <c r="O9" s="4">
        <f>Coonoor!P9+Coimbatore!P9+Cochin!P9</f>
        <v>1189314.6000000001</v>
      </c>
      <c r="P9" s="4">
        <f>(Coonoor!P9*Coonoor!Q9+Coimbatore!P9*Coimbatore!Q9+Cochin!P9*Cochin!Q9)/SI!O9</f>
        <v>114.24821837292099</v>
      </c>
      <c r="Q9" s="4">
        <f>Coonoor!R9+Coimbatore!R9+Cochin!R9</f>
        <v>200058</v>
      </c>
      <c r="R9" s="4">
        <f>(Coonoor!R9*Coonoor!S9+Coimbatore!R9*Coimbatore!S9+Cochin!R9*Cochin!S9)/SI!Q9</f>
        <v>130.33996061228243</v>
      </c>
      <c r="S9" s="4">
        <f>Coonoor!T9+Coimbatore!T9+Cochin!T9</f>
        <v>57646</v>
      </c>
      <c r="T9" s="4">
        <f>(Coonoor!T9*Coonoor!U9+Coimbatore!T9*Coimbatore!U9+Cochin!T9*Cochin!U9)/SI!S9</f>
        <v>93.720621572355412</v>
      </c>
      <c r="U9" s="4">
        <f>Coonoor!V9+Coimbatore!V9+Cochin!V9</f>
        <v>0</v>
      </c>
      <c r="V9" s="4">
        <v>0</v>
      </c>
      <c r="W9" s="4">
        <f>Coonoor!X9+Coimbatore!X9+Cochin!X9</f>
        <v>0</v>
      </c>
      <c r="X9" s="4">
        <v>0</v>
      </c>
      <c r="Y9" s="4">
        <f>Coonoor!Z9+Coimbatore!Z9+Cochin!Z9</f>
        <v>0</v>
      </c>
      <c r="Z9" s="4">
        <v>0</v>
      </c>
      <c r="AA9" s="4">
        <f>Coonoor!AB9+Coimbatore!AB9+Cochin!AB9</f>
        <v>0</v>
      </c>
      <c r="AB9" s="4">
        <v>0</v>
      </c>
      <c r="AC9" s="4">
        <f>Coonoor!AD9+Coimbatore!AD9+Cochin!AD9</f>
        <v>0</v>
      </c>
      <c r="AD9" s="4">
        <v>0</v>
      </c>
      <c r="AE9" s="19">
        <f t="shared" si="1"/>
        <v>2123315.1</v>
      </c>
      <c r="AF9" s="19">
        <f t="shared" si="2"/>
        <v>108.97041909106105</v>
      </c>
      <c r="AG9" s="7"/>
      <c r="AH9" s="78">
        <v>42021</v>
      </c>
      <c r="AI9" s="3">
        <v>3</v>
      </c>
      <c r="AJ9" s="4">
        <v>997727</v>
      </c>
      <c r="AK9" s="4">
        <v>1831747.1</v>
      </c>
      <c r="AL9" s="4">
        <v>261837.6</v>
      </c>
      <c r="AM9" s="4">
        <v>96655</v>
      </c>
      <c r="AN9" s="4">
        <v>0</v>
      </c>
      <c r="AO9" s="4">
        <v>0</v>
      </c>
      <c r="AP9" s="4">
        <v>0</v>
      </c>
      <c r="AQ9" s="4">
        <v>0</v>
      </c>
      <c r="AR9" s="4">
        <v>0</v>
      </c>
      <c r="AS9" s="19">
        <v>3187966.7</v>
      </c>
      <c r="AT9" s="4">
        <v>877780</v>
      </c>
      <c r="AU9" s="4">
        <v>74.393541105492261</v>
      </c>
      <c r="AV9" s="4">
        <v>1567422.8</v>
      </c>
      <c r="AW9" s="4">
        <v>93.058572573339745</v>
      </c>
      <c r="AX9" s="4">
        <v>172281.60000000001</v>
      </c>
      <c r="AY9" s="4">
        <v>115.51145621189262</v>
      </c>
      <c r="AZ9" s="4">
        <v>79524</v>
      </c>
      <c r="BA9" s="4">
        <v>79.156052976937772</v>
      </c>
      <c r="BB9" s="4">
        <v>0</v>
      </c>
      <c r="BC9" s="4">
        <v>0</v>
      </c>
      <c r="BD9" s="4">
        <v>0</v>
      </c>
      <c r="BE9" s="4">
        <v>0</v>
      </c>
      <c r="BF9" s="4">
        <v>0</v>
      </c>
      <c r="BG9" s="4">
        <v>0</v>
      </c>
      <c r="BH9" s="4">
        <v>0</v>
      </c>
      <c r="BI9" s="4">
        <v>0</v>
      </c>
      <c r="BJ9" s="4">
        <v>0</v>
      </c>
      <c r="BK9" s="4">
        <v>0</v>
      </c>
      <c r="BL9" s="19">
        <v>2697008.4</v>
      </c>
      <c r="BM9" s="19">
        <v>88.008103849413004</v>
      </c>
    </row>
    <row r="10" spans="1:65" ht="20" customHeight="1" x14ac:dyDescent="0.15">
      <c r="A10" s="78">
        <v>42399</v>
      </c>
      <c r="B10" s="3">
        <v>4</v>
      </c>
      <c r="C10" s="4">
        <f>Coonoor!D10+Coimbatore!D10+Cochin!D10</f>
        <v>591532</v>
      </c>
      <c r="D10" s="4">
        <f>Coonoor!E10+Coimbatore!E10+Cochin!E10</f>
        <v>1304150.2</v>
      </c>
      <c r="E10" s="4">
        <f>Coonoor!F10+Coimbatore!F10+Cochin!F10</f>
        <v>244062</v>
      </c>
      <c r="F10" s="4">
        <f>Coonoor!G10+Coimbatore!G10+Cochin!G10</f>
        <v>65592</v>
      </c>
      <c r="G10" s="4">
        <f>Coonoor!H10+Coimbatore!H10+Cochin!H10</f>
        <v>0</v>
      </c>
      <c r="H10" s="4">
        <f>Coonoor!I10+Coimbatore!I10+Cochin!I10</f>
        <v>0</v>
      </c>
      <c r="I10" s="4">
        <f>Coonoor!J10+Coimbatore!J10+Cochin!J10</f>
        <v>0</v>
      </c>
      <c r="J10" s="4">
        <f>Coonoor!K10+Coimbatore!J10+Cochin!J10</f>
        <v>0</v>
      </c>
      <c r="K10" s="4">
        <f>Coonoor!L10+Coimbatore!K10+Cochin!K10</f>
        <v>346</v>
      </c>
      <c r="L10" s="19">
        <f t="shared" si="0"/>
        <v>2205682.2000000002</v>
      </c>
      <c r="M10" s="4">
        <f>Coonoor!N10+Coimbatore!N10+Cochin!N10</f>
        <v>543532</v>
      </c>
      <c r="N10" s="4">
        <f>(Coonoor!N10*Coonoor!O10+Coimbatore!N10*Coimbatore!O10+Cochin!N10*Cochin!O10)/SI!M10</f>
        <v>99.974118666742726</v>
      </c>
      <c r="O10" s="4">
        <f>Coonoor!P10+Coimbatore!P10+Cochin!P10</f>
        <v>1227857.2</v>
      </c>
      <c r="P10" s="4">
        <f>(Coonoor!P10*Coonoor!Q10+Coimbatore!P10*Coimbatore!Q10+Cochin!P10*Cochin!Q10)/SI!O10</f>
        <v>118.07281039525556</v>
      </c>
      <c r="Q10" s="4">
        <f>Coonoor!R10+Coimbatore!R10+Cochin!R10</f>
        <v>201527.5</v>
      </c>
      <c r="R10" s="4">
        <f>(Coonoor!R10*Coonoor!S10+Coimbatore!R10*Coimbatore!S10+Cochin!R10*Cochin!S10)/SI!Q10</f>
        <v>130.88097393695651</v>
      </c>
      <c r="S10" s="4">
        <f>Coonoor!T10+Coimbatore!T10+Cochin!T10</f>
        <v>55863</v>
      </c>
      <c r="T10" s="4">
        <f>(Coonoor!T10*Coonoor!U10+Coimbatore!T10*Coimbatore!U10+Cochin!T10*Cochin!U10)/SI!S10</f>
        <v>90.199809522062907</v>
      </c>
      <c r="U10" s="4">
        <f>Coonoor!V10+Coimbatore!V10+Cochin!V10</f>
        <v>0</v>
      </c>
      <c r="V10" s="4">
        <v>0</v>
      </c>
      <c r="W10" s="4">
        <f>Coonoor!X10+Coimbatore!X10+Cochin!X10</f>
        <v>0</v>
      </c>
      <c r="X10" s="4">
        <v>0</v>
      </c>
      <c r="Y10" s="4">
        <f>Coonoor!Z10+Coimbatore!Z10+Cochin!Z10</f>
        <v>0</v>
      </c>
      <c r="Z10" s="4">
        <v>0</v>
      </c>
      <c r="AA10" s="4">
        <f>Coonoor!AB10+Coimbatore!AB10+Cochin!AB10</f>
        <v>0</v>
      </c>
      <c r="AB10" s="4">
        <v>0</v>
      </c>
      <c r="AC10" s="4">
        <f>Coonoor!AD10+Coimbatore!AD10+Cochin!AD10</f>
        <v>0</v>
      </c>
      <c r="AD10" s="4">
        <v>0</v>
      </c>
      <c r="AE10" s="19">
        <f t="shared" si="1"/>
        <v>2028779.7</v>
      </c>
      <c r="AF10" s="19">
        <f t="shared" si="2"/>
        <v>113.7287752187349</v>
      </c>
      <c r="AG10" s="7"/>
      <c r="AH10" s="78">
        <v>42028</v>
      </c>
      <c r="AI10" s="3">
        <v>4</v>
      </c>
      <c r="AJ10" s="4">
        <v>1009830</v>
      </c>
      <c r="AK10" s="4">
        <v>1909624.6</v>
      </c>
      <c r="AL10" s="4">
        <v>235082.6</v>
      </c>
      <c r="AM10" s="4">
        <v>85438</v>
      </c>
      <c r="AN10" s="4">
        <v>0</v>
      </c>
      <c r="AO10" s="4">
        <v>0</v>
      </c>
      <c r="AP10" s="4">
        <v>0</v>
      </c>
      <c r="AQ10" s="4">
        <v>0</v>
      </c>
      <c r="AR10" s="4">
        <v>0</v>
      </c>
      <c r="AS10" s="19">
        <v>3239975.2</v>
      </c>
      <c r="AT10" s="4">
        <v>797882</v>
      </c>
      <c r="AU10" s="4">
        <v>76.306126185870838</v>
      </c>
      <c r="AV10" s="4">
        <v>1526207.7</v>
      </c>
      <c r="AW10" s="4">
        <v>91.993927877387463</v>
      </c>
      <c r="AX10" s="4">
        <v>167889.8</v>
      </c>
      <c r="AY10" s="4">
        <v>124.43287867890605</v>
      </c>
      <c r="AZ10" s="4">
        <v>56356</v>
      </c>
      <c r="BA10" s="4">
        <v>77.96026984970544</v>
      </c>
      <c r="BB10" s="4">
        <v>0</v>
      </c>
      <c r="BC10" s="4">
        <v>0</v>
      </c>
      <c r="BD10" s="4">
        <v>0</v>
      </c>
      <c r="BE10" s="4">
        <v>0</v>
      </c>
      <c r="BF10" s="4">
        <v>0</v>
      </c>
      <c r="BG10" s="4">
        <v>0</v>
      </c>
      <c r="BH10" s="4">
        <v>0</v>
      </c>
      <c r="BI10" s="4">
        <v>0</v>
      </c>
      <c r="BJ10" s="4">
        <v>0</v>
      </c>
      <c r="BK10" s="4">
        <v>0</v>
      </c>
      <c r="BL10" s="19">
        <v>2548335.5</v>
      </c>
      <c r="BM10" s="19">
        <v>88.908884146386612</v>
      </c>
    </row>
    <row r="11" spans="1:65" ht="20" customHeight="1" x14ac:dyDescent="0.15">
      <c r="A11" s="78">
        <v>42406</v>
      </c>
      <c r="B11" s="3">
        <v>5</v>
      </c>
      <c r="C11" s="4">
        <f>Coonoor!D11+Coimbatore!D11+Cochin!D11</f>
        <v>664100</v>
      </c>
      <c r="D11" s="4">
        <f>Coonoor!E11+Coimbatore!E11+Cochin!E11</f>
        <v>1284814</v>
      </c>
      <c r="E11" s="4">
        <f>Coonoor!F11+Coimbatore!F11+Cochin!F11</f>
        <v>266949.5</v>
      </c>
      <c r="F11" s="4">
        <f>Coonoor!G11+Coimbatore!G11+Cochin!G11</f>
        <v>68261</v>
      </c>
      <c r="G11" s="4">
        <f>Coonoor!H11+Coimbatore!H11+Cochin!H11</f>
        <v>0</v>
      </c>
      <c r="H11" s="4">
        <f>Coonoor!I11+Coimbatore!I11+Cochin!I11</f>
        <v>0</v>
      </c>
      <c r="I11" s="4">
        <f>Coonoor!J11+Coimbatore!J11+Cochin!J11</f>
        <v>0</v>
      </c>
      <c r="J11" s="4">
        <f>Coonoor!K11+Coimbatore!J11+Cochin!J11</f>
        <v>0</v>
      </c>
      <c r="K11" s="4">
        <f>Coonoor!L11+Coimbatore!K11+Cochin!K11</f>
        <v>346</v>
      </c>
      <c r="L11" s="19">
        <f t="shared" si="0"/>
        <v>2284470.5</v>
      </c>
      <c r="M11" s="4">
        <f>Coonoor!N11+Coimbatore!N11+Cochin!N11</f>
        <v>632516</v>
      </c>
      <c r="N11" s="4">
        <f>(Coonoor!N11*Coonoor!O11+Coimbatore!N11*Coimbatore!O11+Cochin!N11*Cochin!O11)/SI!M11</f>
        <v>101.49162834612089</v>
      </c>
      <c r="O11" s="4">
        <f>Coonoor!P11+Coimbatore!P11+Cochin!P11</f>
        <v>1206425</v>
      </c>
      <c r="P11" s="4">
        <f>(Coonoor!P11*Coonoor!Q11+Coimbatore!P11*Coimbatore!Q11+Cochin!P11*Cochin!Q11)/SI!O11</f>
        <v>120.4670089638005</v>
      </c>
      <c r="Q11" s="4">
        <f>Coonoor!R11+Coimbatore!R11+Cochin!R11</f>
        <v>212866</v>
      </c>
      <c r="R11" s="4">
        <f>(Coonoor!R11*Coonoor!S11+Coimbatore!R11*Coimbatore!S11+Cochin!R11*Cochin!S11)/SI!Q11</f>
        <v>129.963800641831</v>
      </c>
      <c r="S11" s="4">
        <f>Coonoor!T11+Coimbatore!T11+Cochin!T11</f>
        <v>55959</v>
      </c>
      <c r="T11" s="4">
        <f>(Coonoor!T11*Coonoor!U11+Coimbatore!T11*Coimbatore!U11+Cochin!T11*Cochin!U11)/SI!S11</f>
        <v>90.656426785003305</v>
      </c>
      <c r="U11" s="4">
        <f>Coonoor!V11+Coimbatore!V11+Cochin!V11</f>
        <v>0</v>
      </c>
      <c r="V11" s="4">
        <v>0</v>
      </c>
      <c r="W11" s="4">
        <f>Coonoor!X11+Coimbatore!X11+Cochin!X11</f>
        <v>0</v>
      </c>
      <c r="X11" s="4">
        <v>0</v>
      </c>
      <c r="Y11" s="4">
        <f>Coonoor!Z11+Coimbatore!Z11+Cochin!Z11</f>
        <v>0</v>
      </c>
      <c r="Z11" s="4">
        <v>0</v>
      </c>
      <c r="AA11" s="4">
        <f>Coonoor!AB11+Coimbatore!AB11+Cochin!AB11</f>
        <v>0</v>
      </c>
      <c r="AB11" s="4">
        <v>0</v>
      </c>
      <c r="AC11" s="4">
        <f>Coonoor!AD11+Coimbatore!AD11+Cochin!AD11</f>
        <v>0</v>
      </c>
      <c r="AD11" s="4">
        <v>0</v>
      </c>
      <c r="AE11" s="19">
        <f t="shared" si="1"/>
        <v>2107766</v>
      </c>
      <c r="AF11" s="19">
        <f t="shared" si="2"/>
        <v>114.94037168168289</v>
      </c>
      <c r="AG11" s="7"/>
      <c r="AH11" s="78">
        <v>42035</v>
      </c>
      <c r="AI11" s="3">
        <v>5</v>
      </c>
      <c r="AJ11" s="4">
        <v>881403.2</v>
      </c>
      <c r="AK11" s="4">
        <v>1731369</v>
      </c>
      <c r="AL11" s="4">
        <v>203983</v>
      </c>
      <c r="AM11" s="4">
        <v>78247</v>
      </c>
      <c r="AN11" s="4">
        <v>0</v>
      </c>
      <c r="AO11" s="4">
        <v>0</v>
      </c>
      <c r="AP11" s="4">
        <v>0</v>
      </c>
      <c r="AQ11" s="4">
        <v>0</v>
      </c>
      <c r="AR11" s="4">
        <v>0</v>
      </c>
      <c r="AS11" s="19">
        <v>2895002.2</v>
      </c>
      <c r="AT11" s="4">
        <v>747519.5</v>
      </c>
      <c r="AU11" s="4">
        <v>77.137591826409889</v>
      </c>
      <c r="AV11" s="4">
        <v>1480468.5</v>
      </c>
      <c r="AW11" s="4">
        <v>93.093383017744372</v>
      </c>
      <c r="AX11" s="4">
        <v>161290.6</v>
      </c>
      <c r="AY11" s="4">
        <v>119.67959268943136</v>
      </c>
      <c r="AZ11" s="4">
        <v>57338</v>
      </c>
      <c r="BA11" s="4">
        <v>82.425162739091007</v>
      </c>
      <c r="BB11" s="4">
        <v>0</v>
      </c>
      <c r="BC11" s="4">
        <v>0</v>
      </c>
      <c r="BD11" s="4">
        <v>0</v>
      </c>
      <c r="BE11" s="4">
        <v>0</v>
      </c>
      <c r="BF11" s="4">
        <v>0</v>
      </c>
      <c r="BG11" s="4">
        <v>0</v>
      </c>
      <c r="BH11" s="4">
        <v>0</v>
      </c>
      <c r="BI11" s="4">
        <v>0</v>
      </c>
      <c r="BJ11" s="4">
        <v>0</v>
      </c>
      <c r="BK11" s="4">
        <v>0</v>
      </c>
      <c r="BL11" s="19">
        <v>2446616.6</v>
      </c>
      <c r="BM11" s="19">
        <v>89.721030456204488</v>
      </c>
    </row>
    <row r="12" spans="1:65" ht="20" customHeight="1" x14ac:dyDescent="0.15">
      <c r="A12" s="78">
        <v>42413</v>
      </c>
      <c r="B12" s="3">
        <v>6</v>
      </c>
      <c r="C12" s="4">
        <f>Coonoor!D12+Coimbatore!D12+Cochin!D12</f>
        <v>688738</v>
      </c>
      <c r="D12" s="4">
        <f>Coonoor!E12+Coimbatore!E12+Cochin!E12</f>
        <v>1386928.7</v>
      </c>
      <c r="E12" s="4">
        <f>Coonoor!F12+Coimbatore!F12+Cochin!F12</f>
        <v>216481</v>
      </c>
      <c r="F12" s="4">
        <f>Coonoor!G12+Coimbatore!G12+Cochin!G12</f>
        <v>57087</v>
      </c>
      <c r="G12" s="4">
        <f>Coonoor!H12+Coimbatore!H12+Cochin!H12</f>
        <v>0</v>
      </c>
      <c r="H12" s="4">
        <f>Coonoor!I12+Coimbatore!I12+Cochin!I12</f>
        <v>0</v>
      </c>
      <c r="I12" s="4">
        <f>Coonoor!J12+Coimbatore!J12+Cochin!J12</f>
        <v>0</v>
      </c>
      <c r="J12" s="4">
        <f>Coonoor!K12+Coimbatore!J12+Cochin!J12</f>
        <v>0</v>
      </c>
      <c r="K12" s="4">
        <f>Coonoor!L12+Coimbatore!K12+Cochin!K12</f>
        <v>172</v>
      </c>
      <c r="L12" s="19">
        <f t="shared" si="0"/>
        <v>2349406.7000000002</v>
      </c>
      <c r="M12" s="4">
        <f>Coonoor!N12+Coimbatore!N12+Cochin!N12</f>
        <v>593469</v>
      </c>
      <c r="N12" s="4">
        <f>(Coonoor!N12*Coonoor!O12+Coimbatore!N12*Coimbatore!O12+Cochin!N12*Cochin!O12)/SI!M12</f>
        <v>106.88715787222247</v>
      </c>
      <c r="O12" s="4">
        <f>Coonoor!P12+Coimbatore!P12+Cochin!P12</f>
        <v>1230646</v>
      </c>
      <c r="P12" s="4">
        <f>(Coonoor!P12*Coonoor!Q12+Coimbatore!P12*Coimbatore!Q12+Cochin!P12*Cochin!Q12)/SI!O12</f>
        <v>120.10767183764867</v>
      </c>
      <c r="Q12" s="4">
        <f>Coonoor!R12+Coimbatore!R12+Cochin!R12</f>
        <v>166101.5</v>
      </c>
      <c r="R12" s="4">
        <f>(Coonoor!R12*Coonoor!S12+Coimbatore!R12*Coimbatore!S12+Cochin!R12*Cochin!S12)/SI!Q12</f>
        <v>131.13961612786758</v>
      </c>
      <c r="S12" s="4">
        <f>Coonoor!T12+Coimbatore!T12+Cochin!T12</f>
        <v>51751</v>
      </c>
      <c r="T12" s="4">
        <f>(Coonoor!T12*Coonoor!U12+Coimbatore!T12*Coimbatore!U12+Cochin!T12*Cochin!U12)/SI!S12</f>
        <v>94.653629492222379</v>
      </c>
      <c r="U12" s="4">
        <f>Coonoor!V12+Coimbatore!V12+Cochin!V12</f>
        <v>0</v>
      </c>
      <c r="V12" s="4">
        <v>0</v>
      </c>
      <c r="W12" s="4">
        <f>Coonoor!X12+Coimbatore!X12+Cochin!X12</f>
        <v>0</v>
      </c>
      <c r="X12" s="4">
        <v>0</v>
      </c>
      <c r="Y12" s="4">
        <f>Coonoor!Z12+Coimbatore!Z12+Cochin!Z12</f>
        <v>0</v>
      </c>
      <c r="Z12" s="4">
        <v>0</v>
      </c>
      <c r="AA12" s="4">
        <f>Coonoor!AB12+Coimbatore!AB12+Cochin!AB12</f>
        <v>0</v>
      </c>
      <c r="AB12" s="4">
        <v>0</v>
      </c>
      <c r="AC12" s="4">
        <f>Coonoor!AD12+Coimbatore!AD12+Cochin!AD12</f>
        <v>0</v>
      </c>
      <c r="AD12" s="4">
        <v>0</v>
      </c>
      <c r="AE12" s="19">
        <f t="shared" si="1"/>
        <v>2041967.5</v>
      </c>
      <c r="AF12" s="19">
        <f t="shared" si="2"/>
        <v>116.51759763056953</v>
      </c>
      <c r="AG12" s="7"/>
      <c r="AH12" s="78">
        <v>42042</v>
      </c>
      <c r="AI12" s="3">
        <v>6</v>
      </c>
      <c r="AJ12" s="4">
        <v>972075.5</v>
      </c>
      <c r="AK12" s="4">
        <v>1660436.2</v>
      </c>
      <c r="AL12" s="4">
        <v>198573.6</v>
      </c>
      <c r="AM12" s="4">
        <v>85140</v>
      </c>
      <c r="AN12" s="4">
        <v>0</v>
      </c>
      <c r="AO12" s="4">
        <v>0</v>
      </c>
      <c r="AP12" s="4">
        <v>0</v>
      </c>
      <c r="AQ12" s="4">
        <v>0</v>
      </c>
      <c r="AR12" s="4">
        <v>0</v>
      </c>
      <c r="AS12" s="19">
        <v>2916225.3000000003</v>
      </c>
      <c r="AT12" s="4">
        <v>827086.5</v>
      </c>
      <c r="AU12" s="4">
        <v>78.128789535299504</v>
      </c>
      <c r="AV12" s="4">
        <v>1439995.7</v>
      </c>
      <c r="AW12" s="4">
        <v>92.814299493259526</v>
      </c>
      <c r="AX12" s="4">
        <v>170960.6</v>
      </c>
      <c r="AY12" s="4">
        <v>118.76926773586543</v>
      </c>
      <c r="AZ12" s="4">
        <v>59763</v>
      </c>
      <c r="BA12" s="4">
        <v>86.811923036761883</v>
      </c>
      <c r="BB12" s="4">
        <v>0</v>
      </c>
      <c r="BC12" s="4">
        <v>0</v>
      </c>
      <c r="BD12" s="4">
        <v>0</v>
      </c>
      <c r="BE12" s="4">
        <v>0</v>
      </c>
      <c r="BF12" s="4">
        <v>0</v>
      </c>
      <c r="BG12" s="4">
        <v>0</v>
      </c>
      <c r="BH12" s="4">
        <v>0</v>
      </c>
      <c r="BI12" s="4">
        <v>0</v>
      </c>
      <c r="BJ12" s="4">
        <v>0</v>
      </c>
      <c r="BK12" s="4">
        <v>0</v>
      </c>
      <c r="BL12" s="19">
        <v>2497805.8000000003</v>
      </c>
      <c r="BM12" s="19">
        <v>89.584412641256407</v>
      </c>
    </row>
    <row r="13" spans="1:65" ht="20" customHeight="1" x14ac:dyDescent="0.15">
      <c r="A13" s="78">
        <v>42420</v>
      </c>
      <c r="B13" s="3">
        <v>7</v>
      </c>
      <c r="C13" s="4">
        <f>Coonoor!D13+Coimbatore!D13+Cochin!D13</f>
        <v>782474</v>
      </c>
      <c r="D13" s="4">
        <f>Coonoor!E13+Coimbatore!E13+Cochin!E13</f>
        <v>1418983.3</v>
      </c>
      <c r="E13" s="4">
        <f>Coonoor!F13+Coimbatore!F13+Cochin!F13</f>
        <v>242850.5</v>
      </c>
      <c r="F13" s="4">
        <f>Coonoor!G13+Coimbatore!G13+Cochin!G13</f>
        <v>64021</v>
      </c>
      <c r="G13" s="4">
        <f>Coonoor!H13+Coimbatore!H13+Cochin!H13</f>
        <v>0</v>
      </c>
      <c r="H13" s="4">
        <f>Coonoor!I13+Coimbatore!I13+Cochin!I13</f>
        <v>0</v>
      </c>
      <c r="I13" s="4">
        <f>Coonoor!J13+Coimbatore!J13+Cochin!J13</f>
        <v>0</v>
      </c>
      <c r="J13" s="4">
        <f>Coonoor!K13+Coimbatore!J13+Cochin!J13</f>
        <v>0</v>
      </c>
      <c r="K13" s="4">
        <f>Coonoor!L13+Coimbatore!K13+Cochin!K13</f>
        <v>172</v>
      </c>
      <c r="L13" s="19">
        <f t="shared" ref="L13:L18" si="3">SUM(C13:K13)</f>
        <v>2508500.7999999998</v>
      </c>
      <c r="M13" s="4">
        <f>Coonoor!N13+Coimbatore!N13+Cochin!N13</f>
        <v>640002</v>
      </c>
      <c r="N13" s="4">
        <f>(Coonoor!N13*Coonoor!O13+Coimbatore!N13*Coimbatore!O13+Cochin!N13*Cochin!O13)/SI!M13</f>
        <v>108.4841120968575</v>
      </c>
      <c r="O13" s="4">
        <f>Coonoor!P13+Coimbatore!P13+Cochin!P13</f>
        <v>1213025.3</v>
      </c>
      <c r="P13" s="4">
        <f>(Coonoor!P13*Coonoor!Q13+Coimbatore!P13*Coimbatore!Q13+Cochin!P13*Cochin!Q13)/SI!O13</f>
        <v>117.77352862868514</v>
      </c>
      <c r="Q13" s="4">
        <f>Coonoor!R13+Coimbatore!R13+Cochin!R13</f>
        <v>201047</v>
      </c>
      <c r="R13" s="4">
        <f>(Coonoor!R13*Coonoor!S13+Coimbatore!R13*Coimbatore!S13+Cochin!R13*Cochin!S13)/SI!Q13</f>
        <v>124.40965730838559</v>
      </c>
      <c r="S13" s="4">
        <f>Coonoor!T13+Coimbatore!T13+Cochin!T13</f>
        <v>52395</v>
      </c>
      <c r="T13" s="4">
        <f>(Coonoor!T13*Coonoor!U13+Coimbatore!T13*Coimbatore!U13+Cochin!T13*Cochin!U13)/SI!S13</f>
        <v>102.25420345763909</v>
      </c>
      <c r="U13" s="4">
        <f>Coonoor!V13+Coimbatore!V13+Cochin!V13</f>
        <v>0</v>
      </c>
      <c r="V13" s="4">
        <v>0</v>
      </c>
      <c r="W13" s="4">
        <f>Coonoor!X13+Coimbatore!X13+Cochin!X13</f>
        <v>0</v>
      </c>
      <c r="X13" s="4">
        <v>0</v>
      </c>
      <c r="Y13" s="4">
        <f>Coonoor!Z13+Coimbatore!Z13+Cochin!Z13</f>
        <v>0</v>
      </c>
      <c r="Z13" s="4">
        <v>0</v>
      </c>
      <c r="AA13" s="4">
        <f>Coonoor!AB13+Coimbatore!AB13+Cochin!AB13</f>
        <v>0</v>
      </c>
      <c r="AB13" s="4">
        <v>0</v>
      </c>
      <c r="AC13" s="4">
        <f>Coonoor!AD13+Coimbatore!AD13+Cochin!AD13</f>
        <v>0</v>
      </c>
      <c r="AD13" s="4">
        <v>0</v>
      </c>
      <c r="AE13" s="19">
        <f t="shared" si="1"/>
        <v>2106469.2999999998</v>
      </c>
      <c r="AF13" s="19">
        <f t="shared" si="2"/>
        <v>115.19850584583615</v>
      </c>
      <c r="AG13" s="7"/>
      <c r="AH13" s="78">
        <v>42049</v>
      </c>
      <c r="AI13" s="3">
        <v>7</v>
      </c>
      <c r="AJ13" s="4">
        <v>1083947.2</v>
      </c>
      <c r="AK13" s="4">
        <v>1649773.6</v>
      </c>
      <c r="AL13" s="4">
        <v>170063.2</v>
      </c>
      <c r="AM13" s="4">
        <v>98863</v>
      </c>
      <c r="AN13" s="4">
        <v>0</v>
      </c>
      <c r="AO13" s="4">
        <v>0</v>
      </c>
      <c r="AP13" s="4">
        <v>0</v>
      </c>
      <c r="AQ13" s="4">
        <v>0</v>
      </c>
      <c r="AR13" s="4">
        <v>0</v>
      </c>
      <c r="AS13" s="19">
        <v>3002647</v>
      </c>
      <c r="AT13" s="4">
        <v>781989.7</v>
      </c>
      <c r="AU13" s="4">
        <v>77.407977348766494</v>
      </c>
      <c r="AV13" s="4">
        <v>1438518.5</v>
      </c>
      <c r="AW13" s="4">
        <v>94.444619360174585</v>
      </c>
      <c r="AX13" s="4">
        <v>144871.4</v>
      </c>
      <c r="AY13" s="4">
        <v>121.66486641881697</v>
      </c>
      <c r="AZ13" s="4">
        <v>72814</v>
      </c>
      <c r="BA13" s="4">
        <v>79.613040886903633</v>
      </c>
      <c r="BB13" s="4">
        <v>0</v>
      </c>
      <c r="BC13" s="4">
        <v>0</v>
      </c>
      <c r="BD13" s="4">
        <v>0</v>
      </c>
      <c r="BE13" s="4">
        <v>0</v>
      </c>
      <c r="BF13" s="4">
        <v>0</v>
      </c>
      <c r="BG13" s="4">
        <v>0</v>
      </c>
      <c r="BH13" s="4">
        <v>0</v>
      </c>
      <c r="BI13" s="4">
        <v>0</v>
      </c>
      <c r="BJ13" s="4">
        <v>0</v>
      </c>
      <c r="BK13" s="4">
        <v>0</v>
      </c>
      <c r="BL13" s="19">
        <v>2438193.6</v>
      </c>
      <c r="BM13" s="19">
        <v>90.154972372859959</v>
      </c>
    </row>
    <row r="14" spans="1:65" ht="20" customHeight="1" x14ac:dyDescent="0.15">
      <c r="A14" s="78">
        <v>42427</v>
      </c>
      <c r="B14" s="3">
        <v>8</v>
      </c>
      <c r="C14" s="4">
        <f>Coonoor!D14+Coimbatore!D14+Cochin!D14</f>
        <v>771587</v>
      </c>
      <c r="D14" s="4">
        <f>Coonoor!E14+Coimbatore!E14+Cochin!E14</f>
        <v>1446385.5</v>
      </c>
      <c r="E14" s="4">
        <f>Coonoor!F14+Coimbatore!F14+Cochin!F14</f>
        <v>185099</v>
      </c>
      <c r="F14" s="4">
        <f>Coonoor!G14+Coimbatore!G14+Cochin!G14</f>
        <v>56291</v>
      </c>
      <c r="G14" s="4">
        <f>Coonoor!H14+Coimbatore!H14+Cochin!H14</f>
        <v>0</v>
      </c>
      <c r="H14" s="4">
        <f>Coonoor!I14+Coimbatore!I14+Cochin!I14</f>
        <v>0</v>
      </c>
      <c r="I14" s="4">
        <f>Coonoor!J14+Coimbatore!J14+Cochin!J14</f>
        <v>0</v>
      </c>
      <c r="J14" s="4">
        <f>Coonoor!K14+Coimbatore!J14+Cochin!J14</f>
        <v>0</v>
      </c>
      <c r="K14" s="4">
        <f>Coonoor!L14+Coimbatore!K14+Cochin!K14</f>
        <v>171</v>
      </c>
      <c r="L14" s="19">
        <f t="shared" si="3"/>
        <v>2459533.5</v>
      </c>
      <c r="M14" s="4">
        <f>Coonoor!N14+Coimbatore!N14+Cochin!N14</f>
        <v>608819</v>
      </c>
      <c r="N14" s="4">
        <f>(Coonoor!N14*Coonoor!O14+Coimbatore!N14*Coimbatore!O14+Cochin!N14*Cochin!O14)/SI!M14</f>
        <v>103.92973388584129</v>
      </c>
      <c r="O14" s="4">
        <f>Coonoor!P14+Coimbatore!P14+Cochin!P14</f>
        <v>1153751.3</v>
      </c>
      <c r="P14" s="4">
        <f>(Coonoor!P14*Coonoor!Q14+Coimbatore!P14*Coimbatore!Q14+Cochin!P14*Cochin!Q14)/SI!O14</f>
        <v>113.33658193418114</v>
      </c>
      <c r="Q14" s="4">
        <f>Coonoor!R14+Coimbatore!R14+Cochin!R14</f>
        <v>131424.5</v>
      </c>
      <c r="R14" s="4">
        <f>(Coonoor!R14*Coonoor!S14+Coimbatore!R14*Coimbatore!S14+Cochin!R14*Cochin!S14)/SI!Q14</f>
        <v>126.07623356928883</v>
      </c>
      <c r="S14" s="4">
        <f>Coonoor!T14+Coimbatore!T14+Cochin!T14</f>
        <v>40868</v>
      </c>
      <c r="T14" s="4">
        <f>(Coonoor!T14*Coonoor!U14+Coimbatore!T14*Coimbatore!U14+Cochin!T14*Cochin!U14)/SI!S14</f>
        <v>98.739673520235883</v>
      </c>
      <c r="U14" s="4">
        <f>Coonoor!V14+Coimbatore!V14+Cochin!V14</f>
        <v>0</v>
      </c>
      <c r="V14" s="4">
        <v>0</v>
      </c>
      <c r="W14" s="4">
        <f>Coonoor!X14+Coimbatore!X14+Cochin!X14</f>
        <v>0</v>
      </c>
      <c r="X14" s="4">
        <v>0</v>
      </c>
      <c r="Y14" s="4">
        <f>Coonoor!Z14+Coimbatore!Z14+Cochin!Z14</f>
        <v>0</v>
      </c>
      <c r="Z14" s="4">
        <v>0</v>
      </c>
      <c r="AA14" s="4">
        <f>Coonoor!AB14+Coimbatore!AB14+Cochin!AB14</f>
        <v>0</v>
      </c>
      <c r="AB14" s="4">
        <v>0</v>
      </c>
      <c r="AC14" s="4">
        <f>Coonoor!AD14+Coimbatore!AD14+Cochin!AD14</f>
        <v>0</v>
      </c>
      <c r="AD14" s="4">
        <v>0</v>
      </c>
      <c r="AE14" s="19">
        <f t="shared" si="1"/>
        <v>1934862.8</v>
      </c>
      <c r="AF14" s="19">
        <f t="shared" si="2"/>
        <v>110.93366637412949</v>
      </c>
      <c r="AG14" s="7"/>
      <c r="AH14" s="78">
        <v>42056</v>
      </c>
      <c r="AI14" s="3">
        <v>8</v>
      </c>
      <c r="AJ14" s="4">
        <v>970817.5</v>
      </c>
      <c r="AK14" s="4">
        <v>1630830.2</v>
      </c>
      <c r="AL14" s="4">
        <v>170540.4</v>
      </c>
      <c r="AM14" s="4">
        <v>88394</v>
      </c>
      <c r="AN14" s="4">
        <v>0</v>
      </c>
      <c r="AO14" s="4">
        <v>0</v>
      </c>
      <c r="AP14" s="4">
        <v>0</v>
      </c>
      <c r="AQ14" s="4">
        <v>0</v>
      </c>
      <c r="AR14" s="4">
        <v>0</v>
      </c>
      <c r="AS14" s="19">
        <v>2860582.1</v>
      </c>
      <c r="AT14" s="4">
        <v>750390</v>
      </c>
      <c r="AU14" s="4">
        <v>76.106673157729972</v>
      </c>
      <c r="AV14" s="4">
        <v>1427287.2</v>
      </c>
      <c r="AW14" s="4">
        <v>94.46297583055042</v>
      </c>
      <c r="AX14" s="4">
        <v>150787.6</v>
      </c>
      <c r="AY14" s="4">
        <v>114.99295129727378</v>
      </c>
      <c r="AZ14" s="4">
        <v>73160</v>
      </c>
      <c r="BA14" s="4">
        <v>83.383747533980312</v>
      </c>
      <c r="BB14" s="4">
        <v>0</v>
      </c>
      <c r="BC14" s="4">
        <v>0</v>
      </c>
      <c r="BD14" s="4">
        <v>0</v>
      </c>
      <c r="BE14" s="4">
        <v>0</v>
      </c>
      <c r="BF14" s="4">
        <v>0</v>
      </c>
      <c r="BG14" s="4">
        <v>0</v>
      </c>
      <c r="BH14" s="4">
        <v>0</v>
      </c>
      <c r="BI14" s="4">
        <v>0</v>
      </c>
      <c r="BJ14" s="4">
        <v>0</v>
      </c>
      <c r="BK14" s="4">
        <v>0</v>
      </c>
      <c r="BL14" s="19">
        <v>2401624.8000000003</v>
      </c>
      <c r="BM14" s="19">
        <v>89.679015997961784</v>
      </c>
    </row>
    <row r="15" spans="1:65" ht="20" customHeight="1" x14ac:dyDescent="0.15">
      <c r="A15" s="78">
        <v>42434</v>
      </c>
      <c r="B15" s="3">
        <v>9</v>
      </c>
      <c r="C15" s="4">
        <f>Coonoor!D15+Coimbatore!D15+Cochin!D15</f>
        <v>918710</v>
      </c>
      <c r="D15" s="4">
        <f>Coonoor!E15+Coimbatore!E15+Cochin!E15</f>
        <v>1535815.2</v>
      </c>
      <c r="E15" s="4">
        <f>Coonoor!F15+Coimbatore!F15+Cochin!F15</f>
        <v>195876</v>
      </c>
      <c r="F15" s="4">
        <f>Coonoor!G15+Coimbatore!G15+Cochin!G15</f>
        <v>66647</v>
      </c>
      <c r="G15" s="4">
        <f>Coonoor!H15+Coimbatore!H15+Cochin!H15</f>
        <v>0</v>
      </c>
      <c r="H15" s="4">
        <f>Coonoor!I15+Coimbatore!I15+Cochin!I15</f>
        <v>0</v>
      </c>
      <c r="I15" s="4">
        <f>Coonoor!J15+Coimbatore!J15+Cochin!J15</f>
        <v>0</v>
      </c>
      <c r="J15" s="4">
        <f>Coonoor!K15+Coimbatore!J15+Cochin!J15</f>
        <v>0</v>
      </c>
      <c r="K15" s="4">
        <f>Coonoor!L15+Coimbatore!K15+Cochin!K15</f>
        <v>171</v>
      </c>
      <c r="L15" s="19">
        <f t="shared" si="3"/>
        <v>2717219.2</v>
      </c>
      <c r="M15" s="4">
        <f>Coonoor!N15+Coimbatore!N15+Cochin!N15</f>
        <v>588810</v>
      </c>
      <c r="N15" s="4">
        <f>(Coonoor!N15*Coonoor!O15+Coimbatore!N15*Coimbatore!O15+Cochin!N15*Cochin!O15)/SI!M15</f>
        <v>99.16804187316113</v>
      </c>
      <c r="O15" s="4">
        <f>Coonoor!P15+Coimbatore!P15+Cochin!P15</f>
        <v>1184976.8999999999</v>
      </c>
      <c r="P15" s="4">
        <f>(Coonoor!P15*Coonoor!Q15+Coimbatore!P15*Coimbatore!Q15+Cochin!P15*Cochin!Q15)/SI!O15</f>
        <v>106.97885191136537</v>
      </c>
      <c r="Q15" s="4">
        <f>Coonoor!R15+Coimbatore!R15+Cochin!R15</f>
        <v>150784</v>
      </c>
      <c r="R15" s="4">
        <f>(Coonoor!R15*Coonoor!S15+Coimbatore!R15*Coimbatore!S15+Cochin!R15*Cochin!S15)/SI!Q15</f>
        <v>123.00701295854998</v>
      </c>
      <c r="S15" s="4">
        <f>Coonoor!T15+Coimbatore!T15+Cochin!T15</f>
        <v>52576</v>
      </c>
      <c r="T15" s="4">
        <f>(Coonoor!T15*Coonoor!U15+Coimbatore!T15*Coimbatore!U15+Cochin!T15*Cochin!U15)/SI!S15</f>
        <v>99.598162374353308</v>
      </c>
      <c r="U15" s="4">
        <f>Coonoor!V15+Coimbatore!V15+Cochin!V15</f>
        <v>0</v>
      </c>
      <c r="V15" s="4">
        <v>0</v>
      </c>
      <c r="W15" s="4">
        <f>Coonoor!X15+Coimbatore!X15+Cochin!X15</f>
        <v>0</v>
      </c>
      <c r="X15" s="4">
        <v>0</v>
      </c>
      <c r="Y15" s="4">
        <f>Coonoor!Z15+Coimbatore!Z15+Cochin!Z15</f>
        <v>0</v>
      </c>
      <c r="Z15" s="4">
        <v>0</v>
      </c>
      <c r="AA15" s="4">
        <f>Coonoor!AB15+Coimbatore!AB15+Cochin!AB15</f>
        <v>0</v>
      </c>
      <c r="AB15" s="4">
        <v>0</v>
      </c>
      <c r="AC15" s="4">
        <f>Coonoor!AD15+Coimbatore!AD15+Cochin!AD15</f>
        <v>0</v>
      </c>
      <c r="AD15" s="4">
        <v>0</v>
      </c>
      <c r="AE15" s="19">
        <f t="shared" si="1"/>
        <v>1977146.9</v>
      </c>
      <c r="AF15" s="19">
        <f t="shared" si="2"/>
        <v>105.67882713508077</v>
      </c>
      <c r="AG15" s="7"/>
      <c r="AH15" s="78">
        <v>42063</v>
      </c>
      <c r="AI15" s="3">
        <v>9</v>
      </c>
      <c r="AJ15" s="4">
        <v>1069201.5</v>
      </c>
      <c r="AK15" s="4">
        <v>1658970.7000000002</v>
      </c>
      <c r="AL15" s="4">
        <v>181169.6</v>
      </c>
      <c r="AM15" s="4">
        <v>91880</v>
      </c>
      <c r="AN15" s="4">
        <v>0</v>
      </c>
      <c r="AO15" s="4">
        <v>0</v>
      </c>
      <c r="AP15" s="4">
        <v>0</v>
      </c>
      <c r="AQ15" s="4">
        <v>0</v>
      </c>
      <c r="AR15" s="4">
        <v>0</v>
      </c>
      <c r="AS15" s="19">
        <v>3001221.8000000003</v>
      </c>
      <c r="AT15" s="4">
        <v>833578</v>
      </c>
      <c r="AU15" s="4">
        <v>76.24086751651916</v>
      </c>
      <c r="AV15" s="4">
        <v>1439592.8</v>
      </c>
      <c r="AW15" s="4">
        <v>93.863571408665578</v>
      </c>
      <c r="AX15" s="4">
        <v>167116</v>
      </c>
      <c r="AY15" s="4">
        <v>116.57946968241222</v>
      </c>
      <c r="AZ15" s="4">
        <v>78941</v>
      </c>
      <c r="BA15" s="4">
        <v>79.67983653230894</v>
      </c>
      <c r="BB15" s="4">
        <v>0</v>
      </c>
      <c r="BC15" s="4">
        <v>0</v>
      </c>
      <c r="BD15" s="4">
        <v>0</v>
      </c>
      <c r="BE15" s="4">
        <v>0</v>
      </c>
      <c r="BF15" s="4">
        <v>0</v>
      </c>
      <c r="BG15" s="4">
        <v>0</v>
      </c>
      <c r="BH15" s="4">
        <v>0</v>
      </c>
      <c r="BI15" s="4">
        <v>0</v>
      </c>
      <c r="BJ15" s="4">
        <v>0</v>
      </c>
      <c r="BK15" s="4">
        <v>0</v>
      </c>
      <c r="BL15" s="19">
        <v>2519227.7999999998</v>
      </c>
      <c r="BM15" s="19">
        <v>89.094893314542205</v>
      </c>
    </row>
    <row r="16" spans="1:65" ht="20" customHeight="1" x14ac:dyDescent="0.15">
      <c r="A16" s="78">
        <v>42441</v>
      </c>
      <c r="B16" s="3">
        <v>10</v>
      </c>
      <c r="C16" s="4">
        <f>Coonoor!D16+Coimbatore!D16+Cochin!D16</f>
        <v>933577</v>
      </c>
      <c r="D16" s="4">
        <f>Coonoor!E16+Coimbatore!E16+Cochin!E16</f>
        <v>1497611.8</v>
      </c>
      <c r="E16" s="4">
        <f>Coonoor!F16+Coimbatore!F16+Cochin!F16</f>
        <v>219735.5</v>
      </c>
      <c r="F16" s="4">
        <f>Coonoor!G16+Coimbatore!G16+Cochin!G16</f>
        <v>75810</v>
      </c>
      <c r="G16" s="4">
        <f>Coonoor!H16+Coimbatore!H16+Cochin!H16</f>
        <v>0</v>
      </c>
      <c r="H16" s="4">
        <f>Coonoor!I16+Coimbatore!I16+Cochin!I16</f>
        <v>0</v>
      </c>
      <c r="I16" s="4">
        <f>Coonoor!J16+Coimbatore!J16+Cochin!J16</f>
        <v>0</v>
      </c>
      <c r="J16" s="4">
        <f>Coonoor!K16+Coimbatore!J16+Cochin!J16</f>
        <v>0</v>
      </c>
      <c r="K16" s="4">
        <f>Coonoor!L16+Coimbatore!K16+Cochin!K16</f>
        <v>0</v>
      </c>
      <c r="L16" s="19">
        <f t="shared" si="3"/>
        <v>2726734.3</v>
      </c>
      <c r="M16" s="4">
        <f>Coonoor!N16+Coimbatore!N16+Cochin!N16</f>
        <v>606823</v>
      </c>
      <c r="N16" s="4">
        <f>(Coonoor!N16*Coonoor!O16+Coimbatore!N16*Coimbatore!O16+Cochin!N16*Cochin!O16)/SI!M16</f>
        <v>91.47655988689948</v>
      </c>
      <c r="O16" s="4">
        <f>Coonoor!P16+Coimbatore!P16+Cochin!P16</f>
        <v>1312581.6000000001</v>
      </c>
      <c r="P16" s="4">
        <f>(Coonoor!P16*Coonoor!Q16+Coimbatore!P16*Coimbatore!Q16+Cochin!P16*Cochin!Q16)/SI!O16</f>
        <v>104.16017614849179</v>
      </c>
      <c r="Q16" s="4">
        <f>Coonoor!R16+Coimbatore!R16+Cochin!R16</f>
        <v>173533.5</v>
      </c>
      <c r="R16" s="4">
        <f>(Coonoor!R16*Coonoor!S16+Coimbatore!R16*Coimbatore!S16+Cochin!R16*Cochin!S16)/SI!Q16</f>
        <v>117.86057405028424</v>
      </c>
      <c r="S16" s="4">
        <f>Coonoor!T16+Coimbatore!T16+Cochin!T16</f>
        <v>54034</v>
      </c>
      <c r="T16" s="4">
        <f>(Coonoor!T16*Coonoor!U16+Coimbatore!T16*Coimbatore!U16+Cochin!T16*Cochin!U16)/SI!S16</f>
        <v>101.50088822504348</v>
      </c>
      <c r="U16" s="4">
        <f>Coonoor!V16+Coimbatore!V16+Cochin!V16</f>
        <v>0</v>
      </c>
      <c r="V16" s="4">
        <v>0</v>
      </c>
      <c r="W16" s="4">
        <f>Coonoor!X16+Coimbatore!X16+Cochin!X16</f>
        <v>0</v>
      </c>
      <c r="X16" s="4">
        <v>0</v>
      </c>
      <c r="Y16" s="4">
        <f>Coonoor!Z16+Coimbatore!Z16+Cochin!Z16</f>
        <v>0</v>
      </c>
      <c r="Z16" s="4">
        <v>0</v>
      </c>
      <c r="AA16" s="4">
        <f>Coonoor!AB16+Coimbatore!AB16+Cochin!AB16</f>
        <v>0</v>
      </c>
      <c r="AB16" s="4">
        <v>0</v>
      </c>
      <c r="AC16" s="4">
        <f>Coonoor!AD16+Coimbatore!AD16+Cochin!AD16</f>
        <v>0</v>
      </c>
      <c r="AD16" s="4">
        <v>0</v>
      </c>
      <c r="AE16" s="19">
        <f t="shared" si="1"/>
        <v>2146972.1</v>
      </c>
      <c r="AF16" s="19">
        <f t="shared" si="2"/>
        <v>101.61569779450055</v>
      </c>
      <c r="AG16" s="7"/>
      <c r="AH16" s="78">
        <v>42070</v>
      </c>
      <c r="AI16" s="3">
        <v>10</v>
      </c>
      <c r="AJ16" s="4">
        <v>921359</v>
      </c>
      <c r="AK16" s="4">
        <v>1548650.4</v>
      </c>
      <c r="AL16" s="4">
        <v>147681.4</v>
      </c>
      <c r="AM16" s="4">
        <v>83958</v>
      </c>
      <c r="AN16" s="4">
        <v>0</v>
      </c>
      <c r="AO16" s="4">
        <v>0</v>
      </c>
      <c r="AP16" s="4">
        <v>0</v>
      </c>
      <c r="AQ16" s="4">
        <v>0</v>
      </c>
      <c r="AR16" s="4">
        <v>0</v>
      </c>
      <c r="AS16" s="19">
        <v>2701648.8</v>
      </c>
      <c r="AT16" s="4">
        <v>729697</v>
      </c>
      <c r="AU16" s="4">
        <v>76.860415945317015</v>
      </c>
      <c r="AV16" s="4">
        <v>1256738.3</v>
      </c>
      <c r="AW16" s="4">
        <v>93.213430465715973</v>
      </c>
      <c r="AX16" s="4">
        <v>133228</v>
      </c>
      <c r="AY16" s="4">
        <v>114.29509347139491</v>
      </c>
      <c r="AZ16" s="4">
        <v>59151</v>
      </c>
      <c r="BA16" s="4">
        <v>84.237442376612407</v>
      </c>
      <c r="BB16" s="4">
        <v>0</v>
      </c>
      <c r="BC16" s="4">
        <v>0</v>
      </c>
      <c r="BD16" s="4">
        <v>0</v>
      </c>
      <c r="BE16" s="4">
        <v>0</v>
      </c>
      <c r="BF16" s="4">
        <v>0</v>
      </c>
      <c r="BG16" s="4">
        <v>0</v>
      </c>
      <c r="BH16" s="4">
        <v>0</v>
      </c>
      <c r="BI16" s="4">
        <v>0</v>
      </c>
      <c r="BJ16" s="4">
        <v>0</v>
      </c>
      <c r="BK16" s="4">
        <v>0</v>
      </c>
      <c r="BL16" s="19">
        <v>2178814.2999999998</v>
      </c>
      <c r="BM16" s="19">
        <v>88.782113621031456</v>
      </c>
    </row>
    <row r="17" spans="1:65" ht="20" customHeight="1" x14ac:dyDescent="0.15">
      <c r="A17" s="78">
        <v>42448</v>
      </c>
      <c r="B17" s="3">
        <v>11</v>
      </c>
      <c r="C17" s="4">
        <f>Coonoor!D17+Coimbatore!D17+Cochin!D17</f>
        <v>1038804</v>
      </c>
      <c r="D17" s="4">
        <f>Coonoor!E17+Coimbatore!E17+Cochin!E17</f>
        <v>1517908.1</v>
      </c>
      <c r="E17" s="4">
        <f>Coonoor!F17+Coimbatore!F17+Cochin!F17</f>
        <v>187489.5</v>
      </c>
      <c r="F17" s="4">
        <f>Coonoor!G17+Coimbatore!G17+Cochin!G17</f>
        <v>62373</v>
      </c>
      <c r="G17" s="4">
        <f>Coonoor!H17+Coimbatore!H17+Cochin!H17</f>
        <v>0</v>
      </c>
      <c r="H17" s="4">
        <f>Coonoor!I17+Coimbatore!I17+Cochin!I17</f>
        <v>0</v>
      </c>
      <c r="I17" s="4">
        <f>Coonoor!J17+Coimbatore!J17+Cochin!J17</f>
        <v>0</v>
      </c>
      <c r="J17" s="4">
        <f>Coonoor!K17+Coimbatore!J17+Cochin!J17</f>
        <v>0</v>
      </c>
      <c r="K17" s="4">
        <f>Coonoor!L17+Coimbatore!K17+Cochin!K17</f>
        <v>173</v>
      </c>
      <c r="L17" s="19">
        <f t="shared" si="3"/>
        <v>2806747.6</v>
      </c>
      <c r="M17" s="4">
        <f>Coonoor!N17+Coimbatore!N17+Cochin!N17</f>
        <v>783464</v>
      </c>
      <c r="N17" s="4">
        <f>(Coonoor!N17*Coonoor!O17+Coimbatore!N17*Coimbatore!O17+Cochin!N17*Cochin!O17)/SI!M17</f>
        <v>88.719343242188557</v>
      </c>
      <c r="O17" s="4">
        <f>Coonoor!P17+Coimbatore!P17+Cochin!P17</f>
        <v>1422824.7</v>
      </c>
      <c r="P17" s="4">
        <f>(Coonoor!P17*Coonoor!Q17+Coimbatore!P17*Coimbatore!Q17+Cochin!P17*Cochin!Q17)/SI!O17</f>
        <v>107.43835073261864</v>
      </c>
      <c r="Q17" s="4">
        <f>Coonoor!R17+Coimbatore!R17+Cochin!R17</f>
        <v>145224.5</v>
      </c>
      <c r="R17" s="4">
        <f>(Coonoor!R17*Coonoor!S17+Coimbatore!R17*Coimbatore!S17+Cochin!R17*Cochin!S17)/SI!Q17</f>
        <v>123.22327816856316</v>
      </c>
      <c r="S17" s="4">
        <f>Coonoor!T17+Coimbatore!T17+Cochin!T17</f>
        <v>46050</v>
      </c>
      <c r="T17" s="4">
        <f>(Coonoor!T17*Coonoor!U17+Coimbatore!T17*Coimbatore!U17+Cochin!T17*Cochin!U17)/SI!S17</f>
        <v>99.348012510228003</v>
      </c>
      <c r="U17" s="4">
        <f>Coonoor!V17+Coimbatore!V17+Cochin!V17</f>
        <v>0</v>
      </c>
      <c r="V17" s="4">
        <v>0</v>
      </c>
      <c r="W17" s="4">
        <f>Coonoor!X17+Coimbatore!X17+Cochin!X17</f>
        <v>0</v>
      </c>
      <c r="X17" s="4">
        <v>0</v>
      </c>
      <c r="Y17" s="4">
        <f>Coonoor!Z17+Coimbatore!Z17+Cochin!Z17</f>
        <v>0</v>
      </c>
      <c r="Z17" s="4">
        <v>0</v>
      </c>
      <c r="AA17" s="4">
        <f>Coonoor!AB17+Coimbatore!AB17+Cochin!AB17</f>
        <v>0</v>
      </c>
      <c r="AB17" s="4">
        <v>0</v>
      </c>
      <c r="AC17" s="4">
        <f>Coonoor!AD17+Coimbatore!AD17+Cochin!AD17</f>
        <v>173</v>
      </c>
      <c r="AD17" s="4">
        <f>(Coonoor!AD17*Coonoor!AE17+Coimbatore!AD17*Coimbatore!AE17+Cochin!AD17*Cochin!AE17)/SI!AC17</f>
        <v>90</v>
      </c>
      <c r="AE17" s="19">
        <f t="shared" si="1"/>
        <v>2397736.2000000002</v>
      </c>
      <c r="AF17" s="19">
        <f t="shared" si="2"/>
        <v>102.12129909037425</v>
      </c>
      <c r="AG17" s="7"/>
      <c r="AH17" s="78">
        <v>42077</v>
      </c>
      <c r="AI17" s="3">
        <v>11</v>
      </c>
      <c r="AJ17" s="4">
        <v>906633</v>
      </c>
      <c r="AK17" s="4">
        <v>1466525</v>
      </c>
      <c r="AL17" s="4">
        <v>120746.2</v>
      </c>
      <c r="AM17" s="4">
        <v>80131</v>
      </c>
      <c r="AN17" s="4">
        <v>0</v>
      </c>
      <c r="AO17" s="4">
        <v>0</v>
      </c>
      <c r="AP17" s="4">
        <v>0</v>
      </c>
      <c r="AQ17" s="4">
        <v>0</v>
      </c>
      <c r="AR17" s="4">
        <v>0</v>
      </c>
      <c r="AS17" s="19">
        <v>2574035.2000000002</v>
      </c>
      <c r="AT17" s="4">
        <v>625930</v>
      </c>
      <c r="AU17" s="4">
        <v>74.742769657704528</v>
      </c>
      <c r="AV17" s="4">
        <v>1205084.8999999999</v>
      </c>
      <c r="AW17" s="4">
        <v>91.929948783168484</v>
      </c>
      <c r="AX17" s="4">
        <v>108101</v>
      </c>
      <c r="AY17" s="4">
        <v>117.15217948620271</v>
      </c>
      <c r="AZ17" s="4">
        <v>49087</v>
      </c>
      <c r="BA17" s="4">
        <v>81.882819778800908</v>
      </c>
      <c r="BB17" s="4">
        <v>0</v>
      </c>
      <c r="BC17" s="4">
        <v>0</v>
      </c>
      <c r="BD17" s="4">
        <v>0</v>
      </c>
      <c r="BE17" s="4">
        <v>0</v>
      </c>
      <c r="BF17" s="4">
        <v>0</v>
      </c>
      <c r="BG17" s="4">
        <v>0</v>
      </c>
      <c r="BH17" s="4">
        <v>0</v>
      </c>
      <c r="BI17" s="4">
        <v>0</v>
      </c>
      <c r="BJ17" s="4">
        <v>0</v>
      </c>
      <c r="BK17" s="4">
        <v>0</v>
      </c>
      <c r="BL17" s="19">
        <v>1988202.9</v>
      </c>
      <c r="BM17" s="19">
        <v>87.642355152654034</v>
      </c>
    </row>
    <row r="18" spans="1:65" ht="20" customHeight="1" x14ac:dyDescent="0.15">
      <c r="A18" s="78">
        <v>42455</v>
      </c>
      <c r="B18" s="3">
        <v>12</v>
      </c>
      <c r="C18" s="4">
        <f>Coonoor!D18+Coimbatore!D18+Cochin!D18</f>
        <v>834160</v>
      </c>
      <c r="D18" s="4">
        <f>Coonoor!E18+Coimbatore!E18+Cochin!E18</f>
        <v>444056</v>
      </c>
      <c r="E18" s="4">
        <f>Coonoor!F18+Coimbatore!F18+Cochin!F18</f>
        <v>57360</v>
      </c>
      <c r="F18" s="4">
        <f>Coonoor!G18+Coimbatore!G18+Cochin!G18</f>
        <v>50366</v>
      </c>
      <c r="G18" s="4">
        <f>Coonoor!H18+Coimbatore!H18+Cochin!H18</f>
        <v>0</v>
      </c>
      <c r="H18" s="4">
        <f>Coonoor!I18+Coimbatore!I18+Cochin!I18</f>
        <v>0</v>
      </c>
      <c r="I18" s="4">
        <f>Coonoor!J18+Coimbatore!J18+Cochin!J18</f>
        <v>0</v>
      </c>
      <c r="J18" s="4">
        <f>Coonoor!K18+Coimbatore!J18+Cochin!J18</f>
        <v>172.5</v>
      </c>
      <c r="K18" s="4">
        <f>Coonoor!L18+Coimbatore!K18+Cochin!K18</f>
        <v>0</v>
      </c>
      <c r="L18" s="19">
        <f t="shared" si="3"/>
        <v>1386114.5</v>
      </c>
      <c r="M18" s="4">
        <f>Coonoor!N18+Coimbatore!N18+Cochin!N18</f>
        <v>647197</v>
      </c>
      <c r="N18" s="4">
        <f>(Coonoor!N18*Coonoor!O18+Coimbatore!N18*Coimbatore!O18+Cochin!N18*Cochin!O18)/SI!M18</f>
        <v>88.153866441439007</v>
      </c>
      <c r="O18" s="4">
        <f>Coonoor!P18+Coimbatore!P18+Cochin!P18</f>
        <v>424893</v>
      </c>
      <c r="P18" s="4">
        <f>(Coonoor!P18*Coonoor!Q18+Coimbatore!P18*Coimbatore!Q18+Cochin!P18*Cochin!Q18)/SI!O18</f>
        <v>97.718116508697491</v>
      </c>
      <c r="Q18" s="4">
        <f>Coonoor!R18+Coimbatore!R18+Cochin!R18</f>
        <v>51199</v>
      </c>
      <c r="R18" s="4">
        <f>(Coonoor!R18*Coonoor!S18+Coimbatore!R18*Coimbatore!S18+Cochin!R18*Cochin!S18)/SI!Q18</f>
        <v>100.3616663523311</v>
      </c>
      <c r="S18" s="4">
        <f>Coonoor!T18+Coimbatore!T18+Cochin!T18</f>
        <v>39374</v>
      </c>
      <c r="T18" s="4">
        <f>(Coonoor!T18*Coonoor!U18+Coimbatore!T18*Coimbatore!U18+Cochin!T18*Cochin!U18)/SI!S18</f>
        <v>93.902955440112763</v>
      </c>
      <c r="U18" s="4">
        <f>Coonoor!V18+Coimbatore!V18+Cochin!V18</f>
        <v>0</v>
      </c>
      <c r="V18" s="4">
        <v>0</v>
      </c>
      <c r="W18" s="4">
        <f>Coonoor!X18+Coimbatore!X18+Cochin!X18</f>
        <v>0</v>
      </c>
      <c r="X18" s="4">
        <v>0</v>
      </c>
      <c r="Y18" s="4">
        <f>Coonoor!Z18+Coimbatore!Z18+Cochin!Z18</f>
        <v>0</v>
      </c>
      <c r="Z18" s="4">
        <v>0</v>
      </c>
      <c r="AA18" s="4">
        <f>Coonoor!AB18+Coimbatore!AB18+Cochin!AB18</f>
        <v>172.5</v>
      </c>
      <c r="AB18" s="4">
        <f>(Coonoor!AB18*Coonoor!AC18+Coimbatore!AB18*Coimbatore!AC18+Cochin!AB18*Cochin!AC18)/SI!AA18</f>
        <v>103</v>
      </c>
      <c r="AC18" s="4">
        <f>Coonoor!AD18+Coimbatore!AD18+Cochin!AD18</f>
        <v>0</v>
      </c>
      <c r="AD18" s="4">
        <v>0</v>
      </c>
      <c r="AE18" s="19">
        <f t="shared" si="1"/>
        <v>1162835.5</v>
      </c>
      <c r="AF18" s="19">
        <f t="shared" si="2"/>
        <v>92.382956144787457</v>
      </c>
      <c r="AG18" s="7"/>
      <c r="AH18" s="78">
        <v>42084</v>
      </c>
      <c r="AI18" s="3">
        <v>12</v>
      </c>
      <c r="AJ18" s="4">
        <v>825082.5</v>
      </c>
      <c r="AK18" s="4">
        <v>1532576.5</v>
      </c>
      <c r="AL18" s="4">
        <v>141247</v>
      </c>
      <c r="AM18" s="4">
        <v>80891</v>
      </c>
      <c r="AN18" s="4">
        <v>0</v>
      </c>
      <c r="AO18" s="4">
        <v>0</v>
      </c>
      <c r="AP18" s="4">
        <v>0</v>
      </c>
      <c r="AQ18" s="4">
        <v>0</v>
      </c>
      <c r="AR18" s="4">
        <v>1386</v>
      </c>
      <c r="AS18" s="19">
        <v>2581183</v>
      </c>
      <c r="AT18" s="4">
        <v>626440.5</v>
      </c>
      <c r="AU18" s="4">
        <v>76.185889143282566</v>
      </c>
      <c r="AV18" s="4">
        <v>1206507.8999999999</v>
      </c>
      <c r="AW18" s="4">
        <v>91.523709295265036</v>
      </c>
      <c r="AX18" s="4">
        <v>127369.4</v>
      </c>
      <c r="AY18" s="4">
        <v>115.4402165995773</v>
      </c>
      <c r="AZ18" s="4">
        <v>65036</v>
      </c>
      <c r="BA18" s="4">
        <v>79.542068733486062</v>
      </c>
      <c r="BB18" s="4">
        <v>0</v>
      </c>
      <c r="BC18" s="4">
        <v>0</v>
      </c>
      <c r="BD18" s="4">
        <v>0</v>
      </c>
      <c r="BE18" s="4">
        <v>0</v>
      </c>
      <c r="BF18" s="4">
        <v>0</v>
      </c>
      <c r="BG18" s="4">
        <v>0</v>
      </c>
      <c r="BH18" s="4">
        <v>0</v>
      </c>
      <c r="BI18" s="4">
        <v>0</v>
      </c>
      <c r="BJ18" s="4">
        <v>0</v>
      </c>
      <c r="BK18" s="4">
        <v>0</v>
      </c>
      <c r="BL18" s="19">
        <v>2025353.7999999998</v>
      </c>
      <c r="BM18" s="19">
        <v>87.899039612838223</v>
      </c>
    </row>
    <row r="19" spans="1:65" ht="20" customHeight="1" x14ac:dyDescent="0.15">
      <c r="A19" s="78">
        <v>42462</v>
      </c>
      <c r="B19" s="11">
        <v>13</v>
      </c>
      <c r="C19" s="4">
        <f>Coonoor!D19+Coimbatore!D19+Cochin!D19</f>
        <v>854300</v>
      </c>
      <c r="D19" s="4">
        <f>Coonoor!E19+Coimbatore!E19+Cochin!E19</f>
        <v>1288288.2</v>
      </c>
      <c r="E19" s="4">
        <f>Coonoor!F19+Coimbatore!F19+Cochin!F19</f>
        <v>193264.25</v>
      </c>
      <c r="F19" s="4">
        <f>Coonoor!G19+Coimbatore!G19+Cochin!G19</f>
        <v>56385</v>
      </c>
      <c r="G19" s="4">
        <f>Coonoor!H19+Coimbatore!H19+Cochin!H19</f>
        <v>0</v>
      </c>
      <c r="H19" s="4">
        <f>Coonoor!I19+Coimbatore!I19+Cochin!I19</f>
        <v>0</v>
      </c>
      <c r="I19" s="4">
        <f>Coonoor!J19+Coimbatore!J19+Cochin!J19</f>
        <v>0</v>
      </c>
      <c r="J19" s="4">
        <f>Coonoor!K19+Coimbatore!J19+Cochin!J19</f>
        <v>172.5</v>
      </c>
      <c r="K19" s="4">
        <f>Coonoor!L19+Coimbatore!K19+Cochin!K19</f>
        <v>341</v>
      </c>
      <c r="L19" s="19">
        <f t="shared" ref="L19:L24" si="4">SUM(C19:K19)</f>
        <v>2392750.9500000002</v>
      </c>
      <c r="M19" s="4">
        <f>Coonoor!N19+Coimbatore!N19+Cochin!N19</f>
        <v>684959</v>
      </c>
      <c r="N19" s="4">
        <f>(Coonoor!N19*Coonoor!O19+Coimbatore!N19*Coimbatore!O19+Cochin!N19*Cochin!O19)/SI!M19</f>
        <v>86.981476109340861</v>
      </c>
      <c r="O19" s="4">
        <f>Coonoor!P19+Coimbatore!P19+Cochin!P19</f>
        <v>1208189.3</v>
      </c>
      <c r="P19" s="4">
        <f>(Coonoor!P19*Coonoor!Q19+Coimbatore!P19*Coimbatore!Q19+Cochin!P19*Cochin!Q19)/SI!O19</f>
        <v>113.01554852331411</v>
      </c>
      <c r="Q19" s="4">
        <f>Coonoor!R19+Coimbatore!R19+Cochin!R19</f>
        <v>165524</v>
      </c>
      <c r="R19" s="4">
        <f>(Coonoor!R19*Coonoor!S19+Coimbatore!R19*Coimbatore!S19+Cochin!R19*Cochin!S19)/SI!Q19</f>
        <v>125.62936450019333</v>
      </c>
      <c r="S19" s="4">
        <f>Coonoor!T19+Coimbatore!T19+Cochin!T19</f>
        <v>39010</v>
      </c>
      <c r="T19" s="4">
        <f>(Coonoor!T19*Coonoor!U19+Coimbatore!T19*Coimbatore!U19+Cochin!T19*Cochin!U19)/SI!S19</f>
        <v>99.186900585490889</v>
      </c>
      <c r="U19" s="4">
        <f>Coonoor!V19+Coimbatore!V19+Cochin!V19</f>
        <v>0</v>
      </c>
      <c r="V19" s="4">
        <v>0</v>
      </c>
      <c r="W19" s="4">
        <f>Coonoor!X19+Coimbatore!X19+Cochin!X19</f>
        <v>0</v>
      </c>
      <c r="X19" s="4">
        <v>0</v>
      </c>
      <c r="Y19" s="4">
        <f>Coonoor!Z19+Coimbatore!Z19+Cochin!Z19</f>
        <v>0</v>
      </c>
      <c r="Z19" s="4">
        <v>0</v>
      </c>
      <c r="AA19" s="4">
        <f>Coonoor!AB19+Coimbatore!AB19+Cochin!AB19</f>
        <v>172.5</v>
      </c>
      <c r="AB19" s="4">
        <f>(Coonoor!AB19*Coonoor!AC19+Coimbatore!AB19*Coimbatore!AC19+Cochin!AB19*Cochin!AC19)/SI!AA19</f>
        <v>91</v>
      </c>
      <c r="AC19" s="4">
        <f>Coonoor!AD19+Coimbatore!AD19+Cochin!AD19</f>
        <v>0</v>
      </c>
      <c r="AD19" s="4">
        <v>0</v>
      </c>
      <c r="AE19" s="19">
        <f t="shared" si="1"/>
        <v>2097854.7999999998</v>
      </c>
      <c r="AF19" s="19">
        <f t="shared" si="2"/>
        <v>105.2516002419457</v>
      </c>
      <c r="AG19" s="7"/>
      <c r="AH19" s="78">
        <v>42091</v>
      </c>
      <c r="AI19" s="3">
        <v>13</v>
      </c>
      <c r="AJ19" s="4">
        <v>878193.5</v>
      </c>
      <c r="AK19" s="4">
        <v>1532033.1</v>
      </c>
      <c r="AL19" s="4">
        <v>129970.4</v>
      </c>
      <c r="AM19" s="4">
        <v>101226</v>
      </c>
      <c r="AN19" s="4">
        <v>0</v>
      </c>
      <c r="AO19" s="4">
        <v>0</v>
      </c>
      <c r="AP19" s="4">
        <v>0</v>
      </c>
      <c r="AQ19" s="4">
        <v>0</v>
      </c>
      <c r="AR19" s="4">
        <v>692</v>
      </c>
      <c r="AS19" s="19">
        <v>2642115</v>
      </c>
      <c r="AT19" s="4">
        <v>635043</v>
      </c>
      <c r="AU19" s="4">
        <v>77.291130847712665</v>
      </c>
      <c r="AV19" s="4">
        <v>1226634.7</v>
      </c>
      <c r="AW19" s="4">
        <v>94.309019312682409</v>
      </c>
      <c r="AX19" s="4">
        <v>116953.2</v>
      </c>
      <c r="AY19" s="4">
        <v>118.89383891408188</v>
      </c>
      <c r="AZ19" s="4">
        <v>78521</v>
      </c>
      <c r="BA19" s="4">
        <v>71.328904761070291</v>
      </c>
      <c r="BB19" s="4">
        <v>0</v>
      </c>
      <c r="BC19" s="4">
        <v>0</v>
      </c>
      <c r="BD19" s="4">
        <v>0</v>
      </c>
      <c r="BE19" s="4">
        <v>0</v>
      </c>
      <c r="BF19" s="4">
        <v>0</v>
      </c>
      <c r="BG19" s="4">
        <v>0</v>
      </c>
      <c r="BH19" s="4">
        <v>0</v>
      </c>
      <c r="BI19" s="4">
        <v>0</v>
      </c>
      <c r="BJ19" s="4">
        <v>0</v>
      </c>
      <c r="BK19" s="4">
        <v>0</v>
      </c>
      <c r="BL19" s="19">
        <v>2057151.9</v>
      </c>
      <c r="BM19" s="19">
        <v>89.576146064304154</v>
      </c>
    </row>
    <row r="20" spans="1:65" ht="20" customHeight="1" x14ac:dyDescent="0.15">
      <c r="A20" s="78">
        <v>42469</v>
      </c>
      <c r="B20" s="11">
        <v>14</v>
      </c>
      <c r="C20" s="4">
        <f>Coonoor!D20+Coimbatore!D20+Cochin!D20</f>
        <v>759879</v>
      </c>
      <c r="D20" s="4">
        <f>Coonoor!E20+Coimbatore!E20+Cochin!E20</f>
        <v>1211316.2</v>
      </c>
      <c r="E20" s="4">
        <f>Coonoor!F20+Coimbatore!F20+Cochin!F20</f>
        <v>113739.25</v>
      </c>
      <c r="F20" s="4">
        <f>Coonoor!G20+Coimbatore!G20+Cochin!G20</f>
        <v>60062</v>
      </c>
      <c r="G20" s="4">
        <f>Coonoor!H20+Coimbatore!H20+Cochin!H20</f>
        <v>0</v>
      </c>
      <c r="H20" s="4">
        <f>Coonoor!I20+Coimbatore!I20+Cochin!I20</f>
        <v>0</v>
      </c>
      <c r="I20" s="4">
        <f>Coonoor!J20+Coimbatore!J20+Cochin!J20</f>
        <v>0</v>
      </c>
      <c r="J20" s="4">
        <f>Coonoor!K20+Coimbatore!J20+Cochin!J20</f>
        <v>0</v>
      </c>
      <c r="K20" s="4">
        <f>Coonoor!L20+Coimbatore!K20+Cochin!K20</f>
        <v>342</v>
      </c>
      <c r="L20" s="19">
        <f t="shared" si="4"/>
        <v>2145338.4500000002</v>
      </c>
      <c r="M20" s="4">
        <f>Coonoor!N20+Coimbatore!N20+Cochin!N20</f>
        <v>630077</v>
      </c>
      <c r="N20" s="4">
        <f>(Coonoor!N20*Coonoor!O20+Coimbatore!N20*Coimbatore!O20+Cochin!N20*Cochin!O20)/SI!M20</f>
        <v>88.497121527002264</v>
      </c>
      <c r="O20" s="4">
        <f>Coonoor!P20+Coimbatore!P20+Cochin!P20</f>
        <v>1089881.8999999999</v>
      </c>
      <c r="P20" s="4">
        <f>(Coonoor!P20*Coonoor!Q20+Coimbatore!P20*Coimbatore!Q20+Cochin!P20*Cochin!Q20)/SI!O20</f>
        <v>112.60687356451182</v>
      </c>
      <c r="Q20" s="4">
        <f>Coonoor!R20+Coimbatore!R20+Cochin!R20</f>
        <v>98794.75</v>
      </c>
      <c r="R20" s="4">
        <f>(Coonoor!R20*Coonoor!S20+Coimbatore!R20*Coimbatore!S20+Cochin!R20*Cochin!S20)/SI!Q20</f>
        <v>139.09959754812121</v>
      </c>
      <c r="S20" s="4">
        <f>Coonoor!T20+Coimbatore!T20+Cochin!T20</f>
        <v>39248</v>
      </c>
      <c r="T20" s="4">
        <f>(Coonoor!T20*Coonoor!U20+Coimbatore!T20*Coimbatore!U20+Cochin!T20*Cochin!U20)/SI!S20</f>
        <v>104.52206405768446</v>
      </c>
      <c r="U20" s="4">
        <f>Coonoor!V20+Coimbatore!V20+Cochin!V20</f>
        <v>0</v>
      </c>
      <c r="V20" s="4">
        <v>0</v>
      </c>
      <c r="W20" s="4">
        <f>Coonoor!X20+Coimbatore!X20+Cochin!X20</f>
        <v>0</v>
      </c>
      <c r="X20" s="4">
        <v>0</v>
      </c>
      <c r="Y20" s="4">
        <f>Coonoor!Z20+Coimbatore!Z20+Cochin!Z20</f>
        <v>0</v>
      </c>
      <c r="Z20" s="4">
        <v>0</v>
      </c>
      <c r="AA20" s="4">
        <f>Coonoor!AB20+Coimbatore!AB20+Cochin!AB20</f>
        <v>0</v>
      </c>
      <c r="AB20" s="4">
        <v>0</v>
      </c>
      <c r="AC20" s="4">
        <f>Coonoor!AD20+Coimbatore!AD20+Cochin!AD20</f>
        <v>170</v>
      </c>
      <c r="AD20" s="4">
        <f>(Coonoor!AD20*Coonoor!AE20+Coimbatore!AD20*Coimbatore!AE20+Cochin!AD20*Cochin!AE20)/SI!AC20</f>
        <v>90</v>
      </c>
      <c r="AE20" s="19">
        <f t="shared" si="1"/>
        <v>1858171.65</v>
      </c>
      <c r="AF20" s="19">
        <f t="shared" si="2"/>
        <v>105.66735645166159</v>
      </c>
      <c r="AG20" s="7"/>
      <c r="AH20" s="78">
        <v>42098</v>
      </c>
      <c r="AI20" s="11">
        <v>14</v>
      </c>
      <c r="AJ20" s="4">
        <v>809637</v>
      </c>
      <c r="AK20" s="4">
        <v>588194</v>
      </c>
      <c r="AL20" s="4">
        <v>42631.8</v>
      </c>
      <c r="AM20" s="4">
        <v>62659</v>
      </c>
      <c r="AN20" s="4">
        <v>0</v>
      </c>
      <c r="AO20" s="4">
        <v>0</v>
      </c>
      <c r="AP20" s="4">
        <v>0</v>
      </c>
      <c r="AQ20" s="4">
        <v>0</v>
      </c>
      <c r="AR20" s="4">
        <v>2076</v>
      </c>
      <c r="AS20" s="19">
        <v>1505197.8</v>
      </c>
      <c r="AT20" s="4">
        <v>568245</v>
      </c>
      <c r="AU20" s="4">
        <v>75.925992549428514</v>
      </c>
      <c r="AV20" s="4">
        <v>443422</v>
      </c>
      <c r="AW20" s="4">
        <v>80.461508299425844</v>
      </c>
      <c r="AX20" s="4">
        <v>36788.400000000001</v>
      </c>
      <c r="AY20" s="4">
        <v>96.95584933029977</v>
      </c>
      <c r="AZ20" s="4">
        <v>29715</v>
      </c>
      <c r="BA20" s="4">
        <v>90.054012846407531</v>
      </c>
      <c r="BB20" s="4">
        <v>0</v>
      </c>
      <c r="BC20" s="4">
        <v>0</v>
      </c>
      <c r="BD20" s="4">
        <v>0</v>
      </c>
      <c r="BE20" s="4">
        <v>0</v>
      </c>
      <c r="BF20" s="4">
        <v>0</v>
      </c>
      <c r="BG20" s="4">
        <v>0</v>
      </c>
      <c r="BH20" s="4">
        <v>0</v>
      </c>
      <c r="BI20" s="4">
        <v>0</v>
      </c>
      <c r="BJ20" s="4">
        <v>347</v>
      </c>
      <c r="BK20" s="4">
        <v>50</v>
      </c>
      <c r="BL20" s="19">
        <v>1078517.3999999999</v>
      </c>
      <c r="BM20" s="19">
        <v>78.888967510984827</v>
      </c>
    </row>
    <row r="21" spans="1:65" ht="20" customHeight="1" x14ac:dyDescent="0.15">
      <c r="A21" s="78">
        <v>42476</v>
      </c>
      <c r="B21" s="11">
        <v>15</v>
      </c>
      <c r="C21" s="4">
        <f>Coonoor!D21+Coimbatore!D21+Cochin!D21</f>
        <v>825883</v>
      </c>
      <c r="D21" s="4">
        <f>Coonoor!E21+Coimbatore!E21+Cochin!E21</f>
        <v>1514967.3</v>
      </c>
      <c r="E21" s="4">
        <f>Coonoor!F21+Coimbatore!F21+Cochin!F21</f>
        <v>172326.5</v>
      </c>
      <c r="F21" s="4">
        <f>Coonoor!G21+Coimbatore!G21+Cochin!G21</f>
        <v>60712</v>
      </c>
      <c r="G21" s="4">
        <f>Coonoor!H21+Coimbatore!H21+Cochin!H21</f>
        <v>0</v>
      </c>
      <c r="H21" s="4">
        <f>Coonoor!I21+Coimbatore!I21+Cochin!I21</f>
        <v>0</v>
      </c>
      <c r="I21" s="4">
        <f>Coonoor!J21+Coimbatore!J21+Cochin!J21</f>
        <v>0</v>
      </c>
      <c r="J21" s="4">
        <f>Coonoor!K21+Coimbatore!J21+Cochin!J21</f>
        <v>0</v>
      </c>
      <c r="K21" s="4">
        <f>Coonoor!L21+Coimbatore!K21+Cochin!K21</f>
        <v>342</v>
      </c>
      <c r="L21" s="19">
        <f t="shared" si="4"/>
        <v>2574230.7999999998</v>
      </c>
      <c r="M21" s="4">
        <f>Coonoor!N21+Coimbatore!N21+Cochin!N21</f>
        <v>722034</v>
      </c>
      <c r="N21" s="4">
        <f>(Coonoor!N21*Coonoor!O21+Coimbatore!N21*Coimbatore!O21+Cochin!N21*Cochin!O21)/SI!M21</f>
        <v>88.831401155981567</v>
      </c>
      <c r="O21" s="4">
        <f>Coonoor!P21+Coimbatore!P21+Cochin!P21</f>
        <v>1381107.4</v>
      </c>
      <c r="P21" s="4">
        <f>(Coonoor!P21*Coonoor!Q21+Coimbatore!P21*Coimbatore!Q21+Cochin!P21*Cochin!Q21)/SI!O21</f>
        <v>111.47988861964959</v>
      </c>
      <c r="Q21" s="4">
        <f>Coonoor!R21+Coimbatore!R21+Cochin!R21</f>
        <v>157454.5</v>
      </c>
      <c r="R21" s="4">
        <f>(Coonoor!R21*Coonoor!S21+Coimbatore!R21*Coimbatore!S21+Cochin!R21*Cochin!S21)/SI!Q21</f>
        <v>139.85364274492949</v>
      </c>
      <c r="S21" s="4">
        <f>Coonoor!T21+Coimbatore!T21+Cochin!T21</f>
        <v>55312</v>
      </c>
      <c r="T21" s="4">
        <f>(Coonoor!T21*Coonoor!U21+Coimbatore!T21*Coimbatore!U21+Cochin!T21*Cochin!U21)/SI!S21</f>
        <v>102.735861426779</v>
      </c>
      <c r="U21" s="4">
        <f>Coonoor!V21+Coimbatore!V21+Cochin!V21</f>
        <v>0</v>
      </c>
      <c r="V21" s="4">
        <v>0</v>
      </c>
      <c r="W21" s="4">
        <f>Coonoor!X21+Coimbatore!X21+Cochin!X21</f>
        <v>0</v>
      </c>
      <c r="X21" s="4">
        <v>0</v>
      </c>
      <c r="Y21" s="4">
        <f>Coonoor!Z21+Coimbatore!Z21+Cochin!Z21</f>
        <v>0</v>
      </c>
      <c r="Z21" s="4">
        <v>0</v>
      </c>
      <c r="AA21" s="4">
        <f>Coonoor!AB21+Coimbatore!AB21+Cochin!AB21</f>
        <v>0</v>
      </c>
      <c r="AB21" s="4">
        <v>0</v>
      </c>
      <c r="AC21" s="4">
        <f>Coonoor!AD21+Coimbatore!AD21+Cochin!AD21</f>
        <v>0</v>
      </c>
      <c r="AD21" s="4">
        <v>0</v>
      </c>
      <c r="AE21" s="19">
        <f t="shared" si="1"/>
        <v>2315907.9</v>
      </c>
      <c r="AF21" s="19">
        <f t="shared" si="2"/>
        <v>106.13898004529943</v>
      </c>
      <c r="AG21" s="7"/>
      <c r="AH21" s="78">
        <v>42105</v>
      </c>
      <c r="AI21" s="11">
        <v>15</v>
      </c>
      <c r="AJ21" s="4">
        <v>965532</v>
      </c>
      <c r="AK21" s="4">
        <v>1675883.3</v>
      </c>
      <c r="AL21" s="4">
        <v>148250.20000000001</v>
      </c>
      <c r="AM21" s="4">
        <v>75799</v>
      </c>
      <c r="AN21" s="4">
        <v>0</v>
      </c>
      <c r="AO21" s="4">
        <v>0</v>
      </c>
      <c r="AP21" s="4">
        <v>0</v>
      </c>
      <c r="AQ21" s="4">
        <v>0</v>
      </c>
      <c r="AR21" s="4">
        <v>1731</v>
      </c>
      <c r="AS21" s="19">
        <v>2867195.5</v>
      </c>
      <c r="AT21" s="4">
        <v>669831</v>
      </c>
      <c r="AU21" s="4">
        <v>74.229314398221334</v>
      </c>
      <c r="AV21" s="4">
        <v>1453177.2999999998</v>
      </c>
      <c r="AW21" s="4">
        <v>93.603865221647581</v>
      </c>
      <c r="AX21" s="4">
        <v>122291.2</v>
      </c>
      <c r="AY21" s="4">
        <v>121.99068245659539</v>
      </c>
      <c r="AZ21" s="4">
        <v>28113</v>
      </c>
      <c r="BA21" s="4">
        <v>91.119766007612142</v>
      </c>
      <c r="BB21" s="4">
        <v>0</v>
      </c>
      <c r="BC21" s="4">
        <v>0</v>
      </c>
      <c r="BD21" s="4">
        <v>0</v>
      </c>
      <c r="BE21" s="4">
        <v>0</v>
      </c>
      <c r="BF21" s="4">
        <v>0</v>
      </c>
      <c r="BG21" s="4">
        <v>0</v>
      </c>
      <c r="BH21" s="4">
        <v>0</v>
      </c>
      <c r="BI21" s="4">
        <v>0</v>
      </c>
      <c r="BJ21" s="4">
        <v>0</v>
      </c>
      <c r="BK21" s="4">
        <v>0</v>
      </c>
      <c r="BL21" s="19">
        <v>2273412.5</v>
      </c>
      <c r="BM21" s="19">
        <v>89.391672190260536</v>
      </c>
    </row>
    <row r="22" spans="1:65" ht="20" customHeight="1" x14ac:dyDescent="0.15">
      <c r="A22" s="78">
        <v>42483</v>
      </c>
      <c r="B22" s="11">
        <v>16</v>
      </c>
      <c r="C22" s="4">
        <f>Coonoor!D22+Coimbatore!D22+Cochin!D22</f>
        <v>749090</v>
      </c>
      <c r="D22" s="4">
        <f>Coonoor!E22+Coimbatore!E22+Cochin!E22</f>
        <v>1492434.8</v>
      </c>
      <c r="E22" s="4">
        <f>Coonoor!F22+Coimbatore!F22+Cochin!F22</f>
        <v>185056</v>
      </c>
      <c r="F22" s="4">
        <f>Coonoor!G22+Coimbatore!G22+Cochin!G22</f>
        <v>68199</v>
      </c>
      <c r="G22" s="4">
        <f>Coonoor!H22+Coimbatore!H22+Cochin!H22</f>
        <v>0</v>
      </c>
      <c r="H22" s="4">
        <f>Coonoor!I22+Coimbatore!I22+Cochin!I22</f>
        <v>0</v>
      </c>
      <c r="I22" s="4">
        <f>Coonoor!J22+Coimbatore!J22+Cochin!J22</f>
        <v>0</v>
      </c>
      <c r="J22" s="4">
        <f>Coonoor!K22+Coimbatore!J22+Cochin!J22</f>
        <v>0</v>
      </c>
      <c r="K22" s="4">
        <f>Coonoor!L22+Coimbatore!K22+Cochin!K22</f>
        <v>169</v>
      </c>
      <c r="L22" s="19">
        <f t="shared" si="4"/>
        <v>2494948.7999999998</v>
      </c>
      <c r="M22" s="4">
        <f>Coonoor!N22+Coimbatore!N22+Cochin!N22</f>
        <v>675217</v>
      </c>
      <c r="N22" s="4">
        <f>(Coonoor!N22*Coonoor!O22+Coimbatore!N22*Coimbatore!O22+Cochin!N22*Cochin!O22)/SI!M22</f>
        <v>89.126050806635504</v>
      </c>
      <c r="O22" s="4">
        <f>Coonoor!P22+Coimbatore!P22+Cochin!P22</f>
        <v>1296712.8999999999</v>
      </c>
      <c r="P22" s="4">
        <f>(Coonoor!P22*Coonoor!Q22+Coimbatore!P22*Coimbatore!Q22+Cochin!P22*Cochin!Q22)/SI!O22</f>
        <v>109.27349724793054</v>
      </c>
      <c r="Q22" s="4">
        <f>Coonoor!R22+Coimbatore!R22+Cochin!R22</f>
        <v>169332</v>
      </c>
      <c r="R22" s="4">
        <f>(Coonoor!R22*Coonoor!S22+Coimbatore!R22*Coimbatore!S22+Cochin!R22*Cochin!S22)/SI!Q22</f>
        <v>138.00188043733613</v>
      </c>
      <c r="S22" s="4">
        <f>Coonoor!T22+Coimbatore!T22+Cochin!T22</f>
        <v>49982</v>
      </c>
      <c r="T22" s="4">
        <f>(Coonoor!T22*Coonoor!U22+Coimbatore!T22*Coimbatore!U22+Cochin!T22*Cochin!U22)/SI!S22</f>
        <v>97.997258319114891</v>
      </c>
      <c r="U22" s="4">
        <f>Coonoor!V22+Coimbatore!V22+Cochin!V22</f>
        <v>0</v>
      </c>
      <c r="V22" s="4">
        <v>0</v>
      </c>
      <c r="W22" s="4">
        <f>Coonoor!X22+Coimbatore!X22+Cochin!X22</f>
        <v>0</v>
      </c>
      <c r="X22" s="4">
        <v>0</v>
      </c>
      <c r="Y22" s="4">
        <f>Coonoor!Z22+Coimbatore!Z22+Cochin!Z22</f>
        <v>0</v>
      </c>
      <c r="Z22" s="4">
        <v>0</v>
      </c>
      <c r="AA22" s="4">
        <f>Coonoor!AB22+Coimbatore!AB22+Cochin!AB22</f>
        <v>0</v>
      </c>
      <c r="AB22" s="4">
        <v>0</v>
      </c>
      <c r="AC22" s="4">
        <f>Coonoor!AD22+Coimbatore!AD22+Cochin!AD22</f>
        <v>169</v>
      </c>
      <c r="AD22" s="4">
        <f>(Coonoor!AD22*Coonoor!AE22+Coimbatore!AD22*Coimbatore!AE22+Cochin!AD22*Cochin!AE22)/SI!AC22</f>
        <v>90</v>
      </c>
      <c r="AE22" s="19">
        <f t="shared" si="1"/>
        <v>2191412.9</v>
      </c>
      <c r="AF22" s="19">
        <f t="shared" si="2"/>
        <v>105.02686259651527</v>
      </c>
      <c r="AG22" s="7"/>
      <c r="AH22" s="78">
        <v>42112</v>
      </c>
      <c r="AI22" s="11">
        <v>16</v>
      </c>
      <c r="AJ22" s="4">
        <v>1054828.5</v>
      </c>
      <c r="AK22" s="4">
        <v>1713300.6</v>
      </c>
      <c r="AL22" s="4">
        <v>160047.9</v>
      </c>
      <c r="AM22" s="4">
        <v>88345.5</v>
      </c>
      <c r="AN22" s="4">
        <v>0</v>
      </c>
      <c r="AO22" s="4">
        <v>0</v>
      </c>
      <c r="AP22" s="4">
        <v>0</v>
      </c>
      <c r="AQ22" s="4">
        <v>0</v>
      </c>
      <c r="AR22" s="4">
        <v>0</v>
      </c>
      <c r="AS22" s="19">
        <v>3016522.5</v>
      </c>
      <c r="AT22" s="4">
        <v>846237</v>
      </c>
      <c r="AU22" s="4">
        <v>75.121463202496471</v>
      </c>
      <c r="AV22" s="4">
        <v>1465499.3</v>
      </c>
      <c r="AW22" s="4">
        <v>94.157197096094805</v>
      </c>
      <c r="AX22" s="4">
        <v>114477</v>
      </c>
      <c r="AY22" s="4">
        <v>115.5661552397163</v>
      </c>
      <c r="AZ22" s="4">
        <v>58041</v>
      </c>
      <c r="BA22" s="4">
        <v>83.422545485139821</v>
      </c>
      <c r="BB22" s="4">
        <v>0</v>
      </c>
      <c r="BC22" s="4">
        <v>0</v>
      </c>
      <c r="BD22" s="4">
        <v>0</v>
      </c>
      <c r="BE22" s="4">
        <v>0</v>
      </c>
      <c r="BF22" s="4">
        <v>0</v>
      </c>
      <c r="BG22" s="4">
        <v>0</v>
      </c>
      <c r="BH22" s="4">
        <v>0</v>
      </c>
      <c r="BI22" s="4">
        <v>0</v>
      </c>
      <c r="BJ22" s="4">
        <v>0</v>
      </c>
      <c r="BK22" s="4">
        <v>0</v>
      </c>
      <c r="BL22" s="19">
        <v>2484254.2999999998</v>
      </c>
      <c r="BM22" s="19">
        <v>88.408607285598734</v>
      </c>
    </row>
    <row r="23" spans="1:65" ht="20" customHeight="1" x14ac:dyDescent="0.15">
      <c r="A23" s="78">
        <v>42490</v>
      </c>
      <c r="B23" s="39">
        <v>17</v>
      </c>
      <c r="C23" s="4">
        <f>Coonoor!D23+Coimbatore!D23+Cochin!D23</f>
        <v>686474</v>
      </c>
      <c r="D23" s="4">
        <f>Coonoor!E23+Coimbatore!E23+Cochin!E23</f>
        <v>1525091.2</v>
      </c>
      <c r="E23" s="4">
        <f>Coonoor!F23+Coimbatore!F23+Cochin!F23</f>
        <v>186742</v>
      </c>
      <c r="F23" s="4">
        <f>Coonoor!G23+Coimbatore!G23+Cochin!G23</f>
        <v>54826</v>
      </c>
      <c r="G23" s="4">
        <f>Coonoor!H23+Coimbatore!H23+Cochin!H23</f>
        <v>0</v>
      </c>
      <c r="H23" s="4">
        <f>Coonoor!I23+Coimbatore!I23+Cochin!I23</f>
        <v>0</v>
      </c>
      <c r="I23" s="4">
        <f>Coonoor!J23+Coimbatore!J23+Cochin!J23</f>
        <v>0</v>
      </c>
      <c r="J23" s="4">
        <f>Coonoor!K23+Coimbatore!J23+Cochin!J23</f>
        <v>0</v>
      </c>
      <c r="K23" s="4">
        <f>Coonoor!L23+Coimbatore!K23+Cochin!K23</f>
        <v>171</v>
      </c>
      <c r="L23" s="19">
        <f t="shared" si="4"/>
        <v>2453304.2000000002</v>
      </c>
      <c r="M23" s="4">
        <f>Coonoor!N23+Coimbatore!N23+Cochin!N23</f>
        <v>645473</v>
      </c>
      <c r="N23" s="4">
        <f>(Coonoor!N23*Coonoor!O23+Coimbatore!N23*Coimbatore!O23+Cochin!N23*Cochin!O23)/SI!M23</f>
        <v>91.954640388480996</v>
      </c>
      <c r="O23" s="4">
        <f>Coonoor!P23+Coimbatore!P23+Cochin!P23</f>
        <v>1404092.7</v>
      </c>
      <c r="P23" s="4">
        <f>(Coonoor!P23*Coonoor!Q23+Coimbatore!P23*Coimbatore!Q23+Cochin!P23*Cochin!Q23)/SI!O23</f>
        <v>108.98633671660704</v>
      </c>
      <c r="Q23" s="4">
        <f>Coonoor!R23+Coimbatore!R23+Cochin!R23</f>
        <v>148851.5</v>
      </c>
      <c r="R23" s="4">
        <f>(Coonoor!R23*Coonoor!S23+Coimbatore!R23*Coimbatore!S23+Cochin!R23*Cochin!S23)/SI!Q23</f>
        <v>135.94785323287303</v>
      </c>
      <c r="S23" s="4">
        <f>Coonoor!T23+Coimbatore!T23+Cochin!T23</f>
        <v>47266</v>
      </c>
      <c r="T23" s="4">
        <f>(Coonoor!T23*Coonoor!U23+Coimbatore!T23*Coimbatore!U23+Cochin!T23*Cochin!U23)/SI!S23</f>
        <v>99.330681179410149</v>
      </c>
      <c r="U23" s="4">
        <f>Coonoor!V23+Coimbatore!V23+Cochin!V23</f>
        <v>0</v>
      </c>
      <c r="V23" s="4">
        <v>0</v>
      </c>
      <c r="W23" s="4">
        <f>Coonoor!X23+Coimbatore!X23+Cochin!X23</f>
        <v>0</v>
      </c>
      <c r="X23" s="4">
        <v>0</v>
      </c>
      <c r="Y23" s="4">
        <f>Coonoor!Z23+Coimbatore!Z23+Cochin!Z23</f>
        <v>0</v>
      </c>
      <c r="Z23" s="4">
        <v>0</v>
      </c>
      <c r="AA23" s="4">
        <f>Coonoor!AB23+Coimbatore!AB23+Cochin!AB23</f>
        <v>0</v>
      </c>
      <c r="AB23" s="4">
        <v>0</v>
      </c>
      <c r="AC23" s="4">
        <f>Coonoor!AD23+Coimbatore!AD23+Cochin!AD23</f>
        <v>0</v>
      </c>
      <c r="AD23" s="4">
        <v>0</v>
      </c>
      <c r="AE23" s="19">
        <f t="shared" si="1"/>
        <v>2245683.2000000002</v>
      </c>
      <c r="AF23" s="19">
        <f t="shared" si="2"/>
        <v>105.67481790446796</v>
      </c>
      <c r="AG23" s="7"/>
      <c r="AH23" s="78">
        <v>42119</v>
      </c>
      <c r="AI23" s="11">
        <v>17</v>
      </c>
      <c r="AJ23" s="4">
        <v>1263762</v>
      </c>
      <c r="AK23" s="4">
        <v>2111453.4</v>
      </c>
      <c r="AL23" s="4">
        <v>253867.4</v>
      </c>
      <c r="AM23" s="4">
        <v>84093</v>
      </c>
      <c r="AN23" s="4">
        <v>0</v>
      </c>
      <c r="AO23" s="4">
        <v>0</v>
      </c>
      <c r="AP23" s="4">
        <v>0</v>
      </c>
      <c r="AQ23" s="4">
        <v>0</v>
      </c>
      <c r="AR23" s="4">
        <v>1729</v>
      </c>
      <c r="AS23" s="19">
        <v>3714904.8</v>
      </c>
      <c r="AT23" s="4">
        <v>874066</v>
      </c>
      <c r="AU23" s="4">
        <v>74.044525902019984</v>
      </c>
      <c r="AV23" s="4">
        <v>1715265.3</v>
      </c>
      <c r="AW23" s="4">
        <v>93.021608268247078</v>
      </c>
      <c r="AX23" s="4">
        <v>205992.6</v>
      </c>
      <c r="AY23" s="4">
        <v>121.56033329792137</v>
      </c>
      <c r="AZ23" s="4">
        <v>59920</v>
      </c>
      <c r="BA23" s="4">
        <v>82.09756291735647</v>
      </c>
      <c r="BB23" s="4">
        <v>0</v>
      </c>
      <c r="BC23" s="4">
        <v>0</v>
      </c>
      <c r="BD23" s="4">
        <v>0</v>
      </c>
      <c r="BE23" s="4">
        <v>0</v>
      </c>
      <c r="BF23" s="4">
        <v>0</v>
      </c>
      <c r="BG23" s="4">
        <v>0</v>
      </c>
      <c r="BH23" s="4">
        <v>0</v>
      </c>
      <c r="BI23" s="4">
        <v>0</v>
      </c>
      <c r="BJ23" s="4">
        <v>0</v>
      </c>
      <c r="BK23" s="4">
        <v>0</v>
      </c>
      <c r="BL23" s="19">
        <v>2855243.9</v>
      </c>
      <c r="BM23" s="19">
        <v>89.041904431598894</v>
      </c>
    </row>
    <row r="24" spans="1:65" ht="20" customHeight="1" x14ac:dyDescent="0.15">
      <c r="A24" s="78">
        <v>42497</v>
      </c>
      <c r="B24" s="43">
        <v>18</v>
      </c>
      <c r="C24" s="4">
        <f>Coonoor!D24+Coimbatore!D24+Cochin!D24</f>
        <v>615371.30000000005</v>
      </c>
      <c r="D24" s="4">
        <f>Coonoor!E24+Coimbatore!E24+Cochin!E24</f>
        <v>1395972.2999999998</v>
      </c>
      <c r="E24" s="4">
        <f>Coonoor!F24+Coimbatore!F24+Cochin!F24</f>
        <v>155228</v>
      </c>
      <c r="F24" s="4">
        <f>Coonoor!G24+Coimbatore!G24+Cochin!G24</f>
        <v>49621</v>
      </c>
      <c r="G24" s="4">
        <f>Coonoor!H24+Coimbatore!H24+Cochin!H24</f>
        <v>0</v>
      </c>
      <c r="H24" s="4">
        <f>Coonoor!I24+Coimbatore!I24+Cochin!I24</f>
        <v>0</v>
      </c>
      <c r="I24" s="4">
        <f>Coonoor!J24+Coimbatore!J24+Cochin!J24</f>
        <v>0</v>
      </c>
      <c r="J24" s="4">
        <f>Coonoor!K24+Coimbatore!J24+Cochin!J24</f>
        <v>0</v>
      </c>
      <c r="K24" s="4">
        <f>Coonoor!L24+Coimbatore!K24+Cochin!K24</f>
        <v>171</v>
      </c>
      <c r="L24" s="19">
        <f t="shared" si="4"/>
        <v>2216363.5999999996</v>
      </c>
      <c r="M24" s="4">
        <f>Coonoor!N24+Coimbatore!N24+Cochin!N24</f>
        <v>565802.30000000005</v>
      </c>
      <c r="N24" s="4">
        <f>(Coonoor!N24*Coonoor!O24+Coimbatore!N24*Coimbatore!O24+Cochin!N24*Cochin!O24)/SI!M24</f>
        <v>92.595715959576339</v>
      </c>
      <c r="O24" s="4">
        <f>Coonoor!P24+Coimbatore!P24+Cochin!P24</f>
        <v>1284753.6000000001</v>
      </c>
      <c r="P24" s="4">
        <f>(Coonoor!P24*Coonoor!Q24+Coimbatore!P24*Coimbatore!Q24+Cochin!P24*Cochin!Q24)/SI!O24</f>
        <v>110.77046555548488</v>
      </c>
      <c r="Q24" s="4">
        <f>Coonoor!R24+Coimbatore!R24+Cochin!R24</f>
        <v>133336.5</v>
      </c>
      <c r="R24" s="4">
        <f>(Coonoor!R24*Coonoor!S24+Coimbatore!R24*Coimbatore!S24+Cochin!R24*Cochin!S24)/SI!Q24</f>
        <v>134.31857312763947</v>
      </c>
      <c r="S24" s="4">
        <f>Coonoor!T24+Coimbatore!T24+Cochin!T24</f>
        <v>42087</v>
      </c>
      <c r="T24" s="4">
        <f>(Coonoor!T24*Coonoor!U24+Coimbatore!T24*Coimbatore!U24+Cochin!T24*Cochin!U24)/SI!S24</f>
        <v>101.60320239444485</v>
      </c>
      <c r="U24" s="4">
        <f>Coonoor!V24+Coimbatore!V24+Cochin!V24</f>
        <v>0</v>
      </c>
      <c r="V24" s="4">
        <v>0</v>
      </c>
      <c r="W24" s="4">
        <f>Coonoor!X24+Coimbatore!X24+Cochin!X24</f>
        <v>0</v>
      </c>
      <c r="X24" s="4">
        <v>0</v>
      </c>
      <c r="Y24" s="4">
        <f>Coonoor!Z24+Coimbatore!Z24+Cochin!Z24</f>
        <v>0</v>
      </c>
      <c r="Z24" s="4">
        <v>0</v>
      </c>
      <c r="AA24" s="4">
        <f>Coonoor!AB24+Coimbatore!AB24+Cochin!AB24</f>
        <v>0</v>
      </c>
      <c r="AB24" s="4">
        <v>0</v>
      </c>
      <c r="AC24" s="4">
        <f>Coonoor!AD24+Coimbatore!AD24+Cochin!AD24</f>
        <v>0</v>
      </c>
      <c r="AD24" s="4">
        <v>0</v>
      </c>
      <c r="AE24" s="19">
        <f t="shared" si="1"/>
        <v>2025979.4000000001</v>
      </c>
      <c r="AF24" s="19">
        <f t="shared" si="2"/>
        <v>107.05408251494003</v>
      </c>
      <c r="AG24" s="7"/>
      <c r="AH24" s="78">
        <v>42126</v>
      </c>
      <c r="AI24" s="39">
        <v>18</v>
      </c>
      <c r="AJ24" s="4">
        <v>1370619</v>
      </c>
      <c r="AK24" s="4">
        <v>2117243.4</v>
      </c>
      <c r="AL24" s="4">
        <v>194192</v>
      </c>
      <c r="AM24" s="4">
        <v>91147</v>
      </c>
      <c r="AN24" s="4">
        <v>0</v>
      </c>
      <c r="AO24" s="4">
        <v>0</v>
      </c>
      <c r="AP24" s="4">
        <v>0</v>
      </c>
      <c r="AQ24" s="4">
        <v>0</v>
      </c>
      <c r="AR24" s="4">
        <v>0</v>
      </c>
      <c r="AS24" s="19">
        <v>3773201.4</v>
      </c>
      <c r="AT24" s="4">
        <v>991355.5</v>
      </c>
      <c r="AU24" s="4">
        <v>72.349751607366883</v>
      </c>
      <c r="AV24" s="4">
        <v>1526157.3</v>
      </c>
      <c r="AW24" s="4">
        <v>90.787537798345809</v>
      </c>
      <c r="AX24" s="4">
        <v>148376.6</v>
      </c>
      <c r="AY24" s="4">
        <v>120.14498336349126</v>
      </c>
      <c r="AZ24" s="4">
        <v>55593</v>
      </c>
      <c r="BA24" s="4">
        <v>77.79686243266238</v>
      </c>
      <c r="BB24" s="4">
        <v>0</v>
      </c>
      <c r="BC24" s="4">
        <v>0</v>
      </c>
      <c r="BD24" s="4">
        <v>0</v>
      </c>
      <c r="BE24" s="4">
        <v>0</v>
      </c>
      <c r="BF24" s="4">
        <v>0</v>
      </c>
      <c r="BG24" s="4">
        <v>0</v>
      </c>
      <c r="BH24" s="4">
        <v>0</v>
      </c>
      <c r="BI24" s="4">
        <v>0</v>
      </c>
      <c r="BJ24" s="4">
        <v>0</v>
      </c>
      <c r="BK24" s="4">
        <v>0</v>
      </c>
      <c r="BL24" s="19">
        <v>2721482.4</v>
      </c>
      <c r="BM24" s="19">
        <v>85.406414111411792</v>
      </c>
    </row>
    <row r="25" spans="1:65" ht="20" customHeight="1" x14ac:dyDescent="0.15">
      <c r="A25" s="78">
        <v>42504</v>
      </c>
      <c r="B25" s="43">
        <v>19</v>
      </c>
      <c r="C25" s="4">
        <f>Coonoor!D25+Coimbatore!D25+Cochin!D25</f>
        <v>607901.4</v>
      </c>
      <c r="D25" s="4">
        <f>Coonoor!E25+Coimbatore!E25+Cochin!E25</f>
        <v>1435187.85</v>
      </c>
      <c r="E25" s="4">
        <f>Coonoor!F25+Coimbatore!F25+Cochin!F25</f>
        <v>154694.5</v>
      </c>
      <c r="F25" s="4">
        <f>Coonoor!G25+Coimbatore!G25+Cochin!G25</f>
        <v>54874</v>
      </c>
      <c r="G25" s="4">
        <f>Coonoor!H25+Coimbatore!H25+Cochin!H25</f>
        <v>0</v>
      </c>
      <c r="H25" s="4">
        <f>Coonoor!I25+Coimbatore!I25+Cochin!I25</f>
        <v>0</v>
      </c>
      <c r="I25" s="4">
        <f>Coonoor!J25+Coimbatore!J25+Cochin!J25</f>
        <v>0</v>
      </c>
      <c r="J25" s="4">
        <f>Coonoor!K25+Coimbatore!J25+Cochin!J25</f>
        <v>0</v>
      </c>
      <c r="K25" s="4">
        <f>Coonoor!L25+Coimbatore!K25+Cochin!K25</f>
        <v>170</v>
      </c>
      <c r="L25" s="19">
        <f t="shared" ref="L25:L30" si="5">SUM(C25:K25)</f>
        <v>2252827.75</v>
      </c>
      <c r="M25" s="4">
        <f>Coonoor!N25+Coimbatore!N25+Cochin!N25</f>
        <v>554232.4</v>
      </c>
      <c r="N25" s="4">
        <f>(Coonoor!N25*Coonoor!O25+Coimbatore!N25*Coimbatore!O25+Cochin!N25*Cochin!O25)/SI!M25</f>
        <v>92.912438235268453</v>
      </c>
      <c r="O25" s="4">
        <f>Coonoor!P25+Coimbatore!P25+Cochin!P25</f>
        <v>1305061.2000000002</v>
      </c>
      <c r="P25" s="4">
        <f>(Coonoor!P25*Coonoor!Q25+Coimbatore!P25*Coimbatore!Q25+Cochin!P25*Cochin!Q25)/SI!O25</f>
        <v>112.62883246290426</v>
      </c>
      <c r="Q25" s="4">
        <f>Coonoor!R25+Coimbatore!R25+Cochin!R25</f>
        <v>127209.5</v>
      </c>
      <c r="R25" s="4">
        <f>(Coonoor!R25*Coonoor!S25+Coimbatore!R25*Coimbatore!S25+Cochin!R25*Cochin!S25)/SI!Q25</f>
        <v>140.99208339325284</v>
      </c>
      <c r="S25" s="4">
        <f>Coonoor!T25+Coimbatore!T25+Cochin!T25</f>
        <v>51370</v>
      </c>
      <c r="T25" s="4">
        <f>(Coonoor!T25*Coonoor!U25+Coimbatore!T25*Coimbatore!U25+Cochin!T25*Cochin!U25)/SI!S25</f>
        <v>103.46554354808254</v>
      </c>
      <c r="U25" s="4">
        <f>Coonoor!V25+Coimbatore!V25+Cochin!V25</f>
        <v>0</v>
      </c>
      <c r="V25" s="4">
        <v>0</v>
      </c>
      <c r="W25" s="4">
        <f>Coonoor!X25+Coimbatore!X25+Cochin!X25</f>
        <v>0</v>
      </c>
      <c r="X25" s="4">
        <v>0</v>
      </c>
      <c r="Y25" s="4">
        <f>Coonoor!Z25+Coimbatore!Z25+Cochin!Z25</f>
        <v>0</v>
      </c>
      <c r="Z25" s="4">
        <v>0</v>
      </c>
      <c r="AA25" s="4">
        <f>Coonoor!AB25+Coimbatore!AB25+Cochin!AB25</f>
        <v>0</v>
      </c>
      <c r="AB25" s="4">
        <v>0</v>
      </c>
      <c r="AC25" s="4">
        <f>Coonoor!AD25+Coimbatore!AD25+Cochin!AD25</f>
        <v>0</v>
      </c>
      <c r="AD25" s="4">
        <v>0</v>
      </c>
      <c r="AE25" s="19">
        <f t="shared" si="1"/>
        <v>2037873.1</v>
      </c>
      <c r="AF25" s="19">
        <f t="shared" si="2"/>
        <v>108.80616672652502</v>
      </c>
      <c r="AH25" s="78">
        <v>42133</v>
      </c>
      <c r="AI25" s="43">
        <v>19</v>
      </c>
      <c r="AJ25" s="4">
        <v>1523269</v>
      </c>
      <c r="AK25" s="4">
        <v>2128245.1</v>
      </c>
      <c r="AL25" s="4">
        <v>232522.6</v>
      </c>
      <c r="AM25" s="4">
        <v>86823</v>
      </c>
      <c r="AN25" s="4">
        <v>0</v>
      </c>
      <c r="AO25" s="4">
        <v>0</v>
      </c>
      <c r="AP25" s="4">
        <v>0</v>
      </c>
      <c r="AQ25" s="4">
        <v>0</v>
      </c>
      <c r="AR25" s="4">
        <v>1725</v>
      </c>
      <c r="AS25" s="19">
        <v>3972584.7</v>
      </c>
      <c r="AT25" s="4">
        <v>962235</v>
      </c>
      <c r="AU25" s="4">
        <v>71.634732125626257</v>
      </c>
      <c r="AV25" s="4">
        <v>1505276.1</v>
      </c>
      <c r="AW25" s="4">
        <v>86.416387106168543</v>
      </c>
      <c r="AX25" s="4">
        <v>182481.4</v>
      </c>
      <c r="AY25" s="4">
        <v>119.59586874133913</v>
      </c>
      <c r="AZ25" s="4">
        <v>40062</v>
      </c>
      <c r="BA25" s="4">
        <v>82.772826681768265</v>
      </c>
      <c r="BB25" s="4">
        <v>0</v>
      </c>
      <c r="BC25" s="4">
        <v>0</v>
      </c>
      <c r="BD25" s="4">
        <v>0</v>
      </c>
      <c r="BE25" s="4">
        <v>0</v>
      </c>
      <c r="BF25" s="4">
        <v>0</v>
      </c>
      <c r="BG25" s="4">
        <v>0</v>
      </c>
      <c r="BH25" s="4">
        <v>0</v>
      </c>
      <c r="BI25" s="4">
        <v>0</v>
      </c>
      <c r="BJ25" s="4">
        <v>0</v>
      </c>
      <c r="BK25" s="4">
        <v>0</v>
      </c>
      <c r="BL25" s="19">
        <v>2690054.5</v>
      </c>
      <c r="BM25" s="19">
        <v>83.325462428670676</v>
      </c>
    </row>
    <row r="26" spans="1:65" ht="20" customHeight="1" x14ac:dyDescent="0.15">
      <c r="A26" s="78">
        <v>42511</v>
      </c>
      <c r="B26" s="43">
        <v>20</v>
      </c>
      <c r="C26" s="4">
        <f>Coonoor!D26+Coimbatore!D26+Cochin!D26</f>
        <v>555412.80000000005</v>
      </c>
      <c r="D26" s="4">
        <f>Coonoor!E26+Coimbatore!E26+Cochin!E26</f>
        <v>1285416.8500000001</v>
      </c>
      <c r="E26" s="4">
        <f>Coonoor!F26+Coimbatore!F26+Cochin!F26</f>
        <v>161758.9</v>
      </c>
      <c r="F26" s="4">
        <f>Coonoor!G26+Coimbatore!G26+Cochin!G26</f>
        <v>61271</v>
      </c>
      <c r="G26" s="4">
        <f>Coonoor!H26+Coimbatore!H26+Cochin!H26</f>
        <v>0</v>
      </c>
      <c r="H26" s="4">
        <f>Coonoor!I26+Coimbatore!I26+Cochin!I26</f>
        <v>0</v>
      </c>
      <c r="I26" s="4">
        <f>Coonoor!J26+Coimbatore!J26+Cochin!J26</f>
        <v>0</v>
      </c>
      <c r="J26" s="4">
        <f>Coonoor!K26+Coimbatore!J26+Cochin!J26</f>
        <v>0</v>
      </c>
      <c r="K26" s="4">
        <f>Coonoor!L26+Coimbatore!K26+Cochin!K26</f>
        <v>0</v>
      </c>
      <c r="L26" s="19">
        <f t="shared" si="5"/>
        <v>2063859.55</v>
      </c>
      <c r="M26" s="4">
        <f>Coonoor!N26+Coimbatore!N26+Cochin!N26</f>
        <v>510284</v>
      </c>
      <c r="N26" s="4">
        <f>(Coonoor!N26*Coonoor!O26+Coimbatore!N26*Coimbatore!O26+Cochin!N26*Cochin!O26)/SI!M26</f>
        <v>92.336968675408215</v>
      </c>
      <c r="O26" s="4">
        <f>Coonoor!P26+Coimbatore!P26+Cochin!P26</f>
        <v>1149967.1499999999</v>
      </c>
      <c r="P26" s="4">
        <f>(Coonoor!P26*Coonoor!Q26+Coimbatore!P26*Coimbatore!Q26+Cochin!P26*Cochin!Q26)/SI!O26</f>
        <v>110.77239155537328</v>
      </c>
      <c r="Q26" s="4">
        <f>Coonoor!R26+Coimbatore!R26+Cochin!R26</f>
        <v>142782.29999999999</v>
      </c>
      <c r="R26" s="4">
        <f>(Coonoor!R26*Coonoor!S26+Coimbatore!R26*Coimbatore!S26+Cochin!R26*Cochin!S26)/SI!Q26</f>
        <v>134.70182014012593</v>
      </c>
      <c r="S26" s="4">
        <f>Coonoor!T26+Coimbatore!T26+Cochin!T26</f>
        <v>48045</v>
      </c>
      <c r="T26" s="4">
        <f>(Coonoor!T26*Coonoor!U26+Coimbatore!T26*Coimbatore!U26+Cochin!T26*Cochin!U26)/SI!S26</f>
        <v>98.668935107732324</v>
      </c>
      <c r="U26" s="4">
        <f>Coonoor!V26+Coimbatore!V26+Cochin!V26</f>
        <v>0</v>
      </c>
      <c r="V26" s="4">
        <v>0</v>
      </c>
      <c r="W26" s="4">
        <f>Coonoor!X26+Coimbatore!X26+Cochin!X26</f>
        <v>0</v>
      </c>
      <c r="X26" s="4">
        <v>0</v>
      </c>
      <c r="Y26" s="4">
        <f>Coonoor!Z26+Coimbatore!Z26+Cochin!Z26</f>
        <v>0</v>
      </c>
      <c r="Z26" s="4">
        <v>0</v>
      </c>
      <c r="AA26" s="4">
        <f>Coonoor!AB26+Coimbatore!AB26+Cochin!AB26</f>
        <v>0</v>
      </c>
      <c r="AB26" s="4">
        <v>0</v>
      </c>
      <c r="AC26" s="4">
        <f>Coonoor!AD26+Coimbatore!AD26+Cochin!AD26</f>
        <v>0</v>
      </c>
      <c r="AD26" s="4">
        <v>0</v>
      </c>
      <c r="AE26" s="19">
        <f t="shared" si="1"/>
        <v>1851078.45</v>
      </c>
      <c r="AF26" s="19">
        <f t="shared" si="2"/>
        <v>107.2219677238548</v>
      </c>
      <c r="AH26" s="78">
        <v>42140</v>
      </c>
      <c r="AI26" s="43">
        <v>20</v>
      </c>
      <c r="AJ26" s="4">
        <v>1498877.5</v>
      </c>
      <c r="AK26" s="4">
        <v>2281838</v>
      </c>
      <c r="AL26" s="4">
        <v>201347.5</v>
      </c>
      <c r="AM26" s="4">
        <v>90876</v>
      </c>
      <c r="AN26" s="4">
        <v>0</v>
      </c>
      <c r="AO26" s="4">
        <v>0</v>
      </c>
      <c r="AP26" s="4">
        <v>0</v>
      </c>
      <c r="AQ26" s="4">
        <v>0</v>
      </c>
      <c r="AR26" s="4">
        <v>0</v>
      </c>
      <c r="AS26" s="19">
        <v>4072939</v>
      </c>
      <c r="AT26" s="4">
        <v>923357</v>
      </c>
      <c r="AU26" s="4">
        <v>67.703730336492825</v>
      </c>
      <c r="AV26" s="4">
        <v>1722738.3</v>
      </c>
      <c r="AW26" s="4">
        <v>84.48508015997723</v>
      </c>
      <c r="AX26" s="4">
        <v>168664.5</v>
      </c>
      <c r="AY26" s="4">
        <v>119.67185616339836</v>
      </c>
      <c r="AZ26" s="4">
        <v>45769</v>
      </c>
      <c r="BA26" s="4">
        <v>81.59686602659005</v>
      </c>
      <c r="BB26" s="4">
        <v>0</v>
      </c>
      <c r="BC26" s="4">
        <v>0</v>
      </c>
      <c r="BD26" s="4">
        <v>0</v>
      </c>
      <c r="BE26" s="4">
        <v>0</v>
      </c>
      <c r="BF26" s="4">
        <v>0</v>
      </c>
      <c r="BG26" s="4">
        <v>0</v>
      </c>
      <c r="BH26" s="4">
        <v>0</v>
      </c>
      <c r="BI26" s="4">
        <v>0</v>
      </c>
      <c r="BJ26" s="4">
        <v>0</v>
      </c>
      <c r="BK26" s="4">
        <v>0</v>
      </c>
      <c r="BL26" s="19">
        <v>2860528.8</v>
      </c>
      <c r="BM26" s="19">
        <v>81.096683049483161</v>
      </c>
    </row>
    <row r="27" spans="1:65" ht="20" customHeight="1" x14ac:dyDescent="0.15">
      <c r="A27" s="78">
        <v>42518</v>
      </c>
      <c r="B27" s="43">
        <v>21</v>
      </c>
      <c r="C27" s="4">
        <f>Coonoor!D27+Coimbatore!D27+Cochin!D27</f>
        <v>499238.8</v>
      </c>
      <c r="D27" s="4">
        <f>Coonoor!E27+Coimbatore!E27+Cochin!E27</f>
        <v>1240253.75</v>
      </c>
      <c r="E27" s="4">
        <f>Coonoor!F27+Coimbatore!F27+Cochin!F27</f>
        <v>189229</v>
      </c>
      <c r="F27" s="4">
        <f>Coonoor!G27+Coimbatore!G27+Cochin!G27</f>
        <v>57162</v>
      </c>
      <c r="G27" s="4">
        <f>Coonoor!H27+Coimbatore!H27+Cochin!H27</f>
        <v>0</v>
      </c>
      <c r="H27" s="4">
        <f>Coonoor!I27+Coimbatore!I27+Cochin!I27</f>
        <v>0</v>
      </c>
      <c r="I27" s="4">
        <f>Coonoor!J27+Coimbatore!J27+Cochin!J27</f>
        <v>0</v>
      </c>
      <c r="J27" s="4">
        <f>Coonoor!K27+Coimbatore!J27+Cochin!J27</f>
        <v>0</v>
      </c>
      <c r="K27" s="4">
        <f>Coonoor!L27+Coimbatore!K27+Cochin!K27</f>
        <v>0</v>
      </c>
      <c r="L27" s="19">
        <f t="shared" si="5"/>
        <v>1985883.55</v>
      </c>
      <c r="M27" s="4">
        <f>Coonoor!N27+Coimbatore!N27+Cochin!N27</f>
        <v>469232.8</v>
      </c>
      <c r="N27" s="4">
        <f>(Coonoor!N27*Coonoor!O27+Coimbatore!N27*Coimbatore!O27+Cochin!N27*Cochin!O27)/SI!M27</f>
        <v>94.583513272153198</v>
      </c>
      <c r="O27" s="4">
        <f>Coonoor!P27+Coimbatore!P27+Cochin!P27</f>
        <v>1062490.1499999999</v>
      </c>
      <c r="P27" s="4">
        <f>(Coonoor!P27*Coonoor!Q27+Coimbatore!P27*Coimbatore!Q27+Cochin!P27*Cochin!Q27)/SI!O27</f>
        <v>110.96185479036097</v>
      </c>
      <c r="Q27" s="4">
        <f>Coonoor!R27+Coimbatore!R27+Cochin!R27</f>
        <v>159954</v>
      </c>
      <c r="R27" s="4">
        <f>(Coonoor!R27*Coonoor!S27+Coimbatore!R27*Coimbatore!S27+Cochin!R27*Cochin!S27)/SI!Q27</f>
        <v>134.58380616916739</v>
      </c>
      <c r="S27" s="4">
        <f>Coonoor!T27+Coimbatore!T27+Cochin!T27</f>
        <v>48775</v>
      </c>
      <c r="T27" s="4">
        <f>(Coonoor!T27*Coonoor!U27+Coimbatore!T27*Coimbatore!U27+Cochin!T27*Cochin!U27)/SI!S27</f>
        <v>97.92918481049719</v>
      </c>
      <c r="U27" s="4">
        <f>Coonoor!V27+Coimbatore!V27+Cochin!V27</f>
        <v>0</v>
      </c>
      <c r="V27" s="4">
        <v>0</v>
      </c>
      <c r="W27" s="4">
        <f>Coonoor!X27+Coimbatore!X27+Cochin!X27</f>
        <v>0</v>
      </c>
      <c r="X27" s="4">
        <v>0</v>
      </c>
      <c r="Y27" s="4">
        <f>Coonoor!Z27+Coimbatore!Z27+Cochin!Z27</f>
        <v>0</v>
      </c>
      <c r="Z27" s="4">
        <v>0</v>
      </c>
      <c r="AA27" s="4">
        <f>Coonoor!AB27+Coimbatore!AB27+Cochin!AB27</f>
        <v>0</v>
      </c>
      <c r="AB27" s="4">
        <v>0</v>
      </c>
      <c r="AC27" s="4">
        <f>Coonoor!AD27+Coimbatore!AD27+Cochin!AD27</f>
        <v>0</v>
      </c>
      <c r="AD27" s="4">
        <v>0</v>
      </c>
      <c r="AE27" s="19">
        <f t="shared" si="1"/>
        <v>1740451.95</v>
      </c>
      <c r="AF27" s="19">
        <f t="shared" si="2"/>
        <v>108.35190171617978</v>
      </c>
      <c r="AH27" s="78">
        <v>42147</v>
      </c>
      <c r="AI27" s="43">
        <v>21</v>
      </c>
      <c r="AJ27" s="4">
        <v>1636879.5</v>
      </c>
      <c r="AK27" s="4">
        <v>2097590.9</v>
      </c>
      <c r="AL27" s="4">
        <v>212563.5</v>
      </c>
      <c r="AM27" s="4">
        <v>84213</v>
      </c>
      <c r="AN27" s="4">
        <v>0</v>
      </c>
      <c r="AO27" s="4">
        <v>0</v>
      </c>
      <c r="AP27" s="4">
        <v>0</v>
      </c>
      <c r="AQ27" s="4">
        <v>0</v>
      </c>
      <c r="AR27" s="4">
        <v>0</v>
      </c>
      <c r="AS27" s="19">
        <v>4031246.9</v>
      </c>
      <c r="AT27" s="4">
        <v>1027874.5</v>
      </c>
      <c r="AU27" s="4">
        <v>64.637843290440131</v>
      </c>
      <c r="AV27" s="4">
        <v>1578826.4</v>
      </c>
      <c r="AW27" s="4">
        <v>82.934039857174426</v>
      </c>
      <c r="AX27" s="4">
        <v>167217.20000000001</v>
      </c>
      <c r="AY27" s="4">
        <v>116.8132373809584</v>
      </c>
      <c r="AZ27" s="4">
        <v>61873</v>
      </c>
      <c r="BA27" s="4">
        <v>77.179787239878479</v>
      </c>
      <c r="BB27" s="4">
        <v>0</v>
      </c>
      <c r="BC27" s="4">
        <v>0</v>
      </c>
      <c r="BD27" s="4">
        <v>0</v>
      </c>
      <c r="BE27" s="4">
        <v>0</v>
      </c>
      <c r="BF27" s="4">
        <v>0</v>
      </c>
      <c r="BG27" s="4">
        <v>0</v>
      </c>
      <c r="BH27" s="4">
        <v>0</v>
      </c>
      <c r="BI27" s="4">
        <v>0</v>
      </c>
      <c r="BJ27" s="4">
        <v>0</v>
      </c>
      <c r="BK27" s="4">
        <v>0</v>
      </c>
      <c r="BL27" s="19">
        <v>2835791.1</v>
      </c>
      <c r="BM27" s="19">
        <v>78.17450653966398</v>
      </c>
    </row>
    <row r="28" spans="1:65" ht="20" customHeight="1" x14ac:dyDescent="0.15">
      <c r="A28" s="78">
        <v>42525</v>
      </c>
      <c r="B28" s="43">
        <v>22</v>
      </c>
      <c r="C28" s="4">
        <f>Coonoor!D28+Coimbatore!D28+Cochin!D28</f>
        <v>576880</v>
      </c>
      <c r="D28" s="4">
        <f>Coonoor!E28+Coimbatore!E28+Cochin!E28</f>
        <v>1322828.3999999999</v>
      </c>
      <c r="E28" s="4">
        <f>Coonoor!F28+Coimbatore!F28+Cochin!F28</f>
        <v>160905.20000000001</v>
      </c>
      <c r="F28" s="4">
        <f>Coonoor!G28+Coimbatore!G28+Cochin!G28</f>
        <v>63147</v>
      </c>
      <c r="G28" s="4">
        <f>Coonoor!H28+Coimbatore!H28+Cochin!H28</f>
        <v>0</v>
      </c>
      <c r="H28" s="4">
        <f>Coonoor!I28+Coimbatore!I28+Cochin!I28</f>
        <v>0</v>
      </c>
      <c r="I28" s="4">
        <f>Coonoor!J28+Coimbatore!J28+Cochin!J28</f>
        <v>0</v>
      </c>
      <c r="J28" s="4">
        <f>Coonoor!K28+Coimbatore!J28+Cochin!J28</f>
        <v>0</v>
      </c>
      <c r="K28" s="4">
        <f>Coonoor!L28+Coimbatore!K28+Cochin!K28</f>
        <v>0</v>
      </c>
      <c r="L28" s="19">
        <f t="shared" si="5"/>
        <v>2123760.5999999996</v>
      </c>
      <c r="M28" s="4">
        <f>Coonoor!N28+Coimbatore!N28+Cochin!N28</f>
        <v>554163</v>
      </c>
      <c r="N28" s="4">
        <f>(Coonoor!N28*Coonoor!O28+Coimbatore!N28*Coimbatore!O28+Cochin!N28*Cochin!O28)/SI!M28</f>
        <v>95.684938712534034</v>
      </c>
      <c r="O28" s="4">
        <f>Coonoor!P28+Coimbatore!P28+Cochin!P28</f>
        <v>1160264.6000000001</v>
      </c>
      <c r="P28" s="4">
        <f>(Coonoor!P28*Coonoor!Q28+Coimbatore!P28*Coimbatore!Q28+Cochin!P28*Cochin!Q28)/SI!O28</f>
        <v>108.66366594653752</v>
      </c>
      <c r="Q28" s="4">
        <f>Coonoor!R28+Coimbatore!R28+Cochin!R28</f>
        <v>143909.20000000001</v>
      </c>
      <c r="R28" s="4">
        <f>(Coonoor!R28*Coonoor!S28+Coimbatore!R28*Coimbatore!S28+Cochin!R28*Cochin!S28)/SI!Q28</f>
        <v>134.4387179583932</v>
      </c>
      <c r="S28" s="4">
        <f>Coonoor!T28+Coimbatore!T28+Cochin!T28</f>
        <v>57221</v>
      </c>
      <c r="T28" s="4">
        <f>(Coonoor!T28*Coonoor!U28+Coimbatore!T28*Coimbatore!U28+Cochin!T28*Cochin!U28)/SI!S28</f>
        <v>99.064556088935888</v>
      </c>
      <c r="U28" s="4">
        <f>Coonoor!V28+Coimbatore!V28+Cochin!V28</f>
        <v>0</v>
      </c>
      <c r="V28" s="4">
        <v>0</v>
      </c>
      <c r="W28" s="4">
        <f>Coonoor!X28+Coimbatore!X28+Cochin!X28</f>
        <v>0</v>
      </c>
      <c r="X28" s="4">
        <v>0</v>
      </c>
      <c r="Y28" s="4">
        <f>Coonoor!Z28+Coimbatore!Z28+Cochin!Z28</f>
        <v>0</v>
      </c>
      <c r="Z28" s="4">
        <v>0</v>
      </c>
      <c r="AA28" s="4">
        <f>Coonoor!AB28+Coimbatore!AB28+Cochin!AB28</f>
        <v>0</v>
      </c>
      <c r="AB28" s="4">
        <v>0</v>
      </c>
      <c r="AC28" s="4">
        <f>Coonoor!AD28+Coimbatore!AD28+Cochin!AD28</f>
        <v>0</v>
      </c>
      <c r="AD28" s="4">
        <v>0</v>
      </c>
      <c r="AE28" s="19">
        <f t="shared" si="1"/>
        <v>1915557.8</v>
      </c>
      <c r="AF28" s="19">
        <f t="shared" si="2"/>
        <v>106.55862167674084</v>
      </c>
      <c r="AH28" s="78">
        <v>42154</v>
      </c>
      <c r="AI28" s="43">
        <v>22</v>
      </c>
      <c r="AJ28" s="4">
        <v>1649562</v>
      </c>
      <c r="AK28" s="4">
        <v>2247859.9</v>
      </c>
      <c r="AL28" s="4">
        <v>271352.09999999998</v>
      </c>
      <c r="AM28" s="4">
        <v>93042.5</v>
      </c>
      <c r="AN28" s="4">
        <v>0</v>
      </c>
      <c r="AO28" s="4">
        <v>0</v>
      </c>
      <c r="AP28" s="4">
        <v>0</v>
      </c>
      <c r="AQ28" s="4">
        <v>0</v>
      </c>
      <c r="AR28" s="4">
        <v>0</v>
      </c>
      <c r="AS28" s="19">
        <v>4261816.5</v>
      </c>
      <c r="AT28" s="4">
        <v>1073680</v>
      </c>
      <c r="AU28" s="4">
        <v>60.849676518873409</v>
      </c>
      <c r="AV28" s="4">
        <v>1608345.5</v>
      </c>
      <c r="AW28" s="4">
        <v>81.921639734169048</v>
      </c>
      <c r="AX28" s="4">
        <v>211976.6</v>
      </c>
      <c r="AY28" s="4">
        <v>117.81509378819077</v>
      </c>
      <c r="AZ28" s="4">
        <v>56721.5</v>
      </c>
      <c r="BA28" s="4">
        <v>82.276111466683716</v>
      </c>
      <c r="BB28" s="4">
        <v>0</v>
      </c>
      <c r="BC28" s="4">
        <v>0</v>
      </c>
      <c r="BD28" s="4">
        <v>0</v>
      </c>
      <c r="BE28" s="4">
        <v>0</v>
      </c>
      <c r="BF28" s="4">
        <v>0</v>
      </c>
      <c r="BG28" s="4">
        <v>0</v>
      </c>
      <c r="BH28" s="4">
        <v>0</v>
      </c>
      <c r="BI28" s="4">
        <v>0</v>
      </c>
      <c r="BJ28" s="4">
        <v>0</v>
      </c>
      <c r="BK28" s="4">
        <v>0</v>
      </c>
      <c r="BL28" s="19">
        <v>2950723.6</v>
      </c>
      <c r="BM28" s="19">
        <v>76.839541585770789</v>
      </c>
    </row>
    <row r="29" spans="1:65" ht="20" customHeight="1" x14ac:dyDescent="0.15">
      <c r="A29" s="78">
        <v>42532</v>
      </c>
      <c r="B29" s="11">
        <v>23</v>
      </c>
      <c r="C29" s="4">
        <f>Coonoor!D29+Coimbatore!D29+Cochin!D29</f>
        <v>664702</v>
      </c>
      <c r="D29" s="4">
        <f>Coonoor!E29+Coimbatore!E29+Cochin!E29</f>
        <v>1356030.95</v>
      </c>
      <c r="E29" s="4">
        <f>Coonoor!F29+Coimbatore!F29+Cochin!F29</f>
        <v>174156.4</v>
      </c>
      <c r="F29" s="4">
        <f>Coonoor!G29+Coimbatore!G29+Cochin!G29</f>
        <v>51332</v>
      </c>
      <c r="G29" s="4">
        <f>Coonoor!H29+Coimbatore!H29+Cochin!H29</f>
        <v>0</v>
      </c>
      <c r="H29" s="4">
        <f>Coonoor!I29+Coimbatore!I29+Cochin!I29</f>
        <v>0</v>
      </c>
      <c r="I29" s="4">
        <f>Coonoor!J29+Coimbatore!J29+Cochin!J29</f>
        <v>0</v>
      </c>
      <c r="J29" s="4">
        <f>Coonoor!K29+Coimbatore!J29+Cochin!J29</f>
        <v>0</v>
      </c>
      <c r="K29" s="4">
        <f>Coonoor!L29+Coimbatore!K29+Cochin!K29</f>
        <v>0</v>
      </c>
      <c r="L29" s="19">
        <f t="shared" si="5"/>
        <v>2246221.35</v>
      </c>
      <c r="M29" s="4">
        <f>Coonoor!N29+Coimbatore!N29+Cochin!N29</f>
        <v>629808</v>
      </c>
      <c r="N29" s="4">
        <f>(Coonoor!N29*Coonoor!O29+Coimbatore!N29*Coimbatore!O29+Cochin!N29*Cochin!O29)/SI!M29</f>
        <v>97.082196223145772</v>
      </c>
      <c r="O29" s="4">
        <f>Coonoor!P29+Coimbatore!P29+Cochin!P29</f>
        <v>1248223.95</v>
      </c>
      <c r="P29" s="4">
        <f>(Coonoor!P29*Coonoor!Q29+Coimbatore!P29*Coimbatore!Q29+Cochin!P29*Cochin!Q29)/SI!O29</f>
        <v>110.39159396138946</v>
      </c>
      <c r="Q29" s="4">
        <f>Coonoor!R29+Coimbatore!R29+Cochin!R29</f>
        <v>160781</v>
      </c>
      <c r="R29" s="4">
        <f>(Coonoor!R29*Coonoor!S29+Coimbatore!R29*Coimbatore!S29+Cochin!R29*Cochin!S29)/SI!Q29</f>
        <v>143.13705956472469</v>
      </c>
      <c r="S29" s="4">
        <f>Coonoor!T29+Coimbatore!T29+Cochin!T29</f>
        <v>42278</v>
      </c>
      <c r="T29" s="4">
        <f>(Coonoor!T29*Coonoor!U29+Coimbatore!T29*Coimbatore!U29+Cochin!T29*Cochin!U29)/SI!S29</f>
        <v>101.9527409110885</v>
      </c>
      <c r="U29" s="4">
        <f>Coonoor!V29+Coimbatore!V29+Cochin!V29</f>
        <v>0</v>
      </c>
      <c r="V29" s="4">
        <v>0</v>
      </c>
      <c r="W29" s="4">
        <f>Coonoor!X29+Coimbatore!X29+Cochin!X29</f>
        <v>0</v>
      </c>
      <c r="X29" s="4">
        <v>0</v>
      </c>
      <c r="Y29" s="4">
        <f>Coonoor!Z29+Coimbatore!Z29+Cochin!Z29</f>
        <v>0</v>
      </c>
      <c r="Z29" s="4">
        <v>0</v>
      </c>
      <c r="AA29" s="4">
        <f>Coonoor!AB29+Coimbatore!AB29+Cochin!AB29</f>
        <v>0</v>
      </c>
      <c r="AB29" s="4">
        <v>0</v>
      </c>
      <c r="AC29" s="4">
        <f>Coonoor!AD29+Coimbatore!AD29+Cochin!AD29</f>
        <v>0</v>
      </c>
      <c r="AD29" s="4">
        <v>0</v>
      </c>
      <c r="AE29" s="19">
        <f t="shared" si="1"/>
        <v>2081090.95</v>
      </c>
      <c r="AF29" s="19">
        <f t="shared" si="2"/>
        <v>108.722135788589</v>
      </c>
      <c r="AH29" s="78">
        <v>42161</v>
      </c>
      <c r="AI29" s="43">
        <v>23</v>
      </c>
      <c r="AJ29" s="4">
        <v>1524640.4</v>
      </c>
      <c r="AK29" s="4">
        <v>2151609.5</v>
      </c>
      <c r="AL29" s="4">
        <v>243464.7</v>
      </c>
      <c r="AM29" s="4">
        <v>80899</v>
      </c>
      <c r="AN29" s="4">
        <v>0</v>
      </c>
      <c r="AO29" s="4">
        <v>0</v>
      </c>
      <c r="AP29" s="4">
        <v>0</v>
      </c>
      <c r="AQ29" s="4">
        <v>0</v>
      </c>
      <c r="AR29" s="4">
        <v>0</v>
      </c>
      <c r="AS29" s="19">
        <v>4000613.6</v>
      </c>
      <c r="AT29" s="4">
        <v>944460.5</v>
      </c>
      <c r="AU29" s="4">
        <v>61.798826062909463</v>
      </c>
      <c r="AV29" s="4">
        <v>1782195.7</v>
      </c>
      <c r="AW29" s="4">
        <v>81.541345022702046</v>
      </c>
      <c r="AX29" s="4">
        <v>213793.6</v>
      </c>
      <c r="AY29" s="4">
        <v>118.19147026381891</v>
      </c>
      <c r="AZ29" s="4">
        <v>63779</v>
      </c>
      <c r="BA29" s="4">
        <v>77.298075628796298</v>
      </c>
      <c r="BB29" s="4">
        <v>0</v>
      </c>
      <c r="BC29" s="4">
        <v>0</v>
      </c>
      <c r="BD29" s="4">
        <v>0</v>
      </c>
      <c r="BE29" s="4">
        <v>0</v>
      </c>
      <c r="BF29" s="4">
        <v>0</v>
      </c>
      <c r="BG29" s="4">
        <v>0</v>
      </c>
      <c r="BH29" s="4">
        <v>0</v>
      </c>
      <c r="BI29" s="4">
        <v>0</v>
      </c>
      <c r="BJ29" s="4">
        <v>0</v>
      </c>
      <c r="BK29" s="4">
        <v>0</v>
      </c>
      <c r="BL29" s="19">
        <v>3004228.8000000003</v>
      </c>
      <c r="BM29" s="19">
        <v>77.852844802296119</v>
      </c>
    </row>
    <row r="30" spans="1:65" ht="20" customHeight="1" x14ac:dyDescent="0.15">
      <c r="A30" s="78">
        <v>42539</v>
      </c>
      <c r="B30" s="11">
        <v>24</v>
      </c>
      <c r="C30" s="4">
        <f>Coonoor!D30+Coimbatore!D30+Cochin!D30</f>
        <v>833731</v>
      </c>
      <c r="D30" s="4">
        <f>Coonoor!E30+Coimbatore!E30+Cochin!E30</f>
        <v>1537815.25</v>
      </c>
      <c r="E30" s="4">
        <f>Coonoor!F30+Coimbatore!F30+Cochin!F30</f>
        <v>218393.2</v>
      </c>
      <c r="F30" s="4">
        <f>Coonoor!G30+Coimbatore!G30+Cochin!G30</f>
        <v>62044</v>
      </c>
      <c r="G30" s="4">
        <f>Coonoor!H30+Coimbatore!H30+Cochin!H30</f>
        <v>0</v>
      </c>
      <c r="H30" s="4">
        <f>Coonoor!I30+Coimbatore!I30+Cochin!I30</f>
        <v>0</v>
      </c>
      <c r="I30" s="4">
        <f>Coonoor!J30+Coimbatore!J30+Cochin!J30</f>
        <v>0</v>
      </c>
      <c r="J30" s="4">
        <f>Coonoor!K30+Coimbatore!J30+Cochin!J30</f>
        <v>0</v>
      </c>
      <c r="K30" s="4">
        <f>Coonoor!L30+Coimbatore!K30+Cochin!K30</f>
        <v>346</v>
      </c>
      <c r="L30" s="19">
        <f t="shared" si="5"/>
        <v>2652329.4500000002</v>
      </c>
      <c r="M30" s="4">
        <f>Coonoor!N30+Coimbatore!N30+Cochin!N30</f>
        <v>761222</v>
      </c>
      <c r="N30" s="4">
        <f>(Coonoor!N30*Coonoor!O30+Coimbatore!N30*Coimbatore!O30+Cochin!N30*Cochin!O30)/SI!M30</f>
        <v>96.541806096000897</v>
      </c>
      <c r="O30" s="4">
        <f>Coonoor!P30+Coimbatore!P30+Cochin!P30</f>
        <v>1390786.35</v>
      </c>
      <c r="P30" s="4">
        <f>(Coonoor!P30*Coonoor!Q30+Coimbatore!P30*Coimbatore!Q30+Cochin!P30*Cochin!Q30)/SI!O30</f>
        <v>109.39819520058684</v>
      </c>
      <c r="Q30" s="4">
        <f>Coonoor!R30+Coimbatore!R30+Cochin!R30</f>
        <v>188965.4</v>
      </c>
      <c r="R30" s="4">
        <f>(Coonoor!R30*Coonoor!S30+Coimbatore!R30*Coimbatore!S30+Cochin!R30*Cochin!S30)/SI!Q30</f>
        <v>145.30005572615514</v>
      </c>
      <c r="S30" s="4">
        <f>Coonoor!T30+Coimbatore!T30+Cochin!T30</f>
        <v>57643</v>
      </c>
      <c r="T30" s="4">
        <f>(Coonoor!T30*Coonoor!U30+Coimbatore!T30*Coimbatore!U30+Cochin!T30*Cochin!U30)/SI!S30</f>
        <v>105.0059845421647</v>
      </c>
      <c r="U30" s="4">
        <f>Coonoor!V30+Coimbatore!V30+Cochin!V30</f>
        <v>0</v>
      </c>
      <c r="V30" s="4">
        <v>0</v>
      </c>
      <c r="W30" s="4">
        <f>Coonoor!X30+Coimbatore!X30+Cochin!X30</f>
        <v>0</v>
      </c>
      <c r="X30" s="4">
        <v>0</v>
      </c>
      <c r="Y30" s="4">
        <f>Coonoor!Z30+Coimbatore!Z30+Cochin!Z30</f>
        <v>0</v>
      </c>
      <c r="Z30" s="4">
        <v>0</v>
      </c>
      <c r="AA30" s="4">
        <f>Coonoor!AB30+Coimbatore!AB30+Cochin!AB30</f>
        <v>0</v>
      </c>
      <c r="AB30" s="4">
        <v>0</v>
      </c>
      <c r="AC30" s="4">
        <f>Coonoor!AD30+Coimbatore!AD30+Cochin!AD30</f>
        <v>346</v>
      </c>
      <c r="AD30" s="4">
        <f>(Coonoor!AD30*Coonoor!AE30+Coimbatore!AD30*Coimbatore!AE30+Cochin!AD30*Cochin!AE30)/SI!AC30</f>
        <v>105</v>
      </c>
      <c r="AE30" s="19">
        <f t="shared" si="1"/>
        <v>2398962.75</v>
      </c>
      <c r="AF30" s="19">
        <f t="shared" si="2"/>
        <v>108.04050060256287</v>
      </c>
      <c r="AH30" s="78">
        <v>42168</v>
      </c>
      <c r="AI30" s="11">
        <v>24</v>
      </c>
      <c r="AJ30" s="4">
        <v>1518303</v>
      </c>
      <c r="AK30" s="4">
        <v>2168236.7000000002</v>
      </c>
      <c r="AL30" s="4">
        <v>241210.1</v>
      </c>
      <c r="AM30" s="4">
        <v>80266</v>
      </c>
      <c r="AN30" s="4">
        <v>0</v>
      </c>
      <c r="AO30" s="4">
        <v>0</v>
      </c>
      <c r="AP30" s="4">
        <v>0</v>
      </c>
      <c r="AQ30" s="4">
        <v>0</v>
      </c>
      <c r="AR30" s="4">
        <v>0</v>
      </c>
      <c r="AS30" s="19">
        <v>4008015.8000000003</v>
      </c>
      <c r="AT30" s="4">
        <v>1173491.5</v>
      </c>
      <c r="AU30" s="4">
        <v>61.428545068115959</v>
      </c>
      <c r="AV30" s="4">
        <v>1747596.7</v>
      </c>
      <c r="AW30" s="4">
        <v>80.451953604721851</v>
      </c>
      <c r="AX30" s="4">
        <v>192181.1</v>
      </c>
      <c r="AY30" s="4">
        <v>121.94452086189486</v>
      </c>
      <c r="AZ30" s="4">
        <v>53266</v>
      </c>
      <c r="BA30" s="4">
        <v>82.533773121071604</v>
      </c>
      <c r="BB30" s="4">
        <v>0</v>
      </c>
      <c r="BC30" s="4">
        <v>0</v>
      </c>
      <c r="BD30" s="4">
        <v>0</v>
      </c>
      <c r="BE30" s="4">
        <v>0</v>
      </c>
      <c r="BF30" s="4">
        <v>0</v>
      </c>
      <c r="BG30" s="4">
        <v>0</v>
      </c>
      <c r="BH30" s="4">
        <v>0</v>
      </c>
      <c r="BI30" s="4">
        <v>0</v>
      </c>
      <c r="BJ30" s="4">
        <v>0</v>
      </c>
      <c r="BK30" s="4">
        <v>0</v>
      </c>
      <c r="BL30" s="19">
        <v>3166535.3000000003</v>
      </c>
      <c r="BM30" s="19">
        <v>75.955294179175851</v>
      </c>
    </row>
    <row r="31" spans="1:65" ht="20" customHeight="1" x14ac:dyDescent="0.15">
      <c r="A31" s="78">
        <v>42546</v>
      </c>
      <c r="B31" s="11">
        <v>25</v>
      </c>
      <c r="C31" s="4">
        <f>Coonoor!D31+Coimbatore!D31+Cochin!D31</f>
        <v>829622</v>
      </c>
      <c r="D31" s="4">
        <f>Coonoor!E31+Coimbatore!E31+Cochin!E31</f>
        <v>1630996.15</v>
      </c>
      <c r="E31" s="4">
        <f>Coonoor!F31+Coimbatore!F31+Cochin!F31</f>
        <v>258345.60000000001</v>
      </c>
      <c r="F31" s="4">
        <f>Coonoor!G31+Coimbatore!G31+Cochin!G31</f>
        <v>66164</v>
      </c>
      <c r="G31" s="4">
        <f>Coonoor!H31+Coimbatore!H31+Cochin!H31</f>
        <v>0</v>
      </c>
      <c r="H31" s="4">
        <f>Coonoor!I31+Coimbatore!I31+Cochin!I31</f>
        <v>0</v>
      </c>
      <c r="I31" s="4">
        <f>Coonoor!J31+Coimbatore!J31+Cochin!J31</f>
        <v>0</v>
      </c>
      <c r="J31" s="4">
        <f>Coonoor!K31+Coimbatore!J31+Cochin!J31</f>
        <v>0</v>
      </c>
      <c r="K31" s="4">
        <f>Coonoor!L31+Coimbatore!K31+Cochin!K31</f>
        <v>346</v>
      </c>
      <c r="L31" s="19">
        <f t="shared" ref="L31:L36" si="6">SUM(C31:K31)</f>
        <v>2785473.75</v>
      </c>
      <c r="M31" s="4">
        <f>Coonoor!N31+Coimbatore!N31+Cochin!N31</f>
        <v>720449</v>
      </c>
      <c r="N31" s="4">
        <f>(Coonoor!N31*Coonoor!O31+Coimbatore!N31*Coimbatore!O31+Cochin!N31*Cochin!O31)/SI!M31</f>
        <v>95.138607853687063</v>
      </c>
      <c r="O31" s="4">
        <f>Coonoor!P31+Coimbatore!P31+Cochin!P31</f>
        <v>939906.75</v>
      </c>
      <c r="P31" s="4">
        <f>(Coonoor!P31*Coonoor!Q31+Coimbatore!P31*Coimbatore!Q31+Cochin!P31*Cochin!Q31)/SI!O31</f>
        <v>106.99359507054611</v>
      </c>
      <c r="Q31" s="4">
        <f>Coonoor!R31+Coimbatore!R31+Cochin!R31</f>
        <v>157226.6</v>
      </c>
      <c r="R31" s="4">
        <f>(Coonoor!R31*Coonoor!S31+Coimbatore!R31*Coimbatore!S31+Cochin!R31*Cochin!S31)/SI!Q31</f>
        <v>141.8336397839233</v>
      </c>
      <c r="S31" s="4">
        <f>Coonoor!T31+Coimbatore!T31+Cochin!T31</f>
        <v>50984</v>
      </c>
      <c r="T31" s="4">
        <f>(Coonoor!T31*Coonoor!U31+Coimbatore!T31*Coimbatore!U31+Cochin!T31*Cochin!U31)/SI!S31</f>
        <v>106.8664479948219</v>
      </c>
      <c r="U31" s="4">
        <f>Coonoor!V31+Coimbatore!V31+Cochin!V31</f>
        <v>0</v>
      </c>
      <c r="V31" s="4">
        <v>0</v>
      </c>
      <c r="W31" s="4">
        <v>0</v>
      </c>
      <c r="X31" s="12">
        <v>0</v>
      </c>
      <c r="Y31" s="4">
        <f>Coonoor!Z31+Coimbatore!Z31+Cochin!Z31</f>
        <v>0</v>
      </c>
      <c r="Z31" s="4">
        <v>0</v>
      </c>
      <c r="AA31" s="4">
        <f>Coonoor!AB31+Coimbatore!AB31+Cochin!AB31</f>
        <v>0</v>
      </c>
      <c r="AB31" s="4">
        <v>0</v>
      </c>
      <c r="AC31" s="4">
        <f>Coonoor!AD31+Coimbatore!AD31+Cochin!AD31</f>
        <v>346</v>
      </c>
      <c r="AD31" s="4">
        <f>(Coonoor!AD31*Coonoor!AE31+Coimbatore!AD31*Coimbatore!AE31+Cochin!AD31*Cochin!AE31)/SI!AC31</f>
        <v>100</v>
      </c>
      <c r="AE31" s="19">
        <f t="shared" si="1"/>
        <v>1868912.35</v>
      </c>
      <c r="AF31" s="19">
        <f t="shared" si="2"/>
        <v>105.34983999467551</v>
      </c>
      <c r="AH31" s="78">
        <v>42175</v>
      </c>
      <c r="AI31" s="11">
        <v>25</v>
      </c>
      <c r="AJ31" s="4">
        <v>1514920.5</v>
      </c>
      <c r="AK31" s="4">
        <v>2109642.4</v>
      </c>
      <c r="AL31" s="4">
        <v>290503.09999999998</v>
      </c>
      <c r="AM31" s="4">
        <v>68522</v>
      </c>
      <c r="AN31" s="4">
        <v>0</v>
      </c>
      <c r="AO31" s="4">
        <v>0</v>
      </c>
      <c r="AP31" s="4">
        <v>0</v>
      </c>
      <c r="AQ31" s="4">
        <v>0</v>
      </c>
      <c r="AR31" s="4">
        <v>0</v>
      </c>
      <c r="AS31" s="19">
        <v>3983588</v>
      </c>
      <c r="AT31" s="4">
        <v>1184030</v>
      </c>
      <c r="AU31" s="4">
        <v>62.772486028326142</v>
      </c>
      <c r="AV31" s="4">
        <v>1692820.1</v>
      </c>
      <c r="AW31" s="4">
        <v>81.935377266273775</v>
      </c>
      <c r="AX31" s="4">
        <v>216093.6</v>
      </c>
      <c r="AY31" s="4">
        <v>114.41437011613392</v>
      </c>
      <c r="AZ31" s="4">
        <v>44944</v>
      </c>
      <c r="BA31" s="4">
        <v>84.474723282974367</v>
      </c>
      <c r="BB31" s="4">
        <v>0</v>
      </c>
      <c r="BC31" s="4">
        <v>0</v>
      </c>
      <c r="BD31" s="4">
        <v>0</v>
      </c>
      <c r="BE31" s="4">
        <v>0</v>
      </c>
      <c r="BF31" s="4">
        <v>0</v>
      </c>
      <c r="BG31" s="4">
        <v>0</v>
      </c>
      <c r="BH31" s="4">
        <v>0</v>
      </c>
      <c r="BI31" s="4">
        <v>0</v>
      </c>
      <c r="BJ31" s="4">
        <v>0</v>
      </c>
      <c r="BK31" s="4">
        <v>0</v>
      </c>
      <c r="BL31" s="19">
        <v>3137887.7</v>
      </c>
      <c r="BM31" s="19">
        <v>76.977644949788385</v>
      </c>
    </row>
    <row r="32" spans="1:65" ht="20" customHeight="1" x14ac:dyDescent="0.15">
      <c r="A32" s="78">
        <v>42553</v>
      </c>
      <c r="B32" s="11">
        <v>26</v>
      </c>
      <c r="C32" s="4">
        <f>Coonoor!D32+Coimbatore!D32+Cochin!D32</f>
        <v>988405</v>
      </c>
      <c r="D32" s="4">
        <f>Coonoor!E32+Coimbatore!E32+Cochin!E32</f>
        <v>1823397</v>
      </c>
      <c r="E32" s="4">
        <f>Coonoor!F32+Coimbatore!F32+Cochin!F32</f>
        <v>258374.6</v>
      </c>
      <c r="F32" s="4">
        <f>Coonoor!G32+Coimbatore!G32+Cochin!G32</f>
        <v>69839</v>
      </c>
      <c r="G32" s="4">
        <f>Coonoor!H32+Coimbatore!H32+Cochin!H32</f>
        <v>0</v>
      </c>
      <c r="H32" s="4">
        <f>Coonoor!I32+Coimbatore!I32+Cochin!I32</f>
        <v>0</v>
      </c>
      <c r="I32" s="4">
        <f>Coonoor!J32+Coimbatore!J32+Cochin!J32</f>
        <v>0</v>
      </c>
      <c r="J32" s="4">
        <f>Coonoor!K32+Coimbatore!J32+Cochin!J32</f>
        <v>0</v>
      </c>
      <c r="K32" s="4">
        <f>Coonoor!L32+Coimbatore!K32+Cochin!K32</f>
        <v>346</v>
      </c>
      <c r="L32" s="19">
        <f t="shared" si="6"/>
        <v>3140361.6</v>
      </c>
      <c r="M32" s="4">
        <f>Coonoor!N32+Coimbatore!N32+Cochin!N32</f>
        <v>796962</v>
      </c>
      <c r="N32" s="4">
        <f>(Coonoor!N32*Coonoor!O32+Coimbatore!N32*Coimbatore!O32+Cochin!N32*Cochin!O32)/SI!M32</f>
        <v>94.875909101703741</v>
      </c>
      <c r="O32" s="4">
        <f>Coonoor!P32+Coimbatore!P32+Cochin!P32</f>
        <v>818198.2</v>
      </c>
      <c r="P32" s="4">
        <f>(Coonoor!P32*Coonoor!Q32+Coimbatore!P32*Coimbatore!Q32+Cochin!P32*Cochin!Q32)/SI!O32</f>
        <v>105.41225999639036</v>
      </c>
      <c r="Q32" s="4">
        <f>Coonoor!R32+Coimbatore!R32+Cochin!R32</f>
        <v>55884.6</v>
      </c>
      <c r="R32" s="4">
        <f>(Coonoor!R32*Coonoor!S32+Coimbatore!R32*Coimbatore!S32+Cochin!R32*Cochin!S32)/SI!Q32</f>
        <v>128.01607198850846</v>
      </c>
      <c r="S32" s="4">
        <f>Coonoor!T32+Coimbatore!T32+Cochin!T32</f>
        <v>44967</v>
      </c>
      <c r="T32" s="4">
        <f>(Coonoor!T32*Coonoor!U32+Coimbatore!T32*Coimbatore!U32+Cochin!T32*Cochin!U32)/SI!S32</f>
        <v>105.99441754326506</v>
      </c>
      <c r="U32" s="4">
        <f>Coonoor!V32+Coimbatore!V32+Cochin!V32</f>
        <v>0</v>
      </c>
      <c r="V32" s="4">
        <v>0</v>
      </c>
      <c r="W32" s="4">
        <v>0</v>
      </c>
      <c r="X32" s="12">
        <v>0</v>
      </c>
      <c r="Y32" s="4">
        <f>Coonoor!Z32+Coimbatore!Z32+Cochin!Z32</f>
        <v>0</v>
      </c>
      <c r="Z32" s="4">
        <v>0</v>
      </c>
      <c r="AA32" s="4">
        <f>Coonoor!AB32+Coimbatore!AB32+Cochin!AB32</f>
        <v>0</v>
      </c>
      <c r="AB32" s="4">
        <v>0</v>
      </c>
      <c r="AC32" s="4">
        <f>Coonoor!AD32+Coimbatore!AD32+Cochin!AD32</f>
        <v>173</v>
      </c>
      <c r="AD32" s="4">
        <f>(Coonoor!AD32*Coonoor!AE32+Coimbatore!AD32*Coimbatore!AE32+Cochin!AD32*Cochin!AE32)/SI!AC32</f>
        <v>98</v>
      </c>
      <c r="AE32" s="19">
        <f t="shared" si="1"/>
        <v>1716184.8</v>
      </c>
      <c r="AF32" s="19">
        <f t="shared" si="2"/>
        <v>101.26994925418732</v>
      </c>
      <c r="AH32" s="78">
        <v>42182</v>
      </c>
      <c r="AI32" s="11">
        <v>26</v>
      </c>
      <c r="AJ32" s="4">
        <v>1493870</v>
      </c>
      <c r="AK32" s="4">
        <v>2122003.4</v>
      </c>
      <c r="AL32" s="4">
        <v>279095.09999999998</v>
      </c>
      <c r="AM32" s="4">
        <v>64820</v>
      </c>
      <c r="AN32" s="4">
        <v>0</v>
      </c>
      <c r="AO32" s="4">
        <v>0</v>
      </c>
      <c r="AP32" s="4">
        <v>0</v>
      </c>
      <c r="AQ32" s="4">
        <v>0</v>
      </c>
      <c r="AR32" s="4">
        <v>0</v>
      </c>
      <c r="AS32" s="19">
        <v>3959788.5</v>
      </c>
      <c r="AT32" s="4">
        <v>1232225</v>
      </c>
      <c r="AU32" s="4">
        <v>65.774500570347143</v>
      </c>
      <c r="AV32" s="4">
        <v>1700837.4</v>
      </c>
      <c r="AW32" s="4">
        <v>81.877658831282417</v>
      </c>
      <c r="AX32" s="4">
        <v>202273.6</v>
      </c>
      <c r="AY32" s="4">
        <v>118.93319106187263</v>
      </c>
      <c r="AZ32" s="4">
        <v>44259</v>
      </c>
      <c r="BA32" s="4">
        <v>88.534647958742852</v>
      </c>
      <c r="BB32" s="4">
        <v>0</v>
      </c>
      <c r="BC32" s="4">
        <v>0</v>
      </c>
      <c r="BD32" s="4">
        <v>0</v>
      </c>
      <c r="BE32" s="4">
        <v>0</v>
      </c>
      <c r="BF32" s="4">
        <v>0</v>
      </c>
      <c r="BG32" s="4">
        <v>0</v>
      </c>
      <c r="BH32" s="4">
        <v>0</v>
      </c>
      <c r="BI32" s="4">
        <v>0</v>
      </c>
      <c r="BJ32" s="4">
        <v>0</v>
      </c>
      <c r="BK32" s="4">
        <v>0</v>
      </c>
      <c r="BL32" s="19">
        <v>3179595</v>
      </c>
      <c r="BM32" s="19">
        <v>78.087010461885939</v>
      </c>
    </row>
    <row r="33" spans="1:65" ht="20" customHeight="1" x14ac:dyDescent="0.15">
      <c r="A33" s="78">
        <v>42560</v>
      </c>
      <c r="B33" s="11">
        <v>27</v>
      </c>
      <c r="C33" s="4">
        <f>Coonoor!D33+Coimbatore!D33+Cochin!D33</f>
        <v>1189707</v>
      </c>
      <c r="D33" s="4">
        <f>Coonoor!E33+Coimbatore!E33+Cochin!E33</f>
        <v>1866509.7</v>
      </c>
      <c r="E33" s="4">
        <f>Coonoor!F33+Coimbatore!F33+Cochin!F33</f>
        <v>301237</v>
      </c>
      <c r="F33" s="4">
        <f>Coonoor!G33+Coimbatore!G33+Cochin!G33</f>
        <v>75432</v>
      </c>
      <c r="G33" s="4">
        <f>Coonoor!H33+Coimbatore!H33+Cochin!H33</f>
        <v>0</v>
      </c>
      <c r="H33" s="4">
        <f>Coonoor!I33+Coimbatore!I33+Cochin!I33</f>
        <v>0</v>
      </c>
      <c r="I33" s="4">
        <f>Coonoor!J33+Coimbatore!J33+Cochin!J33</f>
        <v>0</v>
      </c>
      <c r="J33" s="4">
        <f>Coonoor!K33+Coimbatore!J33+Cochin!J33</f>
        <v>0</v>
      </c>
      <c r="K33" s="4">
        <f>Coonoor!L33+Coimbatore!K33+Cochin!K33</f>
        <v>346</v>
      </c>
      <c r="L33" s="19">
        <f t="shared" si="6"/>
        <v>3433231.7</v>
      </c>
      <c r="M33" s="4">
        <f>Coonoor!N33+Coimbatore!N33+Cochin!N33</f>
        <v>911100</v>
      </c>
      <c r="N33" s="4">
        <f>(Coonoor!N33*Coonoor!O33+Coimbatore!N33*Coimbatore!O33+Cochin!N33*Cochin!O33)/SI!M33</f>
        <v>93.718202423905169</v>
      </c>
      <c r="O33" s="4">
        <f>Coonoor!P33+Coimbatore!P33+Cochin!P33</f>
        <v>842130.5</v>
      </c>
      <c r="P33" s="4">
        <f>(Coonoor!P33*Coonoor!Q33+Coimbatore!P33*Coimbatore!Q33+Cochin!P33*Cochin!Q33)/SI!O33</f>
        <v>101.94574613679114</v>
      </c>
      <c r="Q33" s="4">
        <f>Coonoor!R33+Coimbatore!R33+Cochin!R33</f>
        <v>84809.2</v>
      </c>
      <c r="R33" s="4">
        <f>(Coonoor!R33*Coonoor!S33+Coimbatore!R33*Coimbatore!S33+Cochin!R33*Cochin!S33)/SI!Q33</f>
        <v>126.1846988179537</v>
      </c>
      <c r="S33" s="4">
        <f>Coonoor!T33+Coimbatore!T33+Cochin!T33</f>
        <v>47654</v>
      </c>
      <c r="T33" s="4">
        <f>(Coonoor!T33*Coonoor!U33+Coimbatore!T33*Coimbatore!U33+Cochin!T33*Cochin!U33)/SI!S33</f>
        <v>105.75565530530493</v>
      </c>
      <c r="U33" s="4">
        <f>Coonoor!V33+Coimbatore!V33+Cochin!V33</f>
        <v>0</v>
      </c>
      <c r="V33" s="4">
        <v>0</v>
      </c>
      <c r="W33" s="4">
        <v>0</v>
      </c>
      <c r="X33" s="12">
        <v>0</v>
      </c>
      <c r="Y33" s="4">
        <f>Coonoor!Z33+Coimbatore!Z33+Cochin!Z33</f>
        <v>0</v>
      </c>
      <c r="Z33" s="4">
        <v>0</v>
      </c>
      <c r="AA33" s="4">
        <f>Coonoor!AB33+Coimbatore!AB33+Cochin!AB33</f>
        <v>0</v>
      </c>
      <c r="AB33" s="4">
        <v>0</v>
      </c>
      <c r="AC33" s="4">
        <f>Coonoor!AD33+Coimbatore!AD33+Cochin!AD33</f>
        <v>173</v>
      </c>
      <c r="AD33" s="4">
        <f>(Coonoor!AD33*Coonoor!AE33+Coimbatore!AD33*Coimbatore!AE33+Cochin!AD33*Cochin!AE33)/SI!AC33</f>
        <v>95</v>
      </c>
      <c r="AE33" s="19">
        <f t="shared" si="1"/>
        <v>1885866.7</v>
      </c>
      <c r="AF33" s="19">
        <f t="shared" si="2"/>
        <v>99.156538875403868</v>
      </c>
      <c r="AH33" s="78">
        <v>42189</v>
      </c>
      <c r="AI33" s="11">
        <v>27</v>
      </c>
      <c r="AJ33" s="4">
        <v>1491540</v>
      </c>
      <c r="AK33" s="4">
        <v>2126203.7999999998</v>
      </c>
      <c r="AL33" s="4">
        <v>277398</v>
      </c>
      <c r="AM33" s="4">
        <v>80575</v>
      </c>
      <c r="AN33" s="4">
        <v>0</v>
      </c>
      <c r="AO33" s="4">
        <v>0</v>
      </c>
      <c r="AP33" s="4">
        <v>0</v>
      </c>
      <c r="AQ33" s="4">
        <v>0</v>
      </c>
      <c r="AR33" s="4">
        <v>0</v>
      </c>
      <c r="AS33" s="19">
        <v>3975716.8</v>
      </c>
      <c r="AT33" s="4">
        <v>1117494.5</v>
      </c>
      <c r="AU33" s="4">
        <v>65.247912272676501</v>
      </c>
      <c r="AV33" s="4">
        <v>1689486.7</v>
      </c>
      <c r="AW33" s="4">
        <v>84.070918515300889</v>
      </c>
      <c r="AX33" s="4">
        <v>222170.5</v>
      </c>
      <c r="AY33" s="4">
        <v>114.43350182741182</v>
      </c>
      <c r="AZ33" s="4">
        <v>52108</v>
      </c>
      <c r="BA33" s="4">
        <v>85.862170473919548</v>
      </c>
      <c r="BB33" s="4">
        <v>0</v>
      </c>
      <c r="BC33" s="4">
        <v>0</v>
      </c>
      <c r="BD33" s="4">
        <v>0</v>
      </c>
      <c r="BE33" s="4">
        <v>0</v>
      </c>
      <c r="BF33" s="4">
        <v>0</v>
      </c>
      <c r="BG33" s="4">
        <v>0</v>
      </c>
      <c r="BH33" s="4">
        <v>0</v>
      </c>
      <c r="BI33" s="4">
        <v>0</v>
      </c>
      <c r="BJ33" s="4">
        <v>0</v>
      </c>
      <c r="BK33" s="4">
        <v>0</v>
      </c>
      <c r="BL33" s="19">
        <v>3081259.7</v>
      </c>
      <c r="BM33" s="19">
        <v>79.463842689528917</v>
      </c>
    </row>
    <row r="34" spans="1:65" ht="20" customHeight="1" x14ac:dyDescent="0.15">
      <c r="A34" s="78">
        <v>42567</v>
      </c>
      <c r="B34" s="11">
        <v>28</v>
      </c>
      <c r="C34" s="4">
        <f>Coonoor!D34+Coimbatore!D34+Cochin!D34</f>
        <v>1176937</v>
      </c>
      <c r="D34" s="4">
        <f>Coonoor!E34+Coimbatore!E34+Cochin!E34</f>
        <v>1884518.5</v>
      </c>
      <c r="E34" s="4">
        <f>Coonoor!F34+Coimbatore!F34+Cochin!F34</f>
        <v>254936.4</v>
      </c>
      <c r="F34" s="4">
        <f>Coonoor!G34+Coimbatore!G34+Cochin!G34</f>
        <v>82858</v>
      </c>
      <c r="G34" s="4">
        <f>Coonoor!H34+Coimbatore!H34+Cochin!H34</f>
        <v>0</v>
      </c>
      <c r="H34" s="4">
        <f>Coonoor!I34+Coimbatore!I34+Cochin!I34</f>
        <v>0</v>
      </c>
      <c r="I34" s="4">
        <f>Coonoor!J34+Coimbatore!J34+Cochin!J34</f>
        <v>0</v>
      </c>
      <c r="J34" s="4">
        <f>Coonoor!K34+Coimbatore!J34+Cochin!J34</f>
        <v>0</v>
      </c>
      <c r="K34" s="4">
        <f>Coonoor!L34+Coimbatore!K34+Cochin!K34</f>
        <v>346</v>
      </c>
      <c r="L34" s="19">
        <f t="shared" si="6"/>
        <v>3399595.9</v>
      </c>
      <c r="M34" s="4">
        <f>Coonoor!N34+Coimbatore!N34+Cochin!N34</f>
        <v>727974</v>
      </c>
      <c r="N34" s="4">
        <f>(Coonoor!N34*Coonoor!O34+Coimbatore!N34*Coimbatore!O34+Cochin!N34*Cochin!O34)/SI!M34</f>
        <v>89.751766944205414</v>
      </c>
      <c r="O34" s="4">
        <f>Coonoor!P34+Coimbatore!P34+Cochin!P34</f>
        <v>1027956.2</v>
      </c>
      <c r="P34" s="4">
        <f>(Coonoor!P34*Coonoor!Q34+Coimbatore!P34*Coimbatore!Q34+Cochin!P34*Cochin!Q34)/SI!O34</f>
        <v>101.75857907449755</v>
      </c>
      <c r="Q34" s="4">
        <f>Coonoor!R34+Coimbatore!R34+Cochin!R34</f>
        <v>91215.4</v>
      </c>
      <c r="R34" s="4">
        <f>(Coonoor!R34*Coonoor!S34+Coimbatore!R34*Coimbatore!S34+Cochin!R34*Cochin!S34)/SI!Q34</f>
        <v>127.0097831311533</v>
      </c>
      <c r="S34" s="4">
        <f>Coonoor!T34+Coimbatore!T34+Cochin!T34</f>
        <v>48238</v>
      </c>
      <c r="T34" s="4">
        <f>(Coonoor!T34*Coonoor!U34+Coimbatore!T34*Coimbatore!U34+Cochin!T34*Cochin!U34)/SI!S34</f>
        <v>97.715431282992654</v>
      </c>
      <c r="U34" s="4">
        <f>Coonoor!V34+Coimbatore!V34+Cochin!V34</f>
        <v>0</v>
      </c>
      <c r="V34" s="4">
        <v>0</v>
      </c>
      <c r="W34" s="4">
        <v>0</v>
      </c>
      <c r="X34" s="12">
        <v>0</v>
      </c>
      <c r="Y34" s="4">
        <f>Coonoor!Z34+Coimbatore!Z34+Cochin!Z34</f>
        <v>0</v>
      </c>
      <c r="Z34" s="4">
        <v>0</v>
      </c>
      <c r="AA34" s="4">
        <f>Coonoor!AB34+Coimbatore!AB34+Cochin!AB34</f>
        <v>0</v>
      </c>
      <c r="AB34" s="4">
        <v>0</v>
      </c>
      <c r="AC34" s="4">
        <f>Coonoor!AD34+Coimbatore!AD34+Cochin!AD34</f>
        <v>346</v>
      </c>
      <c r="AD34" s="4">
        <f>(Coonoor!AD34*Coonoor!AE34+Coimbatore!AD34*Coimbatore!AE34+Cochin!AD34*Cochin!AE34)/SI!AC34</f>
        <v>100</v>
      </c>
      <c r="AE34" s="19">
        <f t="shared" si="1"/>
        <v>1895729.5999999999</v>
      </c>
      <c r="AF34" s="19">
        <f t="shared" si="2"/>
        <v>98.259667517303839</v>
      </c>
      <c r="AH34" s="78">
        <v>42196</v>
      </c>
      <c r="AI34" s="11">
        <v>28</v>
      </c>
      <c r="AJ34" s="4">
        <v>1479276</v>
      </c>
      <c r="AK34" s="4">
        <v>2086810.6</v>
      </c>
      <c r="AL34" s="4">
        <v>257706.5</v>
      </c>
      <c r="AM34" s="4">
        <v>91480</v>
      </c>
      <c r="AN34" s="4">
        <v>0</v>
      </c>
      <c r="AO34" s="4">
        <v>0</v>
      </c>
      <c r="AP34" s="4">
        <v>0</v>
      </c>
      <c r="AQ34" s="4">
        <v>0</v>
      </c>
      <c r="AR34" s="4">
        <v>0</v>
      </c>
      <c r="AS34" s="19">
        <v>3915273.1</v>
      </c>
      <c r="AT34" s="4">
        <v>966474</v>
      </c>
      <c r="AU34" s="4">
        <v>65.323069840400265</v>
      </c>
      <c r="AV34" s="4">
        <v>1614692.4</v>
      </c>
      <c r="AW34" s="4">
        <v>83.748146608465305</v>
      </c>
      <c r="AX34" s="4">
        <v>217468</v>
      </c>
      <c r="AY34" s="4">
        <v>115.26094163600622</v>
      </c>
      <c r="AZ34" s="4">
        <v>47446</v>
      </c>
      <c r="BA34" s="4">
        <v>80.852547914660875</v>
      </c>
      <c r="BB34" s="4">
        <v>0</v>
      </c>
      <c r="BC34" s="4">
        <v>0</v>
      </c>
      <c r="BD34" s="4">
        <v>0</v>
      </c>
      <c r="BE34" s="4">
        <v>0</v>
      </c>
      <c r="BF34" s="4">
        <v>0</v>
      </c>
      <c r="BG34" s="4">
        <v>0</v>
      </c>
      <c r="BH34" s="4">
        <v>0</v>
      </c>
      <c r="BI34" s="4">
        <v>0</v>
      </c>
      <c r="BJ34" s="4">
        <v>0</v>
      </c>
      <c r="BK34" s="4">
        <v>0</v>
      </c>
      <c r="BL34" s="19">
        <v>2846080.4</v>
      </c>
      <c r="BM34" s="19">
        <v>79.850956033344559</v>
      </c>
    </row>
    <row r="35" spans="1:65" ht="20" customHeight="1" x14ac:dyDescent="0.15">
      <c r="A35" s="78">
        <v>42574</v>
      </c>
      <c r="B35" s="11">
        <v>29</v>
      </c>
      <c r="C35" s="4">
        <f>Coonoor!D35+Coimbatore!D35+Cochin!D35</f>
        <v>1210263</v>
      </c>
      <c r="D35" s="4">
        <f>Coonoor!E35+Coimbatore!E35+Cochin!E35</f>
        <v>1699783.6</v>
      </c>
      <c r="E35" s="4">
        <f>Coonoor!F35+Coimbatore!F35+Cochin!F35</f>
        <v>251067.6</v>
      </c>
      <c r="F35" s="4">
        <f>Coonoor!G35+Coimbatore!G35+Cochin!G35</f>
        <v>77689</v>
      </c>
      <c r="G35" s="4">
        <f>Coonoor!H35+Coimbatore!H35+Cochin!H35</f>
        <v>0</v>
      </c>
      <c r="H35" s="4">
        <f>Coonoor!I35+Coimbatore!I35+Cochin!I35</f>
        <v>0</v>
      </c>
      <c r="I35" s="4">
        <f>Coonoor!J35+Coimbatore!J35+Cochin!J35</f>
        <v>0</v>
      </c>
      <c r="J35" s="4">
        <f>Coonoor!K35+Coimbatore!J35+Cochin!J35</f>
        <v>0</v>
      </c>
      <c r="K35" s="4">
        <f>Coonoor!L35+Coimbatore!K35+Cochin!K35</f>
        <v>508</v>
      </c>
      <c r="L35" s="19">
        <f t="shared" si="6"/>
        <v>3239311.2</v>
      </c>
      <c r="M35" s="4">
        <f>Coonoor!N35+Coimbatore!N35+Cochin!N35</f>
        <v>815471</v>
      </c>
      <c r="N35" s="4">
        <f>(Coonoor!N35*Coonoor!O35+Coimbatore!N35*Coimbatore!O35+Cochin!N35*Cochin!O35)/SI!M35</f>
        <v>86.647974508605458</v>
      </c>
      <c r="O35" s="4">
        <f>Coonoor!P35+Coimbatore!P35+Cochin!P35</f>
        <v>926182.40000000002</v>
      </c>
      <c r="P35" s="4">
        <f>(Coonoor!P35*Coonoor!Q35+Coimbatore!P35*Coimbatore!Q35+Cochin!P35*Cochin!Q35)/SI!O35</f>
        <v>100.15850593989995</v>
      </c>
      <c r="Q35" s="4">
        <f>Coonoor!R35+Coimbatore!R35+Cochin!R35</f>
        <v>111866.4</v>
      </c>
      <c r="R35" s="4">
        <f>(Coonoor!R35*Coonoor!S35+Coimbatore!R35*Coimbatore!S35+Cochin!R35*Cochin!S35)/SI!Q35</f>
        <v>124.87035242427216</v>
      </c>
      <c r="S35" s="4">
        <f>Coonoor!T35+Coimbatore!T35+Cochin!T35</f>
        <v>47829</v>
      </c>
      <c r="T35" s="4">
        <f>(Coonoor!T35*Coonoor!U35+Coimbatore!T35*Coimbatore!U35+Cochin!T35*Cochin!U35)/SI!S35</f>
        <v>96.277508496518848</v>
      </c>
      <c r="U35" s="4">
        <f>Coonoor!V35+Coimbatore!V35+Cochin!V35</f>
        <v>0</v>
      </c>
      <c r="V35" s="4">
        <v>0</v>
      </c>
      <c r="W35" s="4">
        <v>0</v>
      </c>
      <c r="X35" s="12">
        <v>0</v>
      </c>
      <c r="Y35" s="4">
        <f>Coonoor!Z35+Coimbatore!Z35+Cochin!Z35</f>
        <v>0</v>
      </c>
      <c r="Z35" s="4">
        <v>0</v>
      </c>
      <c r="AA35" s="4">
        <f>Coonoor!AB35+Coimbatore!AB35+Cochin!AB35</f>
        <v>0</v>
      </c>
      <c r="AB35" s="4">
        <v>0</v>
      </c>
      <c r="AC35" s="4">
        <f>Coonoor!AD35+Coimbatore!AD35+Cochin!AD35</f>
        <v>508</v>
      </c>
      <c r="AD35" s="4">
        <f>(Coonoor!AD35*Coonoor!AE35+Coimbatore!AD35*Coimbatore!AE35+Cochin!AD35*Cochin!AE35)/SI!AC35</f>
        <v>90</v>
      </c>
      <c r="AE35" s="19">
        <f t="shared" si="1"/>
        <v>1901856.7999999998</v>
      </c>
      <c r="AF35" s="19">
        <f t="shared" si="2"/>
        <v>95.718736331069948</v>
      </c>
      <c r="AH35" s="78">
        <v>42203</v>
      </c>
      <c r="AI35" s="11">
        <v>29</v>
      </c>
      <c r="AJ35" s="4">
        <v>1499879</v>
      </c>
      <c r="AK35" s="4">
        <v>2004737.1</v>
      </c>
      <c r="AL35" s="4">
        <v>297826.40000000002</v>
      </c>
      <c r="AM35" s="4">
        <v>76055</v>
      </c>
      <c r="AN35" s="4">
        <v>0</v>
      </c>
      <c r="AO35" s="4">
        <v>0</v>
      </c>
      <c r="AP35" s="4">
        <v>0</v>
      </c>
      <c r="AQ35" s="4">
        <v>0</v>
      </c>
      <c r="AR35" s="4">
        <v>0</v>
      </c>
      <c r="AS35" s="19">
        <v>3878497.5</v>
      </c>
      <c r="AT35" s="4">
        <v>983054</v>
      </c>
      <c r="AU35" s="4">
        <v>63.573791309547588</v>
      </c>
      <c r="AV35" s="4">
        <v>1312227.7</v>
      </c>
      <c r="AW35" s="4">
        <v>81.803271511277202</v>
      </c>
      <c r="AX35" s="4">
        <v>229157.9</v>
      </c>
      <c r="AY35" s="4">
        <v>116.12886599737867</v>
      </c>
      <c r="AZ35" s="4">
        <v>37405</v>
      </c>
      <c r="BA35" s="4">
        <v>87.722122277823814</v>
      </c>
      <c r="BB35" s="4">
        <v>0</v>
      </c>
      <c r="BC35" s="4">
        <v>0</v>
      </c>
      <c r="BD35" s="4">
        <v>0</v>
      </c>
      <c r="BE35" s="4">
        <v>0</v>
      </c>
      <c r="BF35" s="4">
        <v>0</v>
      </c>
      <c r="BG35" s="4">
        <v>0</v>
      </c>
      <c r="BH35" s="4">
        <v>0</v>
      </c>
      <c r="BI35" s="4">
        <v>0</v>
      </c>
      <c r="BJ35" s="4">
        <v>0</v>
      </c>
      <c r="BK35" s="4">
        <v>0</v>
      </c>
      <c r="BL35" s="19">
        <v>2561844.6</v>
      </c>
      <c r="BM35" s="19">
        <v>77.964948270038505</v>
      </c>
    </row>
    <row r="36" spans="1:65" ht="20" customHeight="1" x14ac:dyDescent="0.15">
      <c r="A36" s="78">
        <v>42581</v>
      </c>
      <c r="B36" s="11">
        <v>30</v>
      </c>
      <c r="C36" s="4">
        <f>Coonoor!D36+Coimbatore!D36+Cochin!D36</f>
        <v>1273679</v>
      </c>
      <c r="D36" s="4">
        <f>Coonoor!E36+Coimbatore!E36+Cochin!E36</f>
        <v>1796478.9</v>
      </c>
      <c r="E36" s="4">
        <f>Coonoor!F36+Coimbatore!F36+Cochin!F36</f>
        <v>298686.40000000002</v>
      </c>
      <c r="F36" s="4">
        <f>Coonoor!G36+Coimbatore!G36+Cochin!G36</f>
        <v>106275</v>
      </c>
      <c r="G36" s="4">
        <f>Coonoor!H36+Coimbatore!H36+Cochin!H36</f>
        <v>0</v>
      </c>
      <c r="H36" s="4">
        <f>Coonoor!I36+Coimbatore!I36+Cochin!I36</f>
        <v>0</v>
      </c>
      <c r="I36" s="4">
        <f>Coonoor!J36+Coimbatore!J36+Cochin!J36</f>
        <v>0</v>
      </c>
      <c r="J36" s="4">
        <f>Coonoor!K36+Coimbatore!J36+Cochin!J36</f>
        <v>0</v>
      </c>
      <c r="K36" s="4">
        <f>Coonoor!L36+Coimbatore!K36+Cochin!K36</f>
        <v>690</v>
      </c>
      <c r="L36" s="19">
        <f t="shared" si="6"/>
        <v>3475809.3</v>
      </c>
      <c r="M36" s="4">
        <f>Coonoor!N36+Coimbatore!N36+Cochin!N36</f>
        <v>980663</v>
      </c>
      <c r="N36" s="4">
        <f>(Coonoor!N36*Coonoor!O36+Coimbatore!N36*Coimbatore!O36+Cochin!N36*Cochin!O36)/SI!M36</f>
        <v>84.165450916559521</v>
      </c>
      <c r="O36" s="4">
        <f>Coonoor!P36+Coimbatore!P36+Cochin!P36</f>
        <v>1438928.6</v>
      </c>
      <c r="P36" s="4">
        <f>(Coonoor!P36*Coonoor!Q36+Coimbatore!P36*Coimbatore!Q36+Cochin!P36*Cochin!Q36)/SI!O36</f>
        <v>103.79250343967587</v>
      </c>
      <c r="Q36" s="4">
        <f>Coonoor!R36+Coimbatore!R36+Cochin!R36</f>
        <v>223205</v>
      </c>
      <c r="R36" s="4">
        <f>(Coonoor!R36*Coonoor!S36+Coimbatore!R36*Coimbatore!S36+Cochin!R36*Cochin!S36)/SI!Q36</f>
        <v>137.88974489349252</v>
      </c>
      <c r="S36" s="4">
        <f>Coonoor!T36+Coimbatore!T36+Cochin!T36</f>
        <v>75521</v>
      </c>
      <c r="T36" s="4">
        <f>(Coonoor!T36*Coonoor!U36+Coimbatore!T36*Coimbatore!U36+Cochin!T36*Cochin!U36)/SI!S36</f>
        <v>94.744759380225375</v>
      </c>
      <c r="U36" s="4">
        <f>Coonoor!V36+Coimbatore!V36+Cochin!V36</f>
        <v>0</v>
      </c>
      <c r="V36" s="4">
        <v>0</v>
      </c>
      <c r="W36" s="4">
        <v>0</v>
      </c>
      <c r="X36" s="12">
        <v>0</v>
      </c>
      <c r="Y36" s="4">
        <f>Coonoor!Z36+Coimbatore!Z36+Cochin!Z36</f>
        <v>0</v>
      </c>
      <c r="Z36" s="4">
        <v>0</v>
      </c>
      <c r="AA36" s="4">
        <f>Coonoor!AB36+Coimbatore!AB36+Cochin!AB36</f>
        <v>0</v>
      </c>
      <c r="AB36" s="4">
        <v>0</v>
      </c>
      <c r="AC36" s="4">
        <f>Coonoor!AD36+Coimbatore!AD36+Cochin!AD36</f>
        <v>690</v>
      </c>
      <c r="AD36" s="4">
        <f>(Coonoor!AD36*Coonoor!AE36+Coimbatore!AD36*Coimbatore!AE36+Cochin!AD36*Cochin!AE36)/SI!AC36</f>
        <v>96.011593999999988</v>
      </c>
      <c r="AE36" s="19">
        <f t="shared" si="1"/>
        <v>2719007.6</v>
      </c>
      <c r="AF36" s="19">
        <f t="shared" si="2"/>
        <v>99.259410947987035</v>
      </c>
      <c r="AH36" s="78">
        <v>42210</v>
      </c>
      <c r="AI36" s="11">
        <v>30</v>
      </c>
      <c r="AJ36" s="4">
        <v>1495079.5</v>
      </c>
      <c r="AK36" s="4">
        <v>1943698.1</v>
      </c>
      <c r="AL36" s="4">
        <v>262427</v>
      </c>
      <c r="AM36" s="4">
        <v>83766</v>
      </c>
      <c r="AN36" s="4">
        <v>0</v>
      </c>
      <c r="AO36" s="4">
        <v>0</v>
      </c>
      <c r="AP36" s="4">
        <v>0</v>
      </c>
      <c r="AQ36" s="4">
        <v>0</v>
      </c>
      <c r="AR36" s="4">
        <v>0</v>
      </c>
      <c r="AS36" s="19">
        <v>3784970.6</v>
      </c>
      <c r="AT36" s="4">
        <v>915342.5</v>
      </c>
      <c r="AU36" s="4">
        <v>62.666920280563829</v>
      </c>
      <c r="AV36" s="4">
        <v>1359761.4</v>
      </c>
      <c r="AW36" s="4">
        <v>79.31785093390944</v>
      </c>
      <c r="AX36" s="4">
        <v>198617.5</v>
      </c>
      <c r="AY36" s="4">
        <v>109.44919994703389</v>
      </c>
      <c r="AZ36" s="4">
        <v>52170</v>
      </c>
      <c r="BA36" s="4">
        <v>83.635460641000577</v>
      </c>
      <c r="BB36" s="4">
        <v>0</v>
      </c>
      <c r="BC36" s="4">
        <v>0</v>
      </c>
      <c r="BD36" s="4">
        <v>0</v>
      </c>
      <c r="BE36" s="4">
        <v>0</v>
      </c>
      <c r="BF36" s="4">
        <v>0</v>
      </c>
      <c r="BG36" s="4">
        <v>0</v>
      </c>
      <c r="BH36" s="4">
        <v>0</v>
      </c>
      <c r="BI36" s="4">
        <v>0</v>
      </c>
      <c r="BJ36" s="4">
        <v>0</v>
      </c>
      <c r="BK36" s="4">
        <v>0</v>
      </c>
      <c r="BL36" s="19">
        <v>2525891.4</v>
      </c>
      <c r="BM36" s="19">
        <v>75.742304661204741</v>
      </c>
    </row>
    <row r="37" spans="1:65" ht="20" customHeight="1" x14ac:dyDescent="0.15">
      <c r="A37" s="78">
        <v>42588</v>
      </c>
      <c r="B37" s="11">
        <v>31</v>
      </c>
      <c r="C37" s="4">
        <f>Coonoor!D37+Coimbatore!D37+Cochin!D37</f>
        <v>1208445</v>
      </c>
      <c r="D37" s="4">
        <f>Coonoor!E37+Coimbatore!E37+Cochin!E37</f>
        <v>1546387.2</v>
      </c>
      <c r="E37" s="4">
        <f>Coonoor!F37+Coimbatore!F37+Cochin!F37</f>
        <v>250488.6</v>
      </c>
      <c r="F37" s="4">
        <f>Coonoor!G37+Coimbatore!G37+Cochin!G37</f>
        <v>81792</v>
      </c>
      <c r="G37" s="4">
        <f>Coonoor!H37+Coimbatore!H37+Cochin!H37</f>
        <v>0</v>
      </c>
      <c r="H37" s="4">
        <f>Coonoor!I37+Coimbatore!I37+Cochin!I37</f>
        <v>0</v>
      </c>
      <c r="I37" s="4">
        <f>Coonoor!J37+Coimbatore!J37+Cochin!J37</f>
        <v>0</v>
      </c>
      <c r="J37" s="4">
        <f>Coonoor!K37+Coimbatore!J37+Cochin!J37</f>
        <v>0</v>
      </c>
      <c r="K37" s="4">
        <f>Coonoor!L37+Coimbatore!K37+Cochin!K37</f>
        <v>519</v>
      </c>
      <c r="L37" s="19">
        <f t="shared" ref="L37:L42" si="7">SUM(C37:K37)</f>
        <v>3087631.8000000003</v>
      </c>
      <c r="M37" s="4">
        <f>Coonoor!N37+Coimbatore!N37+Cochin!N37</f>
        <v>1092329</v>
      </c>
      <c r="N37" s="4">
        <f>(Coonoor!N37*Coonoor!O37+Coimbatore!N37*Coimbatore!O37+Cochin!N37*Cochin!O37)/SI!M37</f>
        <v>84.073078182135603</v>
      </c>
      <c r="O37" s="4">
        <f>Coonoor!P37+Coimbatore!P37+Cochin!P37</f>
        <v>1365088.5</v>
      </c>
      <c r="P37" s="4">
        <f>(Coonoor!P37*Coonoor!Q37+Coimbatore!P37*Coimbatore!Q37+Cochin!P37*Cochin!Q37)/SI!O37</f>
        <v>102.37024885798722</v>
      </c>
      <c r="Q37" s="4">
        <f>Coonoor!R37+Coimbatore!R37+Cochin!R37</f>
        <v>179028</v>
      </c>
      <c r="R37" s="4">
        <f>(Coonoor!R37*Coonoor!S37+Coimbatore!R37*Coimbatore!S37+Cochin!R37*Cochin!S37)/SI!Q37</f>
        <v>129.79472009754897</v>
      </c>
      <c r="S37" s="4">
        <f>Coonoor!T37+Coimbatore!T37+Cochin!T37</f>
        <v>66530</v>
      </c>
      <c r="T37" s="4">
        <f>(Coonoor!T37*Coonoor!U37+Coimbatore!T37*Coimbatore!U37+Cochin!T37*Cochin!U37)/SI!S37</f>
        <v>97.331894794949662</v>
      </c>
      <c r="U37" s="4">
        <f>Coonoor!V37+Coimbatore!V37+Cochin!V37</f>
        <v>0</v>
      </c>
      <c r="V37" s="4">
        <v>0</v>
      </c>
      <c r="W37" s="4">
        <v>0</v>
      </c>
      <c r="X37" s="12">
        <v>0</v>
      </c>
      <c r="Y37" s="4">
        <f>Coonoor!Z37+Coimbatore!Z37+Cochin!Z37</f>
        <v>0</v>
      </c>
      <c r="Z37" s="4">
        <v>0</v>
      </c>
      <c r="AA37" s="4">
        <f>Coonoor!AB37+Coimbatore!AB37+Cochin!AB37</f>
        <v>0</v>
      </c>
      <c r="AB37" s="4">
        <v>0</v>
      </c>
      <c r="AC37" s="4">
        <f>Coonoor!AD37+Coimbatore!AD37+Cochin!AD37</f>
        <v>519</v>
      </c>
      <c r="AD37" s="4">
        <f>(Coonoor!AD37*Coonoor!AE37+Coimbatore!AD37*Coimbatore!AE37+Cochin!AD37*Cochin!AE37)/SI!AC37</f>
        <v>100</v>
      </c>
      <c r="AE37" s="19">
        <f t="shared" si="1"/>
        <v>2703494.5</v>
      </c>
      <c r="AF37" s="19">
        <f t="shared" si="2"/>
        <v>96.669030022484776</v>
      </c>
      <c r="AH37" s="78">
        <v>42217</v>
      </c>
      <c r="AI37" s="11">
        <v>31</v>
      </c>
      <c r="AJ37" s="4">
        <v>1514630</v>
      </c>
      <c r="AK37" s="4">
        <v>1736724.1</v>
      </c>
      <c r="AL37" s="4">
        <v>257845</v>
      </c>
      <c r="AM37" s="4">
        <v>82066</v>
      </c>
      <c r="AN37" s="4">
        <v>0</v>
      </c>
      <c r="AO37" s="4">
        <v>0</v>
      </c>
      <c r="AP37" s="4">
        <v>0</v>
      </c>
      <c r="AQ37" s="4">
        <v>0</v>
      </c>
      <c r="AR37" s="4">
        <v>0</v>
      </c>
      <c r="AS37" s="19">
        <v>3591265.1</v>
      </c>
      <c r="AT37" s="4">
        <v>1047521</v>
      </c>
      <c r="AU37" s="4">
        <v>62.389656028276285</v>
      </c>
      <c r="AV37" s="4">
        <v>1442951.1</v>
      </c>
      <c r="AW37" s="4">
        <v>80.033805377677652</v>
      </c>
      <c r="AX37" s="4">
        <v>172083</v>
      </c>
      <c r="AY37" s="4">
        <v>120.24144435673482</v>
      </c>
      <c r="AZ37" s="4">
        <v>44284</v>
      </c>
      <c r="BA37" s="4">
        <v>83.816615022626664</v>
      </c>
      <c r="BB37" s="4">
        <v>0</v>
      </c>
      <c r="BC37" s="4">
        <v>0</v>
      </c>
      <c r="BD37" s="4">
        <v>0</v>
      </c>
      <c r="BE37" s="4">
        <v>0</v>
      </c>
      <c r="BF37" s="4">
        <v>0</v>
      </c>
      <c r="BG37" s="4">
        <v>0</v>
      </c>
      <c r="BH37" s="4">
        <v>0</v>
      </c>
      <c r="BI37" s="4">
        <v>0</v>
      </c>
      <c r="BJ37" s="4">
        <v>0</v>
      </c>
      <c r="BK37" s="4">
        <v>0</v>
      </c>
      <c r="BL37" s="19">
        <v>2706839.1</v>
      </c>
      <c r="BM37" s="19">
        <v>75.823711068827066</v>
      </c>
    </row>
    <row r="38" spans="1:65" ht="20" customHeight="1" x14ac:dyDescent="0.15">
      <c r="A38" s="78">
        <v>42595</v>
      </c>
      <c r="B38" s="3">
        <v>32</v>
      </c>
      <c r="C38" s="4">
        <f>Coonoor!D38+Coimbatore!D38+Cochin!D38</f>
        <v>1129708</v>
      </c>
      <c r="D38" s="4">
        <f>Coonoor!E38+Coimbatore!E38+Cochin!E38</f>
        <v>1583922.35</v>
      </c>
      <c r="E38" s="4">
        <f>Coonoor!F38+Coimbatore!F38+Cochin!F38</f>
        <v>295601</v>
      </c>
      <c r="F38" s="4">
        <f>Coonoor!G38+Coimbatore!G38+Cochin!G38</f>
        <v>83231</v>
      </c>
      <c r="G38" s="4">
        <f>Coonoor!H38+Coimbatore!H38+Cochin!H38</f>
        <v>0</v>
      </c>
      <c r="H38" s="4">
        <f>Coonoor!I38+Coimbatore!I38+Cochin!I38</f>
        <v>0</v>
      </c>
      <c r="I38" s="4">
        <f>Coonoor!J38+Coimbatore!J38+Cochin!J38</f>
        <v>0</v>
      </c>
      <c r="J38" s="4">
        <f>Coonoor!K38+Coimbatore!J38+Cochin!J38</f>
        <v>0</v>
      </c>
      <c r="K38" s="4">
        <f>Coonoor!L38+Coimbatore!K38+Cochin!K38</f>
        <v>692</v>
      </c>
      <c r="L38" s="19">
        <f t="shared" si="7"/>
        <v>3093154.35</v>
      </c>
      <c r="M38" s="4">
        <f>Coonoor!N38+Coimbatore!N38+Cochin!N38</f>
        <v>1064755</v>
      </c>
      <c r="N38" s="4">
        <f>(Coonoor!N38*Coonoor!O38+Coimbatore!N38*Coimbatore!O38+Cochin!N38*Cochin!O38)/SI!M38</f>
        <v>85.960948003625262</v>
      </c>
      <c r="O38" s="4">
        <f>Coonoor!P38+Coimbatore!P38+Cochin!P38</f>
        <v>1380568.75</v>
      </c>
      <c r="P38" s="4">
        <f>(Coonoor!P38*Coonoor!Q38+Coimbatore!P38*Coimbatore!Q38+Cochin!P38*Cochin!Q38)/SI!O38</f>
        <v>102.97293739503158</v>
      </c>
      <c r="Q38" s="4">
        <f>Coonoor!R38+Coimbatore!R38+Cochin!R38</f>
        <v>245552.6</v>
      </c>
      <c r="R38" s="4">
        <f>(Coonoor!R38*Coonoor!S38+Coimbatore!R38*Coimbatore!S38+Cochin!R38*Cochin!S38)/SI!Q38</f>
        <v>138.46439302498936</v>
      </c>
      <c r="S38" s="4">
        <f>Coonoor!T38+Coimbatore!T38+Cochin!T38</f>
        <v>64501</v>
      </c>
      <c r="T38" s="4">
        <f>(Coonoor!T38*Coonoor!U38+Coimbatore!T38*Coimbatore!U38+Cochin!T38*Cochin!U38)/SI!S38</f>
        <v>99.30216537307949</v>
      </c>
      <c r="U38" s="4">
        <f>Coonoor!V38+Coimbatore!V38+Cochin!V38</f>
        <v>0</v>
      </c>
      <c r="V38" s="4">
        <v>0</v>
      </c>
      <c r="W38" s="4">
        <v>0</v>
      </c>
      <c r="X38" s="12">
        <v>0</v>
      </c>
      <c r="Y38" s="4">
        <f>Coonoor!Z38+Coimbatore!Z38+Cochin!Z38</f>
        <v>0</v>
      </c>
      <c r="Z38" s="4">
        <v>0</v>
      </c>
      <c r="AA38" s="4">
        <f>Coonoor!AB38+Coimbatore!AB38+Cochin!AB38</f>
        <v>0</v>
      </c>
      <c r="AB38" s="4">
        <v>0</v>
      </c>
      <c r="AC38" s="4">
        <f>Coonoor!AD38+Coimbatore!AD38+Cochin!AD38</f>
        <v>519</v>
      </c>
      <c r="AD38" s="4">
        <f>(Coonoor!AD38*Coonoor!AE38+Coimbatore!AD38*Coimbatore!AE38+Cochin!AD38*Cochin!AE38)/SI!AC38</f>
        <v>100</v>
      </c>
      <c r="AE38" s="19">
        <f t="shared" si="1"/>
        <v>2755896.35</v>
      </c>
      <c r="AF38" s="19">
        <f t="shared" si="2"/>
        <v>99.476110318272305</v>
      </c>
      <c r="AH38" s="78">
        <v>42224</v>
      </c>
      <c r="AI38" s="11">
        <v>32</v>
      </c>
      <c r="AJ38" s="4">
        <v>1410947</v>
      </c>
      <c r="AK38" s="4">
        <v>1524616.2</v>
      </c>
      <c r="AL38" s="4">
        <v>227052.5</v>
      </c>
      <c r="AM38" s="4">
        <v>70612</v>
      </c>
      <c r="AN38" s="4">
        <v>0</v>
      </c>
      <c r="AO38" s="4">
        <v>0</v>
      </c>
      <c r="AP38" s="4">
        <v>0</v>
      </c>
      <c r="AQ38" s="4">
        <v>0</v>
      </c>
      <c r="AR38" s="4">
        <v>0</v>
      </c>
      <c r="AS38" s="19">
        <v>3233227.7</v>
      </c>
      <c r="AT38" s="4">
        <v>985979</v>
      </c>
      <c r="AU38" s="4">
        <v>61.781358216077628</v>
      </c>
      <c r="AV38" s="4">
        <v>1269704.2</v>
      </c>
      <c r="AW38" s="4">
        <v>81.35101593183451</v>
      </c>
      <c r="AX38" s="4">
        <v>193340</v>
      </c>
      <c r="AY38" s="4">
        <v>107.91416371420813</v>
      </c>
      <c r="AZ38" s="4">
        <v>39941</v>
      </c>
      <c r="BA38" s="4">
        <v>85.320221756941493</v>
      </c>
      <c r="BB38" s="4">
        <v>0</v>
      </c>
      <c r="BC38" s="4">
        <v>0</v>
      </c>
      <c r="BD38" s="4">
        <v>0</v>
      </c>
      <c r="BE38" s="4">
        <v>0</v>
      </c>
      <c r="BF38" s="4">
        <v>0</v>
      </c>
      <c r="BG38" s="4">
        <v>0</v>
      </c>
      <c r="BH38" s="4">
        <v>0</v>
      </c>
      <c r="BI38" s="4">
        <v>0</v>
      </c>
      <c r="BJ38" s="4">
        <v>0</v>
      </c>
      <c r="BK38" s="4">
        <v>0</v>
      </c>
      <c r="BL38" s="19">
        <v>2488964.2000000002</v>
      </c>
      <c r="BM38" s="19">
        <v>75.725776925656945</v>
      </c>
    </row>
    <row r="39" spans="1:65" ht="20" customHeight="1" x14ac:dyDescent="0.15">
      <c r="A39" s="78">
        <v>42602</v>
      </c>
      <c r="B39" s="11">
        <v>33</v>
      </c>
      <c r="C39" s="4">
        <f>Coonoor!D39+Coimbatore!D39+Cochin!D39</f>
        <v>924146</v>
      </c>
      <c r="D39" s="4">
        <f>Coonoor!E39+Coimbatore!E39+Cochin!E39</f>
        <v>1547304.2</v>
      </c>
      <c r="E39" s="4">
        <f>Coonoor!F39+Coimbatore!F39+Cochin!F39</f>
        <v>276483.5</v>
      </c>
      <c r="F39" s="4">
        <f>Coonoor!G39+Coimbatore!G39+Cochin!G39</f>
        <v>64533</v>
      </c>
      <c r="G39" s="4">
        <f>Coonoor!H39+Coimbatore!H39+Cochin!H39</f>
        <v>0</v>
      </c>
      <c r="H39" s="4">
        <f>Coonoor!I39+Coimbatore!I39+Cochin!I39</f>
        <v>0</v>
      </c>
      <c r="I39" s="4">
        <f>Coonoor!J39+Coimbatore!J39+Cochin!J39</f>
        <v>0</v>
      </c>
      <c r="J39" s="4">
        <f>Coonoor!K39+Coimbatore!J39+Cochin!J39</f>
        <v>0</v>
      </c>
      <c r="K39" s="4">
        <f>Coonoor!L39+Coimbatore!K39+Cochin!K39</f>
        <v>346</v>
      </c>
      <c r="L39" s="19">
        <f t="shared" si="7"/>
        <v>2812812.7</v>
      </c>
      <c r="M39" s="4">
        <f>Coonoor!N39+Coimbatore!N39+Cochin!N39</f>
        <v>801321</v>
      </c>
      <c r="N39" s="4">
        <f>(Coonoor!N39*Coonoor!O39+Coimbatore!N39*Coimbatore!O39+Cochin!N39*Cochin!O39)/SI!M39</f>
        <v>87.828718512485011</v>
      </c>
      <c r="O39" s="4">
        <f>Coonoor!P39+Coimbatore!P39+Cochin!P39</f>
        <v>1345993</v>
      </c>
      <c r="P39" s="4">
        <f>(Coonoor!P39*Coonoor!Q39+Coimbatore!P39*Coimbatore!Q39+Cochin!P39*Cochin!Q39)/SI!O39</f>
        <v>106.56270518655371</v>
      </c>
      <c r="Q39" s="4">
        <f>Coonoor!R39+Coimbatore!R39+Cochin!R39</f>
        <v>222992.1</v>
      </c>
      <c r="R39" s="4">
        <f>(Coonoor!R39*Coonoor!S39+Coimbatore!R39*Coimbatore!S39+Cochin!R39*Cochin!S39)/SI!Q39</f>
        <v>139.14614621458071</v>
      </c>
      <c r="S39" s="4">
        <f>Coonoor!T39+Coimbatore!T39+Cochin!T39</f>
        <v>52849</v>
      </c>
      <c r="T39" s="4">
        <f>(Coonoor!T39*Coonoor!U39+Coimbatore!T39*Coimbatore!U39+Cochin!T39*Cochin!U39)/SI!S39</f>
        <v>100.60328408119359</v>
      </c>
      <c r="U39" s="4">
        <f>Coonoor!V39+Coimbatore!V39+Cochin!V39</f>
        <v>0</v>
      </c>
      <c r="V39" s="4">
        <v>0</v>
      </c>
      <c r="W39" s="4">
        <v>0</v>
      </c>
      <c r="X39" s="12">
        <v>0</v>
      </c>
      <c r="Y39" s="4">
        <f>Coonoor!Z39+Coimbatore!Z39+Cochin!Z39</f>
        <v>0</v>
      </c>
      <c r="Z39" s="4">
        <v>0</v>
      </c>
      <c r="AA39" s="4">
        <f>Coonoor!AB39+Coimbatore!AB39+Cochin!AB39</f>
        <v>0</v>
      </c>
      <c r="AB39" s="4">
        <v>0</v>
      </c>
      <c r="AC39" s="4">
        <f>Coonoor!AD39+Coimbatore!AD39+Cochin!AD39</f>
        <v>0</v>
      </c>
      <c r="AD39" s="4">
        <v>0</v>
      </c>
      <c r="AE39" s="19">
        <f t="shared" si="1"/>
        <v>2423155.1</v>
      </c>
      <c r="AF39" s="19">
        <f t="shared" si="2"/>
        <v>103.23603557238717</v>
      </c>
      <c r="AH39" s="78">
        <v>42231</v>
      </c>
      <c r="AI39" s="11">
        <v>33</v>
      </c>
      <c r="AJ39" s="4">
        <v>1414242</v>
      </c>
      <c r="AK39" s="4">
        <v>1680194.8</v>
      </c>
      <c r="AL39" s="4">
        <v>246738</v>
      </c>
      <c r="AM39" s="4">
        <v>82041</v>
      </c>
      <c r="AN39" s="4">
        <v>0</v>
      </c>
      <c r="AO39" s="4">
        <v>0</v>
      </c>
      <c r="AP39" s="4">
        <v>0</v>
      </c>
      <c r="AQ39" s="4">
        <v>0</v>
      </c>
      <c r="AR39" s="4">
        <v>0</v>
      </c>
      <c r="AS39" s="19">
        <v>3423215.8</v>
      </c>
      <c r="AT39" s="4">
        <v>956042</v>
      </c>
      <c r="AU39" s="4">
        <v>62.079342986847863</v>
      </c>
      <c r="AV39" s="4">
        <v>1368982.6</v>
      </c>
      <c r="AW39" s="4">
        <v>83.412316545554773</v>
      </c>
      <c r="AX39" s="4">
        <v>218405</v>
      </c>
      <c r="AY39" s="4">
        <v>114.37461807002128</v>
      </c>
      <c r="AZ39" s="4">
        <v>48110</v>
      </c>
      <c r="BA39" s="4">
        <v>80.830117932093131</v>
      </c>
      <c r="BB39" s="4">
        <v>0</v>
      </c>
      <c r="BC39" s="4">
        <v>0</v>
      </c>
      <c r="BD39" s="4">
        <v>0</v>
      </c>
      <c r="BE39" s="4">
        <v>0</v>
      </c>
      <c r="BF39" s="4">
        <v>0</v>
      </c>
      <c r="BG39" s="4">
        <v>0</v>
      </c>
      <c r="BH39" s="4">
        <v>0</v>
      </c>
      <c r="BI39" s="4">
        <v>0</v>
      </c>
      <c r="BJ39" s="4">
        <v>0</v>
      </c>
      <c r="BK39" s="4">
        <v>0</v>
      </c>
      <c r="BL39" s="19">
        <v>2591539.6</v>
      </c>
      <c r="BM39" s="19">
        <v>78.103840141082387</v>
      </c>
    </row>
    <row r="40" spans="1:65" ht="20" customHeight="1" x14ac:dyDescent="0.15">
      <c r="A40" s="78">
        <v>42609</v>
      </c>
      <c r="B40" s="11">
        <v>34</v>
      </c>
      <c r="C40" s="4">
        <f>Coonoor!D40+Coimbatore!D40+Cochin!D40</f>
        <v>807660</v>
      </c>
      <c r="D40" s="4">
        <f>Coonoor!E40+Coimbatore!E40+Cochin!E40</f>
        <v>1336700.8999999999</v>
      </c>
      <c r="E40" s="4">
        <f>Coonoor!F40+Coimbatore!F40+Cochin!F40</f>
        <v>225467.2</v>
      </c>
      <c r="F40" s="4">
        <f>Coonoor!G40+Coimbatore!G40+Cochin!G40</f>
        <v>67612</v>
      </c>
      <c r="G40" s="4">
        <f>Coonoor!H40+Coimbatore!H40+Cochin!H40</f>
        <v>0</v>
      </c>
      <c r="H40" s="4">
        <f>Coonoor!I40+Coimbatore!I40+Cochin!I40</f>
        <v>0</v>
      </c>
      <c r="I40" s="4">
        <f>Coonoor!J40+Coimbatore!J40+Cochin!J40</f>
        <v>0</v>
      </c>
      <c r="J40" s="4">
        <f>Coonoor!K40+Coimbatore!J40+Cochin!J40</f>
        <v>0</v>
      </c>
      <c r="K40" s="4">
        <f>Coonoor!L40+Coimbatore!K40+Cochin!K40</f>
        <v>346</v>
      </c>
      <c r="L40" s="19">
        <f t="shared" si="7"/>
        <v>2437786.1</v>
      </c>
      <c r="M40" s="4">
        <f>Coonoor!N40+Coimbatore!N40+Cochin!N40</f>
        <v>738009</v>
      </c>
      <c r="N40" s="4">
        <f>(Coonoor!N40*Coonoor!O40+Coimbatore!N40*Coimbatore!O40+Cochin!N40*Cochin!O40)/SI!M40</f>
        <v>89.818581710456115</v>
      </c>
      <c r="O40" s="4">
        <f>Coonoor!P40+Coimbatore!P40+Cochin!P40</f>
        <v>1238747.1000000001</v>
      </c>
      <c r="P40" s="4">
        <f>(Coonoor!P40*Coonoor!Q40+Coimbatore!P40*Coimbatore!Q40+Cochin!P40*Cochin!Q40)/SI!O40</f>
        <v>110.19339863212257</v>
      </c>
      <c r="Q40" s="4">
        <f>Coonoor!R40+Coimbatore!R40+Cochin!R40</f>
        <v>185053.8</v>
      </c>
      <c r="R40" s="4">
        <f>(Coonoor!R40*Coonoor!S40+Coimbatore!R40*Coimbatore!S40+Cochin!R40*Cochin!S40)/SI!Q40</f>
        <v>146.07987074171618</v>
      </c>
      <c r="S40" s="4">
        <f>Coonoor!T40+Coimbatore!T40+Cochin!T40</f>
        <v>60027</v>
      </c>
      <c r="T40" s="4">
        <f>(Coonoor!T40*Coonoor!U40+Coimbatore!T40*Coimbatore!U40+Cochin!T40*Cochin!U40)/SI!S40</f>
        <v>101.01689195675279</v>
      </c>
      <c r="U40" s="4">
        <f>Coonoor!V40+Coimbatore!V40+Cochin!V40</f>
        <v>0</v>
      </c>
      <c r="V40" s="4">
        <v>0</v>
      </c>
      <c r="W40" s="4">
        <v>0</v>
      </c>
      <c r="X40" s="12">
        <v>0</v>
      </c>
      <c r="Y40" s="4">
        <f>Coonoor!Z40+Coimbatore!Z40+Cochin!Z40</f>
        <v>0</v>
      </c>
      <c r="Z40" s="4">
        <v>0</v>
      </c>
      <c r="AA40" s="4">
        <f>Coonoor!AB40+Coimbatore!AB40+Cochin!AB40</f>
        <v>0</v>
      </c>
      <c r="AB40" s="4">
        <v>0</v>
      </c>
      <c r="AC40" s="4">
        <f>Coonoor!AD40+Coimbatore!AD40+Cochin!AD40</f>
        <v>0</v>
      </c>
      <c r="AD40" s="4">
        <v>0</v>
      </c>
      <c r="AE40" s="19">
        <f t="shared" si="1"/>
        <v>2221836.9</v>
      </c>
      <c r="AF40" s="19">
        <f t="shared" si="2"/>
        <v>106.1666816416584</v>
      </c>
      <c r="AH40" s="78">
        <v>42238</v>
      </c>
      <c r="AI40" s="11">
        <v>34</v>
      </c>
      <c r="AJ40" s="4">
        <v>1276836</v>
      </c>
      <c r="AK40" s="4">
        <v>1650609.4</v>
      </c>
      <c r="AL40" s="4">
        <v>289379.5</v>
      </c>
      <c r="AM40" s="4">
        <v>83264</v>
      </c>
      <c r="AN40" s="4">
        <v>0</v>
      </c>
      <c r="AO40" s="4">
        <v>0</v>
      </c>
      <c r="AP40" s="4">
        <v>0</v>
      </c>
      <c r="AQ40" s="4">
        <v>0</v>
      </c>
      <c r="AR40" s="4">
        <v>0</v>
      </c>
      <c r="AS40" s="19">
        <v>3300088.9</v>
      </c>
      <c r="AT40" s="4">
        <v>808204</v>
      </c>
      <c r="AU40" s="4">
        <v>61.47766472217905</v>
      </c>
      <c r="AV40" s="4">
        <v>1292399.7</v>
      </c>
      <c r="AW40" s="4">
        <v>84.538501791829106</v>
      </c>
      <c r="AX40" s="4">
        <v>229994</v>
      </c>
      <c r="AY40" s="4">
        <v>115.09655161680739</v>
      </c>
      <c r="AZ40" s="4">
        <v>47234</v>
      </c>
      <c r="BA40" s="4">
        <v>82.055722069483849</v>
      </c>
      <c r="BB40" s="4">
        <v>0</v>
      </c>
      <c r="BC40" s="4">
        <v>0</v>
      </c>
      <c r="BD40" s="4">
        <v>0</v>
      </c>
      <c r="BE40" s="4">
        <v>0</v>
      </c>
      <c r="BF40" s="4">
        <v>0</v>
      </c>
      <c r="BG40" s="4">
        <v>0</v>
      </c>
      <c r="BH40" s="4">
        <v>0</v>
      </c>
      <c r="BI40" s="4">
        <v>0</v>
      </c>
      <c r="BJ40" s="4">
        <v>0</v>
      </c>
      <c r="BK40" s="4">
        <v>0</v>
      </c>
      <c r="BL40" s="19">
        <v>2377831.7000000002</v>
      </c>
      <c r="BM40" s="19">
        <v>79.606712772026441</v>
      </c>
    </row>
    <row r="41" spans="1:65" ht="20" customHeight="1" x14ac:dyDescent="0.15">
      <c r="A41" s="78">
        <v>42616</v>
      </c>
      <c r="B41" s="11">
        <v>35</v>
      </c>
      <c r="C41" s="4">
        <f>Coonoor!D41+Coimbatore!D41+Cochin!D41</f>
        <v>939602</v>
      </c>
      <c r="D41" s="4">
        <f>Coonoor!E41+Coimbatore!E41+Cochin!E41</f>
        <v>1413969.1</v>
      </c>
      <c r="E41" s="4">
        <f>Coonoor!F41+Coimbatore!F41+Cochin!F41</f>
        <v>262754.2</v>
      </c>
      <c r="F41" s="4">
        <f>Coonoor!G41+Coimbatore!G41+Cochin!G41</f>
        <v>65144</v>
      </c>
      <c r="G41" s="4">
        <f>Coonoor!H41+Coimbatore!H41+Cochin!H41</f>
        <v>0</v>
      </c>
      <c r="H41" s="4">
        <f>Coonoor!I41+Coimbatore!I41+Cochin!I41</f>
        <v>0</v>
      </c>
      <c r="I41" s="4">
        <f>Coonoor!J41+Coimbatore!J41+Cochin!J41</f>
        <v>0</v>
      </c>
      <c r="J41" s="4">
        <f>Coonoor!K41+Coimbatore!J41+Cochin!J41</f>
        <v>0</v>
      </c>
      <c r="K41" s="4">
        <f>Coonoor!L41+Coimbatore!K41+Cochin!K41</f>
        <v>172</v>
      </c>
      <c r="L41" s="19">
        <f t="shared" si="7"/>
        <v>2681641.3000000003</v>
      </c>
      <c r="M41" s="4">
        <f>Coonoor!N41+Coimbatore!N41+Cochin!N41</f>
        <v>843381</v>
      </c>
      <c r="N41" s="4">
        <f>(Coonoor!N41*Coonoor!O41+Coimbatore!N41*Coimbatore!O41+Cochin!N41*Cochin!O41)/SI!M41</f>
        <v>92.778344376107597</v>
      </c>
      <c r="O41" s="4">
        <f>Coonoor!P41+Coimbatore!P41+Cochin!P41</f>
        <v>1275797.2</v>
      </c>
      <c r="P41" s="4">
        <f>(Coonoor!P41*Coonoor!Q41+Coimbatore!P41*Coimbatore!Q41+Cochin!P41*Cochin!Q41)/SI!O41</f>
        <v>110.65005455881021</v>
      </c>
      <c r="Q41" s="4">
        <f>Coonoor!R41+Coimbatore!R41+Cochin!R41</f>
        <v>237678.2</v>
      </c>
      <c r="R41" s="4">
        <f>(Coonoor!R41*Coonoor!S41+Coimbatore!R41*Coimbatore!S41+Cochin!R41*Cochin!S41)/SI!Q41</f>
        <v>143.52513975591364</v>
      </c>
      <c r="S41" s="4">
        <f>Coonoor!T41+Coimbatore!T41+Cochin!T41</f>
        <v>50979</v>
      </c>
      <c r="T41" s="4">
        <f>(Coonoor!T41*Coonoor!U41+Coimbatore!T41*Coimbatore!U41+Cochin!T41*Cochin!U41)/SI!S41</f>
        <v>100.51442674391417</v>
      </c>
      <c r="U41" s="4">
        <f>Coonoor!V41+Coimbatore!V41+Cochin!V41</f>
        <v>0</v>
      </c>
      <c r="V41" s="4">
        <v>0</v>
      </c>
      <c r="W41" s="4">
        <v>0</v>
      </c>
      <c r="X41" s="12">
        <v>0</v>
      </c>
      <c r="Y41" s="4">
        <f>Coonoor!Z41+Coimbatore!Z41+Cochin!Z41</f>
        <v>0</v>
      </c>
      <c r="Z41" s="4">
        <v>0</v>
      </c>
      <c r="AA41" s="4">
        <f>Coonoor!AB41+Coimbatore!AB41+Cochin!AB41</f>
        <v>0</v>
      </c>
      <c r="AB41" s="4">
        <v>0</v>
      </c>
      <c r="AC41" s="4">
        <f>Coonoor!AD41+Coimbatore!AD41+Cochin!AD41</f>
        <v>172</v>
      </c>
      <c r="AD41" s="4">
        <f>(Coonoor!AD41*Coonoor!AE41+Coimbatore!AD41*Coimbatore!AE41+Cochin!AD41*Cochin!AE41)/SI!AC41</f>
        <v>77</v>
      </c>
      <c r="AE41" s="19">
        <f t="shared" si="1"/>
        <v>2408007.4000000004</v>
      </c>
      <c r="AF41" s="19">
        <f t="shared" si="2"/>
        <v>107.41856045673084</v>
      </c>
      <c r="AH41" s="78">
        <v>42245</v>
      </c>
      <c r="AI41" s="11">
        <v>35</v>
      </c>
      <c r="AJ41" s="4">
        <v>1189253</v>
      </c>
      <c r="AK41" s="4">
        <v>584382</v>
      </c>
      <c r="AL41" s="4">
        <v>68971.5</v>
      </c>
      <c r="AM41" s="4">
        <v>65365</v>
      </c>
      <c r="AN41" s="4">
        <v>0</v>
      </c>
      <c r="AO41" s="4">
        <v>0</v>
      </c>
      <c r="AP41" s="4">
        <v>0</v>
      </c>
      <c r="AQ41" s="4">
        <v>0</v>
      </c>
      <c r="AR41" s="4">
        <v>0</v>
      </c>
      <c r="AS41" s="19">
        <v>1907971.5</v>
      </c>
      <c r="AT41" s="4">
        <v>757476</v>
      </c>
      <c r="AU41" s="4">
        <v>62.432655986270198</v>
      </c>
      <c r="AV41" s="4">
        <v>483963</v>
      </c>
      <c r="AW41" s="4">
        <v>70.78795062283892</v>
      </c>
      <c r="AX41" s="4">
        <v>56378.5</v>
      </c>
      <c r="AY41" s="4">
        <v>90.14350245789619</v>
      </c>
      <c r="AZ41" s="4">
        <v>35708</v>
      </c>
      <c r="BA41" s="4">
        <v>76.221574110059365</v>
      </c>
      <c r="BB41" s="4">
        <v>0</v>
      </c>
      <c r="BC41" s="4">
        <v>0</v>
      </c>
      <c r="BD41" s="4">
        <v>0</v>
      </c>
      <c r="BE41" s="4">
        <v>0</v>
      </c>
      <c r="BF41" s="4">
        <v>0</v>
      </c>
      <c r="BG41" s="4">
        <v>0</v>
      </c>
      <c r="BH41" s="4">
        <v>0</v>
      </c>
      <c r="BI41" s="4">
        <v>0</v>
      </c>
      <c r="BJ41" s="4">
        <v>0</v>
      </c>
      <c r="BK41" s="4">
        <v>0</v>
      </c>
      <c r="BL41" s="19">
        <v>1333525.5</v>
      </c>
      <c r="BM41" s="19">
        <v>67.005739968813103</v>
      </c>
    </row>
    <row r="42" spans="1:65" ht="20" customHeight="1" x14ac:dyDescent="0.15">
      <c r="A42" s="78">
        <v>42623</v>
      </c>
      <c r="B42" s="11">
        <v>36</v>
      </c>
      <c r="C42" s="93">
        <f>Coonoor!D42+Coimbatore!D42+Cochin!D42</f>
        <v>913471</v>
      </c>
      <c r="D42" s="93">
        <f>Coonoor!E42+Coimbatore!E42+Cochin!E42</f>
        <v>1630598.6</v>
      </c>
      <c r="E42" s="93">
        <f>Coonoor!F42+Coimbatore!F42+Cochin!F42</f>
        <v>290681</v>
      </c>
      <c r="F42" s="93">
        <f>Coonoor!G42+Coimbatore!G42+Cochin!G42</f>
        <v>64950</v>
      </c>
      <c r="G42" s="93">
        <f>Coonoor!H42+Coimbatore!H42+Cochin!H42</f>
        <v>0</v>
      </c>
      <c r="H42" s="93">
        <f>Coonoor!I42+Coimbatore!I42+Cochin!I42</f>
        <v>0</v>
      </c>
      <c r="I42" s="93">
        <f>Coonoor!J42+Coimbatore!J42+Cochin!J42</f>
        <v>0</v>
      </c>
      <c r="J42" s="93">
        <f>Coonoor!K42+Coimbatore!J42+Cochin!J42</f>
        <v>0</v>
      </c>
      <c r="K42" s="93">
        <f>Coonoor!L42+Coimbatore!K42+Cochin!K42</f>
        <v>0</v>
      </c>
      <c r="L42" s="19">
        <f t="shared" si="7"/>
        <v>2899700.6</v>
      </c>
      <c r="M42" s="93">
        <f>Coonoor!N42+Coimbatore!N42+Cochin!N42</f>
        <v>813638</v>
      </c>
      <c r="N42" s="93">
        <f>(Coonoor!N42*Coonoor!O42+Coimbatore!N42*Coimbatore!O42+Cochin!N42*Cochin!O42)/SI!M42</f>
        <v>95.130649997055201</v>
      </c>
      <c r="O42" s="93">
        <f>Coonoor!P42+Coimbatore!P42+Cochin!P42</f>
        <v>1366661.9</v>
      </c>
      <c r="P42" s="93">
        <f>(Coonoor!P42*Coonoor!Q42+Coimbatore!P42*Coimbatore!Q42+Cochin!P42*Cochin!Q42)/SI!O42</f>
        <v>109.44556751436652</v>
      </c>
      <c r="Q42" s="93">
        <f>Coonoor!R42+Coimbatore!R42+Cochin!R42</f>
        <v>251605.6</v>
      </c>
      <c r="R42" s="93">
        <f>(Coonoor!R42*Coonoor!S42+Coimbatore!R42*Coimbatore!S42+Cochin!R42*Cochin!S42)/SI!Q42</f>
        <v>146.77339987541217</v>
      </c>
      <c r="S42" s="93">
        <f>Coonoor!T42+Coimbatore!T42+Cochin!T42</f>
        <v>61044</v>
      </c>
      <c r="T42" s="93">
        <f>(Coonoor!T42*Coonoor!U42+Coimbatore!T42*Coimbatore!U42+Cochin!T42*Cochin!U42)/SI!S42</f>
        <v>103.43876480022608</v>
      </c>
      <c r="U42" s="93">
        <f>Coonoor!V42+Coimbatore!V42+Cochin!V42</f>
        <v>0</v>
      </c>
      <c r="V42" s="93">
        <v>0</v>
      </c>
      <c r="W42" s="93">
        <v>0</v>
      </c>
      <c r="X42" s="12">
        <v>0</v>
      </c>
      <c r="Y42" s="93">
        <f>Coonoor!Z42+Coimbatore!Z42+Cochin!Z42</f>
        <v>0</v>
      </c>
      <c r="Z42" s="93">
        <v>0</v>
      </c>
      <c r="AA42" s="93">
        <f>Coonoor!AB42+Coimbatore!AB42+Cochin!AB42</f>
        <v>0</v>
      </c>
      <c r="AB42" s="93">
        <v>0</v>
      </c>
      <c r="AC42" s="93">
        <f>Coonoor!AD42+Coimbatore!AD42+Cochin!AD42</f>
        <v>0</v>
      </c>
      <c r="AD42" s="93">
        <v>0</v>
      </c>
      <c r="AE42" s="19">
        <f t="shared" si="1"/>
        <v>2492949.5</v>
      </c>
      <c r="AF42" s="19">
        <f t="shared" si="2"/>
        <v>108.39382199528086</v>
      </c>
      <c r="AH42" s="78">
        <v>42252</v>
      </c>
      <c r="AI42" s="11">
        <v>36</v>
      </c>
      <c r="AJ42" s="4">
        <v>1217409</v>
      </c>
      <c r="AK42" s="4">
        <v>1590432.8</v>
      </c>
      <c r="AL42" s="4">
        <v>248481.5</v>
      </c>
      <c r="AM42" s="4">
        <v>81573</v>
      </c>
      <c r="AN42" s="4">
        <v>0</v>
      </c>
      <c r="AO42" s="4">
        <v>0</v>
      </c>
      <c r="AP42" s="4">
        <v>0</v>
      </c>
      <c r="AQ42" s="4">
        <v>0</v>
      </c>
      <c r="AR42" s="4">
        <v>0</v>
      </c>
      <c r="AS42" s="19">
        <v>3137896.3</v>
      </c>
      <c r="AT42" s="4">
        <v>842028</v>
      </c>
      <c r="AU42" s="4">
        <v>62.325553592015943</v>
      </c>
      <c r="AV42" s="4">
        <v>1265869.8999999999</v>
      </c>
      <c r="AW42" s="4">
        <v>84.957319762323365</v>
      </c>
      <c r="AX42" s="4">
        <v>205931.5</v>
      </c>
      <c r="AY42" s="4">
        <v>116.55021185078046</v>
      </c>
      <c r="AZ42" s="4">
        <v>45777</v>
      </c>
      <c r="BA42" s="4">
        <v>78.360289844157563</v>
      </c>
      <c r="BB42" s="4">
        <v>0</v>
      </c>
      <c r="BC42" s="4">
        <v>0</v>
      </c>
      <c r="BD42" s="4">
        <v>0</v>
      </c>
      <c r="BE42" s="4">
        <v>0</v>
      </c>
      <c r="BF42" s="4">
        <v>0</v>
      </c>
      <c r="BG42" s="4">
        <v>0</v>
      </c>
      <c r="BH42" s="4">
        <v>0</v>
      </c>
      <c r="BI42" s="4">
        <v>0</v>
      </c>
      <c r="BJ42" s="4">
        <v>0</v>
      </c>
      <c r="BK42" s="4">
        <v>0</v>
      </c>
      <c r="BL42" s="19">
        <v>2359606.4</v>
      </c>
      <c r="BM42" s="19">
        <v>79.510393789287619</v>
      </c>
    </row>
    <row r="43" spans="1:65" ht="20" customHeight="1" x14ac:dyDescent="0.15">
      <c r="A43" s="78">
        <v>42630</v>
      </c>
      <c r="B43" s="11">
        <v>37</v>
      </c>
      <c r="C43" s="94">
        <f>Coonoor!D43+Coimbatore!D43+Cochin!D43</f>
        <v>778797</v>
      </c>
      <c r="D43" s="94">
        <f>Coonoor!E43+Coimbatore!E43+Cochin!E43</f>
        <v>532067</v>
      </c>
      <c r="E43" s="94">
        <f>Coonoor!F43+Coimbatore!F43+Cochin!F43</f>
        <v>67774</v>
      </c>
      <c r="F43" s="94">
        <f>Coonoor!G43+Coimbatore!G43+Cochin!G43</f>
        <v>48183</v>
      </c>
      <c r="G43" s="94">
        <f>Coonoor!H43+Coimbatore!H43+Cochin!H43</f>
        <v>0</v>
      </c>
      <c r="H43" s="94">
        <f>Coonoor!I43+Coimbatore!I43+Cochin!I43</f>
        <v>0</v>
      </c>
      <c r="I43" s="94">
        <f>Coonoor!J43+Coimbatore!J43+Cochin!J43</f>
        <v>0</v>
      </c>
      <c r="J43" s="94">
        <f>Coonoor!K43+Coimbatore!J43+Cochin!J43</f>
        <v>0</v>
      </c>
      <c r="K43" s="94">
        <f>Coonoor!L43+Coimbatore!K43+Cochin!K43</f>
        <v>173</v>
      </c>
      <c r="L43" s="19">
        <f t="shared" ref="L43" si="8">SUM(C43:K43)</f>
        <v>1426994</v>
      </c>
      <c r="M43" s="94">
        <f>Coonoor!N43+Coimbatore!N43+Cochin!N43</f>
        <v>693181</v>
      </c>
      <c r="N43" s="94">
        <f>(Coonoor!N43*Coonoor!O43+Coimbatore!N43*Coimbatore!O43+Cochin!N43*Cochin!O43)/SI!M43</f>
        <v>96.371348003345446</v>
      </c>
      <c r="O43" s="94">
        <f>Coonoor!P43+Coimbatore!P43+Cochin!P43</f>
        <v>471616</v>
      </c>
      <c r="P43" s="94">
        <f>(Coonoor!P43*Coonoor!Q43+Coimbatore!P43*Coimbatore!Q43+Cochin!P43*Cochin!Q43)/SI!O43</f>
        <v>103.60383404492637</v>
      </c>
      <c r="Q43" s="94">
        <f>Coonoor!R43+Coimbatore!R43+Cochin!R43</f>
        <v>61235</v>
      </c>
      <c r="R43" s="94">
        <f>(Coonoor!R43*Coonoor!S43+Coimbatore!R43*Coimbatore!S43+Cochin!R43*Cochin!S43)/SI!Q43</f>
        <v>129.67586114798726</v>
      </c>
      <c r="S43" s="94">
        <f>Coonoor!T43+Coimbatore!T43+Cochin!T43</f>
        <v>45945</v>
      </c>
      <c r="T43" s="94">
        <f>(Coonoor!T43*Coonoor!U43+Coimbatore!T43*Coimbatore!U43+Cochin!T43*Cochin!U43)/SI!S43</f>
        <v>105.75398783983023</v>
      </c>
      <c r="U43" s="94">
        <f>Coonoor!V43+Coimbatore!V43+Cochin!V43</f>
        <v>0</v>
      </c>
      <c r="V43" s="94">
        <v>0</v>
      </c>
      <c r="W43" s="94">
        <v>0</v>
      </c>
      <c r="X43" s="12">
        <v>0</v>
      </c>
      <c r="Y43" s="94">
        <f>Coonoor!Z43+Coimbatore!Z43+Cochin!Z43</f>
        <v>0</v>
      </c>
      <c r="Z43" s="94">
        <v>0</v>
      </c>
      <c r="AA43" s="95">
        <f>Coonoor!AB43+Coimbatore!AB43+Cochin!AB43</f>
        <v>0</v>
      </c>
      <c r="AB43" s="94">
        <v>0</v>
      </c>
      <c r="AC43" s="94">
        <f>Coonoor!AD43+Coimbatore!AD43+Cochin!AD43</f>
        <v>0</v>
      </c>
      <c r="AD43" s="94">
        <v>0</v>
      </c>
      <c r="AE43" s="19">
        <f t="shared" si="1"/>
        <v>1271977</v>
      </c>
      <c r="AF43" s="19">
        <f t="shared" si="2"/>
        <v>100.99520785826867</v>
      </c>
      <c r="AH43" s="78">
        <v>42259</v>
      </c>
      <c r="AI43" s="11">
        <v>37</v>
      </c>
      <c r="AJ43" s="4">
        <v>1234775</v>
      </c>
      <c r="AK43" s="4">
        <v>1496505.7</v>
      </c>
      <c r="AL43" s="4">
        <v>223215</v>
      </c>
      <c r="AM43" s="4">
        <v>88962</v>
      </c>
      <c r="AN43" s="4">
        <v>0</v>
      </c>
      <c r="AO43" s="4">
        <v>0</v>
      </c>
      <c r="AP43" s="4">
        <v>0</v>
      </c>
      <c r="AQ43" s="4">
        <v>0</v>
      </c>
      <c r="AR43" s="4">
        <v>0</v>
      </c>
      <c r="AS43" s="19">
        <v>3043457.7</v>
      </c>
      <c r="AT43" s="4">
        <v>881691</v>
      </c>
      <c r="AU43" s="4">
        <v>62.959577379266662</v>
      </c>
      <c r="AV43" s="4">
        <v>1278581.8999999999</v>
      </c>
      <c r="AW43" s="4">
        <v>82.99681981938437</v>
      </c>
      <c r="AX43" s="4">
        <v>183626</v>
      </c>
      <c r="AY43" s="4">
        <v>122.84500519001665</v>
      </c>
      <c r="AZ43" s="4">
        <v>43216</v>
      </c>
      <c r="BA43" s="4">
        <v>82.082145096168091</v>
      </c>
      <c r="BB43" s="4">
        <v>0</v>
      </c>
      <c r="BC43" s="4">
        <v>0</v>
      </c>
      <c r="BD43" s="4">
        <v>0</v>
      </c>
      <c r="BE43" s="4">
        <v>0</v>
      </c>
      <c r="BF43" s="4">
        <v>0</v>
      </c>
      <c r="BG43" s="4">
        <v>0</v>
      </c>
      <c r="BH43" s="4">
        <v>0</v>
      </c>
      <c r="BI43" s="4">
        <v>0</v>
      </c>
      <c r="BJ43" s="4">
        <v>0</v>
      </c>
      <c r="BK43" s="4">
        <v>0</v>
      </c>
      <c r="BL43" s="19">
        <v>2387114.9</v>
      </c>
      <c r="BM43" s="19">
        <v>78.64469499278276</v>
      </c>
    </row>
    <row r="44" spans="1:65" ht="20" customHeight="1" x14ac:dyDescent="0.15">
      <c r="A44" s="78">
        <v>42637</v>
      </c>
      <c r="B44" s="11">
        <v>38</v>
      </c>
      <c r="C44" s="96">
        <f>Coonoor!D44+Coimbatore!D44+Cochin!D44</f>
        <v>997584</v>
      </c>
      <c r="D44" s="96">
        <f>Coonoor!E44+Coimbatore!E44+Cochin!E44</f>
        <v>1720094</v>
      </c>
      <c r="E44" s="96">
        <f>Coonoor!F44+Coimbatore!F44+Cochin!F44</f>
        <v>305506.8</v>
      </c>
      <c r="F44" s="96">
        <f>Coonoor!G44+Coimbatore!G44+Cochin!G44</f>
        <v>70934</v>
      </c>
      <c r="G44" s="96">
        <f>Coonoor!H44+Coimbatore!H44+Cochin!H44</f>
        <v>0</v>
      </c>
      <c r="H44" s="96">
        <f>Coonoor!I44+Coimbatore!I44+Cochin!I44</f>
        <v>0</v>
      </c>
      <c r="I44" s="96">
        <f>Coonoor!J44+Coimbatore!J44+Cochin!J44</f>
        <v>0</v>
      </c>
      <c r="J44" s="96">
        <f>Coonoor!K44+Coimbatore!J44+Cochin!J44</f>
        <v>0</v>
      </c>
      <c r="K44" s="96">
        <f>Coonoor!L44+Coimbatore!K44+Cochin!K44</f>
        <v>173</v>
      </c>
      <c r="L44" s="19">
        <f t="shared" ref="L44" si="9">SUM(C44:K44)</f>
        <v>3094291.8</v>
      </c>
      <c r="M44" s="96">
        <f>Coonoor!N44+Coimbatore!N44+Cochin!N44</f>
        <v>886501</v>
      </c>
      <c r="N44" s="96">
        <f>(Coonoor!N44*Coonoor!O44+Coimbatore!N44*Coimbatore!O44+Cochin!N44*Cochin!O44)/SI!M44</f>
        <v>95.824354636932142</v>
      </c>
      <c r="O44" s="96">
        <f>Coonoor!P44+Coimbatore!P44+Cochin!P44</f>
        <v>1333048.5</v>
      </c>
      <c r="P44" s="96">
        <f>(Coonoor!P44*Coonoor!Q44+Coimbatore!P44*Coimbatore!Q44+Cochin!P44*Cochin!Q44)/SI!O44</f>
        <v>109.14476930079587</v>
      </c>
      <c r="Q44" s="96">
        <f>Coonoor!R44+Coimbatore!R44+Cochin!R44</f>
        <v>252135</v>
      </c>
      <c r="R44" s="96">
        <f>(Coonoor!R44*Coonoor!S44+Coimbatore!R44*Coimbatore!S44+Cochin!R44*Cochin!S44)/SI!Q44</f>
        <v>143.76897240850735</v>
      </c>
      <c r="S44" s="96">
        <f>Coonoor!T44+Coimbatore!T44+Cochin!T44</f>
        <v>66913</v>
      </c>
      <c r="T44" s="96">
        <f>(Coonoor!T44*Coonoor!U44+Coimbatore!T44*Coimbatore!U44+Cochin!T44*Cochin!U44)/SI!S44</f>
        <v>106.33961974021491</v>
      </c>
      <c r="U44" s="96">
        <f>Coonoor!V44+Coimbatore!V44+Cochin!V44</f>
        <v>0</v>
      </c>
      <c r="V44" s="96">
        <v>0</v>
      </c>
      <c r="W44" s="96">
        <v>0</v>
      </c>
      <c r="X44" s="12">
        <v>0</v>
      </c>
      <c r="Y44" s="96">
        <f>Coonoor!Z44+Coimbatore!Z44+Cochin!Z44</f>
        <v>0</v>
      </c>
      <c r="Z44" s="96">
        <v>0</v>
      </c>
      <c r="AA44" s="96">
        <f>Coonoor!AB44+Coimbatore!AB44+Cochin!AB44</f>
        <v>0</v>
      </c>
      <c r="AB44" s="96">
        <v>0</v>
      </c>
      <c r="AC44" s="96">
        <f>Coonoor!AD44+Coimbatore!AD44+Cochin!AD44</f>
        <v>0</v>
      </c>
      <c r="AD44" s="96">
        <v>0</v>
      </c>
      <c r="AE44" s="19">
        <f t="shared" si="1"/>
        <v>2538597.5</v>
      </c>
      <c r="AF44" s="19">
        <f t="shared" si="2"/>
        <v>107.85811852535227</v>
      </c>
      <c r="AH44" s="78">
        <v>42266</v>
      </c>
      <c r="AI44" s="11">
        <v>38</v>
      </c>
      <c r="AJ44" s="4">
        <v>1289831</v>
      </c>
      <c r="AK44" s="4">
        <v>1908780</v>
      </c>
      <c r="AL44" s="4">
        <v>319478.2</v>
      </c>
      <c r="AM44" s="4">
        <v>88822</v>
      </c>
      <c r="AN44" s="4">
        <v>0</v>
      </c>
      <c r="AO44" s="4">
        <v>0</v>
      </c>
      <c r="AP44" s="4">
        <v>0</v>
      </c>
      <c r="AQ44" s="4">
        <v>0</v>
      </c>
      <c r="AR44" s="4">
        <v>0</v>
      </c>
      <c r="AS44" s="19">
        <v>3606911.2</v>
      </c>
      <c r="AT44" s="4">
        <v>873946</v>
      </c>
      <c r="AU44" s="4">
        <v>63.733174932281862</v>
      </c>
      <c r="AV44" s="4">
        <v>1648082.1</v>
      </c>
      <c r="AW44" s="4">
        <v>88.011723446104952</v>
      </c>
      <c r="AX44" s="4">
        <v>278777.8</v>
      </c>
      <c r="AY44" s="4">
        <v>123.86060852112543</v>
      </c>
      <c r="AZ44" s="4">
        <v>48503</v>
      </c>
      <c r="BA44" s="4">
        <v>78.275776086901828</v>
      </c>
      <c r="BB44" s="4">
        <v>0</v>
      </c>
      <c r="BC44" s="4">
        <v>0</v>
      </c>
      <c r="BD44" s="4">
        <v>0</v>
      </c>
      <c r="BE44" s="4">
        <v>0</v>
      </c>
      <c r="BF44" s="4">
        <v>0</v>
      </c>
      <c r="BG44" s="4">
        <v>0</v>
      </c>
      <c r="BH44" s="4">
        <v>0</v>
      </c>
      <c r="BI44" s="4">
        <v>0</v>
      </c>
      <c r="BJ44" s="4">
        <v>0</v>
      </c>
      <c r="BK44" s="4">
        <v>0</v>
      </c>
      <c r="BL44" s="19">
        <v>2849308.9</v>
      </c>
      <c r="BM44" s="19">
        <v>83.906696539209037</v>
      </c>
    </row>
    <row r="45" spans="1:65" ht="20" customHeight="1" x14ac:dyDescent="0.15">
      <c r="A45" s="78">
        <v>42644</v>
      </c>
      <c r="B45" s="11">
        <v>39</v>
      </c>
      <c r="C45" s="99">
        <f>Coonoor!D45+Coimbatore!D45+Cochin!D45</f>
        <v>988639</v>
      </c>
      <c r="D45" s="99">
        <f>Coonoor!E45+Coimbatore!E45+Cochin!E45</f>
        <v>1691128.8</v>
      </c>
      <c r="E45" s="99">
        <f>Coonoor!F45+Coimbatore!F45+Cochin!F45</f>
        <v>267564.59999999998</v>
      </c>
      <c r="F45" s="99">
        <f>Coonoor!G45+Coimbatore!G45+Cochin!G45</f>
        <v>78194</v>
      </c>
      <c r="G45" s="99">
        <f>Coonoor!H45+Coimbatore!H45+Cochin!H45</f>
        <v>0</v>
      </c>
      <c r="H45" s="99">
        <f>Coonoor!I45+Coimbatore!I45+Cochin!I45</f>
        <v>0</v>
      </c>
      <c r="I45" s="99">
        <f>Coonoor!J45+Coimbatore!J45+Cochin!J45</f>
        <v>0</v>
      </c>
      <c r="J45" s="99">
        <f>Coonoor!K45+Coimbatore!J45+Cochin!J45</f>
        <v>0</v>
      </c>
      <c r="K45" s="99">
        <f>Coonoor!L45+Coimbatore!K45+Cochin!K45</f>
        <v>173</v>
      </c>
      <c r="L45" s="19">
        <f t="shared" ref="L45" si="10">SUM(C45:K45)</f>
        <v>3025699.4</v>
      </c>
      <c r="M45" s="99">
        <f>Coonoor!N45+Coimbatore!N45+Cochin!N45</f>
        <v>905954</v>
      </c>
      <c r="N45" s="99">
        <f>(Coonoor!N45*Coonoor!O45+Coimbatore!N45*Coimbatore!O45+Cochin!N45*Cochin!O45)/SI!M45</f>
        <v>95.945460404250113</v>
      </c>
      <c r="O45" s="99">
        <f>Coonoor!P45+Coimbatore!P45+Cochin!P45</f>
        <v>1340118.2</v>
      </c>
      <c r="P45" s="99">
        <f>(Coonoor!P45*Coonoor!Q45+Coimbatore!P45*Coimbatore!Q45+Cochin!P45*Cochin!Q45)/SI!O45</f>
        <v>108.52115279980021</v>
      </c>
      <c r="Q45" s="99">
        <f>Coonoor!R45+Coimbatore!R45+Cochin!R45</f>
        <v>175091.4</v>
      </c>
      <c r="R45" s="99">
        <f>(Coonoor!R45*Coonoor!S45+Coimbatore!R45*Coimbatore!S45+Cochin!R45*Cochin!S45)/SI!Q45</f>
        <v>139.50656211111797</v>
      </c>
      <c r="S45" s="99">
        <f>Coonoor!T45+Coimbatore!T45+Cochin!T45</f>
        <v>61297</v>
      </c>
      <c r="T45" s="99">
        <f>(Coonoor!T45*Coonoor!U45+Coimbatore!T45*Coimbatore!U45+Cochin!T45*Cochin!U45)/SI!S45</f>
        <v>110.01657489576978</v>
      </c>
      <c r="U45" s="99">
        <f>Coonoor!V45+Coimbatore!V45+Cochin!V45</f>
        <v>0</v>
      </c>
      <c r="V45" s="99">
        <v>0</v>
      </c>
      <c r="W45" s="99">
        <v>0</v>
      </c>
      <c r="X45" s="12">
        <v>0</v>
      </c>
      <c r="Y45" s="99">
        <f>Coonoor!Z45+Coimbatore!Z45+Cochin!Z45</f>
        <v>0</v>
      </c>
      <c r="Z45" s="99">
        <v>0</v>
      </c>
      <c r="AA45" s="99">
        <f>Coonoor!AB45+Coimbatore!AB45+Cochin!AB45</f>
        <v>0</v>
      </c>
      <c r="AB45" s="99">
        <v>0</v>
      </c>
      <c r="AC45" s="99">
        <f>Coonoor!AD45+Coimbatore!AD45+Cochin!AD45</f>
        <v>173</v>
      </c>
      <c r="AD45" s="99">
        <f>(Coonoor!AD45*Coonoor!AE45+Coimbatore!AD45*Coimbatore!AE45+Cochin!AD45*Cochin!AE45)/SI!AC45</f>
        <v>100</v>
      </c>
      <c r="AE45" s="19">
        <f t="shared" si="1"/>
        <v>2482633.6</v>
      </c>
      <c r="AF45" s="19">
        <f t="shared" si="2"/>
        <v>106.15369535306129</v>
      </c>
      <c r="AH45" s="78">
        <v>42273</v>
      </c>
      <c r="AI45" s="11">
        <v>39</v>
      </c>
      <c r="AJ45" s="4">
        <v>1086237</v>
      </c>
      <c r="AK45" s="4">
        <v>1729243.8</v>
      </c>
      <c r="AL45" s="4">
        <v>273697.5</v>
      </c>
      <c r="AM45" s="4">
        <v>70397</v>
      </c>
      <c r="AN45" s="4">
        <v>0</v>
      </c>
      <c r="AO45" s="4">
        <v>0</v>
      </c>
      <c r="AP45" s="4">
        <v>0</v>
      </c>
      <c r="AQ45" s="4">
        <v>0</v>
      </c>
      <c r="AR45" s="4">
        <v>0</v>
      </c>
      <c r="AS45" s="19">
        <v>3159575.3</v>
      </c>
      <c r="AT45" s="4">
        <v>811085</v>
      </c>
      <c r="AU45" s="4">
        <v>64.746869535868626</v>
      </c>
      <c r="AV45" s="4">
        <v>1578315.2</v>
      </c>
      <c r="AW45" s="4">
        <v>91.976611925375238</v>
      </c>
      <c r="AX45" s="4">
        <v>239126.5</v>
      </c>
      <c r="AY45" s="4">
        <v>118.83263815892636</v>
      </c>
      <c r="AZ45" s="4">
        <v>49390</v>
      </c>
      <c r="BA45" s="4">
        <v>80.504392715792676</v>
      </c>
      <c r="BB45" s="4">
        <v>0</v>
      </c>
      <c r="BC45" s="4">
        <v>0</v>
      </c>
      <c r="BD45" s="4">
        <v>0</v>
      </c>
      <c r="BE45" s="4">
        <v>0</v>
      </c>
      <c r="BF45" s="4">
        <v>0</v>
      </c>
      <c r="BG45" s="4">
        <v>0</v>
      </c>
      <c r="BH45" s="4">
        <v>0</v>
      </c>
      <c r="BI45" s="4">
        <v>0</v>
      </c>
      <c r="BJ45" s="4">
        <v>0</v>
      </c>
      <c r="BK45" s="4">
        <v>0</v>
      </c>
      <c r="BL45" s="19">
        <v>2677916.7000000002</v>
      </c>
      <c r="BM45" s="19">
        <v>85.915833053643709</v>
      </c>
    </row>
    <row r="46" spans="1:65" ht="20" customHeight="1" x14ac:dyDescent="0.15">
      <c r="A46" s="78">
        <v>42651</v>
      </c>
      <c r="B46" s="11">
        <v>40</v>
      </c>
      <c r="C46" s="102">
        <f>Coonoor!D46+Coimbatore!D46+Cochin!D46</f>
        <v>1155776</v>
      </c>
      <c r="D46" s="102">
        <f>Coonoor!E46+Coimbatore!E46+Cochin!E46</f>
        <v>1806134.6</v>
      </c>
      <c r="E46" s="102">
        <f>Coonoor!F46+Coimbatore!F46+Cochin!F46</f>
        <v>343047</v>
      </c>
      <c r="F46" s="102">
        <f>Coonoor!G46+Coimbatore!G46+Cochin!G46</f>
        <v>83773</v>
      </c>
      <c r="G46" s="102">
        <f>Coonoor!H46+Coimbatore!H46+Cochin!H46</f>
        <v>0</v>
      </c>
      <c r="H46" s="102">
        <f>Coonoor!I46+Coimbatore!I46+Cochin!I46</f>
        <v>0</v>
      </c>
      <c r="I46" s="102">
        <f>Coonoor!J46+Coimbatore!J46+Cochin!J46</f>
        <v>0</v>
      </c>
      <c r="J46" s="102">
        <f>Coonoor!K46+Coimbatore!J46+Cochin!J46</f>
        <v>0</v>
      </c>
      <c r="K46" s="102">
        <f>Coonoor!L46+Coimbatore!K46+Cochin!K46</f>
        <v>0</v>
      </c>
      <c r="L46" s="19">
        <f t="shared" ref="L46" si="11">SUM(C46:K46)</f>
        <v>3388730.6</v>
      </c>
      <c r="M46" s="102">
        <f>Coonoor!N46+Coimbatore!N46+Cochin!N46</f>
        <v>1067099</v>
      </c>
      <c r="N46" s="102">
        <f>(Coonoor!N46*Coonoor!O46+Coimbatore!N46*Coimbatore!O46+Cochin!N46*Cochin!O46)/SI!M46</f>
        <v>95.956039399728624</v>
      </c>
      <c r="O46" s="102">
        <f>Coonoor!P46+Coimbatore!P46+Cochin!P46</f>
        <v>1449035.1</v>
      </c>
      <c r="P46" s="102">
        <f>(Coonoor!P46*Coonoor!Q46+Coimbatore!P46*Coimbatore!Q46+Cochin!P46*Cochin!Q46)/SI!O46</f>
        <v>107.78093614901218</v>
      </c>
      <c r="Q46" s="102">
        <f>Coonoor!R46+Coimbatore!R46+Cochin!R46</f>
        <v>248892.79999999999</v>
      </c>
      <c r="R46" s="102">
        <f>(Coonoor!R46*Coonoor!S46+Coimbatore!R46*Coimbatore!S46+Cochin!R46*Cochin!S46)/SI!Q46</f>
        <v>144.28028924013151</v>
      </c>
      <c r="S46" s="102">
        <f>Coonoor!T46+Coimbatore!T46+Cochin!T46</f>
        <v>69554</v>
      </c>
      <c r="T46" s="102">
        <f>(Coonoor!T46*Coonoor!U46+Coimbatore!T46*Coimbatore!U46+Cochin!T46*Cochin!U46)/SI!S46</f>
        <v>104.83454513402538</v>
      </c>
      <c r="U46" s="102">
        <f>Coonoor!V46+Coimbatore!V46+Cochin!V46</f>
        <v>0</v>
      </c>
      <c r="V46" s="102">
        <v>0</v>
      </c>
      <c r="W46" s="102">
        <v>0</v>
      </c>
      <c r="X46" s="12">
        <v>0</v>
      </c>
      <c r="Y46" s="102">
        <f>Coonoor!Z46+Coimbatore!Z46+Cochin!Z46</f>
        <v>0</v>
      </c>
      <c r="Z46" s="102">
        <v>0</v>
      </c>
      <c r="AA46" s="102">
        <f>Coonoor!AB46+Coimbatore!AB46+Cochin!AB46</f>
        <v>0</v>
      </c>
      <c r="AB46" s="102">
        <v>0</v>
      </c>
      <c r="AC46" s="102">
        <f>Coonoor!AD46+Coimbatore!AD46+Cochin!AD46</f>
        <v>0</v>
      </c>
      <c r="AD46" s="102">
        <v>0</v>
      </c>
      <c r="AE46" s="19">
        <f t="shared" si="1"/>
        <v>2834580.9</v>
      </c>
      <c r="AF46" s="19">
        <f t="shared" si="2"/>
        <v>106.46192543110224</v>
      </c>
      <c r="AH46" s="78">
        <v>42280</v>
      </c>
      <c r="AI46" s="11">
        <v>40</v>
      </c>
      <c r="AJ46" s="4">
        <v>1073949</v>
      </c>
      <c r="AK46" s="4">
        <v>1650793.2</v>
      </c>
      <c r="AL46" s="4">
        <v>262603.90000000002</v>
      </c>
      <c r="AM46" s="4">
        <v>74335</v>
      </c>
      <c r="AN46" s="4">
        <v>0</v>
      </c>
      <c r="AO46" s="4">
        <v>0</v>
      </c>
      <c r="AP46" s="4">
        <v>0</v>
      </c>
      <c r="AQ46" s="4">
        <v>0</v>
      </c>
      <c r="AR46" s="4">
        <v>0</v>
      </c>
      <c r="AS46" s="19">
        <v>3061681.1</v>
      </c>
      <c r="AT46" s="4">
        <v>776961</v>
      </c>
      <c r="AU46" s="4">
        <v>64.969681000146721</v>
      </c>
      <c r="AV46" s="4">
        <v>1520014.2</v>
      </c>
      <c r="AW46" s="4">
        <v>93.867587664027411</v>
      </c>
      <c r="AX46" s="4">
        <v>225757.4</v>
      </c>
      <c r="AY46" s="4">
        <v>118.14716662164165</v>
      </c>
      <c r="AZ46" s="4">
        <v>56834</v>
      </c>
      <c r="BA46" s="4">
        <v>80.838757991308015</v>
      </c>
      <c r="BB46" s="4">
        <v>0</v>
      </c>
      <c r="BC46" s="4">
        <v>0</v>
      </c>
      <c r="BD46" s="4">
        <v>0</v>
      </c>
      <c r="BE46" s="4">
        <v>0</v>
      </c>
      <c r="BF46" s="4">
        <v>0</v>
      </c>
      <c r="BG46" s="4">
        <v>0</v>
      </c>
      <c r="BH46" s="4">
        <v>0</v>
      </c>
      <c r="BI46" s="4">
        <v>0</v>
      </c>
      <c r="BJ46" s="4">
        <v>0</v>
      </c>
      <c r="BK46" s="4">
        <v>0</v>
      </c>
      <c r="BL46" s="19">
        <v>2579566.6</v>
      </c>
      <c r="BM46" s="19">
        <v>87.001421717186162</v>
      </c>
    </row>
    <row r="47" spans="1:65" ht="20" customHeight="1" x14ac:dyDescent="0.15">
      <c r="A47" s="78">
        <v>42658</v>
      </c>
      <c r="B47" s="11">
        <v>41</v>
      </c>
      <c r="C47" s="101">
        <f>Coonoor!D47+Coimbatore!D47+Cochin!D47</f>
        <v>1054625</v>
      </c>
      <c r="D47" s="101">
        <f>Coonoor!E47+Coimbatore!E47+Cochin!E47</f>
        <v>1771513.4</v>
      </c>
      <c r="E47" s="101">
        <f>Coonoor!F47+Coimbatore!F47+Cochin!F47</f>
        <v>312182.2</v>
      </c>
      <c r="F47" s="101">
        <f>Coonoor!G47+Coimbatore!G47+Cochin!G47</f>
        <v>86625</v>
      </c>
      <c r="G47" s="101">
        <f>Coonoor!H47+Coimbatore!H47+Cochin!H47</f>
        <v>0</v>
      </c>
      <c r="H47" s="101">
        <f>Coonoor!I47+Coimbatore!I47+Cochin!I47</f>
        <v>0</v>
      </c>
      <c r="I47" s="101">
        <f>Coonoor!J47+Coimbatore!J47+Cochin!J47</f>
        <v>0</v>
      </c>
      <c r="J47" s="101">
        <f>Coonoor!K47+Coimbatore!J47+Cochin!J47</f>
        <v>0</v>
      </c>
      <c r="K47" s="101">
        <f>Coonoor!L47+Coimbatore!K47+Cochin!K47</f>
        <v>0</v>
      </c>
      <c r="L47" s="19">
        <f t="shared" ref="L47" si="12">SUM(C47:K47)</f>
        <v>3224945.6</v>
      </c>
      <c r="M47" s="101">
        <f>Coonoor!N47+Coimbatore!N47+Cochin!N47</f>
        <v>782868</v>
      </c>
      <c r="N47" s="101">
        <f>(Coonoor!N47*Coonoor!O47+Coimbatore!N47*Coimbatore!O47+Cochin!N47*Cochin!O47)/SI!M47</f>
        <v>94.538506696847989</v>
      </c>
      <c r="O47" s="101">
        <f>Coonoor!P47+Coimbatore!P47+Cochin!P47</f>
        <v>1265796.1000000001</v>
      </c>
      <c r="P47" s="101">
        <f>(Coonoor!P47*Coonoor!Q47+Coimbatore!P47*Coimbatore!Q47+Cochin!P47*Cochin!Q47)/SI!O47</f>
        <v>109.29172681201077</v>
      </c>
      <c r="Q47" s="101">
        <f>Coonoor!R47+Coimbatore!R47+Cochin!R47</f>
        <v>184306</v>
      </c>
      <c r="R47" s="101">
        <f>(Coonoor!R47*Coonoor!S47+Coimbatore!R47*Coimbatore!S47+Cochin!R47*Cochin!S47)/SI!Q47</f>
        <v>133.05325013562228</v>
      </c>
      <c r="S47" s="101">
        <f>Coonoor!T47+Coimbatore!T47+Cochin!T47</f>
        <v>43749</v>
      </c>
      <c r="T47" s="101">
        <f>(Coonoor!T47*Coonoor!U47+Coimbatore!T47*Coimbatore!U47+Cochin!T47*Cochin!U47)/SI!S47</f>
        <v>99.711055772040496</v>
      </c>
      <c r="U47" s="101">
        <f>Coonoor!V47+Coimbatore!V47+Cochin!V47</f>
        <v>0</v>
      </c>
      <c r="V47" s="101">
        <v>0</v>
      </c>
      <c r="W47" s="101">
        <v>0</v>
      </c>
      <c r="X47" s="12">
        <v>0</v>
      </c>
      <c r="Y47" s="101">
        <f>Coonoor!Z47+Coimbatore!Z47+Cochin!Z47</f>
        <v>0</v>
      </c>
      <c r="Z47" s="101">
        <v>0</v>
      </c>
      <c r="AA47" s="101">
        <f>Coonoor!AB47+Coimbatore!AB47+Cochin!AB47</f>
        <v>0</v>
      </c>
      <c r="AB47" s="101">
        <v>0</v>
      </c>
      <c r="AC47" s="101">
        <f>Coonoor!AD47+Coimbatore!AD47+Cochin!AD47</f>
        <v>0</v>
      </c>
      <c r="AD47" s="101">
        <v>0</v>
      </c>
      <c r="AE47" s="19">
        <f t="shared" si="1"/>
        <v>2276719.1</v>
      </c>
      <c r="AF47" s="19">
        <f t="shared" si="2"/>
        <v>105.95816783902927</v>
      </c>
      <c r="AH47" s="78">
        <v>42287</v>
      </c>
      <c r="AI47" s="11">
        <v>41</v>
      </c>
      <c r="AJ47" s="4">
        <v>1328275</v>
      </c>
      <c r="AK47" s="4">
        <v>1761619.7</v>
      </c>
      <c r="AL47" s="4">
        <v>292435.5</v>
      </c>
      <c r="AM47" s="4">
        <v>88234</v>
      </c>
      <c r="AN47" s="4">
        <v>0</v>
      </c>
      <c r="AO47" s="4">
        <v>0</v>
      </c>
      <c r="AP47" s="4">
        <v>0</v>
      </c>
      <c r="AQ47" s="4">
        <v>0</v>
      </c>
      <c r="AR47" s="4">
        <v>0</v>
      </c>
      <c r="AS47" s="19">
        <v>3470564.2</v>
      </c>
      <c r="AT47" s="4">
        <v>1077737</v>
      </c>
      <c r="AU47" s="4">
        <v>66.198362735515246</v>
      </c>
      <c r="AV47" s="4">
        <v>1477754.3</v>
      </c>
      <c r="AW47" s="4">
        <v>93.613375625965844</v>
      </c>
      <c r="AX47" s="4">
        <v>240485.5</v>
      </c>
      <c r="AY47" s="4">
        <v>114.25840181759609</v>
      </c>
      <c r="AZ47" s="4">
        <v>61182</v>
      </c>
      <c r="BA47" s="4">
        <v>81.034013152414104</v>
      </c>
      <c r="BB47" s="4">
        <v>0</v>
      </c>
      <c r="BC47" s="4">
        <v>0</v>
      </c>
      <c r="BD47" s="4">
        <v>0</v>
      </c>
      <c r="BE47" s="4">
        <v>0</v>
      </c>
      <c r="BF47" s="4">
        <v>0</v>
      </c>
      <c r="BG47" s="4">
        <v>0</v>
      </c>
      <c r="BH47" s="4">
        <v>0</v>
      </c>
      <c r="BI47" s="4">
        <v>0</v>
      </c>
      <c r="BJ47" s="4">
        <v>0</v>
      </c>
      <c r="BK47" s="4">
        <v>0</v>
      </c>
      <c r="BL47" s="19">
        <v>2857158.8</v>
      </c>
      <c r="BM47" s="19">
        <v>84.740583936485692</v>
      </c>
    </row>
    <row r="48" spans="1:65" ht="20" customHeight="1" x14ac:dyDescent="0.15">
      <c r="A48" s="78">
        <v>42665</v>
      </c>
      <c r="B48" s="11">
        <v>42</v>
      </c>
      <c r="C48" s="106">
        <f>Coonoor!D48+Coimbatore!D48+Cochin!D48</f>
        <v>900373</v>
      </c>
      <c r="D48" s="106">
        <f>Coonoor!E48+Coimbatore!E48+Cochin!E48</f>
        <v>1575452.6</v>
      </c>
      <c r="E48" s="106">
        <f>Coonoor!F48+Coimbatore!F48+Cochin!F48</f>
        <v>296496</v>
      </c>
      <c r="F48" s="106">
        <f>Coonoor!G48+Coimbatore!G48+Cochin!G48</f>
        <v>66963</v>
      </c>
      <c r="G48" s="106">
        <f>Coonoor!H48+Coimbatore!H48+Cochin!H48</f>
        <v>0</v>
      </c>
      <c r="H48" s="106">
        <f>Coonoor!I48+Coimbatore!I48+Cochin!I48</f>
        <v>0</v>
      </c>
      <c r="I48" s="106">
        <f>Coonoor!J48+Coimbatore!J48+Cochin!J48</f>
        <v>0</v>
      </c>
      <c r="J48" s="106">
        <f>Coonoor!K48+Coimbatore!J48+Cochin!J48</f>
        <v>104</v>
      </c>
      <c r="K48" s="106">
        <f>Coonoor!L48+Coimbatore!K48+Cochin!K48</f>
        <v>173</v>
      </c>
      <c r="L48" s="19">
        <f t="shared" ref="L48" si="13">SUM(C48:K48)</f>
        <v>2839561.6</v>
      </c>
      <c r="M48" s="106">
        <f>Coonoor!N48+Coimbatore!N48+Cochin!N48</f>
        <v>850662</v>
      </c>
      <c r="N48" s="106">
        <f>(Coonoor!N48*Coonoor!O48+Coimbatore!N48*Coimbatore!O48+Cochin!N48*Cochin!O48)/SI!M48</f>
        <v>95.767126894746681</v>
      </c>
      <c r="O48" s="106">
        <f>Coonoor!P48+Coimbatore!P48+Cochin!P48</f>
        <v>1352323.7</v>
      </c>
      <c r="P48" s="106">
        <f>(Coonoor!P48*Coonoor!Q48+Coimbatore!P48*Coimbatore!Q48+Cochin!P48*Cochin!Q48)/SI!O48</f>
        <v>108.34564629361986</v>
      </c>
      <c r="Q48" s="106">
        <f>Coonoor!R48+Coimbatore!R48+Cochin!R48</f>
        <v>200835.8</v>
      </c>
      <c r="R48" s="106">
        <f>(Coonoor!R48*Coonoor!S48+Coimbatore!R48*Coimbatore!S48+Cochin!R48*Cochin!S48)/SI!Q48</f>
        <v>135.11735805009863</v>
      </c>
      <c r="S48" s="106">
        <f>Coonoor!T48+Coimbatore!T48+Cochin!T48</f>
        <v>55061</v>
      </c>
      <c r="T48" s="106">
        <f>(Coonoor!T48*Coonoor!U48+Coimbatore!T48*Coimbatore!U48+Cochin!T48*Cochin!U48)/SI!S48</f>
        <v>103.62163706282124</v>
      </c>
      <c r="U48" s="106">
        <f>Coonoor!V48+Coimbatore!V48+Cochin!V48</f>
        <v>0</v>
      </c>
      <c r="V48" s="106">
        <v>0</v>
      </c>
      <c r="W48" s="106">
        <v>0</v>
      </c>
      <c r="X48" s="12">
        <v>0</v>
      </c>
      <c r="Y48" s="106">
        <f>Coonoor!Z48+Coimbatore!Z48+Cochin!Z48</f>
        <v>0</v>
      </c>
      <c r="Z48" s="106">
        <v>0</v>
      </c>
      <c r="AA48" s="106">
        <f>Coonoor!AB48+Coimbatore!AB48+Cochin!AB48</f>
        <v>104</v>
      </c>
      <c r="AB48" s="106">
        <f>(Coonoor!AB48*Coonoor!AC48+Coimbatore!AB48*Coimbatore!AC48+Cochin!AB48*Cochin!AC48)/SI!AA48</f>
        <v>211</v>
      </c>
      <c r="AC48" s="106">
        <f>Coonoor!AD48+Coimbatore!AD48+Cochin!AD48</f>
        <v>173</v>
      </c>
      <c r="AD48" s="106">
        <f>(Coonoor!AD48*Coonoor!AE48+Coimbatore!AD48*Coimbatore!AE48+Cochin!AD48*Cochin!AE48)/SI!AC48</f>
        <v>100</v>
      </c>
      <c r="AE48" s="19">
        <f t="shared" si="1"/>
        <v>2459159.5</v>
      </c>
      <c r="AF48" s="19">
        <f t="shared" si="2"/>
        <v>106.07892600273074</v>
      </c>
      <c r="AH48" s="78">
        <v>42294</v>
      </c>
      <c r="AI48" s="11">
        <v>42</v>
      </c>
      <c r="AJ48" s="4">
        <v>1165199</v>
      </c>
      <c r="AK48" s="4">
        <v>1727774</v>
      </c>
      <c r="AL48" s="4">
        <v>242145</v>
      </c>
      <c r="AM48" s="4">
        <v>80693</v>
      </c>
      <c r="AN48" s="4">
        <v>0</v>
      </c>
      <c r="AO48" s="4">
        <v>0</v>
      </c>
      <c r="AP48" s="4">
        <v>0</v>
      </c>
      <c r="AQ48" s="4">
        <v>0</v>
      </c>
      <c r="AR48" s="4">
        <v>0</v>
      </c>
      <c r="AS48" s="19">
        <v>3215811</v>
      </c>
      <c r="AT48" s="4">
        <v>1012656</v>
      </c>
      <c r="AU48" s="4">
        <v>68.768753880773929</v>
      </c>
      <c r="AV48" s="4">
        <v>1580443.7</v>
      </c>
      <c r="AW48" s="4">
        <v>99.017044199222227</v>
      </c>
      <c r="AX48" s="4">
        <v>216687</v>
      </c>
      <c r="AY48" s="4">
        <v>116.61024866629747</v>
      </c>
      <c r="AZ48" s="4">
        <v>53828</v>
      </c>
      <c r="BA48" s="4">
        <v>85.743497529538544</v>
      </c>
      <c r="BB48" s="4">
        <v>0</v>
      </c>
      <c r="BC48" s="4">
        <v>0</v>
      </c>
      <c r="BD48" s="4">
        <v>0</v>
      </c>
      <c r="BE48" s="4">
        <v>0</v>
      </c>
      <c r="BF48" s="4">
        <v>0</v>
      </c>
      <c r="BG48" s="4">
        <v>0</v>
      </c>
      <c r="BH48" s="4">
        <v>0</v>
      </c>
      <c r="BI48" s="4">
        <v>0</v>
      </c>
      <c r="BJ48" s="4">
        <v>0</v>
      </c>
      <c r="BK48" s="4">
        <v>0</v>
      </c>
      <c r="BL48" s="19">
        <v>2863614.7</v>
      </c>
      <c r="BM48" s="19">
        <v>89.402139493467928</v>
      </c>
    </row>
    <row r="49" spans="1:65" ht="20" customHeight="1" x14ac:dyDescent="0.15">
      <c r="A49" s="78">
        <v>42672</v>
      </c>
      <c r="B49" s="11">
        <v>43</v>
      </c>
      <c r="C49" s="107">
        <f>Coonoor!D49+Coimbatore!D49+Cochin!D49</f>
        <v>67863</v>
      </c>
      <c r="D49" s="107">
        <f>Coonoor!E49+Coimbatore!E49+Cochin!E49</f>
        <v>814151.5</v>
      </c>
      <c r="E49" s="107">
        <f>Coonoor!F49+Coimbatore!F49+Cochin!F49</f>
        <v>196757</v>
      </c>
      <c r="F49" s="107">
        <f>Coonoor!G49+Coimbatore!G49+Cochin!G49</f>
        <v>14088</v>
      </c>
      <c r="G49" s="107">
        <f>Coonoor!H49+Coimbatore!H49+Cochin!H49</f>
        <v>0</v>
      </c>
      <c r="H49" s="107">
        <f>Coonoor!I49+Coimbatore!I49+Cochin!I49</f>
        <v>0</v>
      </c>
      <c r="I49" s="107">
        <f>Coonoor!J49+Coimbatore!J49+Cochin!J49</f>
        <v>0</v>
      </c>
      <c r="J49" s="107">
        <f>Coonoor!K49+Coimbatore!J49+Cochin!J49</f>
        <v>0</v>
      </c>
      <c r="K49" s="107">
        <f>Coonoor!L49+Coimbatore!K49+Cochin!K49</f>
        <v>0</v>
      </c>
      <c r="L49" s="19">
        <f t="shared" ref="L49" si="14">SUM(C49:K49)</f>
        <v>1092859.5</v>
      </c>
      <c r="M49" s="107">
        <f>Coonoor!N49+Coimbatore!N49+Cochin!N49</f>
        <v>65499</v>
      </c>
      <c r="N49" s="107">
        <f>(Coonoor!N49*Coonoor!O49+Coimbatore!N49*Coimbatore!O49+Cochin!N49*Cochin!O49)/SI!M49</f>
        <v>92.876210999999998</v>
      </c>
      <c r="O49" s="107">
        <f>Coonoor!P49+Coimbatore!P49+Cochin!P49</f>
        <v>696978.7</v>
      </c>
      <c r="P49" s="107">
        <f>(Coonoor!P49*Coonoor!Q49+Coimbatore!P49*Coimbatore!Q49+Cochin!P49*Cochin!Q49)/SI!O49</f>
        <v>114.72831699999999</v>
      </c>
      <c r="Q49" s="107">
        <f>Coonoor!R49+Coimbatore!R49+Cochin!R49</f>
        <v>119668</v>
      </c>
      <c r="R49" s="107">
        <f>(Coonoor!R49*Coonoor!S49+Coimbatore!R49*Coimbatore!S49+Cochin!R49*Cochin!S49)/SI!Q49</f>
        <v>144.620316</v>
      </c>
      <c r="S49" s="107">
        <f>Coonoor!T49+Coimbatore!T49+Cochin!T49</f>
        <v>11874</v>
      </c>
      <c r="T49" s="107">
        <f>(Coonoor!T49*Coonoor!U49+Coimbatore!T49*Coimbatore!U49+Cochin!T49*Cochin!U49)/SI!S49</f>
        <v>92.742715000000018</v>
      </c>
      <c r="U49" s="107">
        <f>Coonoor!V49+Coimbatore!V49+Cochin!V49</f>
        <v>0</v>
      </c>
      <c r="V49" s="107">
        <v>0</v>
      </c>
      <c r="W49" s="107">
        <v>0</v>
      </c>
      <c r="X49" s="12">
        <v>0</v>
      </c>
      <c r="Y49" s="107">
        <f>Coonoor!Z49+Coimbatore!Z49+Cochin!Z49</f>
        <v>0</v>
      </c>
      <c r="Z49" s="107">
        <v>0</v>
      </c>
      <c r="AA49" s="107">
        <f>Coonoor!AB49+Coimbatore!AB49+Cochin!AB49</f>
        <v>0</v>
      </c>
      <c r="AB49" s="107">
        <v>0</v>
      </c>
      <c r="AC49" s="107">
        <f>Coonoor!AD49+Coimbatore!AD49+Cochin!AD49</f>
        <v>0</v>
      </c>
      <c r="AD49" s="107">
        <v>0</v>
      </c>
      <c r="AE49" s="19">
        <f t="shared" si="1"/>
        <v>894019.7</v>
      </c>
      <c r="AF49" s="19">
        <f t="shared" si="2"/>
        <v>116.83651171572046</v>
      </c>
      <c r="AH49" s="78">
        <v>42301</v>
      </c>
      <c r="AI49" s="11">
        <v>43</v>
      </c>
      <c r="AJ49" s="4">
        <v>1184250</v>
      </c>
      <c r="AK49" s="4">
        <v>1547641.7</v>
      </c>
      <c r="AL49" s="4">
        <v>222622</v>
      </c>
      <c r="AM49" s="4">
        <v>70821</v>
      </c>
      <c r="AN49" s="4">
        <v>0</v>
      </c>
      <c r="AO49" s="4">
        <v>0</v>
      </c>
      <c r="AP49" s="4">
        <v>0</v>
      </c>
      <c r="AQ49" s="4">
        <v>0</v>
      </c>
      <c r="AR49" s="4">
        <v>0</v>
      </c>
      <c r="AS49" s="19">
        <v>3025334.7</v>
      </c>
      <c r="AT49" s="4">
        <v>931527</v>
      </c>
      <c r="AU49" s="4">
        <v>68.263785569230961</v>
      </c>
      <c r="AV49" s="4">
        <v>1378900.5</v>
      </c>
      <c r="AW49" s="4">
        <v>97.426323616952047</v>
      </c>
      <c r="AX49" s="4">
        <v>188110.5</v>
      </c>
      <c r="AY49" s="4">
        <v>113.72329504244048</v>
      </c>
      <c r="AZ49" s="4">
        <v>57381</v>
      </c>
      <c r="BA49" s="4">
        <v>86.513218437392155</v>
      </c>
      <c r="BB49" s="4">
        <v>0</v>
      </c>
      <c r="BC49" s="4">
        <v>0</v>
      </c>
      <c r="BD49" s="4">
        <v>0</v>
      </c>
      <c r="BE49" s="4">
        <v>0</v>
      </c>
      <c r="BF49" s="4">
        <v>0</v>
      </c>
      <c r="BG49" s="4">
        <v>0</v>
      </c>
      <c r="BH49" s="4">
        <v>0</v>
      </c>
      <c r="BI49" s="4">
        <v>0</v>
      </c>
      <c r="BJ49" s="4">
        <v>0</v>
      </c>
      <c r="BK49" s="4">
        <v>0</v>
      </c>
      <c r="BL49" s="19">
        <v>2555919</v>
      </c>
      <c r="BM49" s="19">
        <v>87.752204435180843</v>
      </c>
    </row>
    <row r="50" spans="1:65" ht="20" customHeight="1" x14ac:dyDescent="0.15">
      <c r="A50" s="78">
        <v>42679</v>
      </c>
      <c r="B50" s="11">
        <v>44</v>
      </c>
      <c r="C50" s="108">
        <f>Coonoor!D50+Coimbatore!D50+Cochin!D50</f>
        <v>1132686</v>
      </c>
      <c r="D50" s="108">
        <f>Coonoor!E50+Coimbatore!E50+Cochin!E50</f>
        <v>1647889.7</v>
      </c>
      <c r="E50" s="108">
        <f>Coonoor!F50+Coimbatore!F50+Cochin!F50</f>
        <v>291720.59999999998</v>
      </c>
      <c r="F50" s="108">
        <f>Coonoor!G50+Coimbatore!G50+Cochin!G50</f>
        <v>90243</v>
      </c>
      <c r="G50" s="108">
        <f>Coonoor!H50+Coimbatore!H50+Cochin!H50</f>
        <v>0</v>
      </c>
      <c r="H50" s="108">
        <f>Coonoor!I50+Coimbatore!I50+Cochin!I50</f>
        <v>0</v>
      </c>
      <c r="I50" s="108">
        <f>Coonoor!J50+Coimbatore!J50+Cochin!J50</f>
        <v>0</v>
      </c>
      <c r="J50" s="108">
        <f>Coonoor!K50+Coimbatore!J50+Cochin!J50</f>
        <v>104</v>
      </c>
      <c r="K50" s="108">
        <f>Coonoor!L50+Coimbatore!K50+Cochin!K50</f>
        <v>346</v>
      </c>
      <c r="L50" s="19">
        <f t="shared" ref="L50" si="15">SUM(C50:K50)</f>
        <v>3162989.3000000003</v>
      </c>
      <c r="M50" s="108">
        <f>Coonoor!N50+Coimbatore!N50+Cochin!N50</f>
        <v>1073261</v>
      </c>
      <c r="N50" s="108">
        <f>(Coonoor!N50*Coonoor!O50+Coimbatore!N50*Coimbatore!O50+Cochin!N50*Cochin!O50)/SI!M50</f>
        <v>96.794389515186879</v>
      </c>
      <c r="O50" s="108">
        <f>Coonoor!P50+Coimbatore!P50+Cochin!P50</f>
        <v>1477981.7</v>
      </c>
      <c r="P50" s="108">
        <f>(Coonoor!P50*Coonoor!Q50+Coimbatore!P50*Coimbatore!Q50+Cochin!P50*Cochin!Q50)/SI!O50</f>
        <v>108.39010157955659</v>
      </c>
      <c r="Q50" s="108">
        <f>Coonoor!R50+Coimbatore!R50+Cochin!R50</f>
        <v>230284.2</v>
      </c>
      <c r="R50" s="108">
        <f>(Coonoor!R50*Coonoor!S50+Coimbatore!R50*Coimbatore!S50+Cochin!R50*Cochin!S50)/SI!Q50</f>
        <v>133.50753052764628</v>
      </c>
      <c r="S50" s="108">
        <f>Coonoor!T50+Coimbatore!T50+Cochin!T50</f>
        <v>81904</v>
      </c>
      <c r="T50" s="108">
        <f>(Coonoor!T50*Coonoor!U50+Coimbatore!T50*Coimbatore!U50+Cochin!T50*Cochin!U50)/SI!S50</f>
        <v>103.52303894582683</v>
      </c>
      <c r="U50" s="108">
        <f>Coonoor!V50+Coimbatore!V50+Cochin!V50</f>
        <v>0</v>
      </c>
      <c r="V50" s="108">
        <v>0</v>
      </c>
      <c r="W50" s="108">
        <v>0</v>
      </c>
      <c r="X50" s="12">
        <v>0</v>
      </c>
      <c r="Y50" s="108">
        <f>Coonoor!Z50+Coimbatore!Z50+Cochin!Z50</f>
        <v>0</v>
      </c>
      <c r="Z50" s="108">
        <v>0</v>
      </c>
      <c r="AA50" s="108">
        <f>Coonoor!AB50+Coimbatore!AB50+Cochin!AB50</f>
        <v>104</v>
      </c>
      <c r="AB50" s="108">
        <f>(Coonoor!AB50*Coonoor!AC50+Coimbatore!AB50*Coimbatore!AC50+Cochin!AB50*Cochin!AC50)/SI!AA50</f>
        <v>200</v>
      </c>
      <c r="AC50" s="108">
        <f>Coonoor!AD50+Coimbatore!AD50+Cochin!AD50</f>
        <v>346</v>
      </c>
      <c r="AD50" s="108">
        <f>(Coonoor!AD50*Coonoor!AE50+Coimbatore!AD50*Coimbatore!AE50+Cochin!AD50*Cochin!AE50)/SI!AC50</f>
        <v>101</v>
      </c>
      <c r="AE50" s="19">
        <f t="shared" si="1"/>
        <v>2863880.9000000004</v>
      </c>
      <c r="AF50" s="19">
        <f t="shared" si="2"/>
        <v>105.92745030861381</v>
      </c>
      <c r="AH50" s="78">
        <v>42308</v>
      </c>
      <c r="AI50" s="11">
        <v>44</v>
      </c>
      <c r="AJ50" s="4">
        <v>1037882</v>
      </c>
      <c r="AK50" s="4">
        <v>1392983.2</v>
      </c>
      <c r="AL50" s="4">
        <v>187197</v>
      </c>
      <c r="AM50" s="4">
        <v>60689</v>
      </c>
      <c r="AN50" s="4">
        <v>0</v>
      </c>
      <c r="AO50" s="4">
        <v>0</v>
      </c>
      <c r="AP50" s="4">
        <v>0</v>
      </c>
      <c r="AQ50" s="4">
        <v>0</v>
      </c>
      <c r="AR50" s="4">
        <v>0</v>
      </c>
      <c r="AS50" s="19">
        <v>2678751.2000000002</v>
      </c>
      <c r="AT50" s="4">
        <v>830059</v>
      </c>
      <c r="AU50" s="4">
        <v>67.330008474565062</v>
      </c>
      <c r="AV50" s="4">
        <v>1199201.6000000001</v>
      </c>
      <c r="AW50" s="4">
        <v>94.921075307767595</v>
      </c>
      <c r="AX50" s="4">
        <v>155090</v>
      </c>
      <c r="AY50" s="4">
        <v>120.37370831138693</v>
      </c>
      <c r="AZ50" s="4">
        <v>50938</v>
      </c>
      <c r="BA50" s="4">
        <v>88.076562984490934</v>
      </c>
      <c r="BB50" s="4">
        <v>0</v>
      </c>
      <c r="BC50" s="4">
        <v>0</v>
      </c>
      <c r="BD50" s="4">
        <v>0</v>
      </c>
      <c r="BE50" s="4">
        <v>0</v>
      </c>
      <c r="BF50" s="4">
        <v>0</v>
      </c>
      <c r="BG50" s="4">
        <v>0</v>
      </c>
      <c r="BH50" s="4">
        <v>0</v>
      </c>
      <c r="BI50" s="4">
        <v>0</v>
      </c>
      <c r="BJ50" s="4">
        <v>0</v>
      </c>
      <c r="BK50" s="4">
        <v>0</v>
      </c>
      <c r="BL50" s="19">
        <v>2235288.6</v>
      </c>
      <c r="BM50" s="19">
        <v>86.285317821824592</v>
      </c>
    </row>
    <row r="51" spans="1:65" ht="20" customHeight="1" x14ac:dyDescent="0.15">
      <c r="A51" s="78">
        <v>42686</v>
      </c>
      <c r="B51" s="11">
        <v>45</v>
      </c>
      <c r="C51" s="110">
        <f>Coonoor!D51+Coimbatore!D51+Cochin!D51</f>
        <v>1115298</v>
      </c>
      <c r="D51" s="110">
        <f>Coonoor!E51+Coimbatore!E51+Cochin!E51</f>
        <v>1582760</v>
      </c>
      <c r="E51" s="110">
        <f>Coonoor!F51+Coimbatore!F51+Cochin!F51</f>
        <v>327387.40000000002</v>
      </c>
      <c r="F51" s="110">
        <f>Coonoor!G51+Coimbatore!G51+Cochin!G51</f>
        <v>92766</v>
      </c>
      <c r="G51" s="110">
        <f>Coonoor!H51+Coimbatore!H51+Cochin!H51</f>
        <v>0</v>
      </c>
      <c r="H51" s="110">
        <f>Coonoor!I51+Coimbatore!I51+Cochin!I51</f>
        <v>0</v>
      </c>
      <c r="I51" s="110">
        <f>Coonoor!J51+Coimbatore!J51+Cochin!J51</f>
        <v>0</v>
      </c>
      <c r="J51" s="110">
        <f>Coonoor!K51+Coimbatore!J51+Cochin!J51</f>
        <v>104</v>
      </c>
      <c r="K51" s="110">
        <f>Coonoor!L51+Coimbatore!K51+Cochin!K51</f>
        <v>519</v>
      </c>
      <c r="L51" s="19">
        <f t="shared" ref="L51" si="16">SUM(C51:K51)</f>
        <v>3118834.4</v>
      </c>
      <c r="M51" s="110">
        <f>Coonoor!N51+Coimbatore!N51+Cochin!N51</f>
        <v>995915</v>
      </c>
      <c r="N51" s="110">
        <f>(Coonoor!N51*Coonoor!O51+Coimbatore!N51*Coimbatore!O51+Cochin!N51*Cochin!O51)/SI!M51</f>
        <v>96.952207924408228</v>
      </c>
      <c r="O51" s="110">
        <f>Coonoor!P51+Coimbatore!P51+Cochin!P51</f>
        <v>1425245</v>
      </c>
      <c r="P51" s="110">
        <f>(Coonoor!P51*Coonoor!Q51+Coimbatore!P51*Coimbatore!Q51+Cochin!P51*Cochin!Q51)/SI!O51</f>
        <v>109.16221075362202</v>
      </c>
      <c r="Q51" s="110">
        <f>Coonoor!R51+Coimbatore!R51+Cochin!R51</f>
        <v>264507.8</v>
      </c>
      <c r="R51" s="110">
        <f>(Coonoor!R51*Coonoor!S51+Coimbatore!R51*Coimbatore!S51+Cochin!R51*Cochin!S51)/SI!Q51</f>
        <v>136.99557155913061</v>
      </c>
      <c r="S51" s="110">
        <f>Coonoor!T51+Coimbatore!T51+Cochin!T51</f>
        <v>82249</v>
      </c>
      <c r="T51" s="110">
        <f>(Coonoor!T51*Coonoor!U51+Coimbatore!T51*Coimbatore!U51+Cochin!T51*Cochin!U51)/SI!S51</f>
        <v>103.82577275241036</v>
      </c>
      <c r="U51" s="110">
        <f>Coonoor!V51+Coimbatore!V51+Cochin!V51</f>
        <v>0</v>
      </c>
      <c r="V51" s="110">
        <v>0</v>
      </c>
      <c r="W51" s="110">
        <v>0</v>
      </c>
      <c r="X51" s="12">
        <v>0</v>
      </c>
      <c r="Y51" s="110">
        <f>Coonoor!Z51+Coimbatore!Z51+Cochin!Z51</f>
        <v>0</v>
      </c>
      <c r="Z51" s="110">
        <v>0</v>
      </c>
      <c r="AA51" s="110">
        <f>Coonoor!AB51+Coimbatore!AB51+Cochin!AB51</f>
        <v>0</v>
      </c>
      <c r="AB51" s="110">
        <v>0</v>
      </c>
      <c r="AC51" s="110">
        <f>Coonoor!AD51+Coimbatore!AD51+Cochin!AD51</f>
        <v>519</v>
      </c>
      <c r="AD51" s="110">
        <f>(Coonoor!AD51*Coonoor!AE51+Coimbatore!AD51*Coimbatore!AE51+Cochin!AD51*Cochin!AE51)/SI!AC51</f>
        <v>100.333333</v>
      </c>
      <c r="AE51" s="19">
        <f t="shared" si="1"/>
        <v>2768435.8</v>
      </c>
      <c r="AF51" s="19">
        <f t="shared" si="2"/>
        <v>107.26890955765393</v>
      </c>
      <c r="AH51" s="78">
        <v>42315</v>
      </c>
      <c r="AI51" s="11">
        <v>45</v>
      </c>
      <c r="AJ51" s="4">
        <v>1199808</v>
      </c>
      <c r="AK51" s="4">
        <v>1630347.5</v>
      </c>
      <c r="AL51" s="4">
        <v>265734.5</v>
      </c>
      <c r="AM51" s="4">
        <v>71645</v>
      </c>
      <c r="AN51" s="4">
        <v>0</v>
      </c>
      <c r="AO51" s="4">
        <v>0</v>
      </c>
      <c r="AP51" s="4">
        <v>0</v>
      </c>
      <c r="AQ51" s="4">
        <v>0</v>
      </c>
      <c r="AR51" s="4">
        <v>0</v>
      </c>
      <c r="AS51" s="19">
        <v>3167535</v>
      </c>
      <c r="AT51" s="4">
        <v>1017957</v>
      </c>
      <c r="AU51" s="4">
        <v>68.204618133947704</v>
      </c>
      <c r="AV51" s="4">
        <v>1303999.3</v>
      </c>
      <c r="AW51" s="4">
        <v>90.380176236514529</v>
      </c>
      <c r="AX51" s="4">
        <v>247887.5</v>
      </c>
      <c r="AY51" s="4">
        <v>116.61130949975895</v>
      </c>
      <c r="AZ51" s="4">
        <v>58362</v>
      </c>
      <c r="BA51" s="4">
        <v>88.423854388266349</v>
      </c>
      <c r="BB51" s="4">
        <v>0</v>
      </c>
      <c r="BC51" s="4">
        <v>0</v>
      </c>
      <c r="BD51" s="4">
        <v>0</v>
      </c>
      <c r="BE51" s="4">
        <v>0</v>
      </c>
      <c r="BF51" s="4">
        <v>0</v>
      </c>
      <c r="BG51" s="4">
        <v>0</v>
      </c>
      <c r="BH51" s="4">
        <v>0</v>
      </c>
      <c r="BI51" s="4">
        <v>0</v>
      </c>
      <c r="BJ51" s="4">
        <v>0</v>
      </c>
      <c r="BK51" s="4">
        <v>0</v>
      </c>
      <c r="BL51" s="19">
        <v>2628205.7999999998</v>
      </c>
      <c r="BM51" s="19">
        <v>84.221766035787653</v>
      </c>
    </row>
    <row r="52" spans="1:65" ht="20" customHeight="1" x14ac:dyDescent="0.15">
      <c r="A52" s="78">
        <v>42693</v>
      </c>
      <c r="B52" s="11">
        <v>46</v>
      </c>
      <c r="C52" s="113">
        <f>Coonoor!D52+Coimbatore!D52+Cochin!D52</f>
        <v>856561</v>
      </c>
      <c r="D52" s="113">
        <f>Coonoor!E52+Coimbatore!E52+Cochin!E52</f>
        <v>1368448.4</v>
      </c>
      <c r="E52" s="113">
        <f>Coonoor!F52+Coimbatore!F52+Cochin!F52</f>
        <v>226017</v>
      </c>
      <c r="F52" s="113">
        <f>Coonoor!G52+Coimbatore!G52+Cochin!G52</f>
        <v>59288</v>
      </c>
      <c r="G52" s="113">
        <f>Coonoor!H52+Coimbatore!H52+Cochin!H52</f>
        <v>0</v>
      </c>
      <c r="H52" s="113">
        <f>Coonoor!I52+Coimbatore!I52+Cochin!I52</f>
        <v>0</v>
      </c>
      <c r="I52" s="113">
        <f>Coonoor!J52+Coimbatore!J52+Cochin!J52</f>
        <v>0</v>
      </c>
      <c r="J52" s="113">
        <f>Coonoor!K52+Coimbatore!J52+Cochin!J52</f>
        <v>104</v>
      </c>
      <c r="K52" s="113">
        <f>Coonoor!L52+Coimbatore!K52+Cochin!K52</f>
        <v>519</v>
      </c>
      <c r="L52" s="19">
        <f t="shared" ref="L52" si="17">SUM(C52:K52)</f>
        <v>2510937.4</v>
      </c>
      <c r="M52" s="113">
        <f>Coonoor!N52+Coimbatore!N52+Cochin!N52</f>
        <v>720291</v>
      </c>
      <c r="N52" s="113">
        <f>(Coonoor!N52*Coonoor!O52+Coimbatore!N52*Coimbatore!O52+Cochin!N52*Cochin!O52)/SI!M52</f>
        <v>96.750411736174684</v>
      </c>
      <c r="O52" s="113">
        <f>Coonoor!P52+Coimbatore!P52+Cochin!P52</f>
        <v>1140683.3999999999</v>
      </c>
      <c r="P52" s="113">
        <f>(Coonoor!P52*Coonoor!Q52+Coimbatore!P52*Coimbatore!Q52+Cochin!P52*Cochin!Q52)/SI!O52</f>
        <v>108.08121019672068</v>
      </c>
      <c r="Q52" s="113">
        <f>Coonoor!R52+Coimbatore!R52+Cochin!R52</f>
        <v>161989.20000000001</v>
      </c>
      <c r="R52" s="113">
        <f>(Coonoor!R52*Coonoor!S52+Coimbatore!R52*Coimbatore!S52+Cochin!R52*Cochin!S52)/SI!Q52</f>
        <v>133.40992813988214</v>
      </c>
      <c r="S52" s="113">
        <f>Coonoor!T52+Coimbatore!T52+Cochin!T52</f>
        <v>49198</v>
      </c>
      <c r="T52" s="113">
        <f>(Coonoor!T52*Coonoor!U52+Coimbatore!T52*Coimbatore!U52+Cochin!T52*Cochin!U52)/SI!S52</f>
        <v>103.13961890072767</v>
      </c>
      <c r="U52" s="113">
        <f>Coonoor!V52+Coimbatore!V52+Cochin!V52</f>
        <v>0</v>
      </c>
      <c r="V52" s="113">
        <v>0</v>
      </c>
      <c r="W52" s="113">
        <v>0</v>
      </c>
      <c r="X52" s="12">
        <v>0</v>
      </c>
      <c r="Y52" s="113">
        <f>Coonoor!Z52+Coimbatore!Z52+Cochin!Z52</f>
        <v>0</v>
      </c>
      <c r="Z52" s="113">
        <v>0</v>
      </c>
      <c r="AA52" s="113">
        <f>Coonoor!AB52+Coimbatore!AB52+Cochin!AB52</f>
        <v>0</v>
      </c>
      <c r="AB52" s="113">
        <v>0</v>
      </c>
      <c r="AC52" s="113">
        <f>Coonoor!AD52+Coimbatore!AD52+Cochin!AD52</f>
        <v>519</v>
      </c>
      <c r="AD52" s="113">
        <f>(Coonoor!AD52*Coonoor!AE52+Coimbatore!AD52*Coimbatore!AE52+Cochin!AD52*Cochin!AE52)/SI!AC52</f>
        <v>100</v>
      </c>
      <c r="AE52" s="19">
        <f t="shared" si="1"/>
        <v>2072680.5999999999</v>
      </c>
      <c r="AF52" s="19">
        <f t="shared" si="2"/>
        <v>106.00380186184309</v>
      </c>
      <c r="AH52" s="78">
        <v>42322</v>
      </c>
      <c r="AI52" s="11">
        <v>46</v>
      </c>
      <c r="AJ52" s="4">
        <v>81528</v>
      </c>
      <c r="AK52" s="4">
        <v>1017452.3</v>
      </c>
      <c r="AL52" s="4">
        <v>214623</v>
      </c>
      <c r="AM52" s="4">
        <v>10968</v>
      </c>
      <c r="AN52" s="4">
        <v>0</v>
      </c>
      <c r="AO52" s="4">
        <v>0</v>
      </c>
      <c r="AP52" s="4">
        <v>0</v>
      </c>
      <c r="AQ52" s="4">
        <v>0</v>
      </c>
      <c r="AR52" s="4">
        <v>0</v>
      </c>
      <c r="AS52" s="19">
        <v>1324571.3</v>
      </c>
      <c r="AT52" s="4">
        <v>56009</v>
      </c>
      <c r="AU52" s="4">
        <v>68.893749</v>
      </c>
      <c r="AV52" s="4">
        <v>879450.8</v>
      </c>
      <c r="AW52" s="4">
        <v>95.412853999999996</v>
      </c>
      <c r="AX52" s="4">
        <v>193696</v>
      </c>
      <c r="AY52" s="4">
        <v>122.804492</v>
      </c>
      <c r="AZ52" s="4">
        <v>10729</v>
      </c>
      <c r="BA52" s="4">
        <v>80.137570999999994</v>
      </c>
      <c r="BB52" s="4">
        <v>0</v>
      </c>
      <c r="BC52" s="4">
        <v>0</v>
      </c>
      <c r="BD52" s="4">
        <v>0</v>
      </c>
      <c r="BE52" s="4">
        <v>0</v>
      </c>
      <c r="BF52" s="4">
        <v>0</v>
      </c>
      <c r="BG52" s="4">
        <v>0</v>
      </c>
      <c r="BH52" s="4">
        <v>0</v>
      </c>
      <c r="BI52" s="4">
        <v>0</v>
      </c>
      <c r="BJ52" s="4">
        <v>0</v>
      </c>
      <c r="BK52" s="4">
        <v>0</v>
      </c>
      <c r="BL52" s="19">
        <v>1139884.8</v>
      </c>
      <c r="BM52" s="19">
        <v>98.620593633685772</v>
      </c>
    </row>
    <row r="53" spans="1:65" ht="20" customHeight="1" x14ac:dyDescent="0.15">
      <c r="A53" s="78">
        <v>42700</v>
      </c>
      <c r="B53" s="11">
        <v>47</v>
      </c>
      <c r="C53" s="117">
        <f>Coonoor!D53+Coimbatore!D53+Cochin!D53</f>
        <v>847944</v>
      </c>
      <c r="D53" s="117">
        <f>Coonoor!E53+Coimbatore!E53+Cochin!E53</f>
        <v>1417500.5</v>
      </c>
      <c r="E53" s="117">
        <f>Coonoor!F53+Coimbatore!F53+Cochin!F53</f>
        <v>274452.40000000002</v>
      </c>
      <c r="F53" s="117">
        <f>Coonoor!G53+Coimbatore!G53+Cochin!G53</f>
        <v>68088</v>
      </c>
      <c r="G53" s="117">
        <f>Coonoor!H53+Coimbatore!H53+Cochin!H53</f>
        <v>0</v>
      </c>
      <c r="H53" s="117">
        <f>Coonoor!I53+Coimbatore!I53+Cochin!I53</f>
        <v>0</v>
      </c>
      <c r="I53" s="117">
        <f>Coonoor!J53+Coimbatore!J53+Cochin!J53</f>
        <v>0</v>
      </c>
      <c r="J53" s="117">
        <f>Coonoor!K53+Coimbatore!J53+Cochin!J53</f>
        <v>104</v>
      </c>
      <c r="K53" s="117">
        <f>Coonoor!L53+Coimbatore!K53+Cochin!K53</f>
        <v>519</v>
      </c>
      <c r="L53" s="19">
        <f t="shared" ref="L53" si="18">SUM(C53:K53)</f>
        <v>2608607.9</v>
      </c>
      <c r="M53" s="117">
        <f>Coonoor!N53+Coimbatore!N53+Cochin!N53</f>
        <v>783014</v>
      </c>
      <c r="N53" s="117">
        <f>(Coonoor!N53*Coonoor!O53+Coimbatore!N53*Coimbatore!O53+Cochin!N53*Cochin!O53)/SI!M53</f>
        <v>97.793584317733789</v>
      </c>
      <c r="O53" s="117">
        <f>Coonoor!P53+Coimbatore!P53+Cochin!P53</f>
        <v>1253497.2</v>
      </c>
      <c r="P53" s="117">
        <f>(Coonoor!P53*Coonoor!Q53+Coimbatore!P53*Coimbatore!Q53+Cochin!P53*Cochin!Q53)/SI!O53</f>
        <v>108.08906530140857</v>
      </c>
      <c r="Q53" s="117">
        <f>Coonoor!R53+Coimbatore!R53+Cochin!R53</f>
        <v>210133</v>
      </c>
      <c r="R53" s="117">
        <f>(Coonoor!R53*Coonoor!S53+Coimbatore!R53*Coimbatore!S53+Cochin!R53*Cochin!S53)/SI!Q53</f>
        <v>133.42438193370864</v>
      </c>
      <c r="S53" s="117">
        <f>Coonoor!T53+Coimbatore!T53+Cochin!T53</f>
        <v>65162</v>
      </c>
      <c r="T53" s="117">
        <f>(Coonoor!T53*Coonoor!U53+Coimbatore!T53*Coimbatore!U53+Cochin!T53*Cochin!U53)/SI!S53</f>
        <v>106.52249752065622</v>
      </c>
      <c r="U53" s="117">
        <f>Coonoor!V53+Coimbatore!V53+Cochin!V53</f>
        <v>0</v>
      </c>
      <c r="V53" s="117">
        <v>0</v>
      </c>
      <c r="W53" s="117">
        <v>0</v>
      </c>
      <c r="X53" s="12">
        <v>0</v>
      </c>
      <c r="Y53" s="117">
        <f>Coonoor!Z53+Coimbatore!Z53+Cochin!Z53</f>
        <v>0</v>
      </c>
      <c r="Z53" s="117">
        <v>0</v>
      </c>
      <c r="AA53" s="117">
        <f>Coonoor!AB53+Coimbatore!AB53+Cochin!AB53</f>
        <v>0</v>
      </c>
      <c r="AB53" s="117">
        <v>0</v>
      </c>
      <c r="AC53" s="117">
        <f>Coonoor!AD53+Coimbatore!AD53+Cochin!AD53</f>
        <v>519</v>
      </c>
      <c r="AD53" s="117">
        <f>(Coonoor!AD53*Coonoor!AE53+Coimbatore!AD53*Coimbatore!AE53+Cochin!AD53*Cochin!AE53)/SI!AC53</f>
        <v>100</v>
      </c>
      <c r="AE53" s="19">
        <f t="shared" si="1"/>
        <v>2312325.2000000002</v>
      </c>
      <c r="AF53" s="19">
        <f t="shared" si="2"/>
        <v>106.8591351117982</v>
      </c>
      <c r="AH53" s="78">
        <v>42329</v>
      </c>
      <c r="AI53" s="11">
        <v>47</v>
      </c>
      <c r="AJ53" s="4">
        <v>1259782.1000000001</v>
      </c>
      <c r="AK53" s="4">
        <v>1858386</v>
      </c>
      <c r="AL53" s="4">
        <v>267770.5</v>
      </c>
      <c r="AM53" s="4">
        <v>87931</v>
      </c>
      <c r="AN53" s="4">
        <v>0</v>
      </c>
      <c r="AO53" s="4">
        <v>0</v>
      </c>
      <c r="AP53" s="4">
        <v>0</v>
      </c>
      <c r="AQ53" s="4">
        <v>0</v>
      </c>
      <c r="AR53" s="4">
        <v>0</v>
      </c>
      <c r="AS53" s="19">
        <v>3473869.6</v>
      </c>
      <c r="AT53" s="4">
        <v>1161140.1000000001</v>
      </c>
      <c r="AU53" s="4">
        <v>70.274839535312566</v>
      </c>
      <c r="AV53" s="4">
        <v>1650791.6</v>
      </c>
      <c r="AW53" s="4">
        <v>90.832957968319917</v>
      </c>
      <c r="AX53" s="4">
        <v>246718.5</v>
      </c>
      <c r="AY53" s="4">
        <v>120.43848483021135</v>
      </c>
      <c r="AZ53" s="4">
        <v>77412</v>
      </c>
      <c r="BA53" s="4">
        <v>83.979434397664448</v>
      </c>
      <c r="BB53" s="4">
        <v>0</v>
      </c>
      <c r="BC53" s="4">
        <v>0</v>
      </c>
      <c r="BD53" s="4">
        <v>0</v>
      </c>
      <c r="BE53" s="4">
        <v>0</v>
      </c>
      <c r="BF53" s="4">
        <v>0</v>
      </c>
      <c r="BG53" s="4">
        <v>0</v>
      </c>
      <c r="BH53" s="4">
        <v>0</v>
      </c>
      <c r="BI53" s="4">
        <v>0</v>
      </c>
      <c r="BJ53" s="4">
        <v>0</v>
      </c>
      <c r="BK53" s="4">
        <v>0</v>
      </c>
      <c r="BL53" s="19">
        <v>3136062.2</v>
      </c>
      <c r="BM53" s="19">
        <v>85.381162566847962</v>
      </c>
    </row>
    <row r="54" spans="1:65" ht="20" customHeight="1" x14ac:dyDescent="0.15">
      <c r="A54" s="78">
        <v>42707</v>
      </c>
      <c r="B54" s="11">
        <v>48</v>
      </c>
      <c r="C54" s="122">
        <f>Coonoor!D54+Coimbatore!D54+Cochin!D54</f>
        <v>796167</v>
      </c>
      <c r="D54" s="122">
        <f>Coonoor!E54+Coimbatore!E54+Cochin!E54</f>
        <v>1606181.8</v>
      </c>
      <c r="E54" s="122">
        <f>Coonoor!F54+Coimbatore!F54+Cochin!F54</f>
        <v>296960.40000000002</v>
      </c>
      <c r="F54" s="122">
        <f>Coonoor!G54+Coimbatore!G54+Cochin!G54</f>
        <v>68882</v>
      </c>
      <c r="G54" s="122">
        <f>Coonoor!H54+Coimbatore!H54+Cochin!H54</f>
        <v>0</v>
      </c>
      <c r="H54" s="122">
        <f>Coonoor!I54+Coimbatore!I54+Cochin!I54</f>
        <v>0</v>
      </c>
      <c r="I54" s="122">
        <f>Coonoor!J54+Coimbatore!J54+Cochin!J54</f>
        <v>0</v>
      </c>
      <c r="J54" s="122">
        <f>Coonoor!K54+Coimbatore!J54+Cochin!J54</f>
        <v>103</v>
      </c>
      <c r="K54" s="122">
        <f>Coonoor!L54+Coimbatore!K54+Cochin!K54</f>
        <v>519</v>
      </c>
      <c r="L54" s="19">
        <f t="shared" ref="L54" si="19">SUM(C54:K54)</f>
        <v>2768813.1999999997</v>
      </c>
      <c r="M54" s="122">
        <f>Coonoor!N54+Coimbatore!N54+Cochin!N54</f>
        <v>775539</v>
      </c>
      <c r="N54" s="122">
        <f>(Coonoor!N54*Coonoor!O54+Coimbatore!N54*Coimbatore!O54+Cochin!N54*Cochin!O54)/SI!M54</f>
        <v>100.06854133341199</v>
      </c>
      <c r="O54" s="122">
        <f>Coonoor!P54+Coimbatore!P54+Cochin!P54</f>
        <v>1369810.7</v>
      </c>
      <c r="P54" s="122">
        <f>(Coonoor!P54*Coonoor!Q54+Coimbatore!P54*Coimbatore!Q54+Cochin!P54*Cochin!Q54)/SI!O54</f>
        <v>107.84576989078828</v>
      </c>
      <c r="Q54" s="122">
        <f>Coonoor!R54+Coimbatore!R54+Cochin!R54</f>
        <v>231756.79999999999</v>
      </c>
      <c r="R54" s="122">
        <f>(Coonoor!R54*Coonoor!S54+Coimbatore!R54*Coimbatore!S54+Cochin!R54*Cochin!S54)/SI!Q54</f>
        <v>132.90863682876014</v>
      </c>
      <c r="S54" s="122">
        <f>Coonoor!T54+Coimbatore!T54+Cochin!T54</f>
        <v>57534</v>
      </c>
      <c r="T54" s="122">
        <f>(Coonoor!T54*Coonoor!U54+Coimbatore!T54*Coimbatore!U54+Cochin!T54*Cochin!U54)/SI!S54</f>
        <v>103.08422828125978</v>
      </c>
      <c r="U54" s="122">
        <f>Coonoor!V54+Coimbatore!V54+Cochin!V54</f>
        <v>0</v>
      </c>
      <c r="V54" s="122">
        <v>0</v>
      </c>
      <c r="W54" s="122">
        <v>0</v>
      </c>
      <c r="X54" s="12">
        <v>0</v>
      </c>
      <c r="Y54" s="122">
        <f>Coonoor!Z54+Coimbatore!Z54+Cochin!Z54</f>
        <v>0</v>
      </c>
      <c r="Z54" s="122">
        <v>0</v>
      </c>
      <c r="AA54" s="122">
        <f>Coonoor!AB54+Coimbatore!AB54+Cochin!AB54</f>
        <v>103</v>
      </c>
      <c r="AB54" s="122">
        <f>(Coonoor!AB54*Coonoor!AC54+Coimbatore!AB54*Coimbatore!AC54+Cochin!AB54*Cochin!AC54)/SI!AA54</f>
        <v>212</v>
      </c>
      <c r="AC54" s="122">
        <f>Coonoor!AD54+Coimbatore!AD54+Cochin!AD54</f>
        <v>519</v>
      </c>
      <c r="AD54" s="122">
        <f>(Coonoor!AD54*Coonoor!AE54+Coimbatore!AD54*Coimbatore!AE54+Cochin!AD54*Cochin!AE54)/SI!AC54</f>
        <v>103.333333</v>
      </c>
      <c r="AE54" s="19">
        <f t="shared" si="1"/>
        <v>2435262.5</v>
      </c>
      <c r="AF54" s="19">
        <f t="shared" si="2"/>
        <v>107.6451267068208</v>
      </c>
      <c r="AH54" s="78">
        <v>42336</v>
      </c>
      <c r="AI54" s="11">
        <v>48</v>
      </c>
      <c r="AJ54" s="4">
        <v>1263181</v>
      </c>
      <c r="AK54" s="4">
        <v>1731363.2</v>
      </c>
      <c r="AL54" s="4">
        <v>265142.5</v>
      </c>
      <c r="AM54" s="4">
        <v>102312</v>
      </c>
      <c r="AN54" s="4">
        <v>0</v>
      </c>
      <c r="AO54" s="4">
        <v>0</v>
      </c>
      <c r="AP54" s="4">
        <v>0</v>
      </c>
      <c r="AQ54" s="4">
        <v>0</v>
      </c>
      <c r="AR54" s="4">
        <v>0</v>
      </c>
      <c r="AS54" s="19">
        <v>3361998.7</v>
      </c>
      <c r="AT54" s="4">
        <v>1178983</v>
      </c>
      <c r="AU54" s="4">
        <v>71.497047008302928</v>
      </c>
      <c r="AV54" s="4">
        <v>1625968.2</v>
      </c>
      <c r="AW54" s="4">
        <v>96.830381708917315</v>
      </c>
      <c r="AX54" s="4">
        <v>242157.5</v>
      </c>
      <c r="AY54" s="4">
        <v>121.75581134359869</v>
      </c>
      <c r="AZ54" s="4">
        <v>90670</v>
      </c>
      <c r="BA54" s="4">
        <v>87.963240066493881</v>
      </c>
      <c r="BB54" s="4">
        <v>0</v>
      </c>
      <c r="BC54" s="4">
        <v>0</v>
      </c>
      <c r="BD54" s="4">
        <v>0</v>
      </c>
      <c r="BE54" s="4">
        <v>0</v>
      </c>
      <c r="BF54" s="4">
        <v>0</v>
      </c>
      <c r="BG54" s="4">
        <v>0</v>
      </c>
      <c r="BH54" s="4">
        <v>0</v>
      </c>
      <c r="BI54" s="4">
        <v>0</v>
      </c>
      <c r="BJ54" s="4">
        <v>0</v>
      </c>
      <c r="BK54" s="4">
        <v>0</v>
      </c>
      <c r="BL54" s="19">
        <v>3137778.7</v>
      </c>
      <c r="BM54" s="19">
        <v>88.979071177906107</v>
      </c>
    </row>
    <row r="55" spans="1:65" ht="20" customHeight="1" x14ac:dyDescent="0.15">
      <c r="A55" s="78">
        <v>42714</v>
      </c>
      <c r="B55" s="11">
        <v>49</v>
      </c>
      <c r="C55" s="122">
        <f>Coonoor!D55+Coimbatore!D55+Cochin!D55</f>
        <v>743483</v>
      </c>
      <c r="D55" s="122">
        <f>Coonoor!E55+Coimbatore!E55+Cochin!E55</f>
        <v>1610239.3</v>
      </c>
      <c r="E55" s="122">
        <f>Coonoor!F55+Coimbatore!F55+Cochin!F55</f>
        <v>299761.59999999998</v>
      </c>
      <c r="F55" s="122">
        <f>Coonoor!G55+Coimbatore!G55+Cochin!G55</f>
        <v>64436</v>
      </c>
      <c r="G55" s="122">
        <f>Coonoor!H55+Coimbatore!H55+Cochin!H55</f>
        <v>0</v>
      </c>
      <c r="H55" s="122">
        <f>Coonoor!I55+Coimbatore!I55+Cochin!I55</f>
        <v>0</v>
      </c>
      <c r="I55" s="122">
        <f>Coonoor!J55+Coimbatore!J55+Cochin!J55</f>
        <v>0</v>
      </c>
      <c r="J55" s="122">
        <f>Coonoor!K55+Coimbatore!J55+Cochin!J55</f>
        <v>103</v>
      </c>
      <c r="K55" s="122">
        <f>Coonoor!L55+Coimbatore!K55+Cochin!K55</f>
        <v>519</v>
      </c>
      <c r="L55" s="19">
        <f t="shared" ref="L55" si="20">SUM(C55:K55)</f>
        <v>2718541.9</v>
      </c>
      <c r="M55" s="122">
        <f>Coonoor!N55+Coimbatore!N55+Cochin!N55</f>
        <v>727984</v>
      </c>
      <c r="N55" s="122">
        <f>(Coonoor!N55*Coonoor!O55+Coimbatore!N55*Coimbatore!O55+Cochin!N55*Cochin!O55)/SI!M55</f>
        <v>102.30624960918236</v>
      </c>
      <c r="O55" s="122">
        <f>Coonoor!P55+Coimbatore!P55+Cochin!P55</f>
        <v>1426363.9</v>
      </c>
      <c r="P55" s="122">
        <f>(Coonoor!P55*Coonoor!Q55+Coimbatore!P55*Coimbatore!Q55+Cochin!P55*Cochin!Q55)/SI!O55</f>
        <v>107.37806891574655</v>
      </c>
      <c r="Q55" s="122">
        <f>Coonoor!R55+Coimbatore!R55+Cochin!R55</f>
        <v>243137</v>
      </c>
      <c r="R55" s="122">
        <f>(Coonoor!R55*Coonoor!S55+Coimbatore!R55*Coimbatore!S55+Cochin!R55*Cochin!S55)/SI!Q55</f>
        <v>134.51643939756187</v>
      </c>
      <c r="S55" s="122">
        <f>Coonoor!T55+Coimbatore!T55+Cochin!T55</f>
        <v>53521</v>
      </c>
      <c r="T55" s="122">
        <f>(Coonoor!T55*Coonoor!U55+Coimbatore!T55*Coimbatore!U55+Cochin!T55*Cochin!U55)/SI!S55</f>
        <v>105.65699367610844</v>
      </c>
      <c r="U55" s="122">
        <f>Coonoor!V55+Coimbatore!V55+Cochin!V55</f>
        <v>0</v>
      </c>
      <c r="V55" s="122">
        <v>0</v>
      </c>
      <c r="W55" s="122">
        <v>0</v>
      </c>
      <c r="X55" s="12">
        <v>0</v>
      </c>
      <c r="Y55" s="122">
        <f>Coonoor!Z55+Coimbatore!Z55+Cochin!Z55</f>
        <v>0</v>
      </c>
      <c r="Z55" s="122">
        <v>0</v>
      </c>
      <c r="AA55" s="122">
        <f>Coonoor!AB55+Coimbatore!AB55+Cochin!AB55</f>
        <v>103</v>
      </c>
      <c r="AB55" s="122">
        <f>(Coonoor!AB55*Coonoor!AC55+Coimbatore!AB55*Coimbatore!AC55+Cochin!AB55*Cochin!AC55)/SI!AA55</f>
        <v>205</v>
      </c>
      <c r="AC55" s="122">
        <f>Coonoor!AD55+Coimbatore!AD55+Cochin!AD55</f>
        <v>519</v>
      </c>
      <c r="AD55" s="122">
        <f>(Coonoor!AD55*Coonoor!AE55+Coimbatore!AD55*Coimbatore!AE55+Cochin!AD55*Cochin!AE55)/SI!AC55</f>
        <v>105.66666600000001</v>
      </c>
      <c r="AE55" s="19">
        <f t="shared" si="1"/>
        <v>2451627.9</v>
      </c>
      <c r="AF55" s="19">
        <f t="shared" si="2"/>
        <v>108.52962696852242</v>
      </c>
      <c r="AH55" s="78">
        <v>42343</v>
      </c>
      <c r="AI55" s="11">
        <v>49</v>
      </c>
      <c r="AJ55" s="4">
        <v>938489</v>
      </c>
      <c r="AK55" s="4">
        <v>1450765</v>
      </c>
      <c r="AL55" s="4">
        <v>235792.5</v>
      </c>
      <c r="AM55" s="4">
        <v>65340</v>
      </c>
      <c r="AN55" s="4">
        <v>0</v>
      </c>
      <c r="AO55" s="4">
        <v>0</v>
      </c>
      <c r="AP55" s="4">
        <v>0</v>
      </c>
      <c r="AQ55" s="4">
        <v>0</v>
      </c>
      <c r="AR55" s="4">
        <v>0</v>
      </c>
      <c r="AS55" s="19">
        <v>2690386.5</v>
      </c>
      <c r="AT55" s="4">
        <v>844756</v>
      </c>
      <c r="AU55" s="4">
        <v>74.232815542318718</v>
      </c>
      <c r="AV55" s="4">
        <v>1278358.2</v>
      </c>
      <c r="AW55" s="4">
        <v>97.339461040161353</v>
      </c>
      <c r="AX55" s="4">
        <v>209357.5</v>
      </c>
      <c r="AY55" s="4">
        <v>125.72916602960726</v>
      </c>
      <c r="AZ55" s="4">
        <v>52472</v>
      </c>
      <c r="BA55" s="4">
        <v>86.238889009452663</v>
      </c>
      <c r="BB55" s="4">
        <v>0</v>
      </c>
      <c r="BC55" s="4">
        <v>0</v>
      </c>
      <c r="BD55" s="4">
        <v>0</v>
      </c>
      <c r="BE55" s="4">
        <v>0</v>
      </c>
      <c r="BF55" s="4">
        <v>0</v>
      </c>
      <c r="BG55" s="4">
        <v>0</v>
      </c>
      <c r="BH55" s="4">
        <v>0</v>
      </c>
      <c r="BI55" s="4">
        <v>0</v>
      </c>
      <c r="BJ55" s="4">
        <v>0</v>
      </c>
      <c r="BK55" s="4">
        <v>0</v>
      </c>
      <c r="BL55" s="19">
        <v>2384943.7000000002</v>
      </c>
      <c r="BM55" s="19">
        <v>91.402906237025746</v>
      </c>
    </row>
    <row r="56" spans="1:65" ht="20" customHeight="1" x14ac:dyDescent="0.15">
      <c r="A56" s="78">
        <v>42721</v>
      </c>
      <c r="B56" s="11">
        <v>50</v>
      </c>
      <c r="C56" s="123">
        <f>Coonoor!D56+Coimbatore!D56+Cochin!D56</f>
        <v>684035.5</v>
      </c>
      <c r="D56" s="123">
        <f>Coonoor!E56+Coimbatore!E56+Cochin!E56</f>
        <v>1657775</v>
      </c>
      <c r="E56" s="123">
        <f>Coonoor!F56+Coimbatore!F56+Cochin!F56</f>
        <v>259005.4</v>
      </c>
      <c r="F56" s="123">
        <f>Coonoor!G56+Coimbatore!G56+Cochin!G56</f>
        <v>83967</v>
      </c>
      <c r="G56" s="123">
        <f>Coonoor!H56+Coimbatore!H56+Cochin!H56</f>
        <v>0</v>
      </c>
      <c r="H56" s="123">
        <f>Coonoor!I56+Coimbatore!I56+Cochin!I56</f>
        <v>0</v>
      </c>
      <c r="I56" s="123">
        <f>Coonoor!J56+Coimbatore!J56+Cochin!J56</f>
        <v>0</v>
      </c>
      <c r="J56" s="123">
        <f>Coonoor!K56+Coimbatore!J56+Cochin!J56</f>
        <v>104</v>
      </c>
      <c r="K56" s="123">
        <f>Coonoor!L56+Coimbatore!K56+Cochin!K56</f>
        <v>346</v>
      </c>
      <c r="L56" s="19">
        <f t="shared" ref="L56" si="21">SUM(C56:K56)</f>
        <v>2685232.9</v>
      </c>
      <c r="M56" s="123">
        <f>Coonoor!N56+Coimbatore!N56+Cochin!N56</f>
        <v>629230</v>
      </c>
      <c r="N56" s="123">
        <f>(Coonoor!N56*Coonoor!O56+Coimbatore!N56*Coimbatore!O56+Cochin!N56*Cochin!O56)/SI!M56</f>
        <v>103.18738062256089</v>
      </c>
      <c r="O56" s="123">
        <f>Coonoor!P56+Coimbatore!P56+Cochin!P56</f>
        <v>1486086.8</v>
      </c>
      <c r="P56" s="123">
        <f>(Coonoor!P56*Coonoor!Q56+Coimbatore!P56*Coimbatore!Q56+Cochin!P56*Cochin!Q56)/SI!O56</f>
        <v>109.54605829717214</v>
      </c>
      <c r="Q56" s="123">
        <f>Coonoor!R56+Coimbatore!R56+Cochin!R56</f>
        <v>182683</v>
      </c>
      <c r="R56" s="123">
        <f>(Coonoor!R56*Coonoor!S56+Coimbatore!R56*Coimbatore!S56+Cochin!R56*Cochin!S56)/SI!Q56</f>
        <v>134.35485263274086</v>
      </c>
      <c r="S56" s="123">
        <f>Coonoor!T56+Coimbatore!T56+Cochin!T56</f>
        <v>65064</v>
      </c>
      <c r="T56" s="123">
        <f>(Coonoor!T56*Coonoor!U56+Coimbatore!T56*Coimbatore!U56+Cochin!T56*Cochin!U56)/SI!S56</f>
        <v>104.57809207614042</v>
      </c>
      <c r="U56" s="123">
        <f>Coonoor!V56+Coimbatore!V56+Cochin!V56</f>
        <v>0</v>
      </c>
      <c r="V56" s="123">
        <v>0</v>
      </c>
      <c r="W56" s="123">
        <v>0</v>
      </c>
      <c r="X56" s="12">
        <v>0</v>
      </c>
      <c r="Y56" s="123">
        <f>Coonoor!Z56+Coimbatore!Z56+Cochin!Z56</f>
        <v>0</v>
      </c>
      <c r="Z56" s="123">
        <v>0</v>
      </c>
      <c r="AA56" s="123">
        <f>Coonoor!AB56+Coimbatore!AB56+Cochin!AB56</f>
        <v>0</v>
      </c>
      <c r="AB56" s="123">
        <v>0</v>
      </c>
      <c r="AC56" s="123">
        <f>Coonoor!AD56+Coimbatore!AD56+Cochin!AD56</f>
        <v>346</v>
      </c>
      <c r="AD56" s="123">
        <f>(Coonoor!AD56*Coonoor!AE56+Coimbatore!AD56*Coimbatore!AE56+Cochin!AD56*Cochin!AE56)/SI!AC56</f>
        <v>104.5</v>
      </c>
      <c r="AE56" s="19">
        <f t="shared" ref="AE56" si="22">M56+O56+Q56+S56+U56+W56+Y56+AA56+AC56</f>
        <v>2363409.7999999998</v>
      </c>
      <c r="AF56" s="19">
        <f t="shared" ref="AF56" si="23">(M56*N56+O56*P56+Q56*R56+S56*T56+U56*V56+W56*X56+AA56*AB56+AC56*AD56)/AE56</f>
        <v>109.6332596500789</v>
      </c>
      <c r="AH56" s="78">
        <v>42350</v>
      </c>
      <c r="AI56" s="11">
        <v>50</v>
      </c>
      <c r="AJ56" s="4">
        <v>855393</v>
      </c>
      <c r="AK56" s="4">
        <v>1541921.3</v>
      </c>
      <c r="AL56" s="4">
        <v>232447.5</v>
      </c>
      <c r="AM56" s="4">
        <v>75116</v>
      </c>
      <c r="AN56" s="4">
        <v>0</v>
      </c>
      <c r="AO56" s="4">
        <v>0</v>
      </c>
      <c r="AP56" s="4">
        <v>0</v>
      </c>
      <c r="AQ56" s="4">
        <v>0</v>
      </c>
      <c r="AR56" s="4">
        <v>0</v>
      </c>
      <c r="AS56" s="19">
        <v>2704877.8</v>
      </c>
      <c r="AT56" s="4">
        <v>809992</v>
      </c>
      <c r="AU56" s="4">
        <v>77.05040136548385</v>
      </c>
      <c r="AV56" s="4">
        <v>1436494.2</v>
      </c>
      <c r="AW56" s="4">
        <v>100.31358078006484</v>
      </c>
      <c r="AX56" s="4">
        <v>212956.5</v>
      </c>
      <c r="AY56" s="4">
        <v>126.68794725478443</v>
      </c>
      <c r="AZ56" s="4">
        <v>65095</v>
      </c>
      <c r="BA56" s="4">
        <v>84.153436463491815</v>
      </c>
      <c r="BB56" s="4">
        <v>0</v>
      </c>
      <c r="BC56" s="4">
        <v>0</v>
      </c>
      <c r="BD56" s="4">
        <v>0</v>
      </c>
      <c r="BE56" s="4">
        <v>0</v>
      </c>
      <c r="BF56" s="4">
        <v>0</v>
      </c>
      <c r="BG56" s="4">
        <v>0</v>
      </c>
      <c r="BH56" s="4">
        <v>0</v>
      </c>
      <c r="BI56" s="4">
        <v>0</v>
      </c>
      <c r="BJ56" s="4">
        <v>0</v>
      </c>
      <c r="BK56" s="4">
        <v>0</v>
      </c>
      <c r="BL56" s="19">
        <v>2524537.7000000002</v>
      </c>
      <c r="BM56" s="19">
        <v>94.657756729392503</v>
      </c>
    </row>
    <row r="57" spans="1:65" x14ac:dyDescent="0.15">
      <c r="A57" s="78">
        <v>42728</v>
      </c>
      <c r="B57" s="11">
        <v>51</v>
      </c>
      <c r="C57" s="125">
        <f>Coonoor!D57+Coimbatore!D57+Cochin!D57</f>
        <v>642517</v>
      </c>
      <c r="D57" s="125">
        <f>Coonoor!E57+Coimbatore!E57+Cochin!E57</f>
        <v>1625173.4</v>
      </c>
      <c r="E57" s="125">
        <f>Coonoor!F57+Coimbatore!F57+Cochin!F57</f>
        <v>268854.40000000002</v>
      </c>
      <c r="F57" s="125">
        <f>Coonoor!G57+Coimbatore!G57+Cochin!G57</f>
        <v>61734</v>
      </c>
      <c r="G57" s="125">
        <f>Coonoor!H57+Coimbatore!H57+Cochin!H57</f>
        <v>0</v>
      </c>
      <c r="H57" s="125">
        <f>Coonoor!I57+Coimbatore!I57+Cochin!I57</f>
        <v>0</v>
      </c>
      <c r="I57" s="125">
        <f>Coonoor!J57+Coimbatore!J57+Cochin!J57</f>
        <v>0</v>
      </c>
      <c r="J57" s="125">
        <f>Coonoor!K57+Coimbatore!J57+Cochin!J57</f>
        <v>208</v>
      </c>
      <c r="K57" s="125">
        <f>Coonoor!L57+Coimbatore!K57+Cochin!K57</f>
        <v>346</v>
      </c>
      <c r="L57" s="19">
        <f t="shared" ref="L57" si="24">SUM(C57:K57)</f>
        <v>2598832.7999999998</v>
      </c>
      <c r="M57" s="125">
        <f>Coonoor!N57+Coimbatore!N57+Cochin!N57</f>
        <v>612487</v>
      </c>
      <c r="N57" s="125">
        <f>(Coonoor!N57*Coonoor!O57+Coimbatore!N57*Coimbatore!O57+Cochin!N57*Cochin!O57)/SI!M57</f>
        <v>105.35601468785786</v>
      </c>
      <c r="O57" s="125">
        <f>Coonoor!P57+Coimbatore!P57+Cochin!P57</f>
        <v>1468058.9</v>
      </c>
      <c r="P57" s="125">
        <f>(Coonoor!P57*Coonoor!Q57+Coimbatore!P57*Coimbatore!Q57+Cochin!P57*Cochin!Q57)/SI!O57</f>
        <v>111.18592395789317</v>
      </c>
      <c r="Q57" s="125">
        <f>Coonoor!R57+Coimbatore!R57+Cochin!R57</f>
        <v>197543.8</v>
      </c>
      <c r="R57" s="125">
        <f>(Coonoor!R57*Coonoor!S57+Coimbatore!R57*Coimbatore!S57+Cochin!R57*Cochin!S57)/SI!Q57</f>
        <v>136.79779024040036</v>
      </c>
      <c r="S57" s="125">
        <f>Coonoor!T57+Coimbatore!T57+Cochin!T57</f>
        <v>56982</v>
      </c>
      <c r="T57" s="125">
        <f>(Coonoor!T57*Coonoor!U57+Coimbatore!T57*Coimbatore!U57+Cochin!T57*Cochin!U57)/SI!S57</f>
        <v>105.87906668691868</v>
      </c>
      <c r="U57" s="125">
        <f>Coonoor!V57+Coimbatore!V57+Cochin!V57</f>
        <v>0</v>
      </c>
      <c r="V57" s="125">
        <v>0</v>
      </c>
      <c r="W57" s="125">
        <v>0</v>
      </c>
      <c r="X57" s="12">
        <v>0</v>
      </c>
      <c r="Y57" s="125">
        <f>Coonoor!Z57+Coimbatore!Z57+Cochin!Z57</f>
        <v>0</v>
      </c>
      <c r="Z57" s="125">
        <v>0</v>
      </c>
      <c r="AA57" s="125">
        <f>Coonoor!AB57+Coimbatore!AB57+Cochin!AB57</f>
        <v>208</v>
      </c>
      <c r="AB57" s="125">
        <f>(Coonoor!AB57*Coonoor!AC57+Coimbatore!AB57*Coimbatore!AC57+Cochin!AB57*Cochin!AC57)/SI!AA57</f>
        <v>210</v>
      </c>
      <c r="AC57" s="125">
        <f>Coonoor!AD57+Coimbatore!AD57+Cochin!AD57</f>
        <v>346</v>
      </c>
      <c r="AD57" s="125">
        <f>(Coonoor!AD57*Coonoor!AE57+Coimbatore!AD57*Coimbatore!AE57+Cochin!AD57*Cochin!AE57)/SI!AC57</f>
        <v>104.5</v>
      </c>
      <c r="AE57" s="19">
        <f t="shared" ref="AE57" si="25">M57+O57+Q57+S57+U57+W57+Y57+AA57+AC57</f>
        <v>2335625.6999999997</v>
      </c>
      <c r="AF57" s="19">
        <f t="shared" ref="AF57" si="26">(M57*N57+O57*P57+Q57*R57+S57*T57+U57*V57+W57*X57+AA57*AB57+AC57*AD57)/AE57</f>
        <v>111.70166002321173</v>
      </c>
      <c r="AH57" s="78">
        <v>42357</v>
      </c>
      <c r="AI57" s="11">
        <v>51</v>
      </c>
      <c r="AJ57" s="4">
        <v>925837</v>
      </c>
      <c r="AK57" s="4">
        <v>1634887.8</v>
      </c>
      <c r="AL57" s="4">
        <v>270092.5</v>
      </c>
      <c r="AM57" s="4">
        <v>81525</v>
      </c>
      <c r="AN57" s="4">
        <v>0</v>
      </c>
      <c r="AO57" s="4">
        <v>0</v>
      </c>
      <c r="AP57" s="4">
        <v>0</v>
      </c>
      <c r="AQ57" s="4">
        <v>0</v>
      </c>
      <c r="AR57" s="4">
        <v>0</v>
      </c>
      <c r="AS57" s="19">
        <v>2912342.3</v>
      </c>
      <c r="AT57" s="4">
        <v>877718</v>
      </c>
      <c r="AU57" s="4">
        <v>79.391389357150018</v>
      </c>
      <c r="AV57" s="4">
        <v>1489485.3</v>
      </c>
      <c r="AW57" s="4">
        <v>102.12599712045638</v>
      </c>
      <c r="AX57" s="4">
        <v>232728</v>
      </c>
      <c r="AY57" s="4">
        <v>127.82962052542882</v>
      </c>
      <c r="AZ57" s="4">
        <v>62657</v>
      </c>
      <c r="BA57" s="4">
        <v>85.054390653542299</v>
      </c>
      <c r="BB57" s="4">
        <v>0</v>
      </c>
      <c r="BC57" s="4">
        <v>0</v>
      </c>
      <c r="BD57" s="4">
        <v>0</v>
      </c>
      <c r="BE57" s="4">
        <v>0</v>
      </c>
      <c r="BF57" s="4">
        <v>0</v>
      </c>
      <c r="BG57" s="4">
        <v>0</v>
      </c>
      <c r="BH57" s="4">
        <v>0</v>
      </c>
      <c r="BI57" s="4">
        <v>0</v>
      </c>
      <c r="BJ57" s="4">
        <v>0</v>
      </c>
      <c r="BK57" s="4">
        <v>0</v>
      </c>
      <c r="BL57" s="19">
        <v>2662588.2999999998</v>
      </c>
      <c r="BM57" s="19">
        <v>96.476502891326518</v>
      </c>
    </row>
    <row r="58" spans="1:65" x14ac:dyDescent="0.15">
      <c r="A58" s="78">
        <v>42735</v>
      </c>
      <c r="B58" s="11">
        <v>52</v>
      </c>
      <c r="C58" s="126">
        <f>Coonoor!D58+Coimbatore!D58+Cochin!D58</f>
        <v>0</v>
      </c>
      <c r="D58" s="126">
        <f>Coonoor!E58+Coimbatore!E58+Cochin!E58</f>
        <v>0</v>
      </c>
      <c r="E58" s="126">
        <f>Coonoor!F58+Coimbatore!F58+Cochin!F58</f>
        <v>0</v>
      </c>
      <c r="F58" s="126">
        <f>Coonoor!G58+Coimbatore!G58+Cochin!G58</f>
        <v>0</v>
      </c>
      <c r="G58" s="126">
        <f>Coonoor!H58+Coimbatore!H58+Cochin!H58</f>
        <v>0</v>
      </c>
      <c r="H58" s="126">
        <f>Coonoor!I58+Coimbatore!I58+Cochin!I58</f>
        <v>0</v>
      </c>
      <c r="I58" s="126">
        <f>Coonoor!J58+Coimbatore!J58+Cochin!J58</f>
        <v>0</v>
      </c>
      <c r="J58" s="126">
        <f>Coonoor!K58+Coimbatore!J58+Cochin!J58</f>
        <v>0</v>
      </c>
      <c r="K58" s="126">
        <f>Coonoor!L58+Coimbatore!K58+Cochin!K58</f>
        <v>0</v>
      </c>
      <c r="L58" s="19">
        <f t="shared" ref="L58" si="27">SUM(C58:K58)</f>
        <v>0</v>
      </c>
      <c r="M58" s="126">
        <f>Coonoor!N58+Coimbatore!N58+Cochin!N58</f>
        <v>0</v>
      </c>
      <c r="N58" s="126">
        <v>0</v>
      </c>
      <c r="O58" s="126">
        <f>Coonoor!P58+Coimbatore!P58+Cochin!P58</f>
        <v>0</v>
      </c>
      <c r="P58" s="126">
        <v>0</v>
      </c>
      <c r="Q58" s="126">
        <f>Coonoor!R58+Coimbatore!R58+Cochin!R58</f>
        <v>0</v>
      </c>
      <c r="R58" s="126">
        <v>0</v>
      </c>
      <c r="S58" s="126">
        <f>Coonoor!T58+Coimbatore!T58+Cochin!T58</f>
        <v>0</v>
      </c>
      <c r="T58" s="126">
        <v>0</v>
      </c>
      <c r="U58" s="126">
        <f>Coonoor!V58+Coimbatore!V58+Cochin!V58</f>
        <v>0</v>
      </c>
      <c r="V58" s="126">
        <v>0</v>
      </c>
      <c r="W58" s="126">
        <v>0</v>
      </c>
      <c r="X58" s="12">
        <v>0</v>
      </c>
      <c r="Y58" s="126">
        <f>Coonoor!Z58+Coimbatore!Z58+Cochin!Z58</f>
        <v>0</v>
      </c>
      <c r="Z58" s="126">
        <v>0</v>
      </c>
      <c r="AA58" s="126">
        <f>Coonoor!AB58+Coimbatore!AB58+Cochin!AB58</f>
        <v>0</v>
      </c>
      <c r="AB58" s="126">
        <v>0</v>
      </c>
      <c r="AC58" s="126">
        <f>Coonoor!AD58+Coimbatore!AD58+Cochin!AD58</f>
        <v>0</v>
      </c>
      <c r="AD58" s="126">
        <v>0</v>
      </c>
      <c r="AE58" s="19">
        <f t="shared" ref="AE58" si="28">M58+O58+Q58+S58+U58+W58+Y58+AA58+AC58</f>
        <v>0</v>
      </c>
      <c r="AF58" s="19">
        <v>0</v>
      </c>
      <c r="AH58" s="78">
        <v>42364</v>
      </c>
      <c r="AI58" s="11">
        <v>52</v>
      </c>
      <c r="AJ58" s="4">
        <v>631270</v>
      </c>
      <c r="AK58" s="4">
        <v>309756</v>
      </c>
      <c r="AL58" s="4">
        <v>52562</v>
      </c>
      <c r="AM58" s="4">
        <v>46149</v>
      </c>
      <c r="AN58" s="4">
        <v>0</v>
      </c>
      <c r="AO58" s="4">
        <v>0</v>
      </c>
      <c r="AP58" s="4">
        <v>0</v>
      </c>
      <c r="AQ58" s="4">
        <v>0</v>
      </c>
      <c r="AR58" s="4">
        <v>0</v>
      </c>
      <c r="AS58" s="19">
        <v>1039737</v>
      </c>
      <c r="AT58" s="4">
        <v>605253</v>
      </c>
      <c r="AU58" s="4">
        <v>81.025620000000004</v>
      </c>
      <c r="AV58" s="4">
        <v>273868</v>
      </c>
      <c r="AW58" s="4">
        <v>86.544918999999993</v>
      </c>
      <c r="AX58" s="4">
        <v>47975.5</v>
      </c>
      <c r="AY58" s="4">
        <v>107.51809700000001</v>
      </c>
      <c r="AZ58" s="4">
        <v>38067</v>
      </c>
      <c r="BA58" s="4">
        <v>101.06344</v>
      </c>
      <c r="BB58" s="4">
        <v>0</v>
      </c>
      <c r="BC58" s="4">
        <v>0</v>
      </c>
      <c r="BD58" s="4">
        <v>0</v>
      </c>
      <c r="BE58" s="4">
        <v>0</v>
      </c>
      <c r="BF58" s="4">
        <v>0</v>
      </c>
      <c r="BG58" s="4">
        <v>0</v>
      </c>
      <c r="BH58" s="4">
        <v>0</v>
      </c>
      <c r="BI58" s="4">
        <v>0</v>
      </c>
      <c r="BJ58" s="4">
        <v>0</v>
      </c>
      <c r="BK58" s="4">
        <v>0</v>
      </c>
      <c r="BL58" s="19">
        <v>965163.5</v>
      </c>
      <c r="BM58" s="19">
        <v>84.698913595111605</v>
      </c>
    </row>
    <row r="59" spans="1:65" ht="15" x14ac:dyDescent="0.2">
      <c r="AE59" s="69"/>
      <c r="AH59" s="78">
        <v>42371</v>
      </c>
      <c r="AI59" s="11">
        <v>53</v>
      </c>
      <c r="AJ59" s="4">
        <v>196765</v>
      </c>
      <c r="AK59" s="4">
        <v>1301551.3999999999</v>
      </c>
      <c r="AL59" s="4">
        <v>187872</v>
      </c>
      <c r="AM59" s="4">
        <v>25721</v>
      </c>
      <c r="AN59" s="4">
        <v>0</v>
      </c>
      <c r="AO59" s="4">
        <v>0</v>
      </c>
      <c r="AP59" s="4">
        <v>0</v>
      </c>
      <c r="AQ59" s="4">
        <v>0</v>
      </c>
      <c r="AR59" s="4">
        <v>0</v>
      </c>
      <c r="AS59" s="19">
        <v>1711909.4</v>
      </c>
      <c r="AT59" s="4">
        <v>181385</v>
      </c>
      <c r="AU59" s="4">
        <v>82.780042229792983</v>
      </c>
      <c r="AV59" s="4">
        <v>1179265.3999999999</v>
      </c>
      <c r="AW59" s="4">
        <v>106.00652178532214</v>
      </c>
      <c r="AX59" s="4">
        <v>153836</v>
      </c>
      <c r="AY59" s="4">
        <v>129.51673143379961</v>
      </c>
      <c r="AZ59" s="4">
        <v>19088</v>
      </c>
      <c r="BA59" s="4">
        <v>82.203163768650455</v>
      </c>
      <c r="BB59" s="4">
        <v>0</v>
      </c>
      <c r="BC59" s="4">
        <v>0</v>
      </c>
      <c r="BD59" s="4">
        <v>0</v>
      </c>
      <c r="BE59" s="4">
        <v>0</v>
      </c>
      <c r="BF59" s="4">
        <v>0</v>
      </c>
      <c r="BG59" s="4">
        <v>0</v>
      </c>
      <c r="BH59" s="4">
        <v>0</v>
      </c>
      <c r="BI59" s="4">
        <v>0</v>
      </c>
      <c r="BJ59" s="4">
        <v>0</v>
      </c>
      <c r="BK59" s="4">
        <v>0</v>
      </c>
      <c r="BL59" s="19">
        <v>1533574.4</v>
      </c>
      <c r="BM59" s="19">
        <v>105.32147065215331</v>
      </c>
    </row>
    <row r="60" spans="1:65" x14ac:dyDescent="0.15">
      <c r="AF60" s="7"/>
    </row>
  </sheetData>
  <mergeCells count="28">
    <mergeCell ref="BD4:BE4"/>
    <mergeCell ref="Y4:Z4"/>
    <mergeCell ref="AA4:AB4"/>
    <mergeCell ref="BJ4:BK4"/>
    <mergeCell ref="AI2:BB2"/>
    <mergeCell ref="B2:AD2"/>
    <mergeCell ref="B3:B5"/>
    <mergeCell ref="AI3:AI5"/>
    <mergeCell ref="M4:N4"/>
    <mergeCell ref="O4:P4"/>
    <mergeCell ref="Q4:R4"/>
    <mergeCell ref="U4:V4"/>
    <mergeCell ref="A3:A5"/>
    <mergeCell ref="AH3:AH5"/>
    <mergeCell ref="AC4:AD4"/>
    <mergeCell ref="BH4:BI4"/>
    <mergeCell ref="AT4:AU4"/>
    <mergeCell ref="C3:L3"/>
    <mergeCell ref="M3:AF3"/>
    <mergeCell ref="AZ4:BA4"/>
    <mergeCell ref="BB4:BC4"/>
    <mergeCell ref="W4:X4"/>
    <mergeCell ref="BF4:BG4"/>
    <mergeCell ref="AJ3:AQ3"/>
    <mergeCell ref="AV4:AW4"/>
    <mergeCell ref="S4:T4"/>
    <mergeCell ref="AX4:AY4"/>
    <mergeCell ref="AT3:BM3"/>
  </mergeCells>
  <phoneticPr fontId="6"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M63"/>
  <sheetViews>
    <sheetView topLeftCell="A3" workbookViewId="0">
      <selection activeCell="AE7" sqref="AE7:AE58"/>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7" width="10.83203125" customWidth="1"/>
    <col min="8" max="9" width="10.1640625" bestFit="1" customWidth="1"/>
    <col min="10" max="10" width="11" bestFit="1" customWidth="1"/>
    <col min="11" max="11" width="11.1640625" bestFit="1" customWidth="1"/>
    <col min="12" max="12" width="12.5" bestFit="1" customWidth="1"/>
    <col min="13" max="13" width="11.5" bestFit="1" customWidth="1"/>
    <col min="14" max="14" width="12.5" bestFit="1" customWidth="1"/>
    <col min="15" max="15" width="10.5" bestFit="1" customWidth="1"/>
    <col min="16" max="16" width="9.33203125" bestFit="1" customWidth="1"/>
    <col min="17" max="17" width="10.5" bestFit="1" customWidth="1"/>
    <col min="18" max="18" width="9.33203125" bestFit="1" customWidth="1"/>
    <col min="19" max="19" width="9.5" bestFit="1" customWidth="1"/>
    <col min="20" max="20" width="9.33203125" bestFit="1" customWidth="1"/>
    <col min="21" max="22" width="9.33203125" customWidth="1"/>
    <col min="23" max="23" width="10.1640625" bestFit="1" customWidth="1"/>
    <col min="26" max="26" width="9.6640625" bestFit="1" customWidth="1"/>
    <col min="27" max="28" width="9.6640625" customWidth="1"/>
    <col min="29" max="29" width="12" bestFit="1" customWidth="1"/>
    <col min="31" max="31" width="12.5" bestFit="1" customWidth="1"/>
    <col min="32" max="32" width="9.6640625" bestFit="1" customWidth="1"/>
    <col min="34" max="34" width="9.6640625" bestFit="1" customWidth="1"/>
    <col min="35" max="35" width="16.6640625" bestFit="1" customWidth="1"/>
    <col min="36" max="36" width="11.6640625" bestFit="1" customWidth="1"/>
    <col min="37" max="37" width="10.6640625" bestFit="1" customWidth="1"/>
    <col min="38" max="38" width="10.5" customWidth="1"/>
    <col min="39" max="39" width="10.5" bestFit="1" customWidth="1"/>
    <col min="40" max="40" width="9.6640625" bestFit="1" customWidth="1"/>
    <col min="41" max="41" width="9.6640625" customWidth="1"/>
    <col min="42" max="42" width="9.33203125" bestFit="1" customWidth="1"/>
    <col min="43" max="43" width="11.1640625" bestFit="1" customWidth="1"/>
    <col min="44" max="44" width="11.1640625" customWidth="1"/>
    <col min="45" max="45" width="12.5" bestFit="1" customWidth="1"/>
    <col min="46" max="46" width="11.33203125" bestFit="1" customWidth="1"/>
    <col min="47" max="47" width="12.5" bestFit="1" customWidth="1"/>
    <col min="48" max="48" width="10.6640625" bestFit="1" customWidth="1"/>
    <col min="49" max="49" width="9.5" bestFit="1" customWidth="1"/>
    <col min="50" max="51" width="9.33203125" customWidth="1"/>
    <col min="52" max="52" width="9.6640625" bestFit="1" customWidth="1"/>
    <col min="53" max="53" width="9.5" bestFit="1" customWidth="1"/>
    <col min="54" max="54" width="9.6640625" bestFit="1" customWidth="1"/>
    <col min="55" max="55" width="9.5" bestFit="1" customWidth="1"/>
    <col min="56" max="57" width="9.5" customWidth="1"/>
    <col min="58" max="58" width="9.33203125" bestFit="1" customWidth="1"/>
    <col min="59" max="59" width="11.5" bestFit="1" customWidth="1"/>
    <col min="60" max="61" width="9.33203125" bestFit="1" customWidth="1"/>
    <col min="62" max="63" width="9.33203125" customWidth="1"/>
    <col min="64" max="64" width="12.5" bestFit="1" customWidth="1"/>
    <col min="67" max="67" width="12" bestFit="1" customWidth="1"/>
  </cols>
  <sheetData>
    <row r="2" spans="1:65" ht="12.75" customHeight="1" x14ac:dyDescent="0.15">
      <c r="B2" s="137" t="s">
        <v>44</v>
      </c>
      <c r="C2" s="138"/>
      <c r="D2" s="138"/>
      <c r="E2" s="138"/>
      <c r="F2" s="138"/>
      <c r="G2" s="138"/>
      <c r="H2" s="138"/>
      <c r="I2" s="138"/>
      <c r="J2" s="138"/>
      <c r="K2" s="138"/>
      <c r="L2" s="138"/>
      <c r="M2" s="139"/>
      <c r="N2" s="139"/>
      <c r="O2" s="139"/>
      <c r="P2" s="139"/>
      <c r="Q2" s="139"/>
      <c r="R2" s="139"/>
      <c r="S2" s="139"/>
      <c r="T2" s="139"/>
      <c r="U2" s="139"/>
      <c r="V2" s="139"/>
      <c r="W2" s="139"/>
      <c r="X2" s="139"/>
      <c r="Y2" s="139"/>
      <c r="Z2" s="139"/>
      <c r="AA2" s="139"/>
      <c r="AB2" s="139"/>
      <c r="AC2" s="139"/>
      <c r="AD2" s="139"/>
      <c r="AE2" s="29"/>
      <c r="AF2" s="29"/>
      <c r="AI2" s="137" t="s">
        <v>27</v>
      </c>
      <c r="AJ2" s="138"/>
      <c r="AK2" s="138"/>
      <c r="AL2" s="138"/>
      <c r="AM2" s="138"/>
      <c r="AN2" s="138"/>
      <c r="AO2" s="138"/>
      <c r="AP2" s="138"/>
      <c r="AQ2" s="138"/>
      <c r="AR2" s="138"/>
      <c r="AS2" s="138"/>
      <c r="AT2" s="139"/>
      <c r="AU2" s="139"/>
      <c r="AV2" s="139"/>
      <c r="AW2" s="139"/>
      <c r="AX2" s="139"/>
      <c r="AY2" s="139"/>
      <c r="AZ2" s="139"/>
      <c r="BA2" s="139"/>
      <c r="BB2" s="139"/>
      <c r="BC2" s="139"/>
      <c r="BD2" s="139"/>
      <c r="BE2" s="139"/>
      <c r="BF2" s="139"/>
      <c r="BG2" s="139"/>
      <c r="BH2" s="139"/>
      <c r="BI2" s="139"/>
      <c r="BJ2" s="29"/>
      <c r="BK2" s="29"/>
    </row>
    <row r="3" spans="1:65" ht="33" customHeight="1" x14ac:dyDescent="0.15">
      <c r="A3" s="136" t="s">
        <v>14</v>
      </c>
      <c r="B3" s="136" t="s">
        <v>30</v>
      </c>
      <c r="C3" s="146" t="s">
        <v>10</v>
      </c>
      <c r="D3" s="147"/>
      <c r="E3" s="147"/>
      <c r="F3" s="147"/>
      <c r="G3" s="147"/>
      <c r="H3" s="147"/>
      <c r="I3" s="147"/>
      <c r="J3" s="147"/>
      <c r="K3" s="147"/>
      <c r="L3" s="148"/>
      <c r="M3" s="135" t="s">
        <v>1</v>
      </c>
      <c r="N3" s="135"/>
      <c r="O3" s="135"/>
      <c r="P3" s="135"/>
      <c r="Q3" s="135"/>
      <c r="R3" s="135"/>
      <c r="S3" s="135"/>
      <c r="T3" s="135"/>
      <c r="U3" s="135"/>
      <c r="V3" s="135"/>
      <c r="W3" s="135"/>
      <c r="X3" s="135"/>
      <c r="Y3" s="135"/>
      <c r="Z3" s="135"/>
      <c r="AA3" s="135"/>
      <c r="AB3" s="135"/>
      <c r="AC3" s="135"/>
      <c r="AD3" s="135"/>
      <c r="AE3" s="135"/>
      <c r="AF3" s="135"/>
      <c r="AH3" s="136" t="s">
        <v>14</v>
      </c>
      <c r="AI3" s="136" t="s">
        <v>30</v>
      </c>
      <c r="AJ3" s="146" t="s">
        <v>10</v>
      </c>
      <c r="AK3" s="147"/>
      <c r="AL3" s="147"/>
      <c r="AM3" s="147"/>
      <c r="AN3" s="147"/>
      <c r="AO3" s="147"/>
      <c r="AP3" s="147"/>
      <c r="AQ3" s="147"/>
      <c r="AR3" s="147"/>
      <c r="AS3" s="148"/>
      <c r="AT3" s="135" t="s">
        <v>1</v>
      </c>
      <c r="AU3" s="135"/>
      <c r="AV3" s="135"/>
      <c r="AW3" s="135"/>
      <c r="AX3" s="135"/>
      <c r="AY3" s="135"/>
      <c r="AZ3" s="135"/>
      <c r="BA3" s="135"/>
      <c r="BB3" s="135"/>
      <c r="BC3" s="135"/>
      <c r="BD3" s="135"/>
      <c r="BE3" s="135"/>
      <c r="BF3" s="135"/>
      <c r="BG3" s="135"/>
      <c r="BH3" s="135"/>
      <c r="BI3" s="135"/>
      <c r="BJ3" s="135"/>
      <c r="BK3" s="135"/>
      <c r="BL3" s="135"/>
      <c r="BM3" s="135"/>
    </row>
    <row r="4" spans="1:65" ht="33" customHeight="1" x14ac:dyDescent="0.15">
      <c r="A4" s="136"/>
      <c r="B4" s="136"/>
      <c r="C4" s="2" t="s">
        <v>3</v>
      </c>
      <c r="D4" s="2" t="s">
        <v>4</v>
      </c>
      <c r="E4" s="2" t="s">
        <v>5</v>
      </c>
      <c r="F4" s="2" t="s">
        <v>6</v>
      </c>
      <c r="G4" s="2" t="s">
        <v>16</v>
      </c>
      <c r="H4" s="5" t="s">
        <v>7</v>
      </c>
      <c r="I4" s="5" t="s">
        <v>8</v>
      </c>
      <c r="J4" s="32" t="s">
        <v>13</v>
      </c>
      <c r="K4" s="32" t="s">
        <v>45</v>
      </c>
      <c r="L4" s="34"/>
      <c r="M4" s="135" t="s">
        <v>3</v>
      </c>
      <c r="N4" s="135"/>
      <c r="O4" s="135" t="s">
        <v>4</v>
      </c>
      <c r="P4" s="135"/>
      <c r="Q4" s="135" t="s">
        <v>5</v>
      </c>
      <c r="R4" s="135"/>
      <c r="S4" s="135" t="s">
        <v>6</v>
      </c>
      <c r="T4" s="135"/>
      <c r="U4" s="135" t="s">
        <v>16</v>
      </c>
      <c r="V4" s="135"/>
      <c r="W4" s="135" t="s">
        <v>7</v>
      </c>
      <c r="X4" s="135"/>
      <c r="Y4" s="135" t="s">
        <v>8</v>
      </c>
      <c r="Z4" s="135"/>
      <c r="AA4" s="135" t="s">
        <v>13</v>
      </c>
      <c r="AB4" s="135"/>
      <c r="AC4" s="135" t="s">
        <v>45</v>
      </c>
      <c r="AD4" s="135"/>
      <c r="AE4" s="34"/>
      <c r="AF4" s="34"/>
      <c r="AH4" s="136"/>
      <c r="AI4" s="136"/>
      <c r="AJ4" s="2" t="s">
        <v>3</v>
      </c>
      <c r="AK4" s="2" t="s">
        <v>4</v>
      </c>
      <c r="AL4" s="2" t="s">
        <v>5</v>
      </c>
      <c r="AM4" s="2" t="s">
        <v>6</v>
      </c>
      <c r="AN4" s="52" t="s">
        <v>16</v>
      </c>
      <c r="AO4" s="5" t="s">
        <v>7</v>
      </c>
      <c r="AP4" s="51" t="s">
        <v>8</v>
      </c>
      <c r="AQ4" s="10" t="s">
        <v>13</v>
      </c>
      <c r="AR4" s="10" t="s">
        <v>45</v>
      </c>
      <c r="AS4" s="34"/>
      <c r="AT4" s="135" t="s">
        <v>3</v>
      </c>
      <c r="AU4" s="135"/>
      <c r="AV4" s="135" t="s">
        <v>4</v>
      </c>
      <c r="AW4" s="135"/>
      <c r="AX4" s="135" t="s">
        <v>5</v>
      </c>
      <c r="AY4" s="135"/>
      <c r="AZ4" s="135" t="s">
        <v>6</v>
      </c>
      <c r="BA4" s="135"/>
      <c r="BB4" s="135" t="s">
        <v>16</v>
      </c>
      <c r="BC4" s="135"/>
      <c r="BD4" s="135" t="s">
        <v>7</v>
      </c>
      <c r="BE4" s="135"/>
      <c r="BF4" s="135" t="s">
        <v>8</v>
      </c>
      <c r="BG4" s="135"/>
      <c r="BH4" s="135" t="s">
        <v>13</v>
      </c>
      <c r="BI4" s="135"/>
      <c r="BJ4" s="135" t="s">
        <v>45</v>
      </c>
      <c r="BK4" s="135"/>
      <c r="BL4" s="157" t="s">
        <v>19</v>
      </c>
      <c r="BM4" s="157" t="s">
        <v>20</v>
      </c>
    </row>
    <row r="5" spans="1:65" ht="29.25" customHeight="1" x14ac:dyDescent="0.15">
      <c r="A5" s="136"/>
      <c r="B5" s="136"/>
      <c r="C5" s="5" t="s">
        <v>0</v>
      </c>
      <c r="D5" s="5" t="s">
        <v>0</v>
      </c>
      <c r="E5" s="5" t="s">
        <v>0</v>
      </c>
      <c r="F5" s="5" t="s">
        <v>0</v>
      </c>
      <c r="G5" s="5" t="s">
        <v>0</v>
      </c>
      <c r="H5" s="5" t="s">
        <v>0</v>
      </c>
      <c r="I5" s="5" t="s">
        <v>0</v>
      </c>
      <c r="J5" s="5" t="s">
        <v>0</v>
      </c>
      <c r="K5" s="5" t="s">
        <v>0</v>
      </c>
      <c r="L5" s="35" t="s">
        <v>35</v>
      </c>
      <c r="M5" s="5" t="s">
        <v>0</v>
      </c>
      <c r="N5" s="5" t="s">
        <v>2</v>
      </c>
      <c r="O5" s="5" t="s">
        <v>0</v>
      </c>
      <c r="P5" s="5" t="s">
        <v>2</v>
      </c>
      <c r="Q5" s="5" t="s">
        <v>0</v>
      </c>
      <c r="R5" s="5" t="s">
        <v>2</v>
      </c>
      <c r="S5" s="5" t="s">
        <v>0</v>
      </c>
      <c r="T5" s="5" t="s">
        <v>2</v>
      </c>
      <c r="U5" s="5" t="s">
        <v>0</v>
      </c>
      <c r="V5" s="5" t="s">
        <v>2</v>
      </c>
      <c r="W5" s="5" t="s">
        <v>0</v>
      </c>
      <c r="X5" s="5" t="s">
        <v>2</v>
      </c>
      <c r="Y5" s="5" t="s">
        <v>0</v>
      </c>
      <c r="Z5" s="5" t="s">
        <v>2</v>
      </c>
      <c r="AA5" s="5" t="s">
        <v>0</v>
      </c>
      <c r="AB5" s="5" t="s">
        <v>2</v>
      </c>
      <c r="AC5" s="5" t="s">
        <v>0</v>
      </c>
      <c r="AD5" s="5" t="s">
        <v>2</v>
      </c>
      <c r="AE5" s="35" t="s">
        <v>33</v>
      </c>
      <c r="AF5" s="35" t="s">
        <v>34</v>
      </c>
      <c r="AH5" s="136"/>
      <c r="AI5" s="136"/>
      <c r="AJ5" s="5" t="s">
        <v>0</v>
      </c>
      <c r="AK5" s="5" t="s">
        <v>0</v>
      </c>
      <c r="AL5" s="5" t="s">
        <v>0</v>
      </c>
      <c r="AM5" s="5" t="s">
        <v>0</v>
      </c>
      <c r="AN5" s="51" t="s">
        <v>0</v>
      </c>
      <c r="AO5" s="5" t="s">
        <v>0</v>
      </c>
      <c r="AP5" s="51" t="s">
        <v>0</v>
      </c>
      <c r="AQ5" s="5" t="s">
        <v>0</v>
      </c>
      <c r="AR5" s="5" t="s">
        <v>0</v>
      </c>
      <c r="AS5" s="35" t="s">
        <v>17</v>
      </c>
      <c r="AT5" s="5" t="s">
        <v>0</v>
      </c>
      <c r="AU5" s="5" t="s">
        <v>2</v>
      </c>
      <c r="AV5" s="5" t="s">
        <v>0</v>
      </c>
      <c r="AW5" s="5" t="s">
        <v>2</v>
      </c>
      <c r="AX5" s="5" t="s">
        <v>0</v>
      </c>
      <c r="AY5" s="5" t="s">
        <v>2</v>
      </c>
      <c r="AZ5" s="5" t="s">
        <v>0</v>
      </c>
      <c r="BA5" s="5" t="s">
        <v>2</v>
      </c>
      <c r="BB5" s="5" t="s">
        <v>0</v>
      </c>
      <c r="BC5" s="5" t="s">
        <v>2</v>
      </c>
      <c r="BD5" s="5" t="s">
        <v>0</v>
      </c>
      <c r="BE5" s="5" t="s">
        <v>2</v>
      </c>
      <c r="BF5" s="5" t="s">
        <v>0</v>
      </c>
      <c r="BG5" s="5" t="s">
        <v>2</v>
      </c>
      <c r="BH5" s="5" t="s">
        <v>0</v>
      </c>
      <c r="BI5" s="5" t="s">
        <v>2</v>
      </c>
      <c r="BJ5" s="5" t="s">
        <v>0</v>
      </c>
      <c r="BK5" s="5" t="s">
        <v>2</v>
      </c>
      <c r="BL5" s="158"/>
      <c r="BM5" s="158"/>
    </row>
    <row r="6" spans="1:65" ht="20" customHeight="1" x14ac:dyDescent="0.15">
      <c r="A6" s="78"/>
      <c r="B6" s="3"/>
      <c r="C6" s="4"/>
      <c r="D6" s="4"/>
      <c r="E6" s="4"/>
      <c r="F6" s="4"/>
      <c r="G6" s="4"/>
      <c r="H6" s="4"/>
      <c r="I6" s="4"/>
      <c r="J6" s="4"/>
      <c r="K6" s="4"/>
      <c r="L6" s="19"/>
      <c r="M6" s="4"/>
      <c r="N6" s="4"/>
      <c r="O6" s="4"/>
      <c r="P6" s="4"/>
      <c r="Q6" s="4"/>
      <c r="R6" s="4"/>
      <c r="S6" s="4"/>
      <c r="T6" s="4"/>
      <c r="U6" s="4"/>
      <c r="V6" s="4"/>
      <c r="W6" s="4"/>
      <c r="X6" s="4"/>
      <c r="Y6" s="4"/>
      <c r="Z6" s="4"/>
      <c r="AA6" s="4"/>
      <c r="AB6" s="4"/>
      <c r="AC6" s="4"/>
      <c r="AD6" s="4"/>
      <c r="AE6" s="19"/>
      <c r="AF6" s="19"/>
      <c r="AG6" s="7"/>
      <c r="AH6" s="17"/>
      <c r="AI6" s="17"/>
      <c r="AJ6" s="5"/>
      <c r="AK6" s="5"/>
      <c r="AL6" s="5"/>
      <c r="AM6" s="5"/>
      <c r="AN6" s="51"/>
      <c r="AO6" s="5"/>
      <c r="AP6" s="51"/>
      <c r="AQ6" s="5"/>
      <c r="AR6" s="90"/>
      <c r="AS6" s="35"/>
      <c r="AT6" s="5"/>
      <c r="AU6" s="5"/>
      <c r="AV6" s="5"/>
      <c r="AW6" s="5"/>
      <c r="AX6" s="5"/>
      <c r="AY6" s="5"/>
      <c r="AZ6" s="5"/>
      <c r="BA6" s="5"/>
      <c r="BB6" s="5"/>
      <c r="BC6" s="5"/>
      <c r="BD6" s="5"/>
      <c r="BE6" s="5"/>
      <c r="BF6" s="5"/>
      <c r="BG6" s="5"/>
      <c r="BH6" s="5"/>
      <c r="BI6" s="5"/>
      <c r="BJ6" s="90"/>
      <c r="BK6" s="90"/>
      <c r="BL6" s="87"/>
      <c r="BM6" s="87"/>
    </row>
    <row r="7" spans="1:65" ht="20" customHeight="1" x14ac:dyDescent="0.15">
      <c r="A7" s="78">
        <v>42378</v>
      </c>
      <c r="B7" s="3">
        <v>1</v>
      </c>
      <c r="C7" s="4">
        <f>NI!C7+SI!C7</f>
        <v>12287890.210000001</v>
      </c>
      <c r="D7" s="4">
        <f>NI!D7+SI!D7</f>
        <v>5065130.8000000007</v>
      </c>
      <c r="E7" s="4">
        <f>NI!E7+SI!E7</f>
        <v>518456.8</v>
      </c>
      <c r="F7" s="4">
        <f>NI!F7+SI!F7</f>
        <v>129384.1</v>
      </c>
      <c r="G7" s="4">
        <f>NI!G7+SI!G7</f>
        <v>0</v>
      </c>
      <c r="H7" s="4">
        <f>NI!H7+SI!H7</f>
        <v>0</v>
      </c>
      <c r="I7" s="4">
        <f>NI!I7+SI!I7</f>
        <v>0</v>
      </c>
      <c r="J7" s="4">
        <f>NI!J7+SI!J7</f>
        <v>0</v>
      </c>
      <c r="K7" s="4">
        <f>NI!K7+SI!K7</f>
        <v>346</v>
      </c>
      <c r="L7" s="19">
        <f t="shared" ref="L7:L12" si="0">SUM(C7:K7)</f>
        <v>18001207.910000004</v>
      </c>
      <c r="M7" s="4">
        <f>NI!M7+SI!M7</f>
        <v>9890153.7100000009</v>
      </c>
      <c r="N7" s="4">
        <f>(NI!M7*NI!N7+SI!M7*SI!N7)/M7</f>
        <v>127.77614066235473</v>
      </c>
      <c r="O7" s="4">
        <f>NI!O7+SI!O7</f>
        <v>4298467.5999999996</v>
      </c>
      <c r="P7" s="4">
        <f>(NI!O7*NI!P7+SI!O7*SI!P7)/O7</f>
        <v>124.6161295185442</v>
      </c>
      <c r="Q7" s="4">
        <f>NI!Q7+SI!Q7</f>
        <v>451363.6</v>
      </c>
      <c r="R7" s="4">
        <f>(NI!Q7*NI!R7+SI!Q7*SI!R7)/Q7</f>
        <v>159.98619242044992</v>
      </c>
      <c r="S7" s="4">
        <f>NI!S7+SI!S7</f>
        <v>119646.7</v>
      </c>
      <c r="T7" s="4">
        <f>(NI!S7*NI!T7+SI!S7*SI!T7)/S7</f>
        <v>100.85636411833423</v>
      </c>
      <c r="U7" s="4">
        <v>0</v>
      </c>
      <c r="V7" s="4">
        <v>0</v>
      </c>
      <c r="W7" s="4">
        <f>NI!W8+SI!W7</f>
        <v>0</v>
      </c>
      <c r="X7" s="4">
        <v>0</v>
      </c>
      <c r="Y7" s="4">
        <f>NI!Y8+SI!Y7</f>
        <v>0</v>
      </c>
      <c r="Z7" s="4">
        <v>0</v>
      </c>
      <c r="AA7" s="4">
        <f>NI!AA7+SI!AA7</f>
        <v>0</v>
      </c>
      <c r="AB7" s="4">
        <v>0</v>
      </c>
      <c r="AC7" s="4">
        <f>NI!AC7+SI!AC7</f>
        <v>173</v>
      </c>
      <c r="AD7" s="4">
        <f>(NI!AC7*NI!AD7+SI!AC7*SI!AD7)/AC7</f>
        <v>200</v>
      </c>
      <c r="AE7" s="19">
        <f t="shared" ref="AE7:AE12" si="1">M7+O7+Q7+S7+U7+W7+Y7+AA7+AC7</f>
        <v>14759804.609999999</v>
      </c>
      <c r="AF7" s="19">
        <f t="shared" ref="AF7:AF12" si="2">(M7*N7+O7*P7+Q7*R7+S7*T7+W7*X7+Y7*Z7+AA7*AB7+AC7*AD7+U7*V7)/AE7</f>
        <v>127.62348767271925</v>
      </c>
      <c r="AG7" s="7"/>
      <c r="AH7" s="78">
        <v>42007</v>
      </c>
      <c r="AI7" s="3">
        <v>1</v>
      </c>
      <c r="AJ7" s="4">
        <v>879915</v>
      </c>
      <c r="AK7" s="4">
        <v>360665</v>
      </c>
      <c r="AL7" s="4">
        <v>40470.800000000003</v>
      </c>
      <c r="AM7" s="4">
        <v>66577</v>
      </c>
      <c r="AN7" s="4">
        <v>0</v>
      </c>
      <c r="AO7" s="4">
        <v>0</v>
      </c>
      <c r="AP7" s="4">
        <v>0</v>
      </c>
      <c r="AQ7" s="4">
        <v>0</v>
      </c>
      <c r="AR7" s="4">
        <v>0</v>
      </c>
      <c r="AS7" s="19">
        <v>1347627.8</v>
      </c>
      <c r="AT7" s="4">
        <v>759246</v>
      </c>
      <c r="AU7" s="4">
        <v>68.891109</v>
      </c>
      <c r="AV7" s="4">
        <v>334868</v>
      </c>
      <c r="AW7" s="4">
        <v>73.900772000000003</v>
      </c>
      <c r="AX7" s="4">
        <v>34365.599999999999</v>
      </c>
      <c r="AY7" s="4">
        <v>90.416392999999999</v>
      </c>
      <c r="AZ7" s="4">
        <v>48580</v>
      </c>
      <c r="BA7" s="4">
        <v>90.369246000000004</v>
      </c>
      <c r="BB7" s="4">
        <v>0</v>
      </c>
      <c r="BC7" s="4">
        <v>0</v>
      </c>
      <c r="BD7" s="4">
        <v>0</v>
      </c>
      <c r="BE7" s="4">
        <v>0</v>
      </c>
      <c r="BF7" s="4">
        <v>0</v>
      </c>
      <c r="BG7" s="4">
        <v>0</v>
      </c>
      <c r="BH7" s="4">
        <v>0</v>
      </c>
      <c r="BI7" s="4">
        <v>0</v>
      </c>
      <c r="BJ7" s="4">
        <v>0</v>
      </c>
      <c r="BK7" s="4">
        <v>0</v>
      </c>
      <c r="BL7" s="19">
        <v>1177059.6000000001</v>
      </c>
      <c r="BM7" s="19">
        <v>71.831243063537983</v>
      </c>
    </row>
    <row r="8" spans="1:65" ht="20" customHeight="1" x14ac:dyDescent="0.15">
      <c r="A8" s="78">
        <v>42385</v>
      </c>
      <c r="B8" s="3">
        <v>2</v>
      </c>
      <c r="C8" s="4">
        <f>NI!C8+SI!C8</f>
        <v>8729107.8000000007</v>
      </c>
      <c r="D8" s="4">
        <f>NI!D8+SI!D8</f>
        <v>3816896.6</v>
      </c>
      <c r="E8" s="4">
        <f>NI!E8+SI!E8</f>
        <v>482287.69999999995</v>
      </c>
      <c r="F8" s="4">
        <f>NI!F8+SI!F8</f>
        <v>111496.1</v>
      </c>
      <c r="G8" s="4">
        <f>NI!G8+SI!G8</f>
        <v>0</v>
      </c>
      <c r="H8" s="4">
        <f>NI!H8+SI!H8</f>
        <v>0</v>
      </c>
      <c r="I8" s="4">
        <f>NI!I8+SI!I8</f>
        <v>0</v>
      </c>
      <c r="J8" s="4">
        <f>NI!J8+SI!J8</f>
        <v>0</v>
      </c>
      <c r="K8" s="4">
        <v>0</v>
      </c>
      <c r="L8" s="19">
        <f t="shared" si="0"/>
        <v>13139788.199999999</v>
      </c>
      <c r="M8" s="4">
        <f>NI!M8+SI!M8</f>
        <v>6928746.6999999993</v>
      </c>
      <c r="N8" s="4">
        <f>(NI!M8*NI!N8+SI!M8*SI!N8)/M8</f>
        <v>124.06957765308861</v>
      </c>
      <c r="O8" s="4">
        <f>NI!O8+SI!O8</f>
        <v>3304837.8</v>
      </c>
      <c r="P8" s="4">
        <f>(NI!O8*NI!P8+SI!O8*SI!P8)/O8</f>
        <v>124.24671268213277</v>
      </c>
      <c r="Q8" s="4">
        <f>NI!Q8+SI!Q8</f>
        <v>420718.6</v>
      </c>
      <c r="R8" s="4">
        <f>(NI!Q8*NI!R8+SI!Q8*SI!R8)/Q8</f>
        <v>148.76049507728754</v>
      </c>
      <c r="S8" s="4">
        <f>NI!S8+SI!S8</f>
        <v>104525.9</v>
      </c>
      <c r="T8" s="4">
        <f>(NI!S8*NI!T8+SI!S8*SI!T8)/S8</f>
        <v>96.854577077954843</v>
      </c>
      <c r="U8" s="4">
        <v>0</v>
      </c>
      <c r="V8" s="4">
        <v>0</v>
      </c>
      <c r="W8" s="4">
        <f>NI!W9+SI!W8</f>
        <v>0</v>
      </c>
      <c r="X8" s="4">
        <v>0</v>
      </c>
      <c r="Y8" s="4">
        <f>NI!Y9+SI!Y8</f>
        <v>0</v>
      </c>
      <c r="Z8" s="4">
        <v>0</v>
      </c>
      <c r="AA8" s="4">
        <f>NI!AA8+SI!AA8</f>
        <v>0</v>
      </c>
      <c r="AB8" s="4">
        <v>0</v>
      </c>
      <c r="AC8" s="4">
        <f>NI!AC9+SI!AC8</f>
        <v>0</v>
      </c>
      <c r="AD8" s="4">
        <v>0</v>
      </c>
      <c r="AE8" s="19">
        <f t="shared" si="1"/>
        <v>10758829</v>
      </c>
      <c r="AF8" s="19">
        <f t="shared" si="2"/>
        <v>124.82511139402801</v>
      </c>
      <c r="AG8" s="7"/>
      <c r="AH8" s="78">
        <v>42014</v>
      </c>
      <c r="AI8" s="3">
        <v>2</v>
      </c>
      <c r="AJ8" s="4">
        <v>12815822.9</v>
      </c>
      <c r="AK8" s="4">
        <v>5004119.05</v>
      </c>
      <c r="AL8" s="4">
        <v>618285.81000000006</v>
      </c>
      <c r="AM8" s="4">
        <v>161666</v>
      </c>
      <c r="AN8" s="4">
        <v>0</v>
      </c>
      <c r="AO8" s="4">
        <v>0</v>
      </c>
      <c r="AP8" s="4">
        <v>0</v>
      </c>
      <c r="AQ8" s="4">
        <v>0</v>
      </c>
      <c r="AR8" s="4">
        <v>0</v>
      </c>
      <c r="AS8" s="19">
        <v>18599893.759999998</v>
      </c>
      <c r="AT8" s="4">
        <v>9989166.5199999996</v>
      </c>
      <c r="AU8" s="4">
        <v>119.91111270020959</v>
      </c>
      <c r="AV8" s="4">
        <v>3891759.65</v>
      </c>
      <c r="AW8" s="4">
        <v>113.56824346874167</v>
      </c>
      <c r="AX8" s="4">
        <v>493386.41</v>
      </c>
      <c r="AY8" s="4">
        <v>146.81477828379192</v>
      </c>
      <c r="AZ8" s="4">
        <v>126059.15</v>
      </c>
      <c r="BA8" s="4">
        <v>94.570688323619521</v>
      </c>
      <c r="BB8" s="4">
        <v>0</v>
      </c>
      <c r="BC8" s="4">
        <v>0</v>
      </c>
      <c r="BD8" s="4">
        <v>0</v>
      </c>
      <c r="BE8" s="4">
        <v>0</v>
      </c>
      <c r="BF8" s="4">
        <v>0</v>
      </c>
      <c r="BG8" s="4">
        <v>0</v>
      </c>
      <c r="BH8" s="4">
        <v>0</v>
      </c>
      <c r="BI8" s="4">
        <v>0</v>
      </c>
      <c r="BJ8" s="4">
        <v>0</v>
      </c>
      <c r="BK8" s="4">
        <v>0</v>
      </c>
      <c r="BL8" s="19">
        <v>14500371.73</v>
      </c>
      <c r="BM8" s="19">
        <v>118.90386873490736</v>
      </c>
    </row>
    <row r="9" spans="1:65" ht="20" customHeight="1" x14ac:dyDescent="0.15">
      <c r="A9" s="78">
        <v>42392</v>
      </c>
      <c r="B9" s="3">
        <v>3</v>
      </c>
      <c r="C9" s="4">
        <f>NI!C9+SI!C9</f>
        <v>10692482.83</v>
      </c>
      <c r="D9" s="4">
        <f>NI!D9+SI!D9</f>
        <v>4240461.68</v>
      </c>
      <c r="E9" s="4">
        <f>NI!E9+SI!E9</f>
        <v>425331.8</v>
      </c>
      <c r="F9" s="4">
        <f>NI!F9+SI!F9</f>
        <v>88503.6</v>
      </c>
      <c r="G9" s="4">
        <f>NI!G9+SI!G9</f>
        <v>0</v>
      </c>
      <c r="H9" s="4">
        <f>NI!H9+SI!H9</f>
        <v>0</v>
      </c>
      <c r="I9" s="4">
        <f>NI!I9+SI!I9</f>
        <v>0</v>
      </c>
      <c r="J9" s="4">
        <f>NI!J9+SI!J9</f>
        <v>0</v>
      </c>
      <c r="K9" s="4">
        <f>NI!K9+SI!K9</f>
        <v>172</v>
      </c>
      <c r="L9" s="19">
        <f t="shared" si="0"/>
        <v>15446951.91</v>
      </c>
      <c r="M9" s="4">
        <f>NI!M9+SI!M9</f>
        <v>7718695.8600000003</v>
      </c>
      <c r="N9" s="4">
        <f>(NI!M9*NI!N9+SI!M9*SI!N9)/M9</f>
        <v>116.66473451888454</v>
      </c>
      <c r="O9" s="4">
        <f>NI!O9+SI!O9</f>
        <v>3537738.68</v>
      </c>
      <c r="P9" s="4">
        <f>(NI!O9*NI!P9+SI!O9*SI!P9)/O9</f>
        <v>121.11429542837973</v>
      </c>
      <c r="Q9" s="4">
        <f>NI!Q9+SI!Q9</f>
        <v>333157</v>
      </c>
      <c r="R9" s="4">
        <f>(NI!Q9*NI!R9+SI!Q9*SI!R9)/Q9</f>
        <v>151.88511219993097</v>
      </c>
      <c r="S9" s="4">
        <f>NI!S9+SI!S9</f>
        <v>81532.600000000006</v>
      </c>
      <c r="T9" s="4">
        <f>(NI!S9*NI!T9+SI!S9*SI!T9)/S9</f>
        <v>99.819607561466199</v>
      </c>
      <c r="U9" s="4">
        <v>0</v>
      </c>
      <c r="V9" s="4">
        <v>0</v>
      </c>
      <c r="W9" s="4">
        <f>NI!W10+SI!W9</f>
        <v>0</v>
      </c>
      <c r="X9" s="4">
        <v>0</v>
      </c>
      <c r="Y9" s="4">
        <f>NI!Y10+SI!Y9</f>
        <v>0</v>
      </c>
      <c r="Z9" s="4">
        <v>0</v>
      </c>
      <c r="AA9" s="4">
        <f>NI!AA9+SI!AA9</f>
        <v>0</v>
      </c>
      <c r="AB9" s="4">
        <v>0</v>
      </c>
      <c r="AC9" s="4">
        <f>NI!AC10+SI!AC9</f>
        <v>0</v>
      </c>
      <c r="AD9" s="4">
        <v>0</v>
      </c>
      <c r="AE9" s="19">
        <f t="shared" si="1"/>
        <v>11671124.140000001</v>
      </c>
      <c r="AF9" s="19">
        <f t="shared" si="2"/>
        <v>118.90118336428712</v>
      </c>
      <c r="AG9" s="7"/>
      <c r="AH9" s="78">
        <v>42021</v>
      </c>
      <c r="AI9" s="3">
        <v>3</v>
      </c>
      <c r="AJ9" s="4">
        <v>9443425.3599999994</v>
      </c>
      <c r="AK9" s="4">
        <v>4142786.4</v>
      </c>
      <c r="AL9" s="4">
        <v>495968.8</v>
      </c>
      <c r="AM9" s="4">
        <v>131885.70000000001</v>
      </c>
      <c r="AN9" s="4">
        <v>0</v>
      </c>
      <c r="AO9" s="4">
        <v>0</v>
      </c>
      <c r="AP9" s="4">
        <v>0</v>
      </c>
      <c r="AQ9" s="4">
        <v>764</v>
      </c>
      <c r="AR9" s="4">
        <v>0</v>
      </c>
      <c r="AS9" s="19">
        <v>14214066.26</v>
      </c>
      <c r="AT9" s="4">
        <v>7174436.6199999992</v>
      </c>
      <c r="AU9" s="4">
        <v>124.04458973875057</v>
      </c>
      <c r="AV9" s="4">
        <v>3369308.3</v>
      </c>
      <c r="AW9" s="4">
        <v>114.36455738498309</v>
      </c>
      <c r="AX9" s="4">
        <v>358139.8</v>
      </c>
      <c r="AY9" s="4">
        <v>135.73565800687999</v>
      </c>
      <c r="AZ9" s="4">
        <v>111514.5</v>
      </c>
      <c r="BA9" s="4">
        <v>87.841616381156697</v>
      </c>
      <c r="BB9" s="4">
        <v>0</v>
      </c>
      <c r="BC9" s="4">
        <v>0</v>
      </c>
      <c r="BD9" s="4">
        <v>0</v>
      </c>
      <c r="BE9" s="4">
        <v>0</v>
      </c>
      <c r="BF9" s="4">
        <v>0</v>
      </c>
      <c r="BG9" s="4">
        <v>0</v>
      </c>
      <c r="BH9" s="4">
        <v>764</v>
      </c>
      <c r="BI9" s="4">
        <v>62.188481000000003</v>
      </c>
      <c r="BJ9" s="4">
        <v>0</v>
      </c>
      <c r="BK9" s="4">
        <v>0</v>
      </c>
      <c r="BL9" s="19">
        <v>11013399.219999999</v>
      </c>
      <c r="BM9" s="19">
        <v>121.09680474281464</v>
      </c>
    </row>
    <row r="10" spans="1:65" ht="20" customHeight="1" x14ac:dyDescent="0.15">
      <c r="A10" s="78">
        <v>42399</v>
      </c>
      <c r="B10" s="3">
        <v>4</v>
      </c>
      <c r="C10" s="4">
        <f>NI!C10+SI!C10</f>
        <v>8712736.7899999991</v>
      </c>
      <c r="D10" s="4">
        <f>NI!D10+SI!D10</f>
        <v>3675877.8200000003</v>
      </c>
      <c r="E10" s="4">
        <f>NI!E10+SI!E10</f>
        <v>249541.5</v>
      </c>
      <c r="F10" s="4">
        <f>NI!F10+SI!F10</f>
        <v>89417.8</v>
      </c>
      <c r="G10" s="4">
        <f>NI!G10+SI!G10</f>
        <v>0</v>
      </c>
      <c r="H10" s="4">
        <f>NI!H10+SI!H10</f>
        <v>0</v>
      </c>
      <c r="I10" s="4">
        <f>NI!I10+SI!I10</f>
        <v>0</v>
      </c>
      <c r="J10" s="4">
        <f>NI!J10+SI!J10</f>
        <v>0</v>
      </c>
      <c r="K10" s="4">
        <f>NI!K10+SI!K10</f>
        <v>346</v>
      </c>
      <c r="L10" s="19">
        <f t="shared" si="0"/>
        <v>12727919.91</v>
      </c>
      <c r="M10" s="4">
        <f>NI!M10+SI!M10</f>
        <v>6385879.1299999999</v>
      </c>
      <c r="N10" s="4">
        <f>(NI!M10*NI!N10+SI!M10*SI!N10)/M10</f>
        <v>114.21297874286076</v>
      </c>
      <c r="O10" s="4">
        <f>NI!O10+SI!O10</f>
        <v>3211297.8200000003</v>
      </c>
      <c r="P10" s="4">
        <f>(NI!O10*NI!P10+SI!O10*SI!P10)/O10</f>
        <v>118.28534652649333</v>
      </c>
      <c r="Q10" s="4">
        <f>NI!Q10+SI!Q10</f>
        <v>207007</v>
      </c>
      <c r="R10" s="4">
        <f>(NI!Q10*NI!R10+SI!Q10*SI!R10)/Q10</f>
        <v>131.08306782068482</v>
      </c>
      <c r="S10" s="4">
        <f>NI!S10+SI!S10</f>
        <v>78175.600000000006</v>
      </c>
      <c r="T10" s="4">
        <f>(NI!S10*NI!T10+SI!S10*SI!T10)/S10</f>
        <v>97.225793537692056</v>
      </c>
      <c r="U10" s="4">
        <v>0</v>
      </c>
      <c r="V10" s="4">
        <v>0</v>
      </c>
      <c r="W10" s="4">
        <f>NI!W11+SI!W10</f>
        <v>0</v>
      </c>
      <c r="X10" s="4">
        <v>0</v>
      </c>
      <c r="Y10" s="4">
        <f>NI!Y11+SI!Y10</f>
        <v>0</v>
      </c>
      <c r="Z10" s="4">
        <v>0</v>
      </c>
      <c r="AA10" s="4">
        <f>NI!AA10+SI!AA10</f>
        <v>0</v>
      </c>
      <c r="AB10" s="4">
        <v>0</v>
      </c>
      <c r="AC10" s="4">
        <f>NI!AC11+SI!AC10</f>
        <v>0</v>
      </c>
      <c r="AD10" s="4">
        <v>0</v>
      </c>
      <c r="AE10" s="19">
        <f t="shared" si="1"/>
        <v>9882359.5499999989</v>
      </c>
      <c r="AF10" s="19">
        <f t="shared" si="2"/>
        <v>115.75530563784056</v>
      </c>
      <c r="AG10" s="7"/>
      <c r="AH10" s="78">
        <v>42028</v>
      </c>
      <c r="AI10" s="3">
        <v>4</v>
      </c>
      <c r="AJ10" s="4">
        <v>11811635.91</v>
      </c>
      <c r="AK10" s="4">
        <v>5460398.3599999994</v>
      </c>
      <c r="AL10" s="4">
        <v>532071.6</v>
      </c>
      <c r="AM10" s="4">
        <v>149688.15</v>
      </c>
      <c r="AN10" s="4">
        <v>0</v>
      </c>
      <c r="AO10" s="4">
        <v>0</v>
      </c>
      <c r="AP10" s="4">
        <v>0</v>
      </c>
      <c r="AQ10" s="4">
        <v>0</v>
      </c>
      <c r="AR10" s="4">
        <v>0</v>
      </c>
      <c r="AS10" s="19">
        <v>17954558.02</v>
      </c>
      <c r="AT10" s="4">
        <v>8211826.7700000005</v>
      </c>
      <c r="AU10" s="4">
        <v>115.80802956239316</v>
      </c>
      <c r="AV10" s="4">
        <v>4100803.6100000003</v>
      </c>
      <c r="AW10" s="4">
        <v>111.20654494279171</v>
      </c>
      <c r="AX10" s="4">
        <v>390102.6</v>
      </c>
      <c r="AY10" s="4">
        <v>143.16701362339447</v>
      </c>
      <c r="AZ10" s="4">
        <v>118220.7</v>
      </c>
      <c r="BA10" s="4">
        <v>92.665133709334327</v>
      </c>
      <c r="BB10" s="4">
        <v>0</v>
      </c>
      <c r="BC10" s="4">
        <v>0</v>
      </c>
      <c r="BD10" s="4">
        <v>0</v>
      </c>
      <c r="BE10" s="4">
        <v>0</v>
      </c>
      <c r="BF10" s="4">
        <v>0</v>
      </c>
      <c r="BG10" s="4">
        <v>0</v>
      </c>
      <c r="BH10" s="4">
        <v>0</v>
      </c>
      <c r="BI10" s="4">
        <v>0</v>
      </c>
      <c r="BJ10" s="4">
        <v>0</v>
      </c>
      <c r="BK10" s="4">
        <v>0</v>
      </c>
      <c r="BL10" s="19">
        <v>12821717.68</v>
      </c>
      <c r="BM10" s="19">
        <v>114.95214512626485</v>
      </c>
    </row>
    <row r="11" spans="1:65" ht="20" customHeight="1" x14ac:dyDescent="0.15">
      <c r="A11" s="78">
        <v>42406</v>
      </c>
      <c r="B11" s="3">
        <v>5</v>
      </c>
      <c r="C11" s="4">
        <f>NI!C11+SI!C11</f>
        <v>8390047.5099999998</v>
      </c>
      <c r="D11" s="4">
        <f>NI!D11+SI!D11</f>
        <v>3434092.25</v>
      </c>
      <c r="E11" s="4">
        <f>NI!E11+SI!E11</f>
        <v>473559.55</v>
      </c>
      <c r="F11" s="4">
        <f>NI!F11+SI!F11</f>
        <v>91623.4</v>
      </c>
      <c r="G11" s="4">
        <f>NI!G11+SI!G11</f>
        <v>0</v>
      </c>
      <c r="H11" s="4">
        <f>NI!H11+SI!H11</f>
        <v>0</v>
      </c>
      <c r="I11" s="4">
        <f>NI!I11+SI!I11</f>
        <v>0</v>
      </c>
      <c r="J11" s="4">
        <f>NI!J11+SI!J11</f>
        <v>996</v>
      </c>
      <c r="K11" s="4">
        <f>NI!K11+SI!K11</f>
        <v>346</v>
      </c>
      <c r="L11" s="19">
        <f t="shared" si="0"/>
        <v>12390664.710000001</v>
      </c>
      <c r="M11" s="4">
        <f>NI!M11+SI!M11</f>
        <v>6198828.0499999998</v>
      </c>
      <c r="N11" s="4">
        <f>(NI!M11*NI!N11+SI!M11*SI!N11)/M11</f>
        <v>110.09801338898987</v>
      </c>
      <c r="O11" s="4">
        <f>NI!O11+SI!O11</f>
        <v>2881611.2</v>
      </c>
      <c r="P11" s="4">
        <f>(NI!O11*NI!P11+SI!O11*SI!P11)/O11</f>
        <v>117.90207435815967</v>
      </c>
      <c r="Q11" s="4">
        <f>NI!Q11+SI!Q11</f>
        <v>399799.65</v>
      </c>
      <c r="R11" s="4">
        <f>(NI!Q11*NI!R11+SI!Q11*SI!R11)/Q11</f>
        <v>150.19384237312161</v>
      </c>
      <c r="S11" s="4">
        <f>NI!S11+SI!S11</f>
        <v>78665.600000000006</v>
      </c>
      <c r="T11" s="4">
        <f>(NI!S11*NI!T11+SI!S11*SI!T11)/S11</f>
        <v>94.496913337110499</v>
      </c>
      <c r="U11" s="4">
        <v>0</v>
      </c>
      <c r="V11" s="4">
        <v>0</v>
      </c>
      <c r="W11" s="4">
        <f>NI!W12+SI!W11</f>
        <v>0</v>
      </c>
      <c r="X11" s="4">
        <v>0</v>
      </c>
      <c r="Y11" s="4">
        <f>NI!Y12+SI!Y11</f>
        <v>0</v>
      </c>
      <c r="Z11" s="4">
        <v>0</v>
      </c>
      <c r="AA11" s="4">
        <f>NI!AA11+SI!AA11</f>
        <v>996</v>
      </c>
      <c r="AB11" s="4">
        <f>(NI!AA11*NI!AB11+SI!AA11*SI!AB11)/AA11</f>
        <v>66</v>
      </c>
      <c r="AC11" s="4">
        <f>NI!AC12+SI!AC11</f>
        <v>0</v>
      </c>
      <c r="AD11" s="4">
        <v>0</v>
      </c>
      <c r="AE11" s="19">
        <f t="shared" si="1"/>
        <v>9559900.5</v>
      </c>
      <c r="AF11" s="19">
        <f t="shared" si="2"/>
        <v>113.99422301700656</v>
      </c>
      <c r="AG11" s="7"/>
      <c r="AH11" s="78">
        <v>42035</v>
      </c>
      <c r="AI11" s="3">
        <v>5</v>
      </c>
      <c r="AJ11" s="4">
        <v>10078476.239999998</v>
      </c>
      <c r="AK11" s="4">
        <v>4513497.75</v>
      </c>
      <c r="AL11" s="4">
        <v>419825.2</v>
      </c>
      <c r="AM11" s="4">
        <v>132343.1</v>
      </c>
      <c r="AN11" s="4">
        <v>0</v>
      </c>
      <c r="AO11" s="4">
        <v>0</v>
      </c>
      <c r="AP11" s="4">
        <v>0</v>
      </c>
      <c r="AQ11" s="4">
        <v>0</v>
      </c>
      <c r="AR11" s="4">
        <v>0</v>
      </c>
      <c r="AS11" s="19">
        <v>15144142.289999997</v>
      </c>
      <c r="AT11" s="4">
        <v>6826989.5499999998</v>
      </c>
      <c r="AU11" s="4">
        <v>112.40492045905175</v>
      </c>
      <c r="AV11" s="4">
        <v>3576910.2</v>
      </c>
      <c r="AW11" s="4">
        <v>108.82086803560819</v>
      </c>
      <c r="AX11" s="4">
        <v>341497.4</v>
      </c>
      <c r="AY11" s="4">
        <v>138.87196940757613</v>
      </c>
      <c r="AZ11" s="4">
        <v>109931.15</v>
      </c>
      <c r="BA11" s="4">
        <v>95.175870067993927</v>
      </c>
      <c r="BB11" s="4">
        <v>0</v>
      </c>
      <c r="BC11" s="4">
        <v>0</v>
      </c>
      <c r="BD11" s="4">
        <v>0</v>
      </c>
      <c r="BE11" s="4">
        <v>0</v>
      </c>
      <c r="BF11" s="4">
        <v>0</v>
      </c>
      <c r="BG11" s="4">
        <v>0</v>
      </c>
      <c r="BH11" s="4">
        <v>0</v>
      </c>
      <c r="BI11" s="4">
        <v>0</v>
      </c>
      <c r="BJ11" s="4">
        <v>0</v>
      </c>
      <c r="BK11" s="4">
        <v>0</v>
      </c>
      <c r="BL11" s="19">
        <v>10855328.300000001</v>
      </c>
      <c r="BM11" s="19">
        <v>111.88209752498599</v>
      </c>
    </row>
    <row r="12" spans="1:65" ht="20" customHeight="1" x14ac:dyDescent="0.15">
      <c r="A12" s="78">
        <v>42413</v>
      </c>
      <c r="B12" s="3">
        <v>6</v>
      </c>
      <c r="C12" s="4">
        <f>NI!C12+SI!C12</f>
        <v>6441650.2199999997</v>
      </c>
      <c r="D12" s="4">
        <f>NI!D12+SI!D12</f>
        <v>2921740.1500000004</v>
      </c>
      <c r="E12" s="4">
        <f>NI!E12+SI!E12</f>
        <v>280461</v>
      </c>
      <c r="F12" s="4">
        <f>NI!F12+SI!F12</f>
        <v>60629.8</v>
      </c>
      <c r="G12" s="4">
        <f>NI!G12+SI!G12</f>
        <v>0</v>
      </c>
      <c r="H12" s="4">
        <f>NI!H12+SI!H12</f>
        <v>0</v>
      </c>
      <c r="I12" s="4">
        <f>NI!I12+SI!I12</f>
        <v>0</v>
      </c>
      <c r="J12" s="4">
        <f>NI!J12+SI!J12</f>
        <v>498</v>
      </c>
      <c r="K12" s="4">
        <f>NI!K12+SI!K12</f>
        <v>172</v>
      </c>
      <c r="L12" s="19">
        <f t="shared" si="0"/>
        <v>9705151.1700000018</v>
      </c>
      <c r="M12" s="4">
        <f>NI!M12+SI!M12</f>
        <v>4701761.97</v>
      </c>
      <c r="N12" s="4">
        <f>(NI!M12*NI!N12+SI!M12*SI!N12)/M12</f>
        <v>110.46812586707267</v>
      </c>
      <c r="O12" s="4">
        <f>NI!O12+SI!O12</f>
        <v>2401272.0499999998</v>
      </c>
      <c r="P12" s="4">
        <f>(NI!O12*NI!P12+SI!O12*SI!P12)/O12</f>
        <v>116.50068656886098</v>
      </c>
      <c r="Q12" s="4">
        <f>NI!Q12+SI!Q12</f>
        <v>214187.5</v>
      </c>
      <c r="R12" s="4">
        <f>(NI!Q12*NI!R12+SI!Q12*SI!R12)/Q12</f>
        <v>131.8537941370528</v>
      </c>
      <c r="S12" s="4">
        <f>NI!S12+SI!S12</f>
        <v>55293.8</v>
      </c>
      <c r="T12" s="4">
        <f>(NI!S12*NI!T12+SI!S12*SI!T12)/S12</f>
        <v>94.305147746004067</v>
      </c>
      <c r="U12" s="4">
        <v>0</v>
      </c>
      <c r="V12" s="4">
        <v>0</v>
      </c>
      <c r="W12" s="4">
        <f>NI!W13+SI!W12</f>
        <v>0</v>
      </c>
      <c r="X12" s="4">
        <v>0</v>
      </c>
      <c r="Y12" s="4">
        <f>NI!Y13+SI!Y12</f>
        <v>0</v>
      </c>
      <c r="Z12" s="4">
        <v>0</v>
      </c>
      <c r="AA12" s="4">
        <f>NI!AA12+SI!AA12</f>
        <v>498</v>
      </c>
      <c r="AB12" s="4">
        <f>(NI!AA12*NI!AB12+SI!AA12*SI!AB12)/AA12</f>
        <v>75</v>
      </c>
      <c r="AC12" s="4">
        <f>NI!AC13+SI!AC12</f>
        <v>0</v>
      </c>
      <c r="AD12" s="4">
        <v>0</v>
      </c>
      <c r="AE12" s="19">
        <f t="shared" si="1"/>
        <v>7373013.3199999994</v>
      </c>
      <c r="AF12" s="19">
        <f t="shared" si="2"/>
        <v>112.93048227841257</v>
      </c>
      <c r="AG12" s="7"/>
      <c r="AH12" s="78">
        <v>42042</v>
      </c>
      <c r="AI12" s="3">
        <v>6</v>
      </c>
      <c r="AJ12" s="4">
        <v>10804263.810000001</v>
      </c>
      <c r="AK12" s="4">
        <v>4712239.75</v>
      </c>
      <c r="AL12" s="4">
        <v>298275.45</v>
      </c>
      <c r="AM12" s="4">
        <v>131547.35</v>
      </c>
      <c r="AN12" s="4">
        <v>0</v>
      </c>
      <c r="AO12" s="4">
        <v>0</v>
      </c>
      <c r="AP12" s="4">
        <v>0</v>
      </c>
      <c r="AQ12" s="4">
        <v>0</v>
      </c>
      <c r="AR12" s="4">
        <v>0</v>
      </c>
      <c r="AS12" s="19">
        <v>15946326.359999999</v>
      </c>
      <c r="AT12" s="4">
        <v>7019619.7300000004</v>
      </c>
      <c r="AU12" s="4">
        <v>103.5334764399261</v>
      </c>
      <c r="AV12" s="4">
        <v>3533659.0999999996</v>
      </c>
      <c r="AW12" s="4">
        <v>105.73357458068294</v>
      </c>
      <c r="AX12" s="4">
        <v>264512.25</v>
      </c>
      <c r="AY12" s="4">
        <v>129.06490843087414</v>
      </c>
      <c r="AZ12" s="4">
        <v>102020.7</v>
      </c>
      <c r="BA12" s="4">
        <v>97.678729571970209</v>
      </c>
      <c r="BB12" s="4">
        <v>0</v>
      </c>
      <c r="BC12" s="4">
        <v>0</v>
      </c>
      <c r="BD12" s="4">
        <v>0</v>
      </c>
      <c r="BE12" s="4">
        <v>0</v>
      </c>
      <c r="BF12" s="4">
        <v>0</v>
      </c>
      <c r="BG12" s="4">
        <v>0</v>
      </c>
      <c r="BH12" s="4">
        <v>0</v>
      </c>
      <c r="BI12" s="4">
        <v>0</v>
      </c>
      <c r="BJ12" s="4">
        <v>0</v>
      </c>
      <c r="BK12" s="4">
        <v>0</v>
      </c>
      <c r="BL12" s="19">
        <v>10919811.779999999</v>
      </c>
      <c r="BM12" s="19">
        <v>104.80918230780091</v>
      </c>
    </row>
    <row r="13" spans="1:65" ht="20" customHeight="1" x14ac:dyDescent="0.15">
      <c r="A13" s="78">
        <v>42420</v>
      </c>
      <c r="B13" s="3">
        <v>7</v>
      </c>
      <c r="C13" s="4">
        <f>NI!C13+SI!C13</f>
        <v>4314608.1899999995</v>
      </c>
      <c r="D13" s="4">
        <f>NI!D13+SI!D13</f>
        <v>2095250.1</v>
      </c>
      <c r="E13" s="4">
        <f>NI!E13+SI!E13</f>
        <v>249757.6</v>
      </c>
      <c r="F13" s="4">
        <f>NI!F13+SI!F13</f>
        <v>67058.399999999994</v>
      </c>
      <c r="G13" s="4">
        <f>NI!G13+SI!G13</f>
        <v>0</v>
      </c>
      <c r="H13" s="4">
        <f>NI!H13+SI!H13</f>
        <v>0</v>
      </c>
      <c r="I13" s="4">
        <f>NI!I13+SI!I13</f>
        <v>0</v>
      </c>
      <c r="J13" s="4">
        <f>NI!J13+SI!J13</f>
        <v>498</v>
      </c>
      <c r="K13" s="4">
        <f>NI!K13+SI!K13</f>
        <v>172</v>
      </c>
      <c r="L13" s="19">
        <f t="shared" ref="L13:L18" si="3">SUM(C13:K13)</f>
        <v>6727344.2899999991</v>
      </c>
      <c r="M13" s="4">
        <f>NI!M13+SI!M13</f>
        <v>3282446.19</v>
      </c>
      <c r="N13" s="4">
        <f>(NI!M13*NI!N13+SI!M13*SI!N13)/M13</f>
        <v>111.43916980384505</v>
      </c>
      <c r="O13" s="4">
        <f>NI!O13+SI!O13</f>
        <v>1751682</v>
      </c>
      <c r="P13" s="4">
        <f>(NI!O13*NI!P13+SI!O13*SI!P13)/O13</f>
        <v>115.6132235742069</v>
      </c>
      <c r="Q13" s="4">
        <f>NI!Q13+SI!Q13</f>
        <v>203928.8</v>
      </c>
      <c r="R13" s="4">
        <f>(NI!Q13*NI!R13+SI!Q13*SI!R13)/Q13</f>
        <v>124.97397949687931</v>
      </c>
      <c r="S13" s="4">
        <f>NI!S13+SI!S13</f>
        <v>55432.4</v>
      </c>
      <c r="T13" s="4">
        <f>(NI!S13*NI!T13+SI!S13*SI!T13)/S13</f>
        <v>101.98701098351505</v>
      </c>
      <c r="U13" s="4">
        <v>0</v>
      </c>
      <c r="V13" s="4">
        <v>0</v>
      </c>
      <c r="W13" s="4">
        <f>NI!W14+SI!W13</f>
        <v>0</v>
      </c>
      <c r="X13" s="4">
        <v>0</v>
      </c>
      <c r="Y13" s="4">
        <f>NI!Y14+SI!Y13</f>
        <v>0</v>
      </c>
      <c r="Z13" s="4">
        <v>0</v>
      </c>
      <c r="AA13" s="4">
        <f>NI!AA13+SI!AA13</f>
        <v>498</v>
      </c>
      <c r="AB13" s="4">
        <f>(NI!AA13*NI!AB13+SI!AA13*SI!AB13)/AA13</f>
        <v>79</v>
      </c>
      <c r="AC13" s="4">
        <f>NI!AC14+SI!AC13</f>
        <v>0</v>
      </c>
      <c r="AD13" s="4">
        <v>0</v>
      </c>
      <c r="AE13" s="19">
        <f t="shared" ref="AE13:AE18" si="4">M13+O13+Q13+S13+U13+W13+Y13+AA13+AC13</f>
        <v>5293987.3899999997</v>
      </c>
      <c r="AF13" s="19">
        <f t="shared" ref="AF13:AF18" si="5">(M13*N13+O13*P13+Q13*R13+S13*T13+W13*X13+Y13*Z13+AA13*AB13+AC13*AD13+U13*V13)/AE13</f>
        <v>113.23963533165384</v>
      </c>
      <c r="AG13" s="7"/>
      <c r="AH13" s="78">
        <v>42049</v>
      </c>
      <c r="AI13" s="3">
        <v>7</v>
      </c>
      <c r="AJ13" s="4">
        <v>10924796.629999999</v>
      </c>
      <c r="AK13" s="4">
        <v>4539018.2</v>
      </c>
      <c r="AL13" s="4">
        <v>345594.9</v>
      </c>
      <c r="AM13" s="4">
        <v>139336.4</v>
      </c>
      <c r="AN13" s="4">
        <v>0</v>
      </c>
      <c r="AO13" s="4">
        <v>0</v>
      </c>
      <c r="AP13" s="4">
        <v>0</v>
      </c>
      <c r="AQ13" s="4">
        <v>990</v>
      </c>
      <c r="AR13" s="4">
        <v>0</v>
      </c>
      <c r="AS13" s="19">
        <v>15948746.129999999</v>
      </c>
      <c r="AT13" s="4">
        <v>6680701.3299999991</v>
      </c>
      <c r="AU13" s="4">
        <v>102.52412886253404</v>
      </c>
      <c r="AV13" s="4">
        <v>3420874.35</v>
      </c>
      <c r="AW13" s="4">
        <v>104.64657493518847</v>
      </c>
      <c r="AX13" s="4">
        <v>304823.5</v>
      </c>
      <c r="AY13" s="4">
        <v>134.7706525708592</v>
      </c>
      <c r="AZ13" s="4">
        <v>103977.05</v>
      </c>
      <c r="BA13" s="4">
        <v>84.221277158713406</v>
      </c>
      <c r="BB13" s="4">
        <v>0</v>
      </c>
      <c r="BC13" s="4">
        <v>0</v>
      </c>
      <c r="BD13" s="4">
        <v>0</v>
      </c>
      <c r="BE13" s="4">
        <v>0</v>
      </c>
      <c r="BF13" s="4">
        <v>0</v>
      </c>
      <c r="BG13" s="4">
        <v>0</v>
      </c>
      <c r="BH13" s="4">
        <v>990</v>
      </c>
      <c r="BI13" s="4">
        <v>56.503030000000003</v>
      </c>
      <c r="BJ13" s="4">
        <v>0</v>
      </c>
      <c r="BK13" s="4">
        <v>0</v>
      </c>
      <c r="BL13" s="19">
        <v>10510376.23</v>
      </c>
      <c r="BM13" s="19">
        <v>103.96908598773253</v>
      </c>
    </row>
    <row r="14" spans="1:65" ht="20" customHeight="1" x14ac:dyDescent="0.15">
      <c r="A14" s="78">
        <v>42427</v>
      </c>
      <c r="B14" s="3">
        <v>8</v>
      </c>
      <c r="C14" s="4">
        <f>NI!C14+SI!C14</f>
        <v>2393739.4900000002</v>
      </c>
      <c r="D14" s="4">
        <f>NI!D14+SI!D14</f>
        <v>1913196.2</v>
      </c>
      <c r="E14" s="4">
        <f>NI!E14+SI!E14</f>
        <v>187867.35</v>
      </c>
      <c r="F14" s="4">
        <f>NI!F14+SI!F14</f>
        <v>58898.8</v>
      </c>
      <c r="G14" s="4">
        <f>NI!G14+SI!G14</f>
        <v>0</v>
      </c>
      <c r="H14" s="4">
        <f>NI!H14+SI!H14</f>
        <v>0</v>
      </c>
      <c r="I14" s="4">
        <f>NI!I14+SI!I14</f>
        <v>0</v>
      </c>
      <c r="J14" s="4">
        <f>NI!J14+SI!J14</f>
        <v>0</v>
      </c>
      <c r="K14" s="4">
        <f>NI!K14+SI!K14</f>
        <v>171</v>
      </c>
      <c r="L14" s="19">
        <f t="shared" si="3"/>
        <v>4553872.84</v>
      </c>
      <c r="M14" s="4">
        <f>NI!M14+SI!M14</f>
        <v>1860677.85</v>
      </c>
      <c r="N14" s="4">
        <f>(NI!M14*NI!N14+SI!M14*SI!N14)/M14</f>
        <v>107.04527263048755</v>
      </c>
      <c r="O14" s="4">
        <f>NI!O14+SI!O14</f>
        <v>1536967.6</v>
      </c>
      <c r="P14" s="4">
        <f>(NI!O14*NI!P14+SI!O14*SI!P14)/O14</f>
        <v>112.783582777237</v>
      </c>
      <c r="Q14" s="4">
        <f>NI!Q14+SI!Q14</f>
        <v>133166.39999999999</v>
      </c>
      <c r="R14" s="4">
        <f>(NI!Q14*NI!R14+SI!Q14*SI!R14)/Q14</f>
        <v>125.77917220998766</v>
      </c>
      <c r="S14" s="4">
        <f>NI!S14+SI!S14</f>
        <v>43475.8</v>
      </c>
      <c r="T14" s="4">
        <f>(NI!S14*NI!T14+SI!S14*SI!T14)/S14</f>
        <v>96.945283977026293</v>
      </c>
      <c r="U14" s="4">
        <v>0</v>
      </c>
      <c r="V14" s="4">
        <v>0</v>
      </c>
      <c r="W14" s="4">
        <f>NI!W15+SI!W14</f>
        <v>0</v>
      </c>
      <c r="X14" s="4">
        <v>0</v>
      </c>
      <c r="Y14" s="4">
        <f>NI!Y15+SI!Y14</f>
        <v>0</v>
      </c>
      <c r="Z14" s="4">
        <v>0</v>
      </c>
      <c r="AA14" s="4">
        <f>NI!AA14+SI!AA14</f>
        <v>0</v>
      </c>
      <c r="AB14" s="4">
        <v>0</v>
      </c>
      <c r="AC14" s="4">
        <f>NI!AC15+SI!AC14</f>
        <v>0</v>
      </c>
      <c r="AD14" s="4">
        <v>0</v>
      </c>
      <c r="AE14" s="19">
        <f t="shared" si="4"/>
        <v>3574287.65</v>
      </c>
      <c r="AF14" s="19">
        <f t="shared" si="5"/>
        <v>110.08789782394912</v>
      </c>
      <c r="AG14" s="7"/>
      <c r="AH14" s="78">
        <v>42056</v>
      </c>
      <c r="AI14" s="3">
        <v>8</v>
      </c>
      <c r="AJ14" s="4">
        <v>9224437.8300000019</v>
      </c>
      <c r="AK14" s="4">
        <v>4027977.7299999995</v>
      </c>
      <c r="AL14" s="4">
        <v>238301</v>
      </c>
      <c r="AM14" s="4">
        <v>127626</v>
      </c>
      <c r="AN14" s="4">
        <v>0</v>
      </c>
      <c r="AO14" s="4">
        <v>0</v>
      </c>
      <c r="AP14" s="4">
        <v>0</v>
      </c>
      <c r="AQ14" s="4">
        <v>498</v>
      </c>
      <c r="AR14" s="4">
        <v>0</v>
      </c>
      <c r="AS14" s="19">
        <v>13619332.560000002</v>
      </c>
      <c r="AT14" s="4">
        <v>5602238.5200000005</v>
      </c>
      <c r="AU14" s="4">
        <v>95.374260045529539</v>
      </c>
      <c r="AV14" s="4">
        <v>2971623.7</v>
      </c>
      <c r="AW14" s="4">
        <v>99.813824292493308</v>
      </c>
      <c r="AX14" s="4">
        <v>214795.6</v>
      </c>
      <c r="AY14" s="4">
        <v>124.55943786589484</v>
      </c>
      <c r="AZ14" s="4">
        <v>105815.85</v>
      </c>
      <c r="BA14" s="4">
        <v>87.443114512848013</v>
      </c>
      <c r="BB14" s="4">
        <v>0</v>
      </c>
      <c r="BC14" s="4">
        <v>0</v>
      </c>
      <c r="BD14" s="4">
        <v>0</v>
      </c>
      <c r="BE14" s="4">
        <v>0</v>
      </c>
      <c r="BF14" s="4">
        <v>0</v>
      </c>
      <c r="BG14" s="4">
        <v>0</v>
      </c>
      <c r="BH14" s="4">
        <v>498</v>
      </c>
      <c r="BI14" s="4">
        <v>58</v>
      </c>
      <c r="BJ14" s="4">
        <v>0</v>
      </c>
      <c r="BK14" s="4">
        <v>0</v>
      </c>
      <c r="BL14" s="19">
        <v>8895463.6699999999</v>
      </c>
      <c r="BM14" s="19">
        <v>97.463396641511252</v>
      </c>
    </row>
    <row r="15" spans="1:65" ht="20" customHeight="1" x14ac:dyDescent="0.15">
      <c r="A15" s="78">
        <v>42434</v>
      </c>
      <c r="B15" s="3">
        <v>9</v>
      </c>
      <c r="C15" s="4">
        <f>NI!C15+SI!C15</f>
        <v>1769881.2</v>
      </c>
      <c r="D15" s="4">
        <f>NI!D15+SI!D15</f>
        <v>1601228.3</v>
      </c>
      <c r="E15" s="4">
        <f>NI!E15+SI!E15</f>
        <v>195876</v>
      </c>
      <c r="F15" s="4">
        <f>NI!F15+SI!F15</f>
        <v>66647</v>
      </c>
      <c r="G15" s="4">
        <f>NI!G15+SI!G15</f>
        <v>0</v>
      </c>
      <c r="H15" s="4">
        <f>NI!H15+SI!H15</f>
        <v>0</v>
      </c>
      <c r="I15" s="4">
        <f>NI!I15+SI!I15</f>
        <v>0</v>
      </c>
      <c r="J15" s="4">
        <f>NI!J15+SI!J15</f>
        <v>498</v>
      </c>
      <c r="K15" s="4">
        <f>NI!K15+SI!K15</f>
        <v>171</v>
      </c>
      <c r="L15" s="19">
        <f t="shared" si="3"/>
        <v>3634301.5</v>
      </c>
      <c r="M15" s="4">
        <f>NI!M15+SI!M15</f>
        <v>1229909.3999999999</v>
      </c>
      <c r="N15" s="4">
        <f>(NI!M15*NI!N15+SI!M15*SI!N15)/M15</f>
        <v>100.9060392775003</v>
      </c>
      <c r="O15" s="4">
        <f>NI!O15+SI!O15</f>
        <v>1244135.3999999999</v>
      </c>
      <c r="P15" s="4">
        <f>(NI!O15*NI!P15+SI!O15*SI!P15)/O15</f>
        <v>106.72571152323999</v>
      </c>
      <c r="Q15" s="4">
        <f>NI!Q15+SI!Q15</f>
        <v>150784</v>
      </c>
      <c r="R15" s="4">
        <f>(NI!Q15*NI!R15+SI!Q15*SI!R15)/Q15</f>
        <v>123.00701295854998</v>
      </c>
      <c r="S15" s="4">
        <f>NI!S15+SI!S15</f>
        <v>52576</v>
      </c>
      <c r="T15" s="4">
        <f>(NI!S15*NI!T15+SI!S15*SI!T15)/S15</f>
        <v>99.598162374353308</v>
      </c>
      <c r="U15" s="4">
        <v>0</v>
      </c>
      <c r="V15" s="4">
        <v>0</v>
      </c>
      <c r="W15" s="4">
        <f>NI!W16+SI!W15</f>
        <v>0</v>
      </c>
      <c r="X15" s="4">
        <v>0</v>
      </c>
      <c r="Y15" s="4">
        <f>NI!Y16+SI!Y15</f>
        <v>0</v>
      </c>
      <c r="Z15" s="4">
        <v>0</v>
      </c>
      <c r="AA15" s="4">
        <f>NI!AA15+SI!AA15</f>
        <v>498</v>
      </c>
      <c r="AB15" s="4">
        <f>(NI!AA15*NI!AB15+SI!AA15*SI!AB15)/AA15</f>
        <v>57</v>
      </c>
      <c r="AC15" s="4">
        <f>NI!AC16+SI!AC15</f>
        <v>0</v>
      </c>
      <c r="AD15" s="4">
        <v>0</v>
      </c>
      <c r="AE15" s="19">
        <f t="shared" si="4"/>
        <v>2677902.7999999998</v>
      </c>
      <c r="AF15" s="19">
        <f t="shared" si="5"/>
        <v>104.82041037761103</v>
      </c>
      <c r="AG15" s="7"/>
      <c r="AH15" s="78">
        <v>42063</v>
      </c>
      <c r="AI15" s="3">
        <v>9</v>
      </c>
      <c r="AJ15" s="4">
        <v>9837296.4499999993</v>
      </c>
      <c r="AK15" s="4">
        <v>4143759.63</v>
      </c>
      <c r="AL15" s="4">
        <v>181811.20000000001</v>
      </c>
      <c r="AM15" s="4">
        <v>130929.65</v>
      </c>
      <c r="AN15" s="4">
        <v>0</v>
      </c>
      <c r="AO15" s="4">
        <v>0</v>
      </c>
      <c r="AP15" s="4">
        <v>0</v>
      </c>
      <c r="AQ15" s="4">
        <v>0</v>
      </c>
      <c r="AR15" s="4">
        <v>0</v>
      </c>
      <c r="AS15" s="19">
        <v>14294294.929999998</v>
      </c>
      <c r="AT15" s="4">
        <v>6327619.6799999997</v>
      </c>
      <c r="AU15" s="4">
        <v>89.477303572396025</v>
      </c>
      <c r="AV15" s="4">
        <v>3023241.9299999997</v>
      </c>
      <c r="AW15" s="4">
        <v>93.864944594567817</v>
      </c>
      <c r="AX15" s="4">
        <v>167757.6</v>
      </c>
      <c r="AY15" s="4">
        <v>116.66904304452376</v>
      </c>
      <c r="AZ15" s="4">
        <v>116693.4</v>
      </c>
      <c r="BA15" s="4">
        <v>82.926965145026202</v>
      </c>
      <c r="BB15" s="4">
        <v>0</v>
      </c>
      <c r="BC15" s="4">
        <v>0</v>
      </c>
      <c r="BD15" s="4">
        <v>0</v>
      </c>
      <c r="BE15" s="4">
        <v>0</v>
      </c>
      <c r="BF15" s="4">
        <v>0</v>
      </c>
      <c r="BG15" s="4">
        <v>0</v>
      </c>
      <c r="BH15" s="4">
        <v>0</v>
      </c>
      <c r="BI15" s="4">
        <v>0</v>
      </c>
      <c r="BJ15" s="4">
        <v>0</v>
      </c>
      <c r="BK15" s="4">
        <v>0</v>
      </c>
      <c r="BL15" s="19">
        <v>9635810.6099999994</v>
      </c>
      <c r="BM15" s="19">
        <v>91.246377809759821</v>
      </c>
    </row>
    <row r="16" spans="1:65" ht="20" customHeight="1" x14ac:dyDescent="0.15">
      <c r="A16" s="78">
        <v>42441</v>
      </c>
      <c r="B16" s="3">
        <v>10</v>
      </c>
      <c r="C16" s="4">
        <f>NI!C16+SI!C16</f>
        <v>1953578.6</v>
      </c>
      <c r="D16" s="4">
        <f>NI!D16+SI!D16</f>
        <v>1729724.4000000001</v>
      </c>
      <c r="E16" s="4">
        <f>NI!E16+SI!E16</f>
        <v>226211.1</v>
      </c>
      <c r="F16" s="4">
        <f>NI!F16+SI!F16</f>
        <v>75810</v>
      </c>
      <c r="G16" s="4">
        <f>NI!G16+SI!G16</f>
        <v>0</v>
      </c>
      <c r="H16" s="4">
        <f>NI!H16+SI!H16</f>
        <v>0</v>
      </c>
      <c r="I16" s="4">
        <f>NI!I16+SI!I16</f>
        <v>0</v>
      </c>
      <c r="J16" s="4">
        <f>NI!J16+SI!J16</f>
        <v>0</v>
      </c>
      <c r="K16" s="4">
        <f>NI!K16+SI!K16</f>
        <v>0</v>
      </c>
      <c r="L16" s="19">
        <f t="shared" si="3"/>
        <v>3985324.1</v>
      </c>
      <c r="M16" s="4">
        <f>NI!M16+SI!M16</f>
        <v>1413475.4</v>
      </c>
      <c r="N16" s="4">
        <f>(NI!M16*NI!N16+SI!M16*SI!N16)/M16</f>
        <v>98.434784757236244</v>
      </c>
      <c r="O16" s="4">
        <f>NI!O16+SI!O16</f>
        <v>1525756.7000000002</v>
      </c>
      <c r="P16" s="4">
        <f>(NI!O16*NI!P16+SI!O16*SI!P16)/O16</f>
        <v>105.21714763318245</v>
      </c>
      <c r="Q16" s="4">
        <f>NI!Q16+SI!Q16</f>
        <v>178599.2</v>
      </c>
      <c r="R16" s="4">
        <f>(NI!Q16*NI!R16+SI!Q16*SI!R16)/Q16</f>
        <v>117.63775999484039</v>
      </c>
      <c r="S16" s="4">
        <f>NI!S16+SI!S16</f>
        <v>54034</v>
      </c>
      <c r="T16" s="4">
        <f>(NI!S16*NI!T16+SI!S16*SI!T16)/S16</f>
        <v>101.50088822504348</v>
      </c>
      <c r="U16" s="4">
        <v>0</v>
      </c>
      <c r="V16" s="4">
        <v>0</v>
      </c>
      <c r="W16" s="4">
        <f>NI!W17+SI!W16</f>
        <v>0</v>
      </c>
      <c r="X16" s="4">
        <v>0</v>
      </c>
      <c r="Y16" s="4">
        <f>NI!Y17+SI!Y16</f>
        <v>0</v>
      </c>
      <c r="Z16" s="4">
        <v>0</v>
      </c>
      <c r="AA16" s="4">
        <f>NI!AA16+SI!AA16</f>
        <v>0</v>
      </c>
      <c r="AB16" s="4">
        <v>0</v>
      </c>
      <c r="AC16" s="4">
        <f>NI!AC17+SI!AC16</f>
        <v>0</v>
      </c>
      <c r="AD16" s="4">
        <v>0</v>
      </c>
      <c r="AE16" s="19">
        <f t="shared" si="4"/>
        <v>3171865.3000000003</v>
      </c>
      <c r="AF16" s="19">
        <f t="shared" si="5"/>
        <v>102.8307928253095</v>
      </c>
      <c r="AG16" s="7"/>
      <c r="AH16" s="78">
        <v>42070</v>
      </c>
      <c r="AI16" s="3">
        <v>10</v>
      </c>
      <c r="AJ16" s="4">
        <v>3713581.24</v>
      </c>
      <c r="AK16" s="4">
        <v>2812799.38</v>
      </c>
      <c r="AL16" s="4">
        <v>149945.29999999999</v>
      </c>
      <c r="AM16" s="4">
        <v>110932.35</v>
      </c>
      <c r="AN16" s="4">
        <v>0</v>
      </c>
      <c r="AO16" s="4">
        <v>0</v>
      </c>
      <c r="AP16" s="4">
        <v>0</v>
      </c>
      <c r="AQ16" s="4">
        <v>1466</v>
      </c>
      <c r="AR16" s="4">
        <v>0</v>
      </c>
      <c r="AS16" s="19">
        <v>6787258.2699999996</v>
      </c>
      <c r="AT16" s="4">
        <v>2364470.46</v>
      </c>
      <c r="AU16" s="4">
        <v>89.172691743069862</v>
      </c>
      <c r="AV16" s="4">
        <v>2132063.23</v>
      </c>
      <c r="AW16" s="4">
        <v>91.534539710558803</v>
      </c>
      <c r="AX16" s="4">
        <v>134258.4</v>
      </c>
      <c r="AY16" s="4">
        <v>114.05283998743172</v>
      </c>
      <c r="AZ16" s="4">
        <v>80997.3</v>
      </c>
      <c r="BA16" s="4">
        <v>80.914358239417865</v>
      </c>
      <c r="BB16" s="4">
        <v>0</v>
      </c>
      <c r="BC16" s="4">
        <v>0</v>
      </c>
      <c r="BD16" s="4">
        <v>0</v>
      </c>
      <c r="BE16" s="4">
        <v>0</v>
      </c>
      <c r="BF16" s="4">
        <v>0</v>
      </c>
      <c r="BG16" s="4">
        <v>0</v>
      </c>
      <c r="BH16" s="4">
        <v>1466</v>
      </c>
      <c r="BI16" s="4">
        <v>50.339699000000003</v>
      </c>
      <c r="BJ16" s="4">
        <v>0</v>
      </c>
      <c r="BK16" s="4">
        <v>0</v>
      </c>
      <c r="BL16" s="19">
        <v>4711789.3899999997</v>
      </c>
      <c r="BM16" s="19">
        <v>90.808392057147117</v>
      </c>
    </row>
    <row r="17" spans="1:65" ht="20" customHeight="1" x14ac:dyDescent="0.15">
      <c r="A17" s="78">
        <v>42448</v>
      </c>
      <c r="B17" s="3">
        <v>11</v>
      </c>
      <c r="C17" s="4">
        <f>NI!C17+SI!C17</f>
        <v>1982595.54</v>
      </c>
      <c r="D17" s="4">
        <f>NI!D17+SI!D17</f>
        <v>1764910.4500000002</v>
      </c>
      <c r="E17" s="4">
        <f>NI!E17+SI!E17</f>
        <v>287221.68</v>
      </c>
      <c r="F17" s="4">
        <f>NI!F17+SI!F17</f>
        <v>62642.8</v>
      </c>
      <c r="G17" s="4">
        <f>NI!G17+SI!G17</f>
        <v>0</v>
      </c>
      <c r="H17" s="4">
        <f>NI!H17+SI!H17</f>
        <v>0</v>
      </c>
      <c r="I17" s="4">
        <f>NI!I17+SI!I17</f>
        <v>0</v>
      </c>
      <c r="J17" s="4">
        <f>NI!J17+SI!J17</f>
        <v>0</v>
      </c>
      <c r="K17" s="4">
        <f>NI!K17+SI!K17</f>
        <v>173</v>
      </c>
      <c r="L17" s="19">
        <f t="shared" si="3"/>
        <v>4097543.47</v>
      </c>
      <c r="M17" s="4">
        <f>NI!M17+SI!M17</f>
        <v>1504749.72</v>
      </c>
      <c r="N17" s="4">
        <f>(NI!M17*NI!N17+SI!M17*SI!N17)/M17</f>
        <v>99.889175624802064</v>
      </c>
      <c r="O17" s="4">
        <f>NI!O17+SI!O17</f>
        <v>1594774.05</v>
      </c>
      <c r="P17" s="4">
        <f>(NI!O17*NI!P17+SI!O17*SI!P17)/O17</f>
        <v>107.70411667181</v>
      </c>
      <c r="Q17" s="4">
        <f>NI!Q17+SI!Q17</f>
        <v>196677.98</v>
      </c>
      <c r="R17" s="4">
        <f>(NI!Q17*NI!R17+SI!Q17*SI!R17)/Q17</f>
        <v>135.5102230052677</v>
      </c>
      <c r="S17" s="4">
        <f>NI!S17+SI!S17</f>
        <v>46319.8</v>
      </c>
      <c r="T17" s="4">
        <f>(NI!S17*NI!T17+SI!S17*SI!T17)/S17</f>
        <v>99.529194340048946</v>
      </c>
      <c r="U17" s="4">
        <v>0</v>
      </c>
      <c r="V17" s="4">
        <v>0</v>
      </c>
      <c r="W17" s="4">
        <f>NI!W18+SI!W17</f>
        <v>0</v>
      </c>
      <c r="X17" s="4">
        <v>0</v>
      </c>
      <c r="Y17" s="4">
        <f>NI!Y18+SI!Y17</f>
        <v>0</v>
      </c>
      <c r="Z17" s="4">
        <v>0</v>
      </c>
      <c r="AA17" s="4">
        <f>NI!AA17+SI!AA17</f>
        <v>0</v>
      </c>
      <c r="AB17" s="4">
        <v>0</v>
      </c>
      <c r="AC17" s="4">
        <f>NI!AC18+SI!AC17</f>
        <v>173</v>
      </c>
      <c r="AD17" s="4">
        <f>(NI!AC17*NI!AD17+SI!AC17*SI!AD17)/AC17</f>
        <v>90</v>
      </c>
      <c r="AE17" s="19">
        <f t="shared" si="4"/>
        <v>3342694.55</v>
      </c>
      <c r="AF17" s="19">
        <f t="shared" si="5"/>
        <v>105.70800096133357</v>
      </c>
      <c r="AG17" s="7"/>
      <c r="AH17" s="78">
        <v>42077</v>
      </c>
      <c r="AI17" s="3">
        <v>11</v>
      </c>
      <c r="AJ17" s="4">
        <v>5782595.9700000007</v>
      </c>
      <c r="AK17" s="4">
        <v>2676738.9500000002</v>
      </c>
      <c r="AL17" s="4">
        <v>180812.35</v>
      </c>
      <c r="AM17" s="4">
        <v>104545.75</v>
      </c>
      <c r="AN17" s="4">
        <v>0</v>
      </c>
      <c r="AO17" s="4">
        <v>0</v>
      </c>
      <c r="AP17" s="4">
        <v>0</v>
      </c>
      <c r="AQ17" s="4">
        <v>478</v>
      </c>
      <c r="AR17" s="4">
        <v>0</v>
      </c>
      <c r="AS17" s="19">
        <v>8746159.0200000014</v>
      </c>
      <c r="AT17" s="4">
        <v>4006502.39</v>
      </c>
      <c r="AU17" s="4">
        <v>84.523445259825706</v>
      </c>
      <c r="AV17" s="4">
        <v>2158481.7999999998</v>
      </c>
      <c r="AW17" s="4">
        <v>91.769764700967286</v>
      </c>
      <c r="AX17" s="4">
        <v>168167.15</v>
      </c>
      <c r="AY17" s="4">
        <v>132.91630302686019</v>
      </c>
      <c r="AZ17" s="4">
        <v>71026.399999999994</v>
      </c>
      <c r="BA17" s="4">
        <v>81.671921579103</v>
      </c>
      <c r="BB17" s="4">
        <v>0</v>
      </c>
      <c r="BC17" s="4">
        <v>0</v>
      </c>
      <c r="BD17" s="4">
        <v>0</v>
      </c>
      <c r="BE17" s="4">
        <v>0</v>
      </c>
      <c r="BF17" s="4">
        <v>0</v>
      </c>
      <c r="BG17" s="4">
        <v>0</v>
      </c>
      <c r="BH17" s="4">
        <v>478</v>
      </c>
      <c r="BI17" s="4">
        <v>47</v>
      </c>
      <c r="BJ17" s="4">
        <v>0</v>
      </c>
      <c r="BK17" s="4">
        <v>0</v>
      </c>
      <c r="BL17" s="19">
        <v>6405643.7400000002</v>
      </c>
      <c r="BM17" s="19">
        <v>88.196220662747876</v>
      </c>
    </row>
    <row r="18" spans="1:65" ht="20" customHeight="1" x14ac:dyDescent="0.15">
      <c r="A18" s="78">
        <v>42455</v>
      </c>
      <c r="B18" s="3">
        <v>12</v>
      </c>
      <c r="C18" s="4">
        <f>NI!C18+SI!C18</f>
        <v>834160</v>
      </c>
      <c r="D18" s="4">
        <f>NI!D18+SI!D18</f>
        <v>444056</v>
      </c>
      <c r="E18" s="4">
        <f>NI!E18+SI!E18</f>
        <v>57360</v>
      </c>
      <c r="F18" s="4">
        <f>NI!F18+SI!F18</f>
        <v>50366</v>
      </c>
      <c r="G18" s="4">
        <f>NI!G18+SI!G18</f>
        <v>0</v>
      </c>
      <c r="H18" s="4">
        <f>NI!H18+SI!H18</f>
        <v>0</v>
      </c>
      <c r="I18" s="4">
        <f>NI!I18+SI!I18</f>
        <v>0</v>
      </c>
      <c r="J18" s="4">
        <f>NI!J18+SI!J18</f>
        <v>172.5</v>
      </c>
      <c r="K18" s="4">
        <f>NI!K18+SI!K18</f>
        <v>0</v>
      </c>
      <c r="L18" s="19">
        <f t="shared" si="3"/>
        <v>1386114.5</v>
      </c>
      <c r="M18" s="4">
        <f>NI!M18+SI!M18</f>
        <v>647197</v>
      </c>
      <c r="N18" s="4">
        <f>(NI!M18*NI!N18+SI!M18*SI!N18)/M18</f>
        <v>88.153866441439007</v>
      </c>
      <c r="O18" s="4">
        <f>NI!O18+SI!O18</f>
        <v>424893</v>
      </c>
      <c r="P18" s="4">
        <f>(NI!O18*NI!P18+SI!O18*SI!P18)/O18</f>
        <v>97.718116508697491</v>
      </c>
      <c r="Q18" s="4">
        <f>NI!Q18+SI!Q18</f>
        <v>51199</v>
      </c>
      <c r="R18" s="4">
        <f>(NI!Q18*NI!R18+SI!Q18*SI!R18)/Q18</f>
        <v>100.3616663523311</v>
      </c>
      <c r="S18" s="4">
        <f>NI!S18+SI!S18</f>
        <v>39374</v>
      </c>
      <c r="T18" s="4">
        <f>(NI!S18*NI!T18+SI!S18*SI!T18)/S18</f>
        <v>93.902955440112763</v>
      </c>
      <c r="U18" s="4">
        <v>0</v>
      </c>
      <c r="V18" s="4">
        <v>0</v>
      </c>
      <c r="W18" s="4">
        <f>NI!W19+SI!W18</f>
        <v>0</v>
      </c>
      <c r="X18" s="4">
        <v>0</v>
      </c>
      <c r="Y18" s="4">
        <f>NI!Y19+SI!Y18</f>
        <v>0</v>
      </c>
      <c r="Z18" s="4">
        <v>0</v>
      </c>
      <c r="AA18" s="7">
        <v>172.5</v>
      </c>
      <c r="AB18" s="4">
        <f>(NI!AA18*NI!AB18+SI!AA18*SI!AB18)/AA18</f>
        <v>103</v>
      </c>
      <c r="AC18" s="4">
        <f>NI!AC19+SI!AC18</f>
        <v>0</v>
      </c>
      <c r="AD18" s="4">
        <v>0</v>
      </c>
      <c r="AE18" s="19">
        <f t="shared" si="4"/>
        <v>1162835.5</v>
      </c>
      <c r="AF18" s="19">
        <f t="shared" si="5"/>
        <v>92.382956144787457</v>
      </c>
      <c r="AG18" s="7"/>
      <c r="AH18" s="78">
        <v>42084</v>
      </c>
      <c r="AI18" s="3">
        <v>12</v>
      </c>
      <c r="AJ18" s="4">
        <v>1561192.8</v>
      </c>
      <c r="AK18" s="4">
        <v>1736627.1</v>
      </c>
      <c r="AL18" s="4">
        <v>141247</v>
      </c>
      <c r="AM18" s="4">
        <v>80891</v>
      </c>
      <c r="AN18" s="4">
        <v>0</v>
      </c>
      <c r="AO18" s="4">
        <v>0</v>
      </c>
      <c r="AP18" s="4">
        <v>0</v>
      </c>
      <c r="AQ18" s="4">
        <v>418</v>
      </c>
      <c r="AR18" s="4">
        <v>1386</v>
      </c>
      <c r="AS18" s="19">
        <v>3521821.9000000004</v>
      </c>
      <c r="AT18" s="4">
        <v>1258178</v>
      </c>
      <c r="AU18" s="4">
        <v>78.26835009314064</v>
      </c>
      <c r="AV18" s="4">
        <v>1386787.5999999999</v>
      </c>
      <c r="AW18" s="4">
        <v>88.968177590278941</v>
      </c>
      <c r="AX18" s="4">
        <v>127369.4</v>
      </c>
      <c r="AY18" s="4">
        <v>115.4402165995773</v>
      </c>
      <c r="AZ18" s="4">
        <v>65036</v>
      </c>
      <c r="BA18" s="4">
        <v>79.542068733486062</v>
      </c>
      <c r="BB18" s="4">
        <v>0</v>
      </c>
      <c r="BC18" s="4">
        <v>0</v>
      </c>
      <c r="BD18" s="4">
        <v>0</v>
      </c>
      <c r="BE18" s="4">
        <v>0</v>
      </c>
      <c r="BF18" s="4">
        <v>0</v>
      </c>
      <c r="BG18" s="4">
        <v>0</v>
      </c>
      <c r="BH18" s="4">
        <v>0</v>
      </c>
      <c r="BI18" s="4">
        <v>0</v>
      </c>
      <c r="BJ18" s="4">
        <v>0</v>
      </c>
      <c r="BK18" s="4">
        <v>0</v>
      </c>
      <c r="BL18" s="19">
        <v>2837848.9999999995</v>
      </c>
      <c r="BM18" s="19">
        <v>85.189379972857424</v>
      </c>
    </row>
    <row r="19" spans="1:65" ht="20" customHeight="1" x14ac:dyDescent="0.15">
      <c r="A19" s="78">
        <v>42462</v>
      </c>
      <c r="B19" s="3">
        <v>13</v>
      </c>
      <c r="C19" s="4">
        <f>NI!C19+SI!C19</f>
        <v>2541729.2000000002</v>
      </c>
      <c r="D19" s="4">
        <f>NI!D19+SI!D19</f>
        <v>1492272.4</v>
      </c>
      <c r="E19" s="4">
        <f>NI!E19+SI!E19</f>
        <v>194922.55</v>
      </c>
      <c r="F19" s="4">
        <f>NI!F19+SI!F19</f>
        <v>56385</v>
      </c>
      <c r="G19" s="4">
        <f>NI!G19+SI!G19</f>
        <v>0</v>
      </c>
      <c r="H19" s="4">
        <f>NI!H19+SI!H19</f>
        <v>0</v>
      </c>
      <c r="I19" s="4">
        <f>NI!I19+SI!I19</f>
        <v>0</v>
      </c>
      <c r="J19" s="4">
        <f>NI!J19+SI!J19</f>
        <v>670.5</v>
      </c>
      <c r="K19" s="4">
        <f>NI!K19+SI!K19</f>
        <v>341</v>
      </c>
      <c r="L19" s="19">
        <f t="shared" ref="L19:L24" si="6">SUM(C19:K19)</f>
        <v>4286320.6500000004</v>
      </c>
      <c r="M19" s="4">
        <f>NI!M19+SI!M19</f>
        <v>1797838</v>
      </c>
      <c r="N19" s="4">
        <f>(NI!M19*NI!N19+SI!M19*SI!N19)/M19</f>
        <v>115.7918299702975</v>
      </c>
      <c r="O19" s="4">
        <f>NI!O19+SI!O19</f>
        <v>1357904.4</v>
      </c>
      <c r="P19" s="4">
        <f>(NI!O19*NI!P19+SI!O19*SI!P19)/O19</f>
        <v>115.69468982413321</v>
      </c>
      <c r="Q19" s="4">
        <f>NI!Q19+SI!Q19</f>
        <v>166939.29999999999</v>
      </c>
      <c r="R19" s="4">
        <f>(NI!Q19*NI!R19+SI!Q19*SI!R19)/Q19</f>
        <v>125.84809466160696</v>
      </c>
      <c r="S19" s="4">
        <f>NI!S19+SI!S19</f>
        <v>39010</v>
      </c>
      <c r="T19" s="4">
        <f>(NI!S19*NI!T19+SI!S19*SI!T19)/S19</f>
        <v>99.186900585490889</v>
      </c>
      <c r="U19" s="4">
        <v>0</v>
      </c>
      <c r="V19" s="4">
        <v>0</v>
      </c>
      <c r="W19" s="4">
        <f>NI!W20+SI!W19</f>
        <v>0</v>
      </c>
      <c r="X19" s="4">
        <v>0</v>
      </c>
      <c r="Y19" s="4">
        <f>NI!Y20+SI!Y19</f>
        <v>0</v>
      </c>
      <c r="Z19" s="4">
        <v>0</v>
      </c>
      <c r="AA19" s="4">
        <f>NI!AA19+SI!AA19</f>
        <v>670.5</v>
      </c>
      <c r="AB19" s="4">
        <f>(NI!AA19*NI!AB19+SI!AA19*SI!AB19)/AA19</f>
        <v>73.174496644295303</v>
      </c>
      <c r="AC19" s="4">
        <f>NI!AC20+SI!AC19</f>
        <v>0</v>
      </c>
      <c r="AD19" s="4">
        <v>0</v>
      </c>
      <c r="AE19" s="19">
        <f t="shared" ref="AE19:AE24" si="7">M19+O19+Q19+S19+U19+W19+Y19+AA19+AC19</f>
        <v>3362362.1999999997</v>
      </c>
      <c r="AF19" s="19">
        <f t="shared" ref="AF19:AF24" si="8">(M19*N19+O19*P19+Q19*R19+S19*T19+W19*X19+Y19*Z19+AA19*AB19+AC19*AD19+U19*V19)/AE19</f>
        <v>116.05073888230953</v>
      </c>
      <c r="AG19" s="7"/>
      <c r="AH19" s="78">
        <v>42091</v>
      </c>
      <c r="AI19" s="3">
        <v>13</v>
      </c>
      <c r="AJ19" s="4">
        <v>3908563.0900000003</v>
      </c>
      <c r="AK19" s="4">
        <v>2578830.23</v>
      </c>
      <c r="AL19" s="4">
        <v>129970.4</v>
      </c>
      <c r="AM19" s="4">
        <v>116942.65</v>
      </c>
      <c r="AN19" s="4">
        <v>0</v>
      </c>
      <c r="AO19" s="4">
        <v>0</v>
      </c>
      <c r="AP19" s="4">
        <v>0</v>
      </c>
      <c r="AQ19" s="4">
        <v>0</v>
      </c>
      <c r="AR19" s="4">
        <v>692</v>
      </c>
      <c r="AS19" s="19">
        <v>6735416.370000001</v>
      </c>
      <c r="AT19" s="4">
        <v>2904403.69</v>
      </c>
      <c r="AU19" s="4">
        <v>88.804609783555691</v>
      </c>
      <c r="AV19" s="4">
        <v>2038435.48</v>
      </c>
      <c r="AW19" s="4">
        <v>91.398039196354617</v>
      </c>
      <c r="AX19" s="4">
        <v>116953.2</v>
      </c>
      <c r="AY19" s="4">
        <v>118.89383891408188</v>
      </c>
      <c r="AZ19" s="4">
        <v>91410.85</v>
      </c>
      <c r="BA19" s="4">
        <v>71.008856926944674</v>
      </c>
      <c r="BB19" s="4">
        <v>0</v>
      </c>
      <c r="BC19" s="4">
        <v>0</v>
      </c>
      <c r="BD19" s="4">
        <v>0</v>
      </c>
      <c r="BE19" s="4">
        <v>0</v>
      </c>
      <c r="BF19" s="4">
        <v>0</v>
      </c>
      <c r="BG19" s="4">
        <v>0</v>
      </c>
      <c r="BH19" s="4">
        <v>0</v>
      </c>
      <c r="BI19" s="4">
        <v>0</v>
      </c>
      <c r="BJ19" s="4">
        <v>0</v>
      </c>
      <c r="BK19" s="4">
        <v>0</v>
      </c>
      <c r="BL19" s="19">
        <v>5151203.22</v>
      </c>
      <c r="BM19" s="19">
        <v>90.198234721393106</v>
      </c>
    </row>
    <row r="20" spans="1:65" ht="20" customHeight="1" x14ac:dyDescent="0.15">
      <c r="A20" s="78">
        <v>42469</v>
      </c>
      <c r="B20" s="11">
        <v>14</v>
      </c>
      <c r="C20" s="4">
        <f>NI!C20+SI!C20</f>
        <v>3195284.9699999997</v>
      </c>
      <c r="D20" s="4">
        <f>NI!D20+SI!D20</f>
        <v>1689367.7999999998</v>
      </c>
      <c r="E20" s="4">
        <f>NI!E20+SI!E20</f>
        <v>188041.28</v>
      </c>
      <c r="F20" s="4">
        <f>NI!F20+SI!F20</f>
        <v>62199.6</v>
      </c>
      <c r="G20" s="4">
        <f>NI!G20+SI!G20</f>
        <v>0</v>
      </c>
      <c r="H20" s="4">
        <f>NI!H20+SI!H20</f>
        <v>0</v>
      </c>
      <c r="I20" s="4">
        <f>NI!I20+SI!I20</f>
        <v>0</v>
      </c>
      <c r="J20" s="4">
        <f>NI!J20+SI!J20</f>
        <v>498</v>
      </c>
      <c r="K20" s="4">
        <f>NI!K20+SI!K20</f>
        <v>342</v>
      </c>
      <c r="L20" s="19">
        <f t="shared" si="6"/>
        <v>5135733.6499999994</v>
      </c>
      <c r="M20" s="4">
        <f>NI!M20+SI!M20</f>
        <v>2190465.67</v>
      </c>
      <c r="N20" s="4">
        <f>(NI!M20*NI!N20+SI!M20*SI!N20)/M20</f>
        <v>139.22957754242594</v>
      </c>
      <c r="O20" s="4">
        <f>NI!O20+SI!O20</f>
        <v>1399257.2999999998</v>
      </c>
      <c r="P20" s="4">
        <f>(NI!O20*NI!P20+SI!O20*SI!P20)/O20</f>
        <v>122.22710742604619</v>
      </c>
      <c r="Q20" s="4">
        <f>NI!Q20+SI!Q20</f>
        <v>137744.58000000002</v>
      </c>
      <c r="R20" s="4">
        <f>(NI!Q20*NI!R20+SI!Q20*SI!R20)/Q20</f>
        <v>145.01861947222631</v>
      </c>
      <c r="S20" s="4">
        <f>NI!S20+SI!S20</f>
        <v>41385.599999999999</v>
      </c>
      <c r="T20" s="4">
        <f>(NI!S20*NI!T20+SI!S20*SI!T20)/S20</f>
        <v>105.55340430058764</v>
      </c>
      <c r="U20" s="4">
        <v>0</v>
      </c>
      <c r="V20" s="4">
        <v>0</v>
      </c>
      <c r="W20" s="4">
        <f>NI!W21+SI!W20</f>
        <v>0</v>
      </c>
      <c r="X20" s="4">
        <v>0</v>
      </c>
      <c r="Y20" s="4">
        <f>NI!Y21+SI!Y20</f>
        <v>0</v>
      </c>
      <c r="Z20" s="4">
        <v>0</v>
      </c>
      <c r="AA20" s="4">
        <f>NI!AA20+SI!AA20</f>
        <v>498</v>
      </c>
      <c r="AB20" s="4">
        <f>(NI!AA20*NI!AB20+SI!AA20*SI!AB20)/AA20</f>
        <v>60</v>
      </c>
      <c r="AC20" s="4">
        <f>NI!AC21+SI!AC20</f>
        <v>170</v>
      </c>
      <c r="AD20" s="4">
        <f>(NI!AC20*NI!AD20+SI!AC20*SI!AD20)/AC20</f>
        <v>90</v>
      </c>
      <c r="AE20" s="19">
        <f t="shared" si="7"/>
        <v>3769521.15</v>
      </c>
      <c r="AF20" s="19">
        <f t="shared" si="8"/>
        <v>132.74733369766881</v>
      </c>
      <c r="AG20" s="7"/>
      <c r="AH20" s="78">
        <v>42098</v>
      </c>
      <c r="AI20" s="3">
        <v>14</v>
      </c>
      <c r="AJ20" s="4">
        <v>3491366.4</v>
      </c>
      <c r="AK20" s="4">
        <v>1174601.6000000001</v>
      </c>
      <c r="AL20" s="4">
        <v>44780.5</v>
      </c>
      <c r="AM20" s="4">
        <v>62659</v>
      </c>
      <c r="AN20" s="4">
        <v>0</v>
      </c>
      <c r="AO20" s="4">
        <v>0</v>
      </c>
      <c r="AP20" s="4">
        <v>0</v>
      </c>
      <c r="AQ20" s="4">
        <v>0</v>
      </c>
      <c r="AR20" s="4">
        <v>2076</v>
      </c>
      <c r="AS20" s="19">
        <v>4775483.5</v>
      </c>
      <c r="AT20" s="4">
        <v>2193211.4</v>
      </c>
      <c r="AU20" s="4">
        <v>97.538502792644167</v>
      </c>
      <c r="AV20" s="4">
        <v>850079.8</v>
      </c>
      <c r="AW20" s="4">
        <v>85.32517552876989</v>
      </c>
      <c r="AX20" s="4">
        <v>38937.1</v>
      </c>
      <c r="AY20" s="4">
        <v>94.691714747405442</v>
      </c>
      <c r="AZ20" s="4">
        <v>29715</v>
      </c>
      <c r="BA20" s="4">
        <v>90.054012846407531</v>
      </c>
      <c r="BB20" s="4">
        <v>0</v>
      </c>
      <c r="BC20" s="4">
        <v>0</v>
      </c>
      <c r="BD20" s="4">
        <v>0</v>
      </c>
      <c r="BE20" s="4">
        <v>0</v>
      </c>
      <c r="BF20" s="4">
        <v>0</v>
      </c>
      <c r="BG20" s="4">
        <v>0</v>
      </c>
      <c r="BH20" s="4">
        <v>0</v>
      </c>
      <c r="BI20" s="4">
        <v>0</v>
      </c>
      <c r="BJ20" s="4">
        <v>347</v>
      </c>
      <c r="BK20" s="4">
        <v>50</v>
      </c>
      <c r="BL20" s="19">
        <v>3112290.3000000003</v>
      </c>
      <c r="BM20" s="19">
        <v>94.090223579157367</v>
      </c>
    </row>
    <row r="21" spans="1:65" ht="20" customHeight="1" x14ac:dyDescent="0.15">
      <c r="A21" s="78">
        <v>42476</v>
      </c>
      <c r="B21" s="11">
        <v>15</v>
      </c>
      <c r="C21" s="4">
        <f>NI!C21+SI!C21</f>
        <v>4805489.34</v>
      </c>
      <c r="D21" s="4">
        <f>NI!D21+SI!D21</f>
        <v>2364559.25</v>
      </c>
      <c r="E21" s="4">
        <f>NI!E21+SI!E21</f>
        <v>346428.2</v>
      </c>
      <c r="F21" s="4">
        <f>NI!F21+SI!F21</f>
        <v>65419.6</v>
      </c>
      <c r="G21" s="4">
        <f>NI!G21+SI!G21</f>
        <v>0</v>
      </c>
      <c r="H21" s="4">
        <f>NI!H21+SI!H21</f>
        <v>0</v>
      </c>
      <c r="I21" s="4">
        <f>NI!I21+SI!I21</f>
        <v>0</v>
      </c>
      <c r="J21" s="4">
        <f>NI!J21+SI!J21</f>
        <v>498</v>
      </c>
      <c r="K21" s="4">
        <f>NI!K21+SI!K21</f>
        <v>342</v>
      </c>
      <c r="L21" s="19">
        <f t="shared" si="6"/>
        <v>7582736.3899999997</v>
      </c>
      <c r="M21" s="4">
        <f>NI!M21+SI!M21</f>
        <v>3180261.79</v>
      </c>
      <c r="N21" s="4">
        <f>(NI!M21*NI!N21+SI!M21*SI!N21)/M21</f>
        <v>138.77088062839783</v>
      </c>
      <c r="O21" s="4">
        <f>NI!O21+SI!O21</f>
        <v>1986763.25</v>
      </c>
      <c r="P21" s="4">
        <f>(NI!O21*NI!P21+SI!O21*SI!P21)/O21</f>
        <v>124.82635865054445</v>
      </c>
      <c r="Q21" s="4">
        <f>NI!Q21+SI!Q21</f>
        <v>318917.40000000002</v>
      </c>
      <c r="R21" s="4">
        <f>(NI!Q21*NI!R21+SI!Q21*SI!R21)/Q21</f>
        <v>186.94846523043708</v>
      </c>
      <c r="S21" s="4">
        <f>NI!S21+SI!S21</f>
        <v>60019.6</v>
      </c>
      <c r="T21" s="4">
        <f>(NI!S21*NI!T21+SI!S21*SI!T21)/S21</f>
        <v>105.09833058824783</v>
      </c>
      <c r="U21" s="4">
        <v>0</v>
      </c>
      <c r="V21" s="4">
        <v>0</v>
      </c>
      <c r="W21" s="4">
        <f>NI!W22+SI!W21</f>
        <v>0</v>
      </c>
      <c r="X21" s="4">
        <v>0</v>
      </c>
      <c r="Y21" s="4">
        <f>NI!Y22+SI!Y21</f>
        <v>0</v>
      </c>
      <c r="Z21" s="4">
        <v>0</v>
      </c>
      <c r="AA21" s="4">
        <f>NI!AA21+SI!AA21</f>
        <v>498</v>
      </c>
      <c r="AB21" s="4">
        <f>(NI!AA21*NI!AB21+SI!AA21*SI!AB21)/AA21</f>
        <v>56</v>
      </c>
      <c r="AC21" s="4">
        <f>NI!AC22+SI!AC21</f>
        <v>0</v>
      </c>
      <c r="AD21" s="4">
        <v>0</v>
      </c>
      <c r="AE21" s="19">
        <f t="shared" si="7"/>
        <v>5546460.04</v>
      </c>
      <c r="AF21" s="19">
        <f t="shared" si="8"/>
        <v>136.17426466723845</v>
      </c>
      <c r="AG21" s="7"/>
      <c r="AH21" s="78">
        <v>42105</v>
      </c>
      <c r="AI21" s="11">
        <v>15</v>
      </c>
      <c r="AJ21" s="4">
        <v>3784912.85</v>
      </c>
      <c r="AK21" s="4">
        <v>2131321.4500000002</v>
      </c>
      <c r="AL21" s="4">
        <v>168606.80000000002</v>
      </c>
      <c r="AM21" s="4">
        <v>76386.399999999994</v>
      </c>
      <c r="AN21" s="4">
        <v>0</v>
      </c>
      <c r="AO21" s="4">
        <v>0</v>
      </c>
      <c r="AP21" s="4">
        <v>0</v>
      </c>
      <c r="AQ21" s="4">
        <v>416</v>
      </c>
      <c r="AR21" s="4">
        <v>1731</v>
      </c>
      <c r="AS21" s="19">
        <v>6162958.5000000009</v>
      </c>
      <c r="AT21" s="4">
        <v>2547370.25</v>
      </c>
      <c r="AU21" s="4">
        <v>113.68215027929618</v>
      </c>
      <c r="AV21" s="4">
        <v>1777884.3499999999</v>
      </c>
      <c r="AW21" s="4">
        <v>99.590502312775115</v>
      </c>
      <c r="AX21" s="4">
        <v>138842.79999999999</v>
      </c>
      <c r="AY21" s="4">
        <v>125.47835348370965</v>
      </c>
      <c r="AZ21" s="4">
        <v>28113</v>
      </c>
      <c r="BA21" s="4">
        <v>91.119766007612142</v>
      </c>
      <c r="BB21" s="4">
        <v>0</v>
      </c>
      <c r="BC21" s="4">
        <v>0</v>
      </c>
      <c r="BD21" s="4">
        <v>0</v>
      </c>
      <c r="BE21" s="4">
        <v>0</v>
      </c>
      <c r="BF21" s="4">
        <v>0</v>
      </c>
      <c r="BG21" s="4">
        <v>0</v>
      </c>
      <c r="BH21" s="4">
        <v>0</v>
      </c>
      <c r="BI21" s="4">
        <v>0</v>
      </c>
      <c r="BJ21" s="4">
        <v>0</v>
      </c>
      <c r="BK21" s="4">
        <v>0</v>
      </c>
      <c r="BL21" s="19">
        <v>4492210.3999999994</v>
      </c>
      <c r="BM21" s="19">
        <v>108.32848322662491</v>
      </c>
    </row>
    <row r="22" spans="1:65" ht="20" customHeight="1" x14ac:dyDescent="0.15">
      <c r="A22" s="78">
        <v>42483</v>
      </c>
      <c r="B22" s="11">
        <v>16</v>
      </c>
      <c r="C22" s="4">
        <f>NI!C22+SI!C22</f>
        <v>5933369.1100000003</v>
      </c>
      <c r="D22" s="4">
        <f>NI!D22+SI!D22</f>
        <v>2912054.37</v>
      </c>
      <c r="E22" s="4">
        <f>NI!E22+SI!E22</f>
        <v>513068.4</v>
      </c>
      <c r="F22" s="4">
        <f>NI!F22+SI!F22</f>
        <v>84369.600000000006</v>
      </c>
      <c r="G22" s="4">
        <f>NI!G22+SI!G22</f>
        <v>0</v>
      </c>
      <c r="H22" s="4">
        <f>NI!H22+SI!H22</f>
        <v>0</v>
      </c>
      <c r="I22" s="4">
        <f>NI!I22+SI!I22</f>
        <v>0</v>
      </c>
      <c r="J22" s="4">
        <f>NI!J22+SI!J22</f>
        <v>3492</v>
      </c>
      <c r="K22" s="4">
        <f>NI!K22+SI!K22</f>
        <v>169</v>
      </c>
      <c r="L22" s="19">
        <f t="shared" si="6"/>
        <v>9446522.4800000004</v>
      </c>
      <c r="M22" s="4">
        <f>NI!M22+SI!M22</f>
        <v>4305202.93</v>
      </c>
      <c r="N22" s="4">
        <f>(NI!M22*NI!N22+SI!M22*SI!N22)/M22</f>
        <v>136.79302234832082</v>
      </c>
      <c r="O22" s="4">
        <f>NI!O22+SI!O22</f>
        <v>2206956.87</v>
      </c>
      <c r="P22" s="4">
        <f>(NI!O22*NI!P22+SI!O22*SI!P22)/O22</f>
        <v>125.76507346876321</v>
      </c>
      <c r="Q22" s="4">
        <f>NI!Q22+SI!Q22</f>
        <v>458437.1</v>
      </c>
      <c r="R22" s="4">
        <f>(NI!Q22*NI!R22+SI!Q22*SI!R22)/Q22</f>
        <v>194.61352700914367</v>
      </c>
      <c r="S22" s="4">
        <f>NI!S22+SI!S22</f>
        <v>64915.6</v>
      </c>
      <c r="T22" s="4">
        <f>(NI!S22*NI!T22+SI!S22*SI!T22)/S22</f>
        <v>102.62594453852695</v>
      </c>
      <c r="U22" s="4">
        <v>0</v>
      </c>
      <c r="V22" s="4">
        <v>0</v>
      </c>
      <c r="W22" s="4">
        <f>NI!W23+SI!W22</f>
        <v>0</v>
      </c>
      <c r="X22" s="4">
        <v>0</v>
      </c>
      <c r="Y22" s="4">
        <f>NI!Y23+SI!Y22</f>
        <v>0</v>
      </c>
      <c r="Z22" s="4">
        <v>0</v>
      </c>
      <c r="AA22" s="4">
        <f>NI!AA22+SI!AA22</f>
        <v>1621</v>
      </c>
      <c r="AB22" s="4">
        <f>(NI!AA22*NI!AB22+SI!AA22*SI!AB22)/AA22</f>
        <v>54.620604</v>
      </c>
      <c r="AC22" s="4">
        <f>NI!AC23+SI!AC22</f>
        <v>169</v>
      </c>
      <c r="AD22" s="4">
        <f>(NI!AC22*NI!AD22+SI!AC22*SI!AD22)/AC22</f>
        <v>90</v>
      </c>
      <c r="AE22" s="19">
        <f t="shared" si="7"/>
        <v>7037302.4999999991</v>
      </c>
      <c r="AF22" s="19">
        <f t="shared" si="8"/>
        <v>136.76599083565054</v>
      </c>
      <c r="AG22" s="7"/>
      <c r="AH22" s="78">
        <v>42112</v>
      </c>
      <c r="AI22" s="11">
        <v>16</v>
      </c>
      <c r="AJ22" s="4">
        <v>4274537.82</v>
      </c>
      <c r="AK22" s="4">
        <v>2295031.35</v>
      </c>
      <c r="AL22" s="4">
        <v>212159.3</v>
      </c>
      <c r="AM22" s="4">
        <v>91307.1</v>
      </c>
      <c r="AN22" s="4">
        <v>0</v>
      </c>
      <c r="AO22" s="4">
        <v>0</v>
      </c>
      <c r="AP22" s="4">
        <v>0</v>
      </c>
      <c r="AQ22" s="4">
        <v>0</v>
      </c>
      <c r="AR22" s="4">
        <v>0</v>
      </c>
      <c r="AS22" s="19">
        <v>6873451.5699999994</v>
      </c>
      <c r="AT22" s="4">
        <v>3113219.4299999997</v>
      </c>
      <c r="AU22" s="4">
        <v>119.29416196807055</v>
      </c>
      <c r="AV22" s="4">
        <v>1904795.55</v>
      </c>
      <c r="AW22" s="4">
        <v>102.01966722641716</v>
      </c>
      <c r="AX22" s="4">
        <v>156016.4</v>
      </c>
      <c r="AY22" s="4">
        <v>141.731488813726</v>
      </c>
      <c r="AZ22" s="4">
        <v>61002.6</v>
      </c>
      <c r="BA22" s="4">
        <v>82.680096607223291</v>
      </c>
      <c r="BB22" s="4">
        <v>0</v>
      </c>
      <c r="BC22" s="4">
        <v>0</v>
      </c>
      <c r="BD22" s="4">
        <v>0</v>
      </c>
      <c r="BE22" s="4">
        <v>0</v>
      </c>
      <c r="BF22" s="4">
        <v>0</v>
      </c>
      <c r="BG22" s="4">
        <v>0</v>
      </c>
      <c r="BH22" s="4">
        <v>0</v>
      </c>
      <c r="BI22" s="4">
        <v>0</v>
      </c>
      <c r="BJ22" s="4">
        <v>0</v>
      </c>
      <c r="BK22" s="4">
        <v>0</v>
      </c>
      <c r="BL22" s="19">
        <v>5235033.9799999995</v>
      </c>
      <c r="BM22" s="19">
        <v>113.25077370034073</v>
      </c>
    </row>
    <row r="23" spans="1:65" ht="20" customHeight="1" x14ac:dyDescent="0.15">
      <c r="A23" s="78">
        <v>42490</v>
      </c>
      <c r="B23" s="41">
        <v>17</v>
      </c>
      <c r="C23" s="4">
        <f>NI!C23+SI!C23</f>
        <v>6185432.4500000002</v>
      </c>
      <c r="D23" s="4">
        <f>NI!D23+SI!D23</f>
        <v>3155774.3</v>
      </c>
      <c r="E23" s="4">
        <f>NI!E23+SI!E23</f>
        <v>549863.10000000009</v>
      </c>
      <c r="F23" s="4">
        <f>NI!F23+SI!F23</f>
        <v>66484.399999999994</v>
      </c>
      <c r="G23" s="4">
        <f>NI!G23+SI!G23</f>
        <v>0</v>
      </c>
      <c r="H23" s="4">
        <f>NI!H23+SI!H23</f>
        <v>0</v>
      </c>
      <c r="I23" s="4">
        <f>NI!I23+SI!I23</f>
        <v>0</v>
      </c>
      <c r="J23" s="4">
        <f>NI!J23+SI!J23</f>
        <v>2494</v>
      </c>
      <c r="K23" s="4">
        <f>NI!K23+SI!K23</f>
        <v>171</v>
      </c>
      <c r="L23" s="19">
        <f t="shared" si="6"/>
        <v>9960219.25</v>
      </c>
      <c r="M23" s="4">
        <f>NI!M23+SI!M23</f>
        <v>4508618.37</v>
      </c>
      <c r="N23" s="4">
        <f>(NI!M23*NI!N23+SI!M23*SI!N23)/M23</f>
        <v>131.55747836425323</v>
      </c>
      <c r="O23" s="4">
        <f>NI!O23+SI!O23</f>
        <v>2532054.5999999996</v>
      </c>
      <c r="P23" s="4">
        <f>(NI!O23*NI!P23+SI!O23*SI!P23)/O23</f>
        <v>123.96138724218001</v>
      </c>
      <c r="Q23" s="4">
        <f>NI!Q23+SI!Q23</f>
        <v>449294</v>
      </c>
      <c r="R23" s="4">
        <f>(NI!Q23*NI!R23+SI!Q23*SI!R23)/Q23</f>
        <v>195.01356609002792</v>
      </c>
      <c r="S23" s="4">
        <f>NI!S23+SI!S23</f>
        <v>58924.4</v>
      </c>
      <c r="T23" s="4">
        <f>(NI!S23*NI!T23+SI!S23*SI!T23)/S23</f>
        <v>103.78883400132372</v>
      </c>
      <c r="U23" s="4">
        <v>0</v>
      </c>
      <c r="V23" s="4">
        <v>0</v>
      </c>
      <c r="W23" s="4">
        <f>NI!W24+SI!W23</f>
        <v>0</v>
      </c>
      <c r="X23" s="4">
        <v>0</v>
      </c>
      <c r="Y23" s="4">
        <f>NI!Y24+SI!Y23</f>
        <v>0</v>
      </c>
      <c r="Z23" s="4">
        <v>0</v>
      </c>
      <c r="AA23" s="4">
        <f>NI!AA23+SI!AA23</f>
        <v>498</v>
      </c>
      <c r="AB23" s="4">
        <f>(NI!AA23*NI!AB23+SI!AA23*SI!AB23)/AA23</f>
        <v>68</v>
      </c>
      <c r="AC23" s="4">
        <f>NI!AC24+SI!AC23</f>
        <v>0</v>
      </c>
      <c r="AD23" s="4">
        <v>0</v>
      </c>
      <c r="AE23" s="19">
        <f t="shared" si="7"/>
        <v>7549389.3700000001</v>
      </c>
      <c r="AF23" s="19">
        <f t="shared" si="8"/>
        <v>132.56535056503165</v>
      </c>
      <c r="AG23" s="7"/>
      <c r="AH23" s="78">
        <v>42119</v>
      </c>
      <c r="AI23" s="11">
        <v>17</v>
      </c>
      <c r="AJ23" s="4">
        <v>4914933.3499999996</v>
      </c>
      <c r="AK23" s="4">
        <v>2928317.4</v>
      </c>
      <c r="AL23" s="4">
        <v>392882.5</v>
      </c>
      <c r="AM23" s="4">
        <v>88963.55</v>
      </c>
      <c r="AN23" s="4">
        <v>0</v>
      </c>
      <c r="AO23" s="4">
        <v>0</v>
      </c>
      <c r="AP23" s="4">
        <v>0</v>
      </c>
      <c r="AQ23" s="4">
        <v>0</v>
      </c>
      <c r="AR23" s="4">
        <v>1729</v>
      </c>
      <c r="AS23" s="19">
        <v>8326825.7999999998</v>
      </c>
      <c r="AT23" s="4">
        <v>3219648.65</v>
      </c>
      <c r="AU23" s="4">
        <v>116.40379713254336</v>
      </c>
      <c r="AV23" s="4">
        <v>2283450.1</v>
      </c>
      <c r="AW23" s="4">
        <v>104.84368900687929</v>
      </c>
      <c r="AX23" s="4">
        <v>310430.3</v>
      </c>
      <c r="AY23" s="4">
        <v>154.94205338467538</v>
      </c>
      <c r="AZ23" s="4">
        <v>64790.55</v>
      </c>
      <c r="BA23" s="4">
        <v>86.059078301634258</v>
      </c>
      <c r="BB23" s="4">
        <v>0</v>
      </c>
      <c r="BC23" s="4">
        <v>0</v>
      </c>
      <c r="BD23" s="4">
        <v>0</v>
      </c>
      <c r="BE23" s="4">
        <v>0</v>
      </c>
      <c r="BF23" s="4">
        <v>0</v>
      </c>
      <c r="BG23" s="4">
        <v>0</v>
      </c>
      <c r="BH23" s="4">
        <v>0</v>
      </c>
      <c r="BI23" s="4">
        <v>0</v>
      </c>
      <c r="BJ23" s="4">
        <v>0</v>
      </c>
      <c r="BK23" s="4">
        <v>0</v>
      </c>
      <c r="BL23" s="19">
        <v>5878319.5999999996</v>
      </c>
      <c r="BM23" s="19">
        <v>113.61396266549907</v>
      </c>
    </row>
    <row r="24" spans="1:65" ht="20" customHeight="1" x14ac:dyDescent="0.15">
      <c r="A24" s="78">
        <v>42497</v>
      </c>
      <c r="B24" s="43">
        <v>18</v>
      </c>
      <c r="C24" s="4">
        <f>NI!C24+SI!C24</f>
        <v>6905130.7000000002</v>
      </c>
      <c r="D24" s="4">
        <f>NI!D24+SI!D24</f>
        <v>3447417.4499999997</v>
      </c>
      <c r="E24" s="4">
        <f>NI!E24+SI!E24</f>
        <v>559216.65</v>
      </c>
      <c r="F24" s="4">
        <f>NI!F24+SI!F24</f>
        <v>71629.7</v>
      </c>
      <c r="G24" s="4">
        <f>NI!G24+SI!G24</f>
        <v>0</v>
      </c>
      <c r="H24" s="4">
        <f>NI!H24+SI!H24</f>
        <v>0</v>
      </c>
      <c r="I24" s="4">
        <f>NI!I24+SI!I24</f>
        <v>0</v>
      </c>
      <c r="J24" s="4">
        <f>NI!J24+SI!J24</f>
        <v>2494</v>
      </c>
      <c r="K24" s="4">
        <f>NI!K24+SI!K24</f>
        <v>171</v>
      </c>
      <c r="L24" s="19">
        <f t="shared" si="6"/>
        <v>10986059.5</v>
      </c>
      <c r="M24" s="4">
        <f>NI!M24+SI!M24</f>
        <v>4923602.03</v>
      </c>
      <c r="N24" s="4">
        <f>(NI!M24*NI!N24+SI!M24*SI!N24)/M24</f>
        <v>130.93095302350477</v>
      </c>
      <c r="O24" s="4">
        <f>NI!O24+SI!O24</f>
        <v>2608399.9500000002</v>
      </c>
      <c r="P24" s="4">
        <f>(NI!O24*NI!P24+SI!O24*SI!P24)/O24</f>
        <v>125.36504515329584</v>
      </c>
      <c r="Q24" s="4">
        <f>NI!Q24+SI!Q24</f>
        <v>504509.7</v>
      </c>
      <c r="R24" s="4">
        <f>(NI!Q24*NI!R24+SI!Q24*SI!R24)/Q24</f>
        <v>196.28301607218611</v>
      </c>
      <c r="S24" s="4">
        <f>NI!S24+SI!S24</f>
        <v>63060.9</v>
      </c>
      <c r="T24" s="4">
        <f>(NI!S24*NI!T24+SI!S24*SI!T24)/S24</f>
        <v>107.33084016257459</v>
      </c>
      <c r="U24" s="4">
        <v>0</v>
      </c>
      <c r="V24" s="4">
        <v>0</v>
      </c>
      <c r="W24" s="4">
        <f>NI!W25+SI!W24</f>
        <v>0</v>
      </c>
      <c r="X24" s="4">
        <v>0</v>
      </c>
      <c r="Y24" s="4">
        <f>NI!Y25+SI!Y24</f>
        <v>0</v>
      </c>
      <c r="Z24" s="4">
        <v>0</v>
      </c>
      <c r="AA24" s="4">
        <f>NI!AA24+SI!AA24</f>
        <v>2494</v>
      </c>
      <c r="AB24" s="4">
        <f>(NI!AA24*NI!AB24+SI!AA24*SI!AB24)/AA24</f>
        <v>42.795509000000003</v>
      </c>
      <c r="AC24" s="4">
        <f>NI!AC25+SI!AC24</f>
        <v>0</v>
      </c>
      <c r="AD24" s="4">
        <v>0</v>
      </c>
      <c r="AE24" s="19">
        <f t="shared" si="7"/>
        <v>8102066.580000001</v>
      </c>
      <c r="AF24" s="19">
        <f t="shared" si="8"/>
        <v>132.99765805398937</v>
      </c>
      <c r="AG24" s="7"/>
      <c r="AH24" s="78">
        <v>42126</v>
      </c>
      <c r="AI24" s="41">
        <v>18</v>
      </c>
      <c r="AJ24" s="4">
        <v>4718545.12</v>
      </c>
      <c r="AK24" s="4">
        <v>2962752.5999999996</v>
      </c>
      <c r="AL24" s="4">
        <v>336374.30000000005</v>
      </c>
      <c r="AM24" s="4">
        <v>97509.15</v>
      </c>
      <c r="AN24" s="4">
        <v>0</v>
      </c>
      <c r="AO24" s="4">
        <v>0</v>
      </c>
      <c r="AP24" s="4">
        <v>0</v>
      </c>
      <c r="AQ24" s="4">
        <v>0</v>
      </c>
      <c r="AR24" s="4">
        <v>0</v>
      </c>
      <c r="AS24" s="19">
        <v>8115181.1699999999</v>
      </c>
      <c r="AT24" s="4">
        <v>3236131.01</v>
      </c>
      <c r="AU24" s="4">
        <v>118.76130414524907</v>
      </c>
      <c r="AV24" s="4">
        <v>2041582.3</v>
      </c>
      <c r="AW24" s="4">
        <v>104.68634186753725</v>
      </c>
      <c r="AX24" s="4">
        <v>166477.20000000001</v>
      </c>
      <c r="AY24" s="4">
        <v>126.5496105951914</v>
      </c>
      <c r="AZ24" s="4">
        <v>154582.79999999999</v>
      </c>
      <c r="BA24" s="4">
        <v>166.57547610763294</v>
      </c>
      <c r="BB24" s="4">
        <v>0</v>
      </c>
      <c r="BC24" s="4">
        <v>0</v>
      </c>
      <c r="BD24" s="4">
        <v>0</v>
      </c>
      <c r="BE24" s="4">
        <v>0</v>
      </c>
      <c r="BF24" s="4">
        <v>0</v>
      </c>
      <c r="BG24" s="4">
        <v>0</v>
      </c>
      <c r="BH24" s="4">
        <v>0</v>
      </c>
      <c r="BI24" s="4">
        <v>0</v>
      </c>
      <c r="BJ24" s="4">
        <v>0</v>
      </c>
      <c r="BK24" s="4">
        <v>0</v>
      </c>
      <c r="BL24" s="19">
        <v>5598773.3099999996</v>
      </c>
      <c r="BM24" s="19">
        <v>115.18063232355159</v>
      </c>
    </row>
    <row r="25" spans="1:65" ht="20" customHeight="1" x14ac:dyDescent="0.15">
      <c r="A25" s="78">
        <v>42504</v>
      </c>
      <c r="B25" s="43">
        <v>19</v>
      </c>
      <c r="C25" s="4">
        <f>NI!C25+SI!C25</f>
        <v>5856843.870000001</v>
      </c>
      <c r="D25" s="4">
        <f>NI!D25+SI!D25</f>
        <v>3534561.6300000004</v>
      </c>
      <c r="E25" s="4">
        <f>NI!E25+SI!E25</f>
        <v>568291.78</v>
      </c>
      <c r="F25" s="4">
        <f>NI!F25+SI!F25</f>
        <v>74861.7</v>
      </c>
      <c r="G25" s="4">
        <f>NI!G25+SI!G25</f>
        <v>0</v>
      </c>
      <c r="H25" s="4">
        <f>NI!H25+SI!H25</f>
        <v>0</v>
      </c>
      <c r="I25" s="4">
        <f>NI!I25+SI!I25</f>
        <v>0</v>
      </c>
      <c r="J25" s="4">
        <f>NI!J25+SI!J25</f>
        <v>2515</v>
      </c>
      <c r="K25" s="4">
        <f>NI!K25+SI!K25</f>
        <v>170</v>
      </c>
      <c r="L25" s="19">
        <f t="shared" ref="L25:L30" si="9">SUM(C25:K25)</f>
        <v>10037243.98</v>
      </c>
      <c r="M25" s="4">
        <f>NI!M25+SI!M25</f>
        <v>4487707.0600000005</v>
      </c>
      <c r="N25" s="4">
        <f>(NI!M25*NI!N25+SI!M25*SI!N25)/M25</f>
        <v>133.55207104992635</v>
      </c>
      <c r="O25" s="4">
        <f>NI!O25+SI!O25</f>
        <v>2974901.58</v>
      </c>
      <c r="P25" s="4">
        <f>(NI!O25*NI!P25+SI!O25*SI!P25)/O25</f>
        <v>130.91479232910183</v>
      </c>
      <c r="Q25" s="4">
        <f>NI!Q25+SI!Q25</f>
        <v>505159.38</v>
      </c>
      <c r="R25" s="4">
        <f>(NI!Q25*NI!R25+SI!Q25*SI!R25)/Q25</f>
        <v>194.13512958672194</v>
      </c>
      <c r="S25" s="4">
        <f>NI!S25+SI!S25</f>
        <v>71020.3</v>
      </c>
      <c r="T25" s="4">
        <f>(NI!S25*NI!T25+SI!S25*SI!T25)/S25</f>
        <v>109.16256435548708</v>
      </c>
      <c r="U25" s="4">
        <v>0</v>
      </c>
      <c r="V25" s="4">
        <v>0</v>
      </c>
      <c r="W25" s="4">
        <f>NI!W26+SI!W25</f>
        <v>0</v>
      </c>
      <c r="X25" s="4">
        <v>0</v>
      </c>
      <c r="Y25" s="4">
        <f>NI!Y26+SI!Y25</f>
        <v>0</v>
      </c>
      <c r="Z25" s="4">
        <v>0</v>
      </c>
      <c r="AA25" s="4">
        <f>NI!AA25+SI!AA25</f>
        <v>2515</v>
      </c>
      <c r="AB25" s="4">
        <f>(NI!AA25*NI!AB25+SI!AA25*SI!AB25)/AA25</f>
        <v>41.288269999999997</v>
      </c>
      <c r="AC25" s="4">
        <f>NI!AC26+SI!AC25</f>
        <v>0</v>
      </c>
      <c r="AD25" s="4">
        <v>0</v>
      </c>
      <c r="AE25" s="19">
        <f t="shared" ref="AE25:AE30" si="10">M25+O25+Q25+S25+U25+W25+Y25+AA25+AC25</f>
        <v>8041303.3200000003</v>
      </c>
      <c r="AF25" s="19">
        <f t="shared" ref="AF25:AF30" si="11">(M25*N25+O25*P25+Q25*R25+S25*T25+W25*X25+Y25*Z25+AA25*AB25+AC25*AD25+U25*V25)/AE25</f>
        <v>136.1380028679464</v>
      </c>
      <c r="AH25" s="78">
        <v>42133</v>
      </c>
      <c r="AI25" s="43">
        <v>19</v>
      </c>
      <c r="AJ25" s="4">
        <v>5492729.4199999999</v>
      </c>
      <c r="AK25" s="4">
        <v>3304104.35</v>
      </c>
      <c r="AL25" s="4">
        <v>620305.85</v>
      </c>
      <c r="AM25" s="4">
        <v>107303.9</v>
      </c>
      <c r="AN25" s="4">
        <v>0</v>
      </c>
      <c r="AO25" s="4">
        <v>0</v>
      </c>
      <c r="AP25" s="4">
        <v>0</v>
      </c>
      <c r="AQ25" s="4">
        <v>0</v>
      </c>
      <c r="AR25" s="4">
        <v>1725</v>
      </c>
      <c r="AS25" s="19">
        <v>9526168.5199999996</v>
      </c>
      <c r="AT25" s="4">
        <v>3706386.31</v>
      </c>
      <c r="AU25" s="4">
        <v>123.63590454116959</v>
      </c>
      <c r="AV25" s="4">
        <v>2207214</v>
      </c>
      <c r="AW25" s="4">
        <v>104.8194940588342</v>
      </c>
      <c r="AX25" s="4">
        <v>462301.44999999995</v>
      </c>
      <c r="AY25" s="4">
        <v>163.57544290094225</v>
      </c>
      <c r="AZ25" s="4">
        <v>56855.15</v>
      </c>
      <c r="BA25" s="4">
        <v>91.154419271386146</v>
      </c>
      <c r="BB25" s="4">
        <v>0</v>
      </c>
      <c r="BC25" s="4">
        <v>0</v>
      </c>
      <c r="BD25" s="4">
        <v>0</v>
      </c>
      <c r="BE25" s="4">
        <v>0</v>
      </c>
      <c r="BF25" s="4">
        <v>0</v>
      </c>
      <c r="BG25" s="4">
        <v>0</v>
      </c>
      <c r="BH25" s="4">
        <v>0</v>
      </c>
      <c r="BI25" s="4">
        <v>0</v>
      </c>
      <c r="BJ25" s="4">
        <v>0</v>
      </c>
      <c r="BK25" s="4">
        <v>0</v>
      </c>
      <c r="BL25" s="19">
        <v>6432756.9100000011</v>
      </c>
      <c r="BM25" s="19">
        <v>119.76284074968547</v>
      </c>
    </row>
    <row r="26" spans="1:65" ht="20" customHeight="1" x14ac:dyDescent="0.15">
      <c r="A26" s="78">
        <v>42511</v>
      </c>
      <c r="B26" s="43">
        <v>20</v>
      </c>
      <c r="C26" s="4">
        <f>NI!C26+SI!C26</f>
        <v>5995219.5999999996</v>
      </c>
      <c r="D26" s="4">
        <f>NI!D26+SI!D26</f>
        <v>3182131.7800000003</v>
      </c>
      <c r="E26" s="4">
        <f>NI!E26+SI!E26</f>
        <v>619084.80000000005</v>
      </c>
      <c r="F26" s="4">
        <f>NI!F26+SI!F26</f>
        <v>93073.8</v>
      </c>
      <c r="G26" s="4">
        <f>NI!G26+SI!G26</f>
        <v>0</v>
      </c>
      <c r="H26" s="4">
        <f>NI!H26+SI!H26</f>
        <v>0</v>
      </c>
      <c r="I26" s="4">
        <f>NI!I26+SI!I26</f>
        <v>0</v>
      </c>
      <c r="J26" s="4">
        <f>NI!J26+SI!J26</f>
        <v>2490</v>
      </c>
      <c r="K26" s="4">
        <f>NI!K26+SI!K26</f>
        <v>0</v>
      </c>
      <c r="L26" s="19">
        <f t="shared" si="9"/>
        <v>9891999.9800000004</v>
      </c>
      <c r="M26" s="4">
        <f>NI!M26+SI!M26</f>
        <v>4496179.8</v>
      </c>
      <c r="N26" s="4">
        <f>(NI!M26*NI!N26+SI!M26*SI!N26)/M26</f>
        <v>132.55895157444689</v>
      </c>
      <c r="O26" s="4">
        <f>NI!O26+SI!O26</f>
        <v>2530179.48</v>
      </c>
      <c r="P26" s="4">
        <f>(NI!O26*NI!P26+SI!O26*SI!P26)/O26</f>
        <v>125.92355448952196</v>
      </c>
      <c r="Q26" s="4">
        <f>NI!Q26+SI!Q26</f>
        <v>545189.6</v>
      </c>
      <c r="R26" s="4">
        <f>(NI!Q26*NI!R26+SI!Q26*SI!R26)/Q26</f>
        <v>189.04287882371531</v>
      </c>
      <c r="S26" s="4">
        <f>NI!S26+SI!S26</f>
        <v>73964.3</v>
      </c>
      <c r="T26" s="4">
        <f>(NI!S26*NI!T26+SI!S26*SI!T26)/S26</f>
        <v>106.28509410193567</v>
      </c>
      <c r="U26" s="4">
        <v>0</v>
      </c>
      <c r="V26" s="4">
        <v>0</v>
      </c>
      <c r="W26" s="4">
        <f>NI!W27+SI!W26</f>
        <v>0</v>
      </c>
      <c r="X26" s="4">
        <v>0</v>
      </c>
      <c r="Y26" s="4">
        <f>NI!Y27+SI!Y26</f>
        <v>0</v>
      </c>
      <c r="Z26" s="4">
        <v>0</v>
      </c>
      <c r="AA26" s="4">
        <f>NI!AA26+SI!AA26</f>
        <v>1494</v>
      </c>
      <c r="AB26" s="4">
        <f>(NI!AA26*NI!AB26+SI!AA26*SI!AB26)/AA26</f>
        <v>38</v>
      </c>
      <c r="AC26" s="4">
        <f>NI!AC27+SI!AC26</f>
        <v>0</v>
      </c>
      <c r="AD26" s="4">
        <v>0</v>
      </c>
      <c r="AE26" s="19">
        <f t="shared" si="10"/>
        <v>7647007.1799999988</v>
      </c>
      <c r="AF26" s="19">
        <f t="shared" si="11"/>
        <v>134.11787591269012</v>
      </c>
      <c r="AH26" s="78">
        <v>42140</v>
      </c>
      <c r="AI26" s="43">
        <v>20</v>
      </c>
      <c r="AJ26" s="4">
        <v>5150380.2</v>
      </c>
      <c r="AK26" s="4">
        <v>3438444.85</v>
      </c>
      <c r="AL26" s="4">
        <v>513737.8</v>
      </c>
      <c r="AM26" s="4">
        <v>113124.25</v>
      </c>
      <c r="AN26" s="4">
        <v>0</v>
      </c>
      <c r="AO26" s="4">
        <v>0</v>
      </c>
      <c r="AP26" s="4">
        <v>0</v>
      </c>
      <c r="AQ26" s="4">
        <v>0</v>
      </c>
      <c r="AR26" s="4">
        <v>0</v>
      </c>
      <c r="AS26" s="19">
        <v>9215687.1000000015</v>
      </c>
      <c r="AT26" s="4">
        <v>3541938.5</v>
      </c>
      <c r="AU26" s="4">
        <v>121.40811852567417</v>
      </c>
      <c r="AV26" s="4">
        <v>2413942.9500000002</v>
      </c>
      <c r="AW26" s="4">
        <v>101.1857018761615</v>
      </c>
      <c r="AX26" s="4">
        <v>407008.8</v>
      </c>
      <c r="AY26" s="4">
        <v>160.93379093642938</v>
      </c>
      <c r="AZ26" s="4">
        <v>61620.9</v>
      </c>
      <c r="BA26" s="4">
        <v>88.705884772732944</v>
      </c>
      <c r="BB26" s="4">
        <v>0</v>
      </c>
      <c r="BC26" s="4">
        <v>0</v>
      </c>
      <c r="BD26" s="4">
        <v>0</v>
      </c>
      <c r="BE26" s="4">
        <v>0</v>
      </c>
      <c r="BF26" s="4">
        <v>0</v>
      </c>
      <c r="BG26" s="4">
        <v>0</v>
      </c>
      <c r="BH26" s="4">
        <v>0</v>
      </c>
      <c r="BI26" s="4">
        <v>0</v>
      </c>
      <c r="BJ26" s="4">
        <v>0</v>
      </c>
      <c r="BK26" s="4">
        <v>0</v>
      </c>
      <c r="BL26" s="19">
        <v>6424511.1500000004</v>
      </c>
      <c r="BM26" s="19">
        <v>116.00014212550467</v>
      </c>
    </row>
    <row r="27" spans="1:65" ht="20" customHeight="1" x14ac:dyDescent="0.15">
      <c r="A27" s="78">
        <v>42518</v>
      </c>
      <c r="B27" s="43">
        <v>21</v>
      </c>
      <c r="C27" s="4">
        <f>NI!C27+SI!C27</f>
        <v>5726135.4300000006</v>
      </c>
      <c r="D27" s="4">
        <f>NI!D27+SI!D27</f>
        <v>3141045.35</v>
      </c>
      <c r="E27" s="4">
        <f>NI!E27+SI!E27</f>
        <v>484857.05000000005</v>
      </c>
      <c r="F27" s="4">
        <f>NI!F27+SI!F27</f>
        <v>76287.7</v>
      </c>
      <c r="G27" s="4">
        <f>NI!G27+SI!G27</f>
        <v>0</v>
      </c>
      <c r="H27" s="4">
        <f>NI!H27+SI!H27</f>
        <v>0</v>
      </c>
      <c r="I27" s="4">
        <f>NI!I27+SI!I27</f>
        <v>0</v>
      </c>
      <c r="J27" s="4">
        <f>NI!J27+SI!J27</f>
        <v>2033</v>
      </c>
      <c r="K27" s="4">
        <f>NI!K27+SI!K27</f>
        <v>0</v>
      </c>
      <c r="L27" s="19">
        <f t="shared" si="9"/>
        <v>9430358.5300000012</v>
      </c>
      <c r="M27" s="4">
        <f>NI!M27+SI!M27</f>
        <v>4146259.32</v>
      </c>
      <c r="N27" s="4">
        <f>(NI!M27*NI!N27+SI!M27*SI!N27)/M27</f>
        <v>134.76776848835038</v>
      </c>
      <c r="O27" s="4">
        <f>NI!O27+SI!O27</f>
        <v>2343715.75</v>
      </c>
      <c r="P27" s="4">
        <f>(NI!O27*NI!P27+SI!O27*SI!P27)/O27</f>
        <v>125.74916459765919</v>
      </c>
      <c r="Q27" s="4">
        <f>NI!Q27+SI!Q27</f>
        <v>427818.55</v>
      </c>
      <c r="R27" s="4">
        <f>(NI!Q27*NI!R27+SI!Q27*SI!R27)/Q27</f>
        <v>185.84924940951626</v>
      </c>
      <c r="S27" s="4">
        <f>NI!S27+SI!S27</f>
        <v>67061.5</v>
      </c>
      <c r="T27" s="4">
        <f>(NI!S27*NI!T27+SI!S27*SI!T27)/S27</f>
        <v>103.40492044699269</v>
      </c>
      <c r="U27" s="4">
        <v>0</v>
      </c>
      <c r="V27" s="4">
        <v>0</v>
      </c>
      <c r="W27" s="4">
        <f>NI!W28+SI!W27</f>
        <v>0</v>
      </c>
      <c r="X27" s="4">
        <v>0</v>
      </c>
      <c r="Y27" s="4">
        <f>NI!Y28+SI!Y27</f>
        <v>0</v>
      </c>
      <c r="Z27" s="4">
        <v>0</v>
      </c>
      <c r="AA27" s="4">
        <f>NI!AA27+SI!AA27</f>
        <v>2033</v>
      </c>
      <c r="AB27" s="4">
        <f>(NI!AA27*NI!AB27+SI!AA27*SI!AB27)/AA27</f>
        <v>89.444170999999997</v>
      </c>
      <c r="AC27" s="4">
        <f>NI!AC28+SI!AC27</f>
        <v>0</v>
      </c>
      <c r="AD27" s="4">
        <v>0</v>
      </c>
      <c r="AE27" s="19">
        <f t="shared" si="10"/>
        <v>6986888.1200000001</v>
      </c>
      <c r="AF27" s="19">
        <f t="shared" si="11"/>
        <v>134.55611183029333</v>
      </c>
      <c r="AH27" s="78">
        <v>42147</v>
      </c>
      <c r="AI27" s="43">
        <v>21</v>
      </c>
      <c r="AJ27" s="4">
        <v>5821545.3000000007</v>
      </c>
      <c r="AK27" s="4">
        <v>3539618.54</v>
      </c>
      <c r="AL27" s="4">
        <v>474839.5</v>
      </c>
      <c r="AM27" s="4">
        <v>103814.35</v>
      </c>
      <c r="AN27" s="4">
        <v>0</v>
      </c>
      <c r="AO27" s="4">
        <v>0</v>
      </c>
      <c r="AP27" s="4">
        <v>0</v>
      </c>
      <c r="AQ27" s="4">
        <v>0</v>
      </c>
      <c r="AR27" s="4">
        <v>0</v>
      </c>
      <c r="AS27" s="19">
        <v>9939817.6899999995</v>
      </c>
      <c r="AT27" s="4">
        <v>3990962.59</v>
      </c>
      <c r="AU27" s="4">
        <v>122.02925940829452</v>
      </c>
      <c r="AV27" s="4">
        <v>2401683</v>
      </c>
      <c r="AW27" s="4">
        <v>103.30731944560107</v>
      </c>
      <c r="AX27" s="4">
        <v>384923.7</v>
      </c>
      <c r="AY27" s="4">
        <v>154.19747026538559</v>
      </c>
      <c r="AZ27" s="4">
        <v>79052.399999999994</v>
      </c>
      <c r="BA27" s="4">
        <v>85.218205569483047</v>
      </c>
      <c r="BB27" s="4">
        <v>0</v>
      </c>
      <c r="BC27" s="4">
        <v>0</v>
      </c>
      <c r="BD27" s="4">
        <v>0</v>
      </c>
      <c r="BE27" s="4">
        <v>0</v>
      </c>
      <c r="BF27" s="4">
        <v>0</v>
      </c>
      <c r="BG27" s="4">
        <v>0</v>
      </c>
      <c r="BH27" s="4">
        <v>0</v>
      </c>
      <c r="BI27" s="4">
        <v>0</v>
      </c>
      <c r="BJ27" s="4">
        <v>0</v>
      </c>
      <c r="BK27" s="4">
        <v>0</v>
      </c>
      <c r="BL27" s="19">
        <v>6856621.6900000004</v>
      </c>
      <c r="BM27" s="19">
        <v>116.85296969200756</v>
      </c>
    </row>
    <row r="28" spans="1:65" ht="20" customHeight="1" x14ac:dyDescent="0.15">
      <c r="A28" s="78">
        <v>42525</v>
      </c>
      <c r="B28" s="43">
        <v>22</v>
      </c>
      <c r="C28" s="4">
        <f>NI!C28+SI!C28</f>
        <v>5681694.3599999994</v>
      </c>
      <c r="D28" s="4">
        <f>NI!D28+SI!D28</f>
        <v>2936862.8</v>
      </c>
      <c r="E28" s="4">
        <f>NI!E28+SI!E28</f>
        <v>391617.9</v>
      </c>
      <c r="F28" s="4">
        <f>NI!F28+SI!F28</f>
        <v>77661.399999999994</v>
      </c>
      <c r="G28" s="4">
        <f>NI!G28+SI!G28</f>
        <v>0</v>
      </c>
      <c r="H28" s="4">
        <f>NI!H28+SI!H28</f>
        <v>0</v>
      </c>
      <c r="I28" s="4">
        <f>NI!I28+SI!I28</f>
        <v>0</v>
      </c>
      <c r="J28" s="4">
        <f>NI!J28+SI!J28</f>
        <v>2974</v>
      </c>
      <c r="K28" s="4">
        <f>NI!K28+SI!K28</f>
        <v>0</v>
      </c>
      <c r="L28" s="19">
        <f t="shared" si="9"/>
        <v>9090810.4600000009</v>
      </c>
      <c r="M28" s="4">
        <f>NI!M28+SI!M28</f>
        <v>4397765.5600000005</v>
      </c>
      <c r="N28" s="4">
        <f>(NI!M28*NI!N28+SI!M28*SI!N28)/M28</f>
        <v>139.48113577580855</v>
      </c>
      <c r="O28" s="4">
        <f>NI!O28+SI!O28</f>
        <v>2488741.8000000003</v>
      </c>
      <c r="P28" s="4">
        <f>(NI!O28*NI!P28+SI!O28*SI!P28)/O28</f>
        <v>127.52391023879659</v>
      </c>
      <c r="Q28" s="4">
        <f>NI!Q28+SI!Q28</f>
        <v>363184.7</v>
      </c>
      <c r="R28" s="4">
        <f>(NI!Q28*NI!R28+SI!Q28*SI!R28)/Q28</f>
        <v>192.8019798701873</v>
      </c>
      <c r="S28" s="4">
        <f>NI!S28+SI!S28</f>
        <v>69364</v>
      </c>
      <c r="T28" s="4">
        <f>(NI!S28*NI!T28+SI!S28*SI!T28)/S28</f>
        <v>103.42054028609944</v>
      </c>
      <c r="U28" s="4">
        <v>0</v>
      </c>
      <c r="V28" s="4">
        <v>0</v>
      </c>
      <c r="W28" s="4">
        <f>NI!W29+SI!W28</f>
        <v>0</v>
      </c>
      <c r="X28" s="4">
        <v>0</v>
      </c>
      <c r="Y28" s="4">
        <f>NI!Y29+SI!Y28</f>
        <v>0</v>
      </c>
      <c r="Z28" s="4">
        <v>0</v>
      </c>
      <c r="AA28" s="4">
        <f>NI!AA28+SI!AA28</f>
        <v>2492</v>
      </c>
      <c r="AB28" s="4">
        <f>(NI!AA28*NI!AB28+SI!AA28*SI!AB28)/AA28</f>
        <v>43.597912999999998</v>
      </c>
      <c r="AC28" s="4">
        <f>NI!AC29+SI!AC28</f>
        <v>0</v>
      </c>
      <c r="AD28" s="4">
        <v>0</v>
      </c>
      <c r="AE28" s="19">
        <f t="shared" si="10"/>
        <v>7321548.0600000015</v>
      </c>
      <c r="AF28" s="19">
        <f t="shared" si="11"/>
        <v>137.68733748767289</v>
      </c>
      <c r="AH28" s="78">
        <v>42154</v>
      </c>
      <c r="AI28" s="43">
        <v>22</v>
      </c>
      <c r="AJ28" s="4">
        <v>6131121.6799999997</v>
      </c>
      <c r="AK28" s="4">
        <v>3830089.55</v>
      </c>
      <c r="AL28" s="4">
        <v>686317.01</v>
      </c>
      <c r="AM28" s="4">
        <v>119360.8</v>
      </c>
      <c r="AN28" s="4">
        <v>0</v>
      </c>
      <c r="AO28" s="4">
        <v>0</v>
      </c>
      <c r="AP28" s="4">
        <v>0</v>
      </c>
      <c r="AQ28" s="4">
        <v>0</v>
      </c>
      <c r="AR28" s="4">
        <v>0</v>
      </c>
      <c r="AS28" s="19">
        <v>10766889.040000001</v>
      </c>
      <c r="AT28" s="4">
        <v>4187101.44</v>
      </c>
      <c r="AU28" s="4">
        <v>123.47733760101237</v>
      </c>
      <c r="AV28" s="4">
        <v>2734650.8</v>
      </c>
      <c r="AW28" s="4">
        <v>108.54370346398395</v>
      </c>
      <c r="AX28" s="4">
        <v>561885.24</v>
      </c>
      <c r="AY28" s="4">
        <v>158.93265408793832</v>
      </c>
      <c r="AZ28" s="4">
        <v>80145.3</v>
      </c>
      <c r="BA28" s="4">
        <v>91.452105785243802</v>
      </c>
      <c r="BB28" s="4">
        <v>0</v>
      </c>
      <c r="BC28" s="4">
        <v>0</v>
      </c>
      <c r="BD28" s="4">
        <v>0</v>
      </c>
      <c r="BE28" s="4">
        <v>0</v>
      </c>
      <c r="BF28" s="4">
        <v>0</v>
      </c>
      <c r="BG28" s="4">
        <v>0</v>
      </c>
      <c r="BH28" s="4">
        <v>0</v>
      </c>
      <c r="BI28" s="4">
        <v>0</v>
      </c>
      <c r="BJ28" s="4">
        <v>0</v>
      </c>
      <c r="BK28" s="4">
        <v>0</v>
      </c>
      <c r="BL28" s="19">
        <v>7563782.7800000003</v>
      </c>
      <c r="BM28" s="19">
        <v>120.37265730800637</v>
      </c>
    </row>
    <row r="29" spans="1:65" ht="20" customHeight="1" x14ac:dyDescent="0.15">
      <c r="A29" s="78">
        <v>42532</v>
      </c>
      <c r="B29" s="43">
        <v>23</v>
      </c>
      <c r="C29" s="4">
        <f>NI!C29+SI!C29</f>
        <v>6568286.9699999997</v>
      </c>
      <c r="D29" s="4">
        <f>NI!D29+SI!D29</f>
        <v>3359620.65</v>
      </c>
      <c r="E29" s="4">
        <f>NI!E29+SI!E29</f>
        <v>548421.65</v>
      </c>
      <c r="F29" s="4">
        <f>NI!F29+SI!F29</f>
        <v>69454.8</v>
      </c>
      <c r="G29" s="4">
        <f>NI!G29+SI!G29</f>
        <v>0</v>
      </c>
      <c r="H29" s="4">
        <f>NI!H29+SI!H29</f>
        <v>0</v>
      </c>
      <c r="I29" s="4">
        <f>NI!I29+SI!I29</f>
        <v>0</v>
      </c>
      <c r="J29" s="4">
        <f>NI!J29+SI!J29</f>
        <v>2988</v>
      </c>
      <c r="K29" s="4">
        <f>NI!K29+SI!K29</f>
        <v>0</v>
      </c>
      <c r="L29" s="19">
        <f t="shared" si="9"/>
        <v>10548772.07</v>
      </c>
      <c r="M29" s="4">
        <f>NI!M29+SI!M29</f>
        <v>5142877.5199999996</v>
      </c>
      <c r="N29" s="4">
        <f>(NI!M29*NI!N29+SI!M29*SI!N29)/M29</f>
        <v>142.31946732017715</v>
      </c>
      <c r="O29" s="4">
        <f>NI!O29+SI!O29</f>
        <v>2745222.15</v>
      </c>
      <c r="P29" s="4">
        <f>(NI!O29*NI!P29+SI!O29*SI!P29)/O29</f>
        <v>132.00739541832667</v>
      </c>
      <c r="Q29" s="4">
        <f>NI!Q29+SI!Q29</f>
        <v>500672.55</v>
      </c>
      <c r="R29" s="4">
        <f>(NI!Q29*NI!R29+SI!Q29*SI!R29)/Q29</f>
        <v>206.81711431178994</v>
      </c>
      <c r="S29" s="4">
        <f>NI!S29+SI!S29</f>
        <v>56519.199999999997</v>
      </c>
      <c r="T29" s="4">
        <f>(NI!S29*NI!T29+SI!S29*SI!T29)/S29</f>
        <v>108.13754932102719</v>
      </c>
      <c r="U29" s="4">
        <v>0</v>
      </c>
      <c r="V29" s="4">
        <v>0</v>
      </c>
      <c r="W29" s="4">
        <f>NI!W30+SI!W29</f>
        <v>0</v>
      </c>
      <c r="X29" s="4">
        <v>0</v>
      </c>
      <c r="Y29" s="4">
        <f>NI!Y30+SI!Y29</f>
        <v>0</v>
      </c>
      <c r="Z29" s="4">
        <v>0</v>
      </c>
      <c r="AA29" s="4">
        <f>NI!AA29+SI!AA29</f>
        <v>0</v>
      </c>
      <c r="AB29" s="4">
        <v>0</v>
      </c>
      <c r="AC29" s="4">
        <v>0</v>
      </c>
      <c r="AD29" s="4">
        <v>0</v>
      </c>
      <c r="AE29" s="19">
        <f t="shared" si="10"/>
        <v>8445291.4199999999</v>
      </c>
      <c r="AF29" s="19">
        <f t="shared" si="11"/>
        <v>142.56236462580509</v>
      </c>
      <c r="AH29" s="78">
        <v>42161</v>
      </c>
      <c r="AI29" s="43">
        <v>23</v>
      </c>
      <c r="AJ29" s="4">
        <v>6905310.0300000012</v>
      </c>
      <c r="AK29" s="4">
        <v>3914162.6</v>
      </c>
      <c r="AL29" s="4">
        <v>604789.99</v>
      </c>
      <c r="AM29" s="4">
        <v>105246.3</v>
      </c>
      <c r="AN29" s="4">
        <v>0</v>
      </c>
      <c r="AO29" s="4">
        <v>0</v>
      </c>
      <c r="AP29" s="4">
        <v>0</v>
      </c>
      <c r="AQ29" s="4">
        <v>0</v>
      </c>
      <c r="AR29" s="4">
        <v>0</v>
      </c>
      <c r="AS29" s="19">
        <v>11529508.920000002</v>
      </c>
      <c r="AT29" s="4">
        <v>4692628.63</v>
      </c>
      <c r="AU29" s="4">
        <v>126.57184487170026</v>
      </c>
      <c r="AV29" s="4">
        <v>2939269.5999999996</v>
      </c>
      <c r="AW29" s="4">
        <v>107.60463145364047</v>
      </c>
      <c r="AX29" s="4">
        <v>530734.79</v>
      </c>
      <c r="AY29" s="4">
        <v>160.2013599548311</v>
      </c>
      <c r="AZ29" s="4">
        <v>85512.8</v>
      </c>
      <c r="BA29" s="4">
        <v>85.348062482026066</v>
      </c>
      <c r="BB29" s="4">
        <v>0</v>
      </c>
      <c r="BC29" s="4">
        <v>0</v>
      </c>
      <c r="BD29" s="4">
        <v>0</v>
      </c>
      <c r="BE29" s="4">
        <v>0</v>
      </c>
      <c r="BF29" s="4">
        <v>0</v>
      </c>
      <c r="BG29" s="4">
        <v>0</v>
      </c>
      <c r="BH29" s="4">
        <v>0</v>
      </c>
      <c r="BI29" s="4">
        <v>0</v>
      </c>
      <c r="BJ29" s="4">
        <v>0</v>
      </c>
      <c r="BK29" s="4">
        <v>0</v>
      </c>
      <c r="BL29" s="19">
        <v>8248145.8199999994</v>
      </c>
      <c r="BM29" s="19">
        <v>121.54931470143471</v>
      </c>
    </row>
    <row r="30" spans="1:65" ht="20" customHeight="1" x14ac:dyDescent="0.15">
      <c r="A30" s="78">
        <v>42539</v>
      </c>
      <c r="B30" s="11">
        <v>24</v>
      </c>
      <c r="C30" s="4">
        <f>NI!C30+SI!C30</f>
        <v>7040875.1400000006</v>
      </c>
      <c r="D30" s="4">
        <f>NI!D30+SI!D30</f>
        <v>3875305.95</v>
      </c>
      <c r="E30" s="4">
        <f>NI!E30+SI!E30</f>
        <v>717958.65</v>
      </c>
      <c r="F30" s="4">
        <f>NI!F30+SI!F30</f>
        <v>80750.2</v>
      </c>
      <c r="G30" s="4">
        <f>NI!G30+SI!G30</f>
        <v>0</v>
      </c>
      <c r="H30" s="4">
        <f>NI!H30+SI!H30</f>
        <v>0</v>
      </c>
      <c r="I30" s="4">
        <f>NI!I30+SI!I30</f>
        <v>0</v>
      </c>
      <c r="J30" s="4">
        <f>NI!J30+SI!J30</f>
        <v>1994</v>
      </c>
      <c r="K30" s="4">
        <f>NI!K30+SI!K30</f>
        <v>346</v>
      </c>
      <c r="L30" s="19">
        <f t="shared" si="9"/>
        <v>11717229.939999999</v>
      </c>
      <c r="M30" s="4">
        <f>NI!M30+SI!M30</f>
        <v>5565605.0500000007</v>
      </c>
      <c r="N30" s="4">
        <f>(NI!M30*NI!N30+SI!M30*SI!N30)/M30</f>
        <v>145.25811846662245</v>
      </c>
      <c r="O30" s="4">
        <f>NI!O30+SI!O30</f>
        <v>3328505.5500000003</v>
      </c>
      <c r="P30" s="4">
        <f>(NI!O30*NI!P30+SI!O30*SI!P30)/O30</f>
        <v>137.38447518539144</v>
      </c>
      <c r="Q30" s="4">
        <f>NI!Q30+SI!Q30</f>
        <v>657011</v>
      </c>
      <c r="R30" s="4">
        <f>(NI!Q30*NI!R30+SI!Q30*SI!R30)/Q30</f>
        <v>215.69092934731262</v>
      </c>
      <c r="S30" s="4">
        <f>NI!S30+SI!S30</f>
        <v>73164.399999999994</v>
      </c>
      <c r="T30" s="4">
        <f>(NI!S30*NI!T30+SI!S30*SI!T30)/S30</f>
        <v>110.49764037196506</v>
      </c>
      <c r="U30" s="4">
        <v>0</v>
      </c>
      <c r="V30" s="4">
        <v>0</v>
      </c>
      <c r="W30" s="4">
        <v>0</v>
      </c>
      <c r="X30" s="4">
        <v>0</v>
      </c>
      <c r="Y30" s="4">
        <f>NI!Y31+SI!Y30</f>
        <v>0</v>
      </c>
      <c r="Z30" s="4">
        <v>0</v>
      </c>
      <c r="AA30" s="4">
        <f>NI!AA30+SI!AA30</f>
        <v>0</v>
      </c>
      <c r="AB30" s="4">
        <v>0</v>
      </c>
      <c r="AC30" s="4">
        <v>346</v>
      </c>
      <c r="AD30" s="4">
        <f>(NI!AC30*NI!AD30+SI!AC30*SI!AD30)/AC30</f>
        <v>105</v>
      </c>
      <c r="AE30" s="19">
        <f t="shared" si="10"/>
        <v>9624632.0000000019</v>
      </c>
      <c r="AF30" s="19">
        <f t="shared" si="11"/>
        <v>147.07746151441242</v>
      </c>
      <c r="AH30" s="78">
        <v>42168</v>
      </c>
      <c r="AI30" s="43">
        <v>24</v>
      </c>
      <c r="AJ30" s="4">
        <v>7701409.8600000003</v>
      </c>
      <c r="AK30" s="4">
        <v>4276054.3499999996</v>
      </c>
      <c r="AL30" s="4">
        <v>743406.8</v>
      </c>
      <c r="AM30" s="4">
        <v>107581.3</v>
      </c>
      <c r="AN30" s="4">
        <v>0</v>
      </c>
      <c r="AO30" s="4">
        <v>0</v>
      </c>
      <c r="AP30" s="4">
        <v>0</v>
      </c>
      <c r="AQ30" s="4">
        <v>0</v>
      </c>
      <c r="AR30" s="4">
        <v>0</v>
      </c>
      <c r="AS30" s="19">
        <v>12828452.310000002</v>
      </c>
      <c r="AT30" s="4">
        <v>5480498.9399999995</v>
      </c>
      <c r="AU30" s="4">
        <v>124.84956847561352</v>
      </c>
      <c r="AV30" s="4">
        <v>3075131.05</v>
      </c>
      <c r="AW30" s="4">
        <v>109.92653353251187</v>
      </c>
      <c r="AX30" s="4">
        <v>644845.30000000005</v>
      </c>
      <c r="AY30" s="4">
        <v>182.83252258617037</v>
      </c>
      <c r="AZ30" s="4">
        <v>76674.149999999994</v>
      </c>
      <c r="BA30" s="4">
        <v>90.801298792030977</v>
      </c>
      <c r="BB30" s="4">
        <v>0</v>
      </c>
      <c r="BC30" s="4">
        <v>0</v>
      </c>
      <c r="BD30" s="4">
        <v>0</v>
      </c>
      <c r="BE30" s="4">
        <v>0</v>
      </c>
      <c r="BF30" s="4">
        <v>0</v>
      </c>
      <c r="BG30" s="4">
        <v>0</v>
      </c>
      <c r="BH30" s="4">
        <v>0</v>
      </c>
      <c r="BI30" s="4">
        <v>0</v>
      </c>
      <c r="BJ30" s="4">
        <v>0</v>
      </c>
      <c r="BK30" s="4">
        <v>0</v>
      </c>
      <c r="BL30" s="19">
        <v>9277149.4399999995</v>
      </c>
      <c r="BM30" s="19">
        <v>123.65190804292591</v>
      </c>
    </row>
    <row r="31" spans="1:65" ht="20" customHeight="1" x14ac:dyDescent="0.15">
      <c r="A31" s="78">
        <v>42546</v>
      </c>
      <c r="B31" s="11">
        <v>25</v>
      </c>
      <c r="C31" s="4">
        <f>NI!C31+SI!C31</f>
        <v>7683205.5600000005</v>
      </c>
      <c r="D31" s="4">
        <f>NI!D31+SI!D31</f>
        <v>3996260.9499999997</v>
      </c>
      <c r="E31" s="4">
        <f>NI!E31+SI!E31</f>
        <v>829079.95</v>
      </c>
      <c r="F31" s="4">
        <f>NI!F31+SI!F31</f>
        <v>88075.199999999997</v>
      </c>
      <c r="G31" s="4">
        <f>NI!G31+SI!G31</f>
        <v>0</v>
      </c>
      <c r="H31" s="4">
        <f>NI!H31+SI!H31</f>
        <v>43272.1</v>
      </c>
      <c r="I31" s="4">
        <f>NI!I31+SI!I31</f>
        <v>0</v>
      </c>
      <c r="J31" s="4">
        <f>NI!J31+SI!J31</f>
        <v>2972</v>
      </c>
      <c r="K31" s="4">
        <f>NI!K31+SI!K31</f>
        <v>346</v>
      </c>
      <c r="L31" s="19">
        <f t="shared" ref="L31:L36" si="12">SUM(C31:K31)</f>
        <v>12643211.759999998</v>
      </c>
      <c r="M31" s="4">
        <f>NI!M31+SI!M31</f>
        <v>4522706.7699999996</v>
      </c>
      <c r="N31" s="4">
        <f>(NI!M31*NI!N31+SI!M31*SI!N31)/M31</f>
        <v>140.2048821049209</v>
      </c>
      <c r="O31" s="4">
        <f>NI!O31+SI!O31</f>
        <v>2656881.65</v>
      </c>
      <c r="P31" s="4">
        <f>(NI!O31*NI!P31+SI!O31*SI!P31)/O31</f>
        <v>145.09418547485666</v>
      </c>
      <c r="Q31" s="4">
        <f>NI!Q31+SI!Q31</f>
        <v>665873.55000000005</v>
      </c>
      <c r="R31" s="4">
        <f>(NI!Q31*NI!R31+SI!Q31*SI!R31)/Q31</f>
        <v>224.86719564641564</v>
      </c>
      <c r="S31" s="4">
        <f>NI!S31+SI!S31</f>
        <v>72895.199999999997</v>
      </c>
      <c r="T31" s="4">
        <f>(NI!S31*NI!T31+SI!S31*SI!T31)/S31</f>
        <v>115.11864407304734</v>
      </c>
      <c r="U31" s="4">
        <v>0</v>
      </c>
      <c r="V31" s="4">
        <v>0</v>
      </c>
      <c r="W31" s="4">
        <f>Kol!X31+Siliguri!X31+Guwahati!X31+Jalpiguri!X31</f>
        <v>21505.5</v>
      </c>
      <c r="X31" s="4">
        <f>(NI!W31*NI!X31+SI!W31*SI!X31)/W31</f>
        <v>404.334202</v>
      </c>
      <c r="Y31" s="4">
        <f>NI!Y32+SI!Y31</f>
        <v>0</v>
      </c>
      <c r="Z31" s="4">
        <v>0</v>
      </c>
      <c r="AA31" s="4">
        <f>NI!AA31+SI!AA31</f>
        <v>0</v>
      </c>
      <c r="AB31" s="4">
        <v>0</v>
      </c>
      <c r="AC31" s="4">
        <f>NI!AC32+SI!AC31</f>
        <v>346</v>
      </c>
      <c r="AD31" s="4">
        <f>(NI!AC31*NI!AD31+SI!AC31*SI!AD31)/AC31</f>
        <v>100</v>
      </c>
      <c r="AE31" s="19">
        <f t="shared" ref="AE31:AE36" si="13">M31+O31+Q31+S31+U31+W31+Y31+AA31+AC31</f>
        <v>7940208.6699999999</v>
      </c>
      <c r="AF31" s="19">
        <f t="shared" ref="AF31:AF36" si="14">(M31*N31+O31*P31+Q31*R31+S31*T31+W31*X31+Y31*Z31+AA31*AB31+AC31*AD31+U31*V31)/AE31</f>
        <v>149.42407955646192</v>
      </c>
      <c r="AH31" s="78">
        <v>42175</v>
      </c>
      <c r="AI31" s="11">
        <v>25</v>
      </c>
      <c r="AJ31" s="4">
        <v>8718298.3999999985</v>
      </c>
      <c r="AK31" s="4">
        <v>4451978.8100000005</v>
      </c>
      <c r="AL31" s="4">
        <v>762433.12</v>
      </c>
      <c r="AM31" s="4">
        <v>100353.3</v>
      </c>
      <c r="AN31" s="4">
        <v>0</v>
      </c>
      <c r="AO31" s="4">
        <v>0</v>
      </c>
      <c r="AP31" s="4">
        <v>0</v>
      </c>
      <c r="AQ31" s="4">
        <v>1556.3</v>
      </c>
      <c r="AR31" s="4">
        <v>0</v>
      </c>
      <c r="AS31" s="19">
        <v>14033063.629999999</v>
      </c>
      <c r="AT31" s="4">
        <v>6204919.9299999997</v>
      </c>
      <c r="AU31" s="4">
        <v>128.8554552782646</v>
      </c>
      <c r="AV31" s="4">
        <v>3329684.66</v>
      </c>
      <c r="AW31" s="4">
        <v>118.19016823534008</v>
      </c>
      <c r="AX31" s="4">
        <v>638306.22</v>
      </c>
      <c r="AY31" s="4">
        <v>190.65414562510568</v>
      </c>
      <c r="AZ31" s="4">
        <v>73593.05</v>
      </c>
      <c r="BA31" s="4">
        <v>97.31280210124325</v>
      </c>
      <c r="BB31" s="4">
        <v>0</v>
      </c>
      <c r="BC31" s="4">
        <v>0</v>
      </c>
      <c r="BD31" s="4">
        <v>0</v>
      </c>
      <c r="BE31" s="4">
        <v>0</v>
      </c>
      <c r="BF31" s="4">
        <v>0</v>
      </c>
      <c r="BG31" s="4">
        <v>0</v>
      </c>
      <c r="BH31" s="4">
        <v>1556.3</v>
      </c>
      <c r="BI31" s="4">
        <v>96.692154000000002</v>
      </c>
      <c r="BJ31" s="4">
        <v>0</v>
      </c>
      <c r="BK31" s="4">
        <v>0</v>
      </c>
      <c r="BL31" s="19">
        <v>10246503.860000001</v>
      </c>
      <c r="BM31" s="19">
        <v>129.01288709545526</v>
      </c>
    </row>
    <row r="32" spans="1:65" ht="20" customHeight="1" x14ac:dyDescent="0.15">
      <c r="A32" s="78">
        <v>42553</v>
      </c>
      <c r="B32" s="11">
        <v>26</v>
      </c>
      <c r="C32" s="4">
        <f>NI!C32+SI!C32</f>
        <v>8594986.4000000004</v>
      </c>
      <c r="D32" s="4">
        <f>NI!D32+SI!D32</f>
        <v>4611511.5999999996</v>
      </c>
      <c r="E32" s="4">
        <f>NI!E32+SI!E32</f>
        <v>816325.91999999993</v>
      </c>
      <c r="F32" s="4">
        <f>NI!F32+SI!F32</f>
        <v>92563.8</v>
      </c>
      <c r="G32" s="4">
        <f>NI!G32+SI!G32</f>
        <v>0</v>
      </c>
      <c r="H32" s="4">
        <f>NI!H32+SI!H32</f>
        <v>51552.5</v>
      </c>
      <c r="I32" s="4">
        <f>NI!I32+SI!I32</f>
        <v>0</v>
      </c>
      <c r="J32" s="4">
        <f>NI!J32+SI!J32</f>
        <v>498</v>
      </c>
      <c r="K32" s="4">
        <f>NI!K32+SI!K32</f>
        <v>346</v>
      </c>
      <c r="L32" s="19">
        <f t="shared" si="12"/>
        <v>14167784.220000001</v>
      </c>
      <c r="M32" s="4">
        <f>NI!M32+SI!M32</f>
        <v>4794172.42</v>
      </c>
      <c r="N32" s="4">
        <f>(NI!M32*NI!N32+SI!M32*SI!N32)/M32</f>
        <v>140.86095311709161</v>
      </c>
      <c r="O32" s="4">
        <f>NI!O32+SI!O32</f>
        <v>2822156.8</v>
      </c>
      <c r="P32" s="4">
        <f>(NI!O32*NI!P32+SI!O32*SI!P32)/O32</f>
        <v>148.9687746940248</v>
      </c>
      <c r="Q32" s="4">
        <f>NI!Q32+SI!Q32</f>
        <v>538840.22</v>
      </c>
      <c r="R32" s="4">
        <f>(NI!Q32*NI!R32+SI!Q32*SI!R32)/Q32</f>
        <v>231.56821532036122</v>
      </c>
      <c r="S32" s="4">
        <f>NI!S32+SI!S32</f>
        <v>66182</v>
      </c>
      <c r="T32" s="4">
        <f>(NI!S32*NI!T32+SI!S32*SI!T32)/S32</f>
        <v>115.19788711497083</v>
      </c>
      <c r="U32" s="4">
        <v>0</v>
      </c>
      <c r="V32" s="4">
        <v>0</v>
      </c>
      <c r="W32" s="4">
        <f>Kol!X32+Siliguri!X32+Guwahati!X32+Jalpiguri!X32</f>
        <v>35085.1</v>
      </c>
      <c r="X32" s="4">
        <f>(NI!W32*NI!X32+SI!W32*SI!X32)/W32</f>
        <v>430.03896500000002</v>
      </c>
      <c r="Y32" s="4">
        <f>NI!Y33+SI!Y32</f>
        <v>0</v>
      </c>
      <c r="Z32" s="4">
        <v>0</v>
      </c>
      <c r="AA32" s="4">
        <f>NI!AA32+SI!AA32</f>
        <v>0</v>
      </c>
      <c r="AB32" s="4">
        <v>0</v>
      </c>
      <c r="AC32" s="4">
        <f>NI!AC33+SI!AC32</f>
        <v>173</v>
      </c>
      <c r="AD32" s="4">
        <f>(NI!AC32*NI!AD32+SI!AC32*SI!AD32)/AC32</f>
        <v>98</v>
      </c>
      <c r="AE32" s="19">
        <f t="shared" si="13"/>
        <v>8256609.5399999991</v>
      </c>
      <c r="AF32" s="19">
        <f t="shared" si="14"/>
        <v>150.57417208607384</v>
      </c>
      <c r="AH32" s="78">
        <v>42182</v>
      </c>
      <c r="AI32" s="11">
        <v>26</v>
      </c>
      <c r="AJ32" s="4">
        <v>9014966.2699999996</v>
      </c>
      <c r="AK32" s="4">
        <v>4742691.9499999993</v>
      </c>
      <c r="AL32" s="4">
        <v>870991.2699999999</v>
      </c>
      <c r="AM32" s="4">
        <v>114813.05</v>
      </c>
      <c r="AN32" s="4">
        <v>0</v>
      </c>
      <c r="AO32" s="4">
        <v>0</v>
      </c>
      <c r="AP32" s="4">
        <v>0</v>
      </c>
      <c r="AQ32" s="4">
        <v>498</v>
      </c>
      <c r="AR32" s="4">
        <v>0</v>
      </c>
      <c r="AS32" s="19">
        <v>14745018.84</v>
      </c>
      <c r="AT32" s="4">
        <v>6342620.6699999999</v>
      </c>
      <c r="AU32" s="4">
        <v>128.78714934731209</v>
      </c>
      <c r="AV32" s="4">
        <v>3572730.0999999996</v>
      </c>
      <c r="AW32" s="4">
        <v>121.85430895476424</v>
      </c>
      <c r="AX32" s="4">
        <v>716055.87</v>
      </c>
      <c r="AY32" s="4">
        <v>207.85268124614294</v>
      </c>
      <c r="AZ32" s="4">
        <v>76534.149999999994</v>
      </c>
      <c r="BA32" s="4">
        <v>101.1933549950852</v>
      </c>
      <c r="BB32" s="4">
        <v>0</v>
      </c>
      <c r="BC32" s="4">
        <v>0</v>
      </c>
      <c r="BD32" s="4">
        <v>0</v>
      </c>
      <c r="BE32" s="4">
        <v>0</v>
      </c>
      <c r="BF32" s="4">
        <v>0</v>
      </c>
      <c r="BG32" s="4">
        <v>0</v>
      </c>
      <c r="BH32" s="4">
        <v>498</v>
      </c>
      <c r="BI32" s="4">
        <v>43</v>
      </c>
      <c r="BJ32" s="4">
        <v>0</v>
      </c>
      <c r="BK32" s="4">
        <v>0</v>
      </c>
      <c r="BL32" s="19">
        <v>10709497.09</v>
      </c>
      <c r="BM32" s="19">
        <v>131.55892783468053</v>
      </c>
    </row>
    <row r="33" spans="1:65" ht="20" customHeight="1" x14ac:dyDescent="0.15">
      <c r="A33" s="78">
        <v>42560</v>
      </c>
      <c r="B33" s="11">
        <v>27</v>
      </c>
      <c r="C33" s="4">
        <f>NI!C33+SI!C33</f>
        <v>8862621.3499999996</v>
      </c>
      <c r="D33" s="4">
        <f>NI!D33+SI!D33</f>
        <v>4554342.8</v>
      </c>
      <c r="E33" s="4">
        <f>NI!E33+SI!E33</f>
        <v>988024.3</v>
      </c>
      <c r="F33" s="4">
        <f>NI!F33+SI!F33</f>
        <v>106330.3</v>
      </c>
      <c r="G33" s="4">
        <f>NI!G33+SI!G33</f>
        <v>0</v>
      </c>
      <c r="H33" s="4">
        <f>NI!H33+SI!H33</f>
        <v>73168.210000000006</v>
      </c>
      <c r="I33" s="4">
        <f>NI!I33+SI!I33</f>
        <v>0</v>
      </c>
      <c r="J33" s="4">
        <f>NI!J33+SI!J33</f>
        <v>498</v>
      </c>
      <c r="K33" s="4">
        <f>NI!K33+SI!K33</f>
        <v>346</v>
      </c>
      <c r="L33" s="19">
        <f t="shared" si="12"/>
        <v>14585330.960000001</v>
      </c>
      <c r="M33" s="4">
        <f>NI!M33+SI!M33</f>
        <v>6792596.6600000001</v>
      </c>
      <c r="N33" s="4">
        <f>(NI!M33*NI!N33+SI!M33*SI!N33)/M33</f>
        <v>143.4477577424318</v>
      </c>
      <c r="O33" s="4">
        <f>NI!O33+SI!O33</f>
        <v>2905288.5</v>
      </c>
      <c r="P33" s="4">
        <f>(NI!O33*NI!P33+SI!O33*SI!P33)/O33</f>
        <v>142.84851915846286</v>
      </c>
      <c r="Q33" s="4">
        <f>NI!Q33+SI!Q33</f>
        <v>633584.1</v>
      </c>
      <c r="R33" s="4">
        <f>(NI!Q33*NI!R33+SI!Q33*SI!R33)/Q33</f>
        <v>223.8342797498097</v>
      </c>
      <c r="S33" s="4">
        <f>NI!S33+SI!S33</f>
        <v>76951.5</v>
      </c>
      <c r="T33" s="4">
        <f>(NI!S33*NI!T33+SI!S33*SI!T33)/S33</f>
        <v>118.51656667623763</v>
      </c>
      <c r="U33" s="4">
        <v>0</v>
      </c>
      <c r="V33" s="4">
        <v>0</v>
      </c>
      <c r="W33" s="4">
        <f>Kol!X33+Siliguri!X33+Guwahati!X33+Jalpiguri!X33</f>
        <v>49513.01</v>
      </c>
      <c r="X33" s="4">
        <f>(NI!W33*NI!X33+SI!W33*SI!X33)/W33</f>
        <v>499.98988500000002</v>
      </c>
      <c r="Y33" s="4">
        <f>NI!Y34+SI!Y33</f>
        <v>0</v>
      </c>
      <c r="Z33" s="4">
        <v>0</v>
      </c>
      <c r="AA33" s="4">
        <f>NI!AA33+SI!AA33</f>
        <v>498</v>
      </c>
      <c r="AB33" s="4">
        <f>(NI!AA33*NI!AB33+SI!AA33*SI!AB33)/AA33</f>
        <v>46</v>
      </c>
      <c r="AC33" s="4">
        <f>NI!AC34+SI!AC33</f>
        <v>173</v>
      </c>
      <c r="AD33" s="4">
        <f>(NI!AC33*NI!AD33+SI!AC33*SI!AD33)/AC33</f>
        <v>95</v>
      </c>
      <c r="AE33" s="19">
        <f t="shared" si="13"/>
        <v>10458604.77</v>
      </c>
      <c r="AF33" s="19">
        <f t="shared" si="14"/>
        <v>149.65018469856233</v>
      </c>
      <c r="AH33" s="78">
        <v>42189</v>
      </c>
      <c r="AI33" s="11">
        <v>27</v>
      </c>
      <c r="AJ33" s="4">
        <v>9106398.2599999998</v>
      </c>
      <c r="AK33" s="4">
        <v>4932771.9000000004</v>
      </c>
      <c r="AL33" s="4">
        <v>756763.7</v>
      </c>
      <c r="AM33" s="4">
        <v>124042</v>
      </c>
      <c r="AN33" s="4">
        <v>0</v>
      </c>
      <c r="AO33" s="4">
        <v>0</v>
      </c>
      <c r="AP33" s="4">
        <v>0</v>
      </c>
      <c r="AQ33" s="4">
        <v>498</v>
      </c>
      <c r="AR33" s="4">
        <v>0</v>
      </c>
      <c r="AS33" s="19">
        <v>14920473.859999999</v>
      </c>
      <c r="AT33" s="4">
        <v>6494943.46</v>
      </c>
      <c r="AU33" s="4">
        <v>128.44541561121315</v>
      </c>
      <c r="AV33" s="4">
        <v>3826629.95</v>
      </c>
      <c r="AW33" s="4">
        <v>123.42405126684066</v>
      </c>
      <c r="AX33" s="4">
        <v>653041.10000000009</v>
      </c>
      <c r="AY33" s="4">
        <v>204.54373056054908</v>
      </c>
      <c r="AZ33" s="4">
        <v>90436.6</v>
      </c>
      <c r="BA33" s="4">
        <v>100.51871208458522</v>
      </c>
      <c r="BB33" s="4">
        <v>0</v>
      </c>
      <c r="BC33" s="4">
        <v>0</v>
      </c>
      <c r="BD33" s="4">
        <v>0</v>
      </c>
      <c r="BE33" s="4">
        <v>0</v>
      </c>
      <c r="BF33" s="4">
        <v>0</v>
      </c>
      <c r="BG33" s="4">
        <v>0</v>
      </c>
      <c r="BH33" s="4">
        <v>498</v>
      </c>
      <c r="BI33" s="4">
        <v>59</v>
      </c>
      <c r="BJ33" s="4">
        <v>0</v>
      </c>
      <c r="BK33" s="4">
        <v>0</v>
      </c>
      <c r="BL33" s="19">
        <v>11065549.109999999</v>
      </c>
      <c r="BM33" s="19">
        <v>130.9678639689063</v>
      </c>
    </row>
    <row r="34" spans="1:65" ht="20" customHeight="1" x14ac:dyDescent="0.15">
      <c r="A34" s="78">
        <v>42567</v>
      </c>
      <c r="B34" s="11">
        <v>28</v>
      </c>
      <c r="C34" s="4">
        <f>NI!C34+SI!C34</f>
        <v>9434080.790000001</v>
      </c>
      <c r="D34" s="4">
        <f>NI!D34+SI!D34</f>
        <v>4762095.9000000004</v>
      </c>
      <c r="E34" s="4">
        <f>NI!E34+SI!E34</f>
        <v>893608.5</v>
      </c>
      <c r="F34" s="4">
        <f>NI!F34+SI!F34</f>
        <v>120888.3</v>
      </c>
      <c r="G34" s="4">
        <f>NI!G34+SI!G34</f>
        <v>0</v>
      </c>
      <c r="H34" s="4">
        <f>NI!H34+SI!H34</f>
        <v>92128.9</v>
      </c>
      <c r="I34" s="4">
        <f>NI!I34+SI!I34</f>
        <v>0</v>
      </c>
      <c r="J34" s="4">
        <f>NI!J34+SI!J34</f>
        <v>0</v>
      </c>
      <c r="K34" s="4">
        <f>NI!K34+SI!K34</f>
        <v>346</v>
      </c>
      <c r="L34" s="19">
        <f t="shared" si="12"/>
        <v>15303148.390000002</v>
      </c>
      <c r="M34" s="4">
        <f>NI!M34+SI!M34</f>
        <v>6881968.4100000001</v>
      </c>
      <c r="N34" s="4">
        <f>(NI!M34*NI!N34+SI!M34*SI!N34)/M34</f>
        <v>146.94680271448757</v>
      </c>
      <c r="O34" s="4">
        <f>NI!O34+SI!O34</f>
        <v>3277595.5999999996</v>
      </c>
      <c r="P34" s="4">
        <f>(NI!O34*NI!P34+SI!O34*SI!P34)/O34</f>
        <v>142.6228426313701</v>
      </c>
      <c r="Q34" s="4">
        <f>NI!Q34+SI!Q34</f>
        <v>584028.79999999993</v>
      </c>
      <c r="R34" s="4">
        <f>(NI!Q34*NI!R34+SI!Q34*SI!R34)/Q34</f>
        <v>221.77077116126571</v>
      </c>
      <c r="S34" s="4">
        <f>NI!S34+SI!S34</f>
        <v>81689.100000000006</v>
      </c>
      <c r="T34" s="4">
        <f>(NI!S34*NI!T34+SI!S34*SI!T34)/S34</f>
        <v>114.49484134835615</v>
      </c>
      <c r="U34" s="4">
        <v>0</v>
      </c>
      <c r="V34" s="4">
        <v>0</v>
      </c>
      <c r="W34" s="4">
        <f>Kol!X34+Siliguri!X34+Guwahati!X34+Jalpiguri!X34</f>
        <v>50588.5</v>
      </c>
      <c r="X34" s="4">
        <f>(NI!W34*NI!X34+SI!W34*SI!X34)/W34</f>
        <v>491.50394999999997</v>
      </c>
      <c r="Y34" s="4">
        <f>NI!Y35+SI!Y34</f>
        <v>0</v>
      </c>
      <c r="Z34" s="4">
        <v>0</v>
      </c>
      <c r="AA34" s="4">
        <f>NI!AA34+SI!AA34</f>
        <v>0</v>
      </c>
      <c r="AB34" s="4">
        <v>0</v>
      </c>
      <c r="AC34" s="4">
        <f>NI!AC35+SI!AC34</f>
        <v>346</v>
      </c>
      <c r="AD34" s="4">
        <f>(NI!AC34*NI!AD34+SI!AC34*SI!AD34)/AC34</f>
        <v>100</v>
      </c>
      <c r="AE34" s="19">
        <f t="shared" si="13"/>
        <v>10876216.41</v>
      </c>
      <c r="AF34" s="19">
        <f t="shared" si="14"/>
        <v>151.01904368736538</v>
      </c>
      <c r="AH34" s="78">
        <v>42196</v>
      </c>
      <c r="AI34" s="11">
        <v>28</v>
      </c>
      <c r="AJ34" s="4">
        <v>8819968.8300000001</v>
      </c>
      <c r="AK34" s="4">
        <v>4739130.9499999993</v>
      </c>
      <c r="AL34" s="4">
        <v>605561.69999999995</v>
      </c>
      <c r="AM34" s="4">
        <v>128246.65</v>
      </c>
      <c r="AN34" s="4">
        <v>0</v>
      </c>
      <c r="AO34" s="4">
        <v>0</v>
      </c>
      <c r="AP34" s="4">
        <v>0</v>
      </c>
      <c r="AQ34" s="4">
        <v>498</v>
      </c>
      <c r="AR34" s="4">
        <v>0</v>
      </c>
      <c r="AS34" s="19">
        <v>14293406.129999999</v>
      </c>
      <c r="AT34" s="4">
        <v>6187634.0099999998</v>
      </c>
      <c r="AU34" s="4">
        <v>130.53042803459357</v>
      </c>
      <c r="AV34" s="4">
        <v>3562568.4</v>
      </c>
      <c r="AW34" s="4">
        <v>124.93034128631105</v>
      </c>
      <c r="AX34" s="4">
        <v>526800.1</v>
      </c>
      <c r="AY34" s="4">
        <v>180.76317386111165</v>
      </c>
      <c r="AZ34" s="4">
        <v>79440.3</v>
      </c>
      <c r="BA34" s="4">
        <v>99.204897655881211</v>
      </c>
      <c r="BB34" s="4">
        <v>0</v>
      </c>
      <c r="BC34" s="4">
        <v>0</v>
      </c>
      <c r="BD34" s="4">
        <v>0</v>
      </c>
      <c r="BE34" s="4">
        <v>0</v>
      </c>
      <c r="BF34" s="4">
        <v>0</v>
      </c>
      <c r="BG34" s="4">
        <v>0</v>
      </c>
      <c r="BH34" s="4">
        <v>498</v>
      </c>
      <c r="BI34" s="4">
        <v>55</v>
      </c>
      <c r="BJ34" s="4">
        <v>0</v>
      </c>
      <c r="BK34" s="4">
        <v>0</v>
      </c>
      <c r="BL34" s="19">
        <v>10356940.810000001</v>
      </c>
      <c r="BM34" s="19">
        <v>130.91546371521062</v>
      </c>
    </row>
    <row r="35" spans="1:65" ht="20" customHeight="1" x14ac:dyDescent="0.15">
      <c r="A35" s="78">
        <v>42574</v>
      </c>
      <c r="B35" s="11">
        <v>29</v>
      </c>
      <c r="C35" s="4">
        <f>NI!C35+SI!C35</f>
        <v>10537091.949999999</v>
      </c>
      <c r="D35" s="4">
        <f>NI!D35+SI!D35</f>
        <v>4975920.0999999996</v>
      </c>
      <c r="E35" s="4">
        <f>NI!E35+SI!E35</f>
        <v>950652.9</v>
      </c>
      <c r="F35" s="4">
        <f>NI!F35+SI!F35</f>
        <v>112985.8</v>
      </c>
      <c r="G35" s="4">
        <f>NI!G35+SI!G35</f>
        <v>0</v>
      </c>
      <c r="H35" s="4">
        <f>NI!H35+SI!H35</f>
        <v>119288.3</v>
      </c>
      <c r="I35" s="4">
        <f>NI!I35+SI!I35</f>
        <v>0</v>
      </c>
      <c r="J35" s="4">
        <f>NI!J35+SI!J35</f>
        <v>498</v>
      </c>
      <c r="K35" s="4">
        <f>NI!K35+SI!K35</f>
        <v>508</v>
      </c>
      <c r="L35" s="19">
        <f t="shared" si="12"/>
        <v>16696945.050000001</v>
      </c>
      <c r="M35" s="4">
        <f>NI!M35+SI!M35</f>
        <v>7604361.9700000007</v>
      </c>
      <c r="N35" s="4">
        <f>(NI!M35*NI!N35+SI!M35*SI!N35)/M35</f>
        <v>142.6605460769336</v>
      </c>
      <c r="O35" s="4">
        <f>NI!O35+SI!O35</f>
        <v>3352161.5</v>
      </c>
      <c r="P35" s="4">
        <f>(NI!O35*NI!P35+SI!O35*SI!P35)/O35</f>
        <v>138.3160110526639</v>
      </c>
      <c r="Q35" s="4">
        <f>NI!Q35+SI!Q35</f>
        <v>643473.80000000005</v>
      </c>
      <c r="R35" s="4">
        <f>(NI!Q35*NI!R35+SI!Q35*SI!R35)/Q35</f>
        <v>218.48481350522209</v>
      </c>
      <c r="S35" s="4">
        <f>NI!S35+SI!S35</f>
        <v>78105.8</v>
      </c>
      <c r="T35" s="4">
        <f>(NI!S35*NI!T35+SI!S35*SI!T35)/S35</f>
        <v>111.70696575082515</v>
      </c>
      <c r="U35" s="4">
        <v>0</v>
      </c>
      <c r="V35" s="4">
        <v>0</v>
      </c>
      <c r="W35" s="4">
        <f>Kol!X35+Siliguri!X35+Guwahati!X35+Jalpiguri!X35</f>
        <v>94155.3</v>
      </c>
      <c r="X35" s="4">
        <f>(NI!W35*NI!X35+SI!W35*SI!X35)/W35</f>
        <v>412.35125200000004</v>
      </c>
      <c r="Y35" s="4">
        <f>NI!Y36+SI!Y35</f>
        <v>0</v>
      </c>
      <c r="Z35" s="4">
        <v>0</v>
      </c>
      <c r="AA35" s="4">
        <f>NI!AA35+SI!AA35</f>
        <v>498</v>
      </c>
      <c r="AB35" s="4">
        <f>(NI!AA35*NI!AB35+SI!AA35*SI!AB35)/AA35</f>
        <v>59</v>
      </c>
      <c r="AC35" s="4">
        <f>NI!AC36+SI!AC35</f>
        <v>508</v>
      </c>
      <c r="AD35" s="4">
        <f>(NI!AC35*NI!AD35+SI!AC35*SI!AD35)/AC35</f>
        <v>90</v>
      </c>
      <c r="AE35" s="19">
        <f t="shared" si="13"/>
        <v>11773264.370000003</v>
      </c>
      <c r="AF35" s="19">
        <f t="shared" si="14"/>
        <v>147.51341315906026</v>
      </c>
      <c r="AH35" s="78">
        <v>42203</v>
      </c>
      <c r="AI35" s="11">
        <v>29</v>
      </c>
      <c r="AJ35" s="4">
        <v>9204144.7400000002</v>
      </c>
      <c r="AK35" s="4">
        <v>4903754.6500000004</v>
      </c>
      <c r="AL35" s="4">
        <v>783042.60000000009</v>
      </c>
      <c r="AM35" s="4">
        <v>124539.4</v>
      </c>
      <c r="AN35" s="4">
        <v>0</v>
      </c>
      <c r="AO35" s="4">
        <v>0</v>
      </c>
      <c r="AP35" s="4">
        <v>0</v>
      </c>
      <c r="AQ35" s="4">
        <v>498</v>
      </c>
      <c r="AR35" s="4">
        <v>0</v>
      </c>
      <c r="AS35" s="19">
        <v>15015979.390000001</v>
      </c>
      <c r="AT35" s="4">
        <v>6517799.8399999999</v>
      </c>
      <c r="AU35" s="4">
        <v>132.14298073832049</v>
      </c>
      <c r="AV35" s="4">
        <v>3428904.3</v>
      </c>
      <c r="AW35" s="4">
        <v>130.29281953162823</v>
      </c>
      <c r="AX35" s="4">
        <v>669515</v>
      </c>
      <c r="AY35" s="4">
        <v>199.22458730792795</v>
      </c>
      <c r="AZ35" s="4">
        <v>72947.100000000006</v>
      </c>
      <c r="BA35" s="4">
        <v>101.21077130261928</v>
      </c>
      <c r="BB35" s="4">
        <v>0</v>
      </c>
      <c r="BC35" s="4">
        <v>0</v>
      </c>
      <c r="BD35" s="4">
        <v>0</v>
      </c>
      <c r="BE35" s="4">
        <v>0</v>
      </c>
      <c r="BF35" s="4">
        <v>0</v>
      </c>
      <c r="BG35" s="4">
        <v>0</v>
      </c>
      <c r="BH35" s="4">
        <v>498</v>
      </c>
      <c r="BI35" s="4">
        <v>53</v>
      </c>
      <c r="BJ35" s="4">
        <v>0</v>
      </c>
      <c r="BK35" s="4">
        <v>0</v>
      </c>
      <c r="BL35" s="19">
        <v>10689664.24</v>
      </c>
      <c r="BM35" s="19">
        <v>135.53628506588427</v>
      </c>
    </row>
    <row r="36" spans="1:65" ht="20" customHeight="1" x14ac:dyDescent="0.15">
      <c r="A36" s="78">
        <v>42581</v>
      </c>
      <c r="B36" s="11">
        <v>30</v>
      </c>
      <c r="C36" s="4">
        <f>NI!C36+SI!C36</f>
        <v>10711165.640000001</v>
      </c>
      <c r="D36" s="4">
        <f>NI!D36+SI!D36</f>
        <v>5263262.6999999993</v>
      </c>
      <c r="E36" s="4">
        <f>NI!E36+SI!E36</f>
        <v>1012495.66</v>
      </c>
      <c r="F36" s="4">
        <f>NI!F36+SI!F36</f>
        <v>132073.79999999999</v>
      </c>
      <c r="G36" s="4">
        <f>NI!G36+SI!G36</f>
        <v>0</v>
      </c>
      <c r="H36" s="4">
        <f>NI!H36+SI!H36</f>
        <v>132340.6</v>
      </c>
      <c r="I36" s="4">
        <f>NI!I36+SI!I36</f>
        <v>0</v>
      </c>
      <c r="J36" s="4">
        <f>NI!J36+SI!J36</f>
        <v>496</v>
      </c>
      <c r="K36" s="4">
        <f>NI!K36+SI!K36</f>
        <v>690</v>
      </c>
      <c r="L36" s="19">
        <f t="shared" si="12"/>
        <v>17252524.400000002</v>
      </c>
      <c r="M36" s="4">
        <f>NI!M36+SI!M36</f>
        <v>7832519.0599999996</v>
      </c>
      <c r="N36" s="4">
        <f>(NI!M36*NI!N36+SI!M36*SI!N36)/M36</f>
        <v>138.16128015542367</v>
      </c>
      <c r="O36" s="4">
        <f>NI!O36+SI!O36</f>
        <v>4028407.1999999997</v>
      </c>
      <c r="P36" s="4">
        <f>(NI!O36*NI!P36+SI!O36*SI!P36)/O36</f>
        <v>133.70354577318753</v>
      </c>
      <c r="Q36" s="4">
        <f>NI!Q36+SI!Q36</f>
        <v>796366.66</v>
      </c>
      <c r="R36" s="4">
        <f>(NI!Q36*NI!R36+SI!Q36*SI!R36)/Q36</f>
        <v>208.99479827752231</v>
      </c>
      <c r="S36" s="4">
        <f>NI!S36+SI!S36</f>
        <v>101319.8</v>
      </c>
      <c r="T36" s="4">
        <f>(NI!S36*NI!T36+SI!S36*SI!T36)/S36</f>
        <v>105.6801293269509</v>
      </c>
      <c r="U36" s="4">
        <v>0</v>
      </c>
      <c r="V36" s="4">
        <v>0</v>
      </c>
      <c r="W36" s="4">
        <f>Kol!X36+Siliguri!X36+Guwahati!X36+Jalpiguri!X36</f>
        <v>88396.3</v>
      </c>
      <c r="X36" s="4">
        <f>(NI!W36*NI!X36+SI!W36*SI!X36)/W36</f>
        <v>385.21725500000002</v>
      </c>
      <c r="Y36" s="4">
        <f>NI!Y37+SI!Y36</f>
        <v>0</v>
      </c>
      <c r="Z36" s="4">
        <v>0</v>
      </c>
      <c r="AA36" s="4">
        <f>NI!AA36+SI!AA36</f>
        <v>496</v>
      </c>
      <c r="AB36" s="4">
        <f>(NI!AA36*NI!AB36+SI!AA36*SI!AB36)/AA36</f>
        <v>49</v>
      </c>
      <c r="AC36" s="4">
        <f>NI!AC37+SI!AC36</f>
        <v>690</v>
      </c>
      <c r="AD36" s="4">
        <f>(NI!AC36*NI!AD36+SI!AC36*SI!AD36)/AC36</f>
        <v>96.011593999999988</v>
      </c>
      <c r="AE36" s="19">
        <f t="shared" si="13"/>
        <v>12848195.020000001</v>
      </c>
      <c r="AF36" s="19">
        <f t="shared" si="14"/>
        <v>142.59197458046017</v>
      </c>
      <c r="AH36" s="78">
        <v>42210</v>
      </c>
      <c r="AI36" s="11">
        <v>30</v>
      </c>
      <c r="AJ36" s="4">
        <v>9303026.8000000007</v>
      </c>
      <c r="AK36" s="4">
        <v>4812222.09</v>
      </c>
      <c r="AL36" s="4">
        <v>746297.36</v>
      </c>
      <c r="AM36" s="4">
        <v>123500.15</v>
      </c>
      <c r="AN36" s="4">
        <v>0</v>
      </c>
      <c r="AO36" s="4">
        <v>0</v>
      </c>
      <c r="AP36" s="4">
        <v>0</v>
      </c>
      <c r="AQ36" s="4">
        <v>0</v>
      </c>
      <c r="AR36" s="4">
        <v>0</v>
      </c>
      <c r="AS36" s="19">
        <v>14985544.4</v>
      </c>
      <c r="AT36" s="4">
        <v>6271476.8700000001</v>
      </c>
      <c r="AU36" s="4">
        <v>134.75594734514914</v>
      </c>
      <c r="AV36" s="4">
        <v>3353342.29</v>
      </c>
      <c r="AW36" s="4">
        <v>128.23921482881445</v>
      </c>
      <c r="AX36" s="4">
        <v>628299.81000000006</v>
      </c>
      <c r="AY36" s="4">
        <v>209.4481068353706</v>
      </c>
      <c r="AZ36" s="4">
        <v>80993</v>
      </c>
      <c r="BA36" s="4">
        <v>98.258816384564099</v>
      </c>
      <c r="BB36" s="4">
        <v>0</v>
      </c>
      <c r="BC36" s="4">
        <v>0</v>
      </c>
      <c r="BD36" s="4">
        <v>0</v>
      </c>
      <c r="BE36" s="4">
        <v>0</v>
      </c>
      <c r="BF36" s="4">
        <v>0</v>
      </c>
      <c r="BG36" s="4">
        <v>0</v>
      </c>
      <c r="BH36" s="4">
        <v>0</v>
      </c>
      <c r="BI36" s="4">
        <v>0</v>
      </c>
      <c r="BJ36" s="4">
        <v>0</v>
      </c>
      <c r="BK36" s="4">
        <v>0</v>
      </c>
      <c r="BL36" s="19">
        <v>10334609.970000001</v>
      </c>
      <c r="BM36" s="19">
        <v>136.89241000324441</v>
      </c>
    </row>
    <row r="37" spans="1:65" ht="20" customHeight="1" x14ac:dyDescent="0.15">
      <c r="A37" s="78">
        <v>42588</v>
      </c>
      <c r="B37" s="11">
        <v>31</v>
      </c>
      <c r="C37" s="4">
        <f>NI!C37+SI!C37</f>
        <v>10260762.199999999</v>
      </c>
      <c r="D37" s="4">
        <f>NI!D37+SI!D37</f>
        <v>4820158.1000000006</v>
      </c>
      <c r="E37" s="4">
        <f>NI!E37+SI!E37</f>
        <v>1048948</v>
      </c>
      <c r="F37" s="4">
        <f>NI!F37+SI!F37</f>
        <v>113897.1</v>
      </c>
      <c r="G37" s="4">
        <f>NI!G37+SI!G37</f>
        <v>0</v>
      </c>
      <c r="H37" s="4">
        <f>NI!H37+SI!H37</f>
        <v>129746.6</v>
      </c>
      <c r="I37" s="4">
        <f>NI!I37+SI!I37</f>
        <v>0</v>
      </c>
      <c r="J37" s="4">
        <f>NI!J37+SI!J37</f>
        <v>498</v>
      </c>
      <c r="K37" s="4">
        <f>NI!K37+SI!K37</f>
        <v>519</v>
      </c>
      <c r="L37" s="19">
        <f t="shared" ref="L37:L42" si="15">SUM(C37:K37)</f>
        <v>16374529</v>
      </c>
      <c r="M37" s="4">
        <f>NI!M37+SI!M37</f>
        <v>7374885.5999999996</v>
      </c>
      <c r="N37" s="4">
        <f>(NI!M37*NI!N37+SI!M37*SI!N37)/M37</f>
        <v>136.23173587498843</v>
      </c>
      <c r="O37" s="4">
        <f>NI!O37+SI!O37</f>
        <v>3842876.3</v>
      </c>
      <c r="P37" s="4">
        <f>(NI!O37*NI!P37+SI!O37*SI!P37)/O37</f>
        <v>132.45842023435853</v>
      </c>
      <c r="Q37" s="4">
        <f>NI!Q37+SI!Q37</f>
        <v>855119.9</v>
      </c>
      <c r="R37" s="4">
        <f>(NI!Q37*NI!R37+SI!Q37*SI!R37)/Q37</f>
        <v>210.22570830921919</v>
      </c>
      <c r="S37" s="4">
        <f>NI!S37+SI!S37</f>
        <v>98153.7</v>
      </c>
      <c r="T37" s="4">
        <f>(NI!S37*NI!T37+SI!S37*SI!T37)/S37</f>
        <v>107.75917697841346</v>
      </c>
      <c r="U37" s="4">
        <v>0</v>
      </c>
      <c r="V37" s="4">
        <v>0</v>
      </c>
      <c r="W37" s="4">
        <f>Kol!X37+Siliguri!X37+Guwahati!X37+Jalpiguri!X37</f>
        <v>88314.9</v>
      </c>
      <c r="X37" s="4">
        <f>(NI!W37*NI!X37+SI!W37*SI!X37)/W37</f>
        <v>359.34696400000001</v>
      </c>
      <c r="Y37" s="4">
        <f>NI!Y38+SI!Y37</f>
        <v>0</v>
      </c>
      <c r="Z37" s="4">
        <v>0</v>
      </c>
      <c r="AA37" s="4">
        <f>NI!AA37+SI!AA37</f>
        <v>498</v>
      </c>
      <c r="AB37" s="4">
        <f>(NI!AA37*NI!AB37+SI!AA37*SI!AB37)/AA37</f>
        <v>58</v>
      </c>
      <c r="AC37" s="4">
        <f>NI!AC38+SI!AC37</f>
        <v>519</v>
      </c>
      <c r="AD37" s="4">
        <f>(NI!AC37*NI!AD37+SI!AC37*SI!AD37)/AC37</f>
        <v>100</v>
      </c>
      <c r="AE37" s="19">
        <f t="shared" ref="AE37:AE42" si="16">M37+O37+Q37+S37+U37+W37+Y37+AA37+AC37</f>
        <v>12260367.399999999</v>
      </c>
      <c r="AF37" s="19">
        <f t="shared" ref="AF37:AF42" si="17">(M37*N37+O37*P37+Q37*R37+S37*T37+W37*X37+Y37*Z37+AA37*AB37+AC37*AD37+U37*V37)/AE37</f>
        <v>141.58437167296233</v>
      </c>
      <c r="AH37" s="78">
        <v>42217</v>
      </c>
      <c r="AI37" s="11">
        <v>31</v>
      </c>
      <c r="AJ37" s="4">
        <v>9434747.1999999993</v>
      </c>
      <c r="AK37" s="4">
        <v>4548141.08</v>
      </c>
      <c r="AL37" s="4">
        <v>809141.15</v>
      </c>
      <c r="AM37" s="4">
        <v>117370.25</v>
      </c>
      <c r="AN37" s="4">
        <v>0</v>
      </c>
      <c r="AO37" s="4">
        <v>0</v>
      </c>
      <c r="AP37" s="4">
        <v>0</v>
      </c>
      <c r="AQ37" s="4">
        <v>996</v>
      </c>
      <c r="AR37" s="4">
        <v>0</v>
      </c>
      <c r="AS37" s="19">
        <v>14909399.68</v>
      </c>
      <c r="AT37" s="4">
        <v>6927704.8100000005</v>
      </c>
      <c r="AU37" s="4">
        <v>133.41548168550099</v>
      </c>
      <c r="AV37" s="4">
        <v>3509990.23</v>
      </c>
      <c r="AW37" s="4">
        <v>127.58065672781707</v>
      </c>
      <c r="AX37" s="4">
        <v>638055.85000000009</v>
      </c>
      <c r="AY37" s="4">
        <v>213.11240932891428</v>
      </c>
      <c r="AZ37" s="4">
        <v>76297.25</v>
      </c>
      <c r="BA37" s="4">
        <v>99.832144884602656</v>
      </c>
      <c r="BB37" s="4">
        <v>0</v>
      </c>
      <c r="BC37" s="4">
        <v>0</v>
      </c>
      <c r="BD37" s="4">
        <v>0</v>
      </c>
      <c r="BE37" s="4">
        <v>0</v>
      </c>
      <c r="BF37" s="4">
        <v>0</v>
      </c>
      <c r="BG37" s="4">
        <v>0</v>
      </c>
      <c r="BH37" s="4">
        <v>996</v>
      </c>
      <c r="BI37" s="4">
        <v>45.5</v>
      </c>
      <c r="BJ37" s="4">
        <v>0</v>
      </c>
      <c r="BK37" s="4">
        <v>0</v>
      </c>
      <c r="BL37" s="19">
        <v>11152048.140000001</v>
      </c>
      <c r="BM37" s="19">
        <v>135.90906813005731</v>
      </c>
    </row>
    <row r="38" spans="1:65" ht="20" customHeight="1" x14ac:dyDescent="0.15">
      <c r="A38" s="78">
        <v>42595</v>
      </c>
      <c r="B38" s="3">
        <v>32</v>
      </c>
      <c r="C38" s="4">
        <f>NI!C38+SI!C38</f>
        <v>11091201.780000001</v>
      </c>
      <c r="D38" s="4">
        <f>NI!D38+SI!D38</f>
        <v>5028864.1500000004</v>
      </c>
      <c r="E38" s="4">
        <f>NI!E38+SI!E38</f>
        <v>988008.39999999991</v>
      </c>
      <c r="F38" s="4">
        <f>NI!F38+SI!F38</f>
        <v>108470</v>
      </c>
      <c r="G38" s="4">
        <f>NI!G38+SI!G38</f>
        <v>0</v>
      </c>
      <c r="H38" s="4">
        <f>NI!H38+SI!H38</f>
        <v>109796.1</v>
      </c>
      <c r="I38" s="4">
        <f>NI!I38+SI!I38</f>
        <v>0</v>
      </c>
      <c r="J38" s="4">
        <f>NI!J38+SI!J38</f>
        <v>0</v>
      </c>
      <c r="K38" s="4">
        <f>NI!K38+SI!K38</f>
        <v>692</v>
      </c>
      <c r="L38" s="19">
        <f t="shared" si="15"/>
        <v>17327032.430000003</v>
      </c>
      <c r="M38" s="4">
        <f>NI!M38+SI!M38</f>
        <v>8127335.46</v>
      </c>
      <c r="N38" s="4">
        <f>(NI!M38*NI!N38+SI!M38*SI!N38)/M38</f>
        <v>134.85778595219355</v>
      </c>
      <c r="O38" s="4">
        <f>NI!O38+SI!O38</f>
        <v>3711702.65</v>
      </c>
      <c r="P38" s="4">
        <f>(NI!O38*NI!P38+SI!O38*SI!P38)/O38</f>
        <v>129.86627454606372</v>
      </c>
      <c r="Q38" s="4">
        <f>NI!Q38+SI!Q38</f>
        <v>849380.1</v>
      </c>
      <c r="R38" s="4">
        <f>(NI!Q38*NI!R38+SI!Q38*SI!R38)/Q38</f>
        <v>203.98654029169836</v>
      </c>
      <c r="S38" s="4">
        <f>NI!S38+SI!S38</f>
        <v>89010.2</v>
      </c>
      <c r="T38" s="4">
        <f>(NI!S38*NI!T38+SI!S38*SI!T38)/S38</f>
        <v>108.4754932474638</v>
      </c>
      <c r="U38" s="4">
        <v>0</v>
      </c>
      <c r="V38" s="4">
        <v>0</v>
      </c>
      <c r="W38" s="4">
        <f>Kol!X38+Siliguri!X38+Guwahati!X38+Jalpiguri!X38</f>
        <v>80901.100000000006</v>
      </c>
      <c r="X38" s="4">
        <f>(NI!W38*NI!X38+SI!W38*SI!X38)/W38</f>
        <v>338.585734</v>
      </c>
      <c r="Y38" s="4">
        <f>NI!Y39+SI!Y38</f>
        <v>0</v>
      </c>
      <c r="Z38" s="4">
        <v>0</v>
      </c>
      <c r="AA38" s="4">
        <f>NI!AA38+SI!AA38</f>
        <v>0</v>
      </c>
      <c r="AB38" s="4">
        <v>0</v>
      </c>
      <c r="AC38" s="4">
        <f>NI!AC39+SI!AC38</f>
        <v>519</v>
      </c>
      <c r="AD38" s="4">
        <f>(NI!AC38*NI!AD38+SI!AC38*SI!AD38)/AC38</f>
        <v>100</v>
      </c>
      <c r="AE38" s="19">
        <f t="shared" si="16"/>
        <v>12858848.509999998</v>
      </c>
      <c r="AF38" s="19">
        <f t="shared" si="17"/>
        <v>139.08094892628799</v>
      </c>
      <c r="AH38" s="78">
        <v>42224</v>
      </c>
      <c r="AI38" s="11">
        <v>32</v>
      </c>
      <c r="AJ38" s="4">
        <v>9674079.1500000004</v>
      </c>
      <c r="AK38" s="4">
        <v>4669196.5999999996</v>
      </c>
      <c r="AL38" s="4">
        <v>852666</v>
      </c>
      <c r="AM38" s="4">
        <v>117987.65</v>
      </c>
      <c r="AN38" s="4">
        <v>0</v>
      </c>
      <c r="AO38" s="4">
        <v>0</v>
      </c>
      <c r="AP38" s="4">
        <v>0</v>
      </c>
      <c r="AQ38" s="4">
        <v>0</v>
      </c>
      <c r="AR38" s="4">
        <v>0</v>
      </c>
      <c r="AS38" s="19">
        <v>15314925.4</v>
      </c>
      <c r="AT38" s="4">
        <v>7333375.959999999</v>
      </c>
      <c r="AU38" s="4">
        <v>133.12847485916822</v>
      </c>
      <c r="AV38" s="4">
        <v>3497226.55</v>
      </c>
      <c r="AW38" s="4">
        <v>130.13775398766361</v>
      </c>
      <c r="AX38" s="4">
        <v>707110.45</v>
      </c>
      <c r="AY38" s="4">
        <v>208.63035909924645</v>
      </c>
      <c r="AZ38" s="4">
        <v>78328.100000000006</v>
      </c>
      <c r="BA38" s="4">
        <v>102.562278355608</v>
      </c>
      <c r="BB38" s="4">
        <v>0</v>
      </c>
      <c r="BC38" s="4">
        <v>0</v>
      </c>
      <c r="BD38" s="4">
        <v>0</v>
      </c>
      <c r="BE38" s="4">
        <v>0</v>
      </c>
      <c r="BF38" s="4">
        <v>0</v>
      </c>
      <c r="BG38" s="4">
        <v>0</v>
      </c>
      <c r="BH38" s="4">
        <v>0</v>
      </c>
      <c r="BI38" s="4">
        <v>0</v>
      </c>
      <c r="BJ38" s="4">
        <v>0</v>
      </c>
      <c r="BK38" s="4">
        <v>0</v>
      </c>
      <c r="BL38" s="19">
        <v>11617037.059999997</v>
      </c>
      <c r="BM38" s="19">
        <v>136.61021229696499</v>
      </c>
    </row>
    <row r="39" spans="1:65" ht="20" customHeight="1" x14ac:dyDescent="0.15">
      <c r="A39" s="78">
        <v>42602</v>
      </c>
      <c r="B39" s="11">
        <v>33</v>
      </c>
      <c r="C39" s="4">
        <f>NI!C39+SI!C39</f>
        <v>10993988</v>
      </c>
      <c r="D39" s="4">
        <f>NI!D39+SI!D39</f>
        <v>5292188.95</v>
      </c>
      <c r="E39" s="4">
        <f>NI!E39+SI!E39</f>
        <v>982293.8</v>
      </c>
      <c r="F39" s="4">
        <f>NI!F39+SI!F39</f>
        <v>80020</v>
      </c>
      <c r="G39" s="4">
        <f>NI!G39+SI!G39</f>
        <v>0</v>
      </c>
      <c r="H39" s="4">
        <f>NI!H39+SI!H39</f>
        <v>104384.4</v>
      </c>
      <c r="I39" s="4">
        <f>NI!I39+SI!I39</f>
        <v>0</v>
      </c>
      <c r="J39" s="4">
        <f>NI!J39+SI!J39</f>
        <v>498</v>
      </c>
      <c r="K39" s="4">
        <f>NI!K39+SI!K39</f>
        <v>346</v>
      </c>
      <c r="L39" s="19">
        <f t="shared" si="15"/>
        <v>17453719.149999999</v>
      </c>
      <c r="M39" s="4">
        <f>NI!M39+SI!M39</f>
        <v>7636743.4500000002</v>
      </c>
      <c r="N39" s="4">
        <f>(NI!M39*NI!N39+SI!M39*SI!N39)/M39</f>
        <v>134.16510916298381</v>
      </c>
      <c r="O39" s="4">
        <f>NI!O39+SI!O39</f>
        <v>4006715.05</v>
      </c>
      <c r="P39" s="4">
        <f>(NI!O39*NI!P39+SI!O39*SI!P39)/O39</f>
        <v>133.01345239471416</v>
      </c>
      <c r="Q39" s="4">
        <f>NI!Q39+SI!Q39</f>
        <v>837134.8</v>
      </c>
      <c r="R39" s="4">
        <f>(NI!Q39*NI!R39+SI!Q39*SI!R39)/Q39</f>
        <v>207.2628339702128</v>
      </c>
      <c r="S39" s="4">
        <f>NI!S39+SI!S39</f>
        <v>67499.199999999997</v>
      </c>
      <c r="T39" s="4">
        <f>(NI!S39*NI!T39+SI!S39*SI!T39)/S39</f>
        <v>106.82181356154148</v>
      </c>
      <c r="U39" s="4">
        <v>0</v>
      </c>
      <c r="V39" s="4">
        <v>0</v>
      </c>
      <c r="W39" s="4">
        <f>Kol!X39+Siliguri!X39+Guwahati!X39+Jalpiguri!X39</f>
        <v>78746.2</v>
      </c>
      <c r="X39" s="4">
        <f>(NI!W39*NI!X39+SI!W39*SI!X39)/W39</f>
        <v>335.793252</v>
      </c>
      <c r="Y39" s="4">
        <f>NI!Y40+SI!Y39</f>
        <v>0</v>
      </c>
      <c r="Z39" s="4">
        <v>0</v>
      </c>
      <c r="AA39" s="4">
        <f>NI!AA39+SI!AA39</f>
        <v>498</v>
      </c>
      <c r="AB39" s="4">
        <f>(NI!AA39*NI!AB39+SI!AA39*SI!AB39)/AA39</f>
        <v>66</v>
      </c>
      <c r="AC39" s="4">
        <f>NI!AC40+SI!AC39</f>
        <v>0</v>
      </c>
      <c r="AD39" s="4">
        <v>0</v>
      </c>
      <c r="AE39" s="19">
        <f t="shared" si="16"/>
        <v>12627336.699999999</v>
      </c>
      <c r="AF39" s="19">
        <f t="shared" si="17"/>
        <v>139.75426415793558</v>
      </c>
      <c r="AH39" s="78">
        <v>42231</v>
      </c>
      <c r="AI39" s="11">
        <v>33</v>
      </c>
      <c r="AJ39" s="4">
        <v>9910344.5399999991</v>
      </c>
      <c r="AK39" s="4">
        <v>4806569.7300000004</v>
      </c>
      <c r="AL39" s="4">
        <v>842567.27</v>
      </c>
      <c r="AM39" s="4">
        <v>121730.95</v>
      </c>
      <c r="AN39" s="4">
        <v>0</v>
      </c>
      <c r="AO39" s="4">
        <v>0</v>
      </c>
      <c r="AP39" s="4">
        <v>0</v>
      </c>
      <c r="AQ39" s="4">
        <v>498</v>
      </c>
      <c r="AR39" s="4">
        <v>0</v>
      </c>
      <c r="AS39" s="19">
        <v>15681212.489999998</v>
      </c>
      <c r="AT39" s="4">
        <v>7298022.54</v>
      </c>
      <c r="AU39" s="4">
        <v>133.08878254885323</v>
      </c>
      <c r="AV39" s="4">
        <v>3659911.7</v>
      </c>
      <c r="AW39" s="4">
        <v>127.19466667732377</v>
      </c>
      <c r="AX39" s="4">
        <v>694328.02</v>
      </c>
      <c r="AY39" s="4">
        <v>196.51096186035542</v>
      </c>
      <c r="AZ39" s="4">
        <v>78294.399999999994</v>
      </c>
      <c r="BA39" s="4">
        <v>91.077372164765308</v>
      </c>
      <c r="BB39" s="4">
        <v>0</v>
      </c>
      <c r="BC39" s="4">
        <v>0</v>
      </c>
      <c r="BD39" s="4">
        <v>0</v>
      </c>
      <c r="BE39" s="4">
        <v>0</v>
      </c>
      <c r="BF39" s="4">
        <v>0</v>
      </c>
      <c r="BG39" s="4">
        <v>0</v>
      </c>
      <c r="BH39" s="4">
        <v>498</v>
      </c>
      <c r="BI39" s="4">
        <v>40</v>
      </c>
      <c r="BJ39" s="4">
        <v>0</v>
      </c>
      <c r="BK39" s="4">
        <v>0</v>
      </c>
      <c r="BL39" s="19">
        <v>11730556.66</v>
      </c>
      <c r="BM39" s="19">
        <v>134.72336775505076</v>
      </c>
    </row>
    <row r="40" spans="1:65" ht="20" customHeight="1" x14ac:dyDescent="0.15">
      <c r="A40" s="78">
        <v>42609</v>
      </c>
      <c r="B40" s="11">
        <v>34</v>
      </c>
      <c r="C40" s="4">
        <f>NI!C40+SI!C40</f>
        <v>10923913.719999999</v>
      </c>
      <c r="D40" s="4">
        <f>NI!D40+SI!D40</f>
        <v>4613437.8699999992</v>
      </c>
      <c r="E40" s="4">
        <f>NI!E40+SI!E40</f>
        <v>1126329.9000000001</v>
      </c>
      <c r="F40" s="4">
        <f>NI!F40+SI!F40</f>
        <v>100422.39999999999</v>
      </c>
      <c r="G40" s="4">
        <f>NI!G40+SI!G40</f>
        <v>0</v>
      </c>
      <c r="H40" s="4">
        <f>NI!H40+SI!H40</f>
        <v>86333.6</v>
      </c>
      <c r="I40" s="4">
        <f>NI!I40+SI!I40</f>
        <v>0</v>
      </c>
      <c r="J40" s="4">
        <f>NI!J40+SI!J40</f>
        <v>1495</v>
      </c>
      <c r="K40" s="4">
        <f>NI!K40+SI!K40</f>
        <v>346</v>
      </c>
      <c r="L40" s="19">
        <f t="shared" si="15"/>
        <v>16852278.489999998</v>
      </c>
      <c r="M40" s="4">
        <f>NI!M40+SI!M40</f>
        <v>7715124.5200000005</v>
      </c>
      <c r="N40" s="4">
        <f>(NI!M40*NI!N40+SI!M40*SI!N40)/M40</f>
        <v>133.77856150368964</v>
      </c>
      <c r="O40" s="4">
        <f>NI!O40+SI!O40</f>
        <v>3648634.57</v>
      </c>
      <c r="P40" s="4">
        <f>(NI!O40*NI!P40+SI!O40*SI!P40)/O40</f>
        <v>133.91222010282607</v>
      </c>
      <c r="Q40" s="4">
        <f>NI!Q40+SI!Q40</f>
        <v>948719.7</v>
      </c>
      <c r="R40" s="4">
        <f>(NI!Q40*NI!R40+SI!Q40*SI!R40)/Q40</f>
        <v>208.26166152594649</v>
      </c>
      <c r="S40" s="4">
        <f>NI!S40+SI!S40</f>
        <v>92420</v>
      </c>
      <c r="T40" s="4">
        <f>(NI!S40*NI!T40+SI!S40*SI!T40)/S40</f>
        <v>112.10524720041114</v>
      </c>
      <c r="U40" s="4">
        <v>0</v>
      </c>
      <c r="V40" s="4">
        <v>0</v>
      </c>
      <c r="W40" s="4">
        <f>Kol!X40+Siliguri!X40+Guwahati!X40+Jalpiguri!X40</f>
        <v>68647.8</v>
      </c>
      <c r="X40" s="4">
        <f>(NI!W40*NI!X40+SI!W40*SI!X40)/W40</f>
        <v>337.03228899999999</v>
      </c>
      <c r="Y40" s="4">
        <f>NI!Y41+SI!Y40</f>
        <v>0</v>
      </c>
      <c r="Z40" s="4">
        <v>0</v>
      </c>
      <c r="AA40" s="4">
        <f>NI!AA40+SI!AA40</f>
        <v>1495</v>
      </c>
      <c r="AB40" s="4">
        <f>(NI!AA40*NI!AB40+SI!AA40*SI!AB40)/AA40</f>
        <v>48.333110000000005</v>
      </c>
      <c r="AC40" s="4">
        <f>NI!AC41+SI!AC40</f>
        <v>0</v>
      </c>
      <c r="AD40" s="4">
        <v>0</v>
      </c>
      <c r="AE40" s="19">
        <f t="shared" si="16"/>
        <v>12475041.59</v>
      </c>
      <c r="AF40" s="19">
        <f t="shared" si="17"/>
        <v>140.42971273805492</v>
      </c>
      <c r="AH40" s="78">
        <v>42238</v>
      </c>
      <c r="AI40" s="11">
        <v>34</v>
      </c>
      <c r="AJ40" s="4">
        <v>10170347.800000001</v>
      </c>
      <c r="AK40" s="4">
        <v>5059419.53</v>
      </c>
      <c r="AL40" s="4">
        <v>907351.65</v>
      </c>
      <c r="AM40" s="4">
        <v>135198.70000000001</v>
      </c>
      <c r="AN40" s="4">
        <v>0</v>
      </c>
      <c r="AO40" s="4">
        <v>0</v>
      </c>
      <c r="AP40" s="4">
        <v>0</v>
      </c>
      <c r="AQ40" s="4">
        <v>498</v>
      </c>
      <c r="AR40" s="4">
        <v>0</v>
      </c>
      <c r="AS40" s="19">
        <v>16272815.680000002</v>
      </c>
      <c r="AT40" s="4">
        <v>7294010.6499999994</v>
      </c>
      <c r="AU40" s="4">
        <v>134.03377148654744</v>
      </c>
      <c r="AV40" s="4">
        <v>3672344.7799999993</v>
      </c>
      <c r="AW40" s="4">
        <v>134.64627340033422</v>
      </c>
      <c r="AX40" s="4">
        <v>691340.35</v>
      </c>
      <c r="AY40" s="4">
        <v>204.44930341742702</v>
      </c>
      <c r="AZ40" s="4">
        <v>87664.4</v>
      </c>
      <c r="BA40" s="4">
        <v>100.12943640466598</v>
      </c>
      <c r="BB40" s="4">
        <v>0</v>
      </c>
      <c r="BC40" s="4">
        <v>0</v>
      </c>
      <c r="BD40" s="4">
        <v>0</v>
      </c>
      <c r="BE40" s="4">
        <v>0</v>
      </c>
      <c r="BF40" s="4">
        <v>0</v>
      </c>
      <c r="BG40" s="4">
        <v>0</v>
      </c>
      <c r="BH40" s="4">
        <v>0</v>
      </c>
      <c r="BI40" s="4">
        <v>0</v>
      </c>
      <c r="BJ40" s="4">
        <v>0</v>
      </c>
      <c r="BK40" s="4">
        <v>0</v>
      </c>
      <c r="BL40" s="19">
        <v>11745858.18</v>
      </c>
      <c r="BM40" s="19">
        <v>138.11277396994134</v>
      </c>
    </row>
    <row r="41" spans="1:65" ht="20" customHeight="1" x14ac:dyDescent="0.15">
      <c r="A41" s="78">
        <v>42616</v>
      </c>
      <c r="B41" s="11">
        <v>35</v>
      </c>
      <c r="C41" s="4">
        <f>NI!C41+SI!C41</f>
        <v>11233265.300000001</v>
      </c>
      <c r="D41" s="4">
        <f>NI!D41+SI!D41</f>
        <v>5123911.8000000007</v>
      </c>
      <c r="E41" s="4">
        <f>NI!E41+SI!E41</f>
        <v>1048447.8</v>
      </c>
      <c r="F41" s="4">
        <f>NI!F41+SI!F41</f>
        <v>93079.9</v>
      </c>
      <c r="G41" s="4">
        <f>NI!G41+SI!G41</f>
        <v>0</v>
      </c>
      <c r="H41" s="4">
        <f>NI!H41+SI!H41</f>
        <v>91717.3</v>
      </c>
      <c r="I41" s="4">
        <f>NI!I41+SI!I41</f>
        <v>0</v>
      </c>
      <c r="J41" s="4">
        <f>NI!J41+SI!J41</f>
        <v>498</v>
      </c>
      <c r="K41" s="4">
        <f>NI!K41+SI!K41</f>
        <v>172</v>
      </c>
      <c r="L41" s="19">
        <f t="shared" si="15"/>
        <v>17591092.100000001</v>
      </c>
      <c r="M41" s="4">
        <f>NI!M41+SI!M41</f>
        <v>8140571.9000000004</v>
      </c>
      <c r="N41" s="4">
        <f>(NI!M41*NI!N41+SI!M41*SI!N41)/M41</f>
        <v>134.97793649084468</v>
      </c>
      <c r="O41" s="4">
        <f>NI!O41+SI!O41</f>
        <v>4285409.5999999996</v>
      </c>
      <c r="P41" s="4">
        <f>(NI!O41*NI!P41+SI!O41*SI!P41)/O41</f>
        <v>134.36814692910968</v>
      </c>
      <c r="Q41" s="4">
        <f>NI!Q41+SI!Q41</f>
        <v>920084.89999999991</v>
      </c>
      <c r="R41" s="4">
        <f>(NI!Q41*NI!R41+SI!Q41*SI!R41)/Q41</f>
        <v>199.30010837334297</v>
      </c>
      <c r="S41" s="4">
        <f>NI!S41+SI!S41</f>
        <v>77026.899999999994</v>
      </c>
      <c r="T41" s="4">
        <f>(NI!S41*NI!T41+SI!S41*SI!T41)/S41</f>
        <v>110.40928504236705</v>
      </c>
      <c r="U41" s="4">
        <v>0</v>
      </c>
      <c r="V41" s="4">
        <v>0</v>
      </c>
      <c r="W41" s="4">
        <f>Kol!X41+Siliguri!X41+Guwahati!X41+Jalpiguri!X41</f>
        <v>72107.5</v>
      </c>
      <c r="X41" s="4">
        <f>(NI!W41*NI!X41+SI!W41*SI!X41)/W41</f>
        <v>336.90011900000002</v>
      </c>
      <c r="Y41" s="4">
        <f>NI!Y42+SI!Y41</f>
        <v>0</v>
      </c>
      <c r="Z41" s="4">
        <v>0</v>
      </c>
      <c r="AA41" s="4">
        <f>NI!AA41+SI!AA41</f>
        <v>498</v>
      </c>
      <c r="AB41" s="4">
        <f>(NI!AA41*NI!AB41+SI!AA41*SI!AB41)/AA41</f>
        <v>57</v>
      </c>
      <c r="AC41" s="4">
        <f>NI!AC42+SI!AC41</f>
        <v>172</v>
      </c>
      <c r="AD41" s="4">
        <f>(NI!AC41*NI!AD41+SI!AC41*SI!AD41)/AC41</f>
        <v>77</v>
      </c>
      <c r="AE41" s="19">
        <f t="shared" si="16"/>
        <v>13495870.800000001</v>
      </c>
      <c r="AF41" s="19">
        <f t="shared" si="17"/>
        <v>140.10450546644762</v>
      </c>
      <c r="AH41" s="78">
        <v>42245</v>
      </c>
      <c r="AI41" s="11">
        <v>35</v>
      </c>
      <c r="AJ41" s="4">
        <v>10948662.65</v>
      </c>
      <c r="AK41" s="4">
        <v>4124486.65</v>
      </c>
      <c r="AL41" s="4">
        <v>742393.99</v>
      </c>
      <c r="AM41" s="4">
        <v>129630.05</v>
      </c>
      <c r="AN41" s="4">
        <v>0</v>
      </c>
      <c r="AO41" s="4">
        <v>0</v>
      </c>
      <c r="AP41" s="4">
        <v>0</v>
      </c>
      <c r="AQ41" s="4">
        <v>498</v>
      </c>
      <c r="AR41" s="4">
        <v>0</v>
      </c>
      <c r="AS41" s="19">
        <v>15945671.340000002</v>
      </c>
      <c r="AT41" s="4">
        <v>7882995.3499999996</v>
      </c>
      <c r="AU41" s="4">
        <v>135.01569026207318</v>
      </c>
      <c r="AV41" s="4">
        <v>3011908.35</v>
      </c>
      <c r="AW41" s="4">
        <v>144.94648943173416</v>
      </c>
      <c r="AX41" s="4">
        <v>617584.37</v>
      </c>
      <c r="AY41" s="4">
        <v>215.3610702574837</v>
      </c>
      <c r="AZ41" s="4">
        <v>75180.05</v>
      </c>
      <c r="BA41" s="4">
        <v>94.434629452181795</v>
      </c>
      <c r="BB41" s="4">
        <v>0</v>
      </c>
      <c r="BC41" s="4">
        <v>0</v>
      </c>
      <c r="BD41" s="4">
        <v>0</v>
      </c>
      <c r="BE41" s="4">
        <v>0</v>
      </c>
      <c r="BF41" s="4">
        <v>0</v>
      </c>
      <c r="BG41" s="4">
        <v>0</v>
      </c>
      <c r="BH41" s="4">
        <v>498</v>
      </c>
      <c r="BI41" s="4">
        <v>40</v>
      </c>
      <c r="BJ41" s="4">
        <v>0</v>
      </c>
      <c r="BK41" s="4">
        <v>0</v>
      </c>
      <c r="BL41" s="19">
        <v>11587668.119999999</v>
      </c>
      <c r="BM41" s="19">
        <v>141.61579486080674</v>
      </c>
    </row>
    <row r="42" spans="1:65" ht="20" customHeight="1" x14ac:dyDescent="0.15">
      <c r="A42" s="78">
        <v>42623</v>
      </c>
      <c r="B42" s="11">
        <v>36</v>
      </c>
      <c r="C42" s="93">
        <f>NI!C42+SI!C42</f>
        <v>11400683</v>
      </c>
      <c r="D42" s="93">
        <f>NI!D42+SI!D42</f>
        <v>5229385.5999999996</v>
      </c>
      <c r="E42" s="93">
        <f>NI!E42+SI!E42</f>
        <v>947181.10000000009</v>
      </c>
      <c r="F42" s="93">
        <f>NI!F42+SI!F42</f>
        <v>119239.8</v>
      </c>
      <c r="G42" s="93">
        <f>NI!G42+SI!G42</f>
        <v>0</v>
      </c>
      <c r="H42" s="93">
        <f>NI!H42+SI!H42</f>
        <v>89056.3</v>
      </c>
      <c r="I42" s="93">
        <f>NI!I42+SI!I42</f>
        <v>0</v>
      </c>
      <c r="J42" s="93">
        <f>NI!J42+SI!J42</f>
        <v>1495</v>
      </c>
      <c r="K42" s="93">
        <f>NI!K42+SI!K42</f>
        <v>0</v>
      </c>
      <c r="L42" s="19">
        <f t="shared" si="15"/>
        <v>17787040.800000001</v>
      </c>
      <c r="M42" s="93">
        <f>NI!M42+SI!M42</f>
        <v>8172591.7499999991</v>
      </c>
      <c r="N42" s="93">
        <f>(NI!M42*NI!N42+SI!M42*SI!N42)/M42</f>
        <v>135.17182280539848</v>
      </c>
      <c r="O42" s="93">
        <f>NI!O42+SI!O42</f>
        <v>4278110.4000000004</v>
      </c>
      <c r="P42" s="93">
        <f>(NI!O42*NI!P42+SI!O42*SI!P42)/O42</f>
        <v>132.77600016039574</v>
      </c>
      <c r="Q42" s="93">
        <f>NI!Q42+SI!Q42</f>
        <v>830214.7</v>
      </c>
      <c r="R42" s="93">
        <f>(NI!Q42*NI!R42+SI!Q42*SI!R42)/Q42</f>
        <v>197.33865071280286</v>
      </c>
      <c r="S42" s="93">
        <f>NI!S42+SI!S42</f>
        <v>111023.2</v>
      </c>
      <c r="T42" s="93">
        <f>(NI!S42*NI!T42+SI!S42*SI!T42)/S42</f>
        <v>115.04824322922957</v>
      </c>
      <c r="U42" s="93">
        <v>0</v>
      </c>
      <c r="V42" s="93">
        <v>0</v>
      </c>
      <c r="W42" s="93">
        <f>Kol!X42+Siliguri!X42+Guwahati!X42+Jalpiguri!X42</f>
        <v>71848.7</v>
      </c>
      <c r="X42" s="93">
        <f>(NI!W42*NI!X42+SI!W42*SI!X42)/W42</f>
        <v>363.32154000000003</v>
      </c>
      <c r="Y42" s="93">
        <f>NI!Y43+SI!Y42</f>
        <v>0</v>
      </c>
      <c r="Z42" s="93">
        <v>0</v>
      </c>
      <c r="AA42" s="93">
        <f>NI!AA42+SI!AA42</f>
        <v>1495</v>
      </c>
      <c r="AB42" s="93">
        <f>(NI!AA42*NI!AB42+SI!AA42*SI!AB42)/AA42</f>
        <v>51.332441000000003</v>
      </c>
      <c r="AC42" s="93">
        <f>NI!AC43+SI!AC42</f>
        <v>0</v>
      </c>
      <c r="AD42" s="93">
        <v>0</v>
      </c>
      <c r="AE42" s="19">
        <f t="shared" si="16"/>
        <v>13465283.749999996</v>
      </c>
      <c r="AF42" s="19">
        <f t="shared" si="17"/>
        <v>139.28573218491348</v>
      </c>
      <c r="AH42" s="78">
        <v>42252</v>
      </c>
      <c r="AI42" s="11">
        <v>36</v>
      </c>
      <c r="AJ42" s="4">
        <v>11552923.370000001</v>
      </c>
      <c r="AK42" s="4">
        <v>5147115.05</v>
      </c>
      <c r="AL42" s="4">
        <v>859324.15</v>
      </c>
      <c r="AM42" s="4">
        <v>140401.79999999999</v>
      </c>
      <c r="AN42" s="4">
        <v>0</v>
      </c>
      <c r="AO42" s="4">
        <v>0</v>
      </c>
      <c r="AP42" s="4">
        <v>0</v>
      </c>
      <c r="AQ42" s="4">
        <v>498</v>
      </c>
      <c r="AR42" s="4">
        <v>0</v>
      </c>
      <c r="AS42" s="19">
        <v>17700262.370000001</v>
      </c>
      <c r="AT42" s="4">
        <v>7988180.8699999992</v>
      </c>
      <c r="AU42" s="4">
        <v>133.2788604144543</v>
      </c>
      <c r="AV42" s="4">
        <v>3642371.4499999997</v>
      </c>
      <c r="AW42" s="4">
        <v>131.913296140244</v>
      </c>
      <c r="AX42" s="4">
        <v>691852.3</v>
      </c>
      <c r="AY42" s="4">
        <v>190.76347620233102</v>
      </c>
      <c r="AZ42" s="4">
        <v>87405.8</v>
      </c>
      <c r="BA42" s="4">
        <v>90.321130335762632</v>
      </c>
      <c r="BB42" s="4">
        <v>0</v>
      </c>
      <c r="BC42" s="4">
        <v>0</v>
      </c>
      <c r="BD42" s="4">
        <v>0</v>
      </c>
      <c r="BE42" s="4">
        <v>0</v>
      </c>
      <c r="BF42" s="4">
        <v>0</v>
      </c>
      <c r="BG42" s="4">
        <v>0</v>
      </c>
      <c r="BH42" s="4">
        <v>498</v>
      </c>
      <c r="BI42" s="4">
        <v>40</v>
      </c>
      <c r="BJ42" s="4">
        <v>0</v>
      </c>
      <c r="BK42" s="4">
        <v>0</v>
      </c>
      <c r="BL42" s="19">
        <v>12410308.42</v>
      </c>
      <c r="BM42" s="19">
        <v>135.77644247581426</v>
      </c>
    </row>
    <row r="43" spans="1:65" ht="20" customHeight="1" x14ac:dyDescent="0.15">
      <c r="A43" s="78">
        <v>42630</v>
      </c>
      <c r="B43" s="11">
        <v>37</v>
      </c>
      <c r="C43" s="94">
        <f>NI!C43+SI!C43</f>
        <v>11935656.359999999</v>
      </c>
      <c r="D43" s="94">
        <f>NI!D43+SI!D43</f>
        <v>4083038.35</v>
      </c>
      <c r="E43" s="94">
        <f>NI!E43+SI!E43</f>
        <v>861836.9</v>
      </c>
      <c r="F43" s="94">
        <f>NI!F43+SI!F43</f>
        <v>89862.7</v>
      </c>
      <c r="G43" s="94">
        <f>NI!G43+SI!G43</f>
        <v>0</v>
      </c>
      <c r="H43" s="94">
        <f>NI!H43+SI!H43</f>
        <v>118464.7</v>
      </c>
      <c r="I43" s="94">
        <f>NI!I43+SI!I43</f>
        <v>0</v>
      </c>
      <c r="J43" s="94">
        <f>NI!J43+SI!J43</f>
        <v>1495</v>
      </c>
      <c r="K43" s="94">
        <f>NI!K43+SI!K43</f>
        <v>173</v>
      </c>
      <c r="L43" s="19">
        <f t="shared" ref="L43" si="18">SUM(C43:K43)</f>
        <v>17090527.009999998</v>
      </c>
      <c r="M43" s="94">
        <f>NI!M43+SI!M43</f>
        <v>8349193.6599999992</v>
      </c>
      <c r="N43" s="94">
        <f>(NI!M43*NI!N43+SI!M43*SI!N43)/M43</f>
        <v>135.03119087175691</v>
      </c>
      <c r="O43" s="94">
        <f>NI!O43+SI!O43</f>
        <v>3261298.45</v>
      </c>
      <c r="P43" s="94">
        <f>(NI!O43*NI!P43+SI!O43*SI!P43)/O43</f>
        <v>136.24119865017516</v>
      </c>
      <c r="Q43" s="94">
        <f>NI!Q43+SI!Q43</f>
        <v>728593.3</v>
      </c>
      <c r="R43" s="94">
        <f>(NI!Q43*NI!R43+SI!Q43*SI!R43)/Q43</f>
        <v>206.51257868496123</v>
      </c>
      <c r="S43" s="94">
        <f>NI!S43+SI!S43</f>
        <v>82870.899999999994</v>
      </c>
      <c r="T43" s="94">
        <f>(NI!S43*NI!T43+SI!S43*SI!T43)/S43</f>
        <v>116.57881668367908</v>
      </c>
      <c r="U43" s="94">
        <v>0</v>
      </c>
      <c r="V43" s="94">
        <v>0</v>
      </c>
      <c r="W43" s="94">
        <f>Kol!X43+Siliguri!X43+Guwahati!X43+Jalpiguri!X43</f>
        <v>70846.899999999994</v>
      </c>
      <c r="X43" s="94">
        <f>(NI!W43*NI!X43+SI!W43*SI!X43)/W43</f>
        <v>299.89139899999998</v>
      </c>
      <c r="Y43" s="94">
        <f>NI!Y44+SI!Y43</f>
        <v>0</v>
      </c>
      <c r="Z43" s="94">
        <v>0</v>
      </c>
      <c r="AA43" s="94">
        <f>NI!AA43+SI!AA43</f>
        <v>498</v>
      </c>
      <c r="AB43" s="94">
        <f>(NI!AA43*NI!AB43+SI!AA43*SI!AB43)/AA43</f>
        <v>52</v>
      </c>
      <c r="AC43" s="94">
        <f>NI!AC44+SI!AC43</f>
        <v>0</v>
      </c>
      <c r="AD43" s="94">
        <v>0</v>
      </c>
      <c r="AE43" s="19">
        <f t="shared" ref="AE43" si="19">M43+O43+Q43+S43+U43+W43+Y43+AA43+AC43</f>
        <v>12493301.210000001</v>
      </c>
      <c r="AF43" s="19">
        <f t="shared" ref="AF43" si="20">(M43*N43+O43*P43+Q43*R43+S43*T43+W43*X43+Y43*Z43+AA43*AB43+AC43*AD43+U43*V43)/AE43</f>
        <v>140.32493796918476</v>
      </c>
      <c r="AH43" s="78">
        <v>42259</v>
      </c>
      <c r="AI43" s="11">
        <v>37</v>
      </c>
      <c r="AJ43" s="4">
        <v>11417526.84</v>
      </c>
      <c r="AK43" s="4">
        <v>5158828.04</v>
      </c>
      <c r="AL43" s="4">
        <v>867792.97</v>
      </c>
      <c r="AM43" s="4">
        <v>147912.20000000001</v>
      </c>
      <c r="AN43" s="4">
        <v>0</v>
      </c>
      <c r="AO43" s="4">
        <v>0</v>
      </c>
      <c r="AP43" s="4">
        <v>0</v>
      </c>
      <c r="AQ43" s="4">
        <v>498</v>
      </c>
      <c r="AR43" s="4">
        <v>0</v>
      </c>
      <c r="AS43" s="19">
        <v>17592558.049999997</v>
      </c>
      <c r="AT43" s="4">
        <v>8242786.9500000002</v>
      </c>
      <c r="AU43" s="4">
        <v>132.57506067425976</v>
      </c>
      <c r="AV43" s="4">
        <v>3792183.59</v>
      </c>
      <c r="AW43" s="4">
        <v>127.76641136792563</v>
      </c>
      <c r="AX43" s="4">
        <v>677112.52</v>
      </c>
      <c r="AY43" s="4">
        <v>193.82111209553915</v>
      </c>
      <c r="AZ43" s="4">
        <v>85462.5</v>
      </c>
      <c r="BA43" s="4">
        <v>95.397838477045497</v>
      </c>
      <c r="BB43" s="4">
        <v>0</v>
      </c>
      <c r="BC43" s="4">
        <v>0</v>
      </c>
      <c r="BD43" s="4">
        <v>0</v>
      </c>
      <c r="BE43" s="4">
        <v>0</v>
      </c>
      <c r="BF43" s="4">
        <v>0</v>
      </c>
      <c r="BG43" s="4">
        <v>0</v>
      </c>
      <c r="BH43" s="4">
        <v>498</v>
      </c>
      <c r="BI43" s="4">
        <v>43</v>
      </c>
      <c r="BJ43" s="4">
        <v>0</v>
      </c>
      <c r="BK43" s="4">
        <v>0</v>
      </c>
      <c r="BL43" s="19">
        <v>12798043.559999999</v>
      </c>
      <c r="BM43" s="19">
        <v>134.13872362026416</v>
      </c>
    </row>
    <row r="44" spans="1:65" ht="20" customHeight="1" x14ac:dyDescent="0.15">
      <c r="A44" s="78">
        <v>42637</v>
      </c>
      <c r="B44" s="11">
        <v>38</v>
      </c>
      <c r="C44" s="96">
        <f>NI!C44+SI!C44</f>
        <v>12115348.4</v>
      </c>
      <c r="D44" s="96">
        <f>NI!D44+SI!D44</f>
        <v>5241273.5</v>
      </c>
      <c r="E44" s="96">
        <f>NI!E44+SI!E44</f>
        <v>1124709.8</v>
      </c>
      <c r="F44" s="96">
        <f>NI!F44+SI!F44</f>
        <v>109600.4</v>
      </c>
      <c r="G44" s="96">
        <f>NI!G44+SI!G44</f>
        <v>0</v>
      </c>
      <c r="H44" s="96">
        <f>NI!H44+SI!H44</f>
        <v>109242.4</v>
      </c>
      <c r="I44" s="96">
        <f>NI!I44+SI!I44</f>
        <v>0</v>
      </c>
      <c r="J44" s="96">
        <f>NI!J44+SI!J44</f>
        <v>1036</v>
      </c>
      <c r="K44" s="96">
        <f>NI!K44+SI!K44</f>
        <v>173</v>
      </c>
      <c r="L44" s="19">
        <f t="shared" ref="L44" si="21">SUM(C44:K44)</f>
        <v>18701383.499999996</v>
      </c>
      <c r="M44" s="96">
        <f>NI!M44+SI!M44</f>
        <v>8734459.2699999996</v>
      </c>
      <c r="N44" s="96">
        <f>(NI!M44*NI!N44+SI!M44*SI!N44)/M44</f>
        <v>133.54447887107531</v>
      </c>
      <c r="O44" s="96">
        <f>NI!O44+SI!O44</f>
        <v>4187146.5</v>
      </c>
      <c r="P44" s="96">
        <f>(NI!O44*NI!P44+SI!O44*SI!P44)/O44</f>
        <v>134.23887441428491</v>
      </c>
      <c r="Q44" s="96">
        <f>NI!Q44+SI!Q44</f>
        <v>815610.64999999991</v>
      </c>
      <c r="R44" s="96">
        <f>(NI!Q44*NI!R44+SI!Q44*SI!R44)/Q44</f>
        <v>190.38445764203638</v>
      </c>
      <c r="S44" s="96">
        <f>NI!S44+SI!S44</f>
        <v>98754.2</v>
      </c>
      <c r="T44" s="96">
        <f>(NI!S44*NI!T44+SI!S44*SI!T44)/S44</f>
        <v>144.2050211815052</v>
      </c>
      <c r="U44" s="96">
        <v>0</v>
      </c>
      <c r="V44" s="96">
        <v>0</v>
      </c>
      <c r="W44" s="96">
        <f>Kol!X44+Siliguri!X44+Guwahati!X44+Jalpiguri!X44</f>
        <v>70754.600000000006</v>
      </c>
      <c r="X44" s="96">
        <f>(NI!W44*NI!X44+SI!W44*SI!X44)/W44</f>
        <v>300.03472499999998</v>
      </c>
      <c r="Y44" s="96">
        <f>NI!Y45+SI!Y44</f>
        <v>0</v>
      </c>
      <c r="Z44" s="96">
        <v>0</v>
      </c>
      <c r="AA44" s="96">
        <f>NI!AA44+SI!AA44</f>
        <v>1036</v>
      </c>
      <c r="AB44" s="96">
        <f>(NI!AA44*NI!AB44+SI!AA44*SI!AB44)/AA44</f>
        <v>52.806949000000003</v>
      </c>
      <c r="AC44" s="96">
        <f>NI!AC45+SI!AC44</f>
        <v>0</v>
      </c>
      <c r="AD44" s="96">
        <v>0</v>
      </c>
      <c r="AE44" s="19">
        <f t="shared" ref="AE44" si="22">M44+O44+Q44+S44+U44+W44+Y44+AA44+AC44</f>
        <v>13907761.219999999</v>
      </c>
      <c r="AF44" s="19">
        <f t="shared" ref="AF44" si="23">(M44*N44+O44*P44+Q44*R44+S44*T44+W44*X44+Y44*Z44+AA44*AB44+AC44*AD44+U44*V44)/AE44</f>
        <v>138.00356519949125</v>
      </c>
      <c r="AH44" s="78">
        <v>42266</v>
      </c>
      <c r="AI44" s="11">
        <v>38</v>
      </c>
      <c r="AJ44" s="4">
        <v>12325407.779999999</v>
      </c>
      <c r="AK44" s="4">
        <v>5860622.3399999999</v>
      </c>
      <c r="AL44" s="4">
        <v>801372.39999999991</v>
      </c>
      <c r="AM44" s="4">
        <v>157604.75</v>
      </c>
      <c r="AN44" s="4">
        <v>0</v>
      </c>
      <c r="AO44" s="4">
        <v>0</v>
      </c>
      <c r="AP44" s="4">
        <v>0</v>
      </c>
      <c r="AQ44" s="4">
        <v>498</v>
      </c>
      <c r="AR44" s="4">
        <v>0</v>
      </c>
      <c r="AS44" s="19">
        <v>19145505.269999996</v>
      </c>
      <c r="AT44" s="4">
        <v>8550543.6500000004</v>
      </c>
      <c r="AU44" s="4">
        <v>131.29083508687063</v>
      </c>
      <c r="AV44" s="4">
        <v>4451927.59</v>
      </c>
      <c r="AW44" s="4">
        <v>126.99974723839087</v>
      </c>
      <c r="AX44" s="4">
        <v>651809.39999999991</v>
      </c>
      <c r="AY44" s="4">
        <v>170.20643221170897</v>
      </c>
      <c r="AZ44" s="4">
        <v>100079.9</v>
      </c>
      <c r="BA44" s="4">
        <v>94.536991129733352</v>
      </c>
      <c r="BB44" s="4">
        <v>0</v>
      </c>
      <c r="BC44" s="4">
        <v>0</v>
      </c>
      <c r="BD44" s="4">
        <v>0</v>
      </c>
      <c r="BE44" s="4">
        <v>0</v>
      </c>
      <c r="BF44" s="4">
        <v>0</v>
      </c>
      <c r="BG44" s="4">
        <v>0</v>
      </c>
      <c r="BH44" s="4">
        <v>0</v>
      </c>
      <c r="BI44" s="4">
        <v>0</v>
      </c>
      <c r="BJ44" s="4">
        <v>0</v>
      </c>
      <c r="BK44" s="4">
        <v>0</v>
      </c>
      <c r="BL44" s="19">
        <v>13754858.540000001</v>
      </c>
      <c r="BM44" s="19">
        <v>131.47547164694262</v>
      </c>
    </row>
    <row r="45" spans="1:65" ht="20" customHeight="1" x14ac:dyDescent="0.15">
      <c r="A45" s="78">
        <v>42644</v>
      </c>
      <c r="B45" s="11">
        <v>39</v>
      </c>
      <c r="C45" s="99">
        <f>NI!C45+SI!C45</f>
        <v>12331193.92</v>
      </c>
      <c r="D45" s="99">
        <f>NI!D45+SI!D45</f>
        <v>5066967.28</v>
      </c>
      <c r="E45" s="99">
        <f>NI!E45+SI!E45</f>
        <v>1120501.3</v>
      </c>
      <c r="F45" s="99">
        <f>NI!F45+SI!F45</f>
        <v>100025.60000000001</v>
      </c>
      <c r="G45" s="99">
        <f>NI!G45+SI!G45</f>
        <v>0</v>
      </c>
      <c r="H45" s="99">
        <f>NI!H45+SI!H45</f>
        <v>134030.39999999999</v>
      </c>
      <c r="I45" s="99">
        <f>NI!I45+SI!I45</f>
        <v>0</v>
      </c>
      <c r="J45" s="99">
        <f>NI!J45+SI!J45</f>
        <v>498</v>
      </c>
      <c r="K45" s="99">
        <f>NI!K45+SI!K45</f>
        <v>173</v>
      </c>
      <c r="L45" s="19">
        <f t="shared" ref="L45" si="24">SUM(C45:K45)</f>
        <v>18753389.5</v>
      </c>
      <c r="M45" s="99">
        <f>NI!M45+SI!M45</f>
        <v>8715320.5300000012</v>
      </c>
      <c r="N45" s="99">
        <f>(NI!M45*NI!N45+SI!M45*SI!N45)/M45</f>
        <v>131.89613129341845</v>
      </c>
      <c r="O45" s="99">
        <f>NI!O45+SI!O45</f>
        <v>4274529.58</v>
      </c>
      <c r="P45" s="99">
        <f>(NI!O45*NI!P45+SI!O45*SI!P45)/O45</f>
        <v>134.40758094007651</v>
      </c>
      <c r="Q45" s="99">
        <f>NI!Q45+SI!Q45</f>
        <v>843275.20000000007</v>
      </c>
      <c r="R45" s="99">
        <f>(NI!Q45*NI!R45+SI!Q45*SI!R45)/Q45</f>
        <v>196.99685600036645</v>
      </c>
      <c r="S45" s="99">
        <f>NI!S45+SI!S45</f>
        <v>81913.8</v>
      </c>
      <c r="T45" s="99">
        <f>(NI!S45*NI!T45+SI!S45*SI!T45)/S45</f>
        <v>132.44833076803664</v>
      </c>
      <c r="U45" s="99">
        <v>0</v>
      </c>
      <c r="V45" s="99">
        <v>0</v>
      </c>
      <c r="W45" s="99">
        <f>Kol!X45+Siliguri!X45+Guwahati!X45+Jalpiguri!X45</f>
        <v>91934.399999999994</v>
      </c>
      <c r="X45" s="99">
        <f>(NI!W45*NI!X45+SI!W45*SI!X45)/W45</f>
        <v>311.03468099999998</v>
      </c>
      <c r="Y45" s="99">
        <f>NI!Y46+SI!Y45</f>
        <v>0</v>
      </c>
      <c r="Z45" s="99">
        <v>0</v>
      </c>
      <c r="AA45" s="99">
        <f>NI!AA45+SI!AA45</f>
        <v>498</v>
      </c>
      <c r="AB45" s="99">
        <f>(NI!AA45*NI!AB45+SI!AA45*SI!AB45)/AA45</f>
        <v>56</v>
      </c>
      <c r="AC45" s="99">
        <f>NI!AC46+SI!AC45</f>
        <v>173</v>
      </c>
      <c r="AD45" s="99">
        <f>(NI!AC45*NI!AD45+SI!AC45*SI!AD45)/AC45</f>
        <v>100</v>
      </c>
      <c r="AE45" s="19">
        <f t="shared" ref="AE45" si="25">M45+O45+Q45+S45+U45+W45+Y45+AA45+AC45</f>
        <v>14007644.510000002</v>
      </c>
      <c r="AF45" s="19">
        <f t="shared" ref="AF45" si="26">(M45*N45+O45*P45+Q45*R45+S45*T45+W45*X45+Y45*Z45+AA45*AB45+AC45*AD45+U45*V45)/AE45</f>
        <v>137.75750262744066</v>
      </c>
      <c r="AH45" s="78">
        <v>42273</v>
      </c>
      <c r="AI45" s="11">
        <v>39</v>
      </c>
      <c r="AJ45" s="4">
        <v>12380736.550000001</v>
      </c>
      <c r="AK45" s="4">
        <v>5689842.25</v>
      </c>
      <c r="AL45" s="4">
        <v>764936.21</v>
      </c>
      <c r="AM45" s="4">
        <v>126975.5</v>
      </c>
      <c r="AN45" s="4">
        <v>0</v>
      </c>
      <c r="AO45" s="4">
        <v>0</v>
      </c>
      <c r="AP45" s="4">
        <v>0</v>
      </c>
      <c r="AQ45" s="4">
        <v>498</v>
      </c>
      <c r="AR45" s="4">
        <v>0</v>
      </c>
      <c r="AS45" s="19">
        <v>18962988.510000002</v>
      </c>
      <c r="AT45" s="4">
        <v>8485943.4100000001</v>
      </c>
      <c r="AU45" s="4">
        <v>130.88220129549092</v>
      </c>
      <c r="AV45" s="4">
        <v>4227069.0999999996</v>
      </c>
      <c r="AW45" s="4">
        <v>130.29304003402126</v>
      </c>
      <c r="AX45" s="4">
        <v>665111.91</v>
      </c>
      <c r="AY45" s="4">
        <v>178.65644387695545</v>
      </c>
      <c r="AZ45" s="4">
        <v>91258.45</v>
      </c>
      <c r="BA45" s="4">
        <v>91.7316033549655</v>
      </c>
      <c r="BB45" s="4">
        <v>0</v>
      </c>
      <c r="BC45" s="4">
        <v>0</v>
      </c>
      <c r="BD45" s="4">
        <v>0</v>
      </c>
      <c r="BE45" s="4">
        <v>0</v>
      </c>
      <c r="BF45" s="4">
        <v>0</v>
      </c>
      <c r="BG45" s="4">
        <v>0</v>
      </c>
      <c r="BH45" s="4">
        <v>498</v>
      </c>
      <c r="BI45" s="4">
        <v>40</v>
      </c>
      <c r="BJ45" s="4">
        <v>0</v>
      </c>
      <c r="BK45" s="4">
        <v>0</v>
      </c>
      <c r="BL45" s="19">
        <v>13469382.869999999</v>
      </c>
      <c r="BM45" s="19">
        <v>132.79112093438007</v>
      </c>
    </row>
    <row r="46" spans="1:65" ht="20" customHeight="1" x14ac:dyDescent="0.15">
      <c r="A46" s="78">
        <v>42665</v>
      </c>
      <c r="B46" s="11">
        <v>40</v>
      </c>
      <c r="C46" s="102">
        <f>NI!C46+SI!C46</f>
        <v>13375329.98</v>
      </c>
      <c r="D46" s="102">
        <f>NI!D46+SI!D46</f>
        <v>5487443.9000000004</v>
      </c>
      <c r="E46" s="102">
        <f>NI!E46+SI!E46</f>
        <v>1117497.7</v>
      </c>
      <c r="F46" s="102">
        <f>NI!F46+SI!F46</f>
        <v>150942.9</v>
      </c>
      <c r="G46" s="102">
        <f>NI!G46+SI!G46</f>
        <v>0</v>
      </c>
      <c r="H46" s="102">
        <f>NI!H46+SI!H46</f>
        <v>122070</v>
      </c>
      <c r="I46" s="102">
        <f>NI!I46+SI!I46</f>
        <v>0</v>
      </c>
      <c r="J46" s="102">
        <f>NI!J46+SI!J46</f>
        <v>996</v>
      </c>
      <c r="K46" s="102">
        <f>NI!K46+SI!K46</f>
        <v>0</v>
      </c>
      <c r="L46" s="19">
        <f t="shared" ref="L46" si="27">SUM(C46:K46)</f>
        <v>20254280.48</v>
      </c>
      <c r="M46" s="102">
        <f>NI!M46+SI!M46</f>
        <v>8835501.370000001</v>
      </c>
      <c r="N46" s="102">
        <f>(NI!M46*NI!N46+SI!M46*SI!N46)/M46</f>
        <v>129.92197312032425</v>
      </c>
      <c r="O46" s="102">
        <f>NI!O46+SI!O46</f>
        <v>4214683.5</v>
      </c>
      <c r="P46" s="102">
        <f>(NI!O46*NI!P46+SI!O46*SI!P46)/O46</f>
        <v>132.3248687666908</v>
      </c>
      <c r="Q46" s="102">
        <f>NI!Q46+SI!Q46</f>
        <v>809885.8</v>
      </c>
      <c r="R46" s="102">
        <f>(NI!Q46*NI!R46+SI!Q46*SI!R46)/Q46</f>
        <v>185.84376553537649</v>
      </c>
      <c r="S46" s="102">
        <f>NI!S46+SI!S46</f>
        <v>129785.1</v>
      </c>
      <c r="T46" s="102">
        <f>(NI!S46*NI!T46+SI!S46*SI!T46)/S46</f>
        <v>110.85407142043501</v>
      </c>
      <c r="U46" s="102">
        <v>0</v>
      </c>
      <c r="V46" s="102">
        <v>0</v>
      </c>
      <c r="W46" s="102">
        <f>Kol!X46+Siliguri!X46+Guwahati!X46+Jalpiguri!X46</f>
        <v>76740.2</v>
      </c>
      <c r="X46" s="102">
        <f>(NI!W46*NI!X46+SI!W46*SI!X46)/W46</f>
        <v>293.727172</v>
      </c>
      <c r="Y46" s="102">
        <f>NI!Y47+SI!Y46</f>
        <v>0</v>
      </c>
      <c r="Z46" s="102">
        <v>0</v>
      </c>
      <c r="AA46" s="102">
        <f>NI!AA46+SI!AA46</f>
        <v>498</v>
      </c>
      <c r="AB46" s="102">
        <f>(NI!AA46*NI!AB46+SI!AA46*SI!AB46)/AA46</f>
        <v>44</v>
      </c>
      <c r="AC46" s="102">
        <f>NI!AC47+SI!AC46</f>
        <v>0</v>
      </c>
      <c r="AD46" s="102">
        <v>0</v>
      </c>
      <c r="AE46" s="19">
        <f t="shared" ref="AE46" si="28">M46+O46+Q46+S46+U46+W46+Y46+AA46+AC46</f>
        <v>14067093.970000001</v>
      </c>
      <c r="AF46" s="19">
        <f t="shared" ref="AF46" si="29">(M46*N46+O46*P46+Q46*R46+S46*T46+W46*X46+Y46*Z46+AA46*AB46+AC46*AD46+U46*V46)/AE46</f>
        <v>134.57614230492118</v>
      </c>
      <c r="AH46" s="78">
        <v>42280</v>
      </c>
      <c r="AI46" s="11">
        <v>40</v>
      </c>
      <c r="AJ46" s="4">
        <v>12064006.189999999</v>
      </c>
      <c r="AK46" s="4">
        <v>5542059.2999999998</v>
      </c>
      <c r="AL46" s="4">
        <v>666317.80000000005</v>
      </c>
      <c r="AM46" s="4">
        <v>121153.7</v>
      </c>
      <c r="AN46" s="4">
        <v>0</v>
      </c>
      <c r="AO46" s="4">
        <v>0</v>
      </c>
      <c r="AP46" s="4">
        <v>0</v>
      </c>
      <c r="AQ46" s="4">
        <v>996</v>
      </c>
      <c r="AR46" s="4">
        <v>0</v>
      </c>
      <c r="AS46" s="19">
        <v>18394034.989999998</v>
      </c>
      <c r="AT46" s="4">
        <v>8593161.0399999991</v>
      </c>
      <c r="AU46" s="4">
        <v>126.25781472698213</v>
      </c>
      <c r="AV46" s="4">
        <v>4164722</v>
      </c>
      <c r="AW46" s="4">
        <v>129.13129994050919</v>
      </c>
      <c r="AX46" s="4">
        <v>570499.19999999995</v>
      </c>
      <c r="AY46" s="4">
        <v>176.27408432750914</v>
      </c>
      <c r="AZ46" s="4">
        <v>90910.399999999994</v>
      </c>
      <c r="BA46" s="4">
        <v>86.926846095236641</v>
      </c>
      <c r="BB46" s="4">
        <v>0</v>
      </c>
      <c r="BC46" s="4">
        <v>0</v>
      </c>
      <c r="BD46" s="4">
        <v>0</v>
      </c>
      <c r="BE46" s="4">
        <v>0</v>
      </c>
      <c r="BF46" s="4">
        <v>0</v>
      </c>
      <c r="BG46" s="4">
        <v>0</v>
      </c>
      <c r="BH46" s="4">
        <v>498</v>
      </c>
      <c r="BI46" s="4">
        <v>40</v>
      </c>
      <c r="BJ46" s="4">
        <v>0</v>
      </c>
      <c r="BK46" s="4">
        <v>0</v>
      </c>
      <c r="BL46" s="19">
        <v>13419790.639999999</v>
      </c>
      <c r="BM46" s="19">
        <v>129.0062151593381</v>
      </c>
    </row>
    <row r="47" spans="1:65" ht="20" customHeight="1" x14ac:dyDescent="0.15">
      <c r="A47" s="78">
        <v>42665</v>
      </c>
      <c r="B47" s="11">
        <v>41</v>
      </c>
      <c r="C47" s="102">
        <f>NI!C47+SI!C47</f>
        <v>1054625</v>
      </c>
      <c r="D47" s="102">
        <f>NI!D47+SI!D47</f>
        <v>1771513.4</v>
      </c>
      <c r="E47" s="102">
        <f>NI!E47+SI!E47</f>
        <v>312182.2</v>
      </c>
      <c r="F47" s="102">
        <f>NI!F47+SI!F47</f>
        <v>86625</v>
      </c>
      <c r="G47" s="102">
        <f>NI!G47+SI!G47</f>
        <v>0</v>
      </c>
      <c r="H47" s="102">
        <f>NI!H47+SI!H47</f>
        <v>0</v>
      </c>
      <c r="I47" s="102">
        <f>NI!I47+SI!I47</f>
        <v>0</v>
      </c>
      <c r="J47" s="102">
        <f>NI!J47+SI!J47</f>
        <v>0</v>
      </c>
      <c r="K47" s="102">
        <f>NI!K47+SI!K47</f>
        <v>0</v>
      </c>
      <c r="L47" s="19">
        <f t="shared" ref="L47" si="30">SUM(C47:K47)</f>
        <v>3224945.6</v>
      </c>
      <c r="M47" s="102">
        <f>NI!M47+SI!M47</f>
        <v>782868</v>
      </c>
      <c r="N47" s="102">
        <f>(NI!M47*NI!N47+SI!M47*SI!N47)/M47</f>
        <v>94.538506696847989</v>
      </c>
      <c r="O47" s="102">
        <f>NI!O47+SI!O47</f>
        <v>1265796.1000000001</v>
      </c>
      <c r="P47" s="102">
        <f>(NI!O47*NI!P47+SI!O47*SI!P47)/O47</f>
        <v>109.29172681201077</v>
      </c>
      <c r="Q47" s="102">
        <f>NI!Q47+SI!Q47</f>
        <v>184306</v>
      </c>
      <c r="R47" s="102">
        <f>(NI!Q47*NI!R47+SI!Q47*SI!R47)/Q47</f>
        <v>133.05325013562228</v>
      </c>
      <c r="S47" s="102">
        <f>NI!S47+SI!S47</f>
        <v>43749</v>
      </c>
      <c r="T47" s="102">
        <f>(NI!S47*NI!T47+SI!S47*SI!T47)/S47</f>
        <v>99.711055772040496</v>
      </c>
      <c r="U47" s="102">
        <v>0</v>
      </c>
      <c r="V47" s="102">
        <v>0</v>
      </c>
      <c r="W47" s="102">
        <f>Kol!X47+Siliguri!X47+Guwahati!X47+Jalpiguri!X47</f>
        <v>0</v>
      </c>
      <c r="X47" s="102">
        <v>0</v>
      </c>
      <c r="Y47" s="102">
        <f>NI!Y48+SI!Y47</f>
        <v>0</v>
      </c>
      <c r="Z47" s="102">
        <v>0</v>
      </c>
      <c r="AA47" s="102">
        <f>NI!AA47+SI!AA47</f>
        <v>0</v>
      </c>
      <c r="AB47" s="102">
        <v>0</v>
      </c>
      <c r="AC47" s="102">
        <f>NI!AC48+SI!AC47</f>
        <v>0</v>
      </c>
      <c r="AD47" s="102">
        <v>0</v>
      </c>
      <c r="AE47" s="19">
        <f t="shared" ref="AE47" si="31">M47+O47+Q47+S47+U47+W47+Y47+AA47+AC47</f>
        <v>2276719.1</v>
      </c>
      <c r="AF47" s="19">
        <f t="shared" ref="AF47:AF50" si="32">(M47*N47+O47*P47+Q47*R47+S47*T47+W47*X47+Y47*Z47+AA47*AB47+AC47*AD47+U47*V47)/AE47</f>
        <v>105.95816783902927</v>
      </c>
      <c r="AH47" s="78">
        <v>42287</v>
      </c>
      <c r="AI47" s="11">
        <v>41</v>
      </c>
      <c r="AJ47" s="4">
        <v>12877866.899999999</v>
      </c>
      <c r="AK47" s="4">
        <v>5728914.5700000003</v>
      </c>
      <c r="AL47" s="4">
        <v>816084.25</v>
      </c>
      <c r="AM47" s="4">
        <v>157042.65</v>
      </c>
      <c r="AN47" s="4">
        <v>0</v>
      </c>
      <c r="AO47" s="4">
        <v>0</v>
      </c>
      <c r="AP47" s="4">
        <v>0</v>
      </c>
      <c r="AQ47" s="4">
        <v>996</v>
      </c>
      <c r="AR47" s="4">
        <v>0</v>
      </c>
      <c r="AS47" s="19">
        <v>19580904.369999997</v>
      </c>
      <c r="AT47" s="4">
        <v>9722742</v>
      </c>
      <c r="AU47" s="4">
        <v>126.4168636993321</v>
      </c>
      <c r="AV47" s="4">
        <v>4366116.17</v>
      </c>
      <c r="AW47" s="4">
        <v>132.97243602424908</v>
      </c>
      <c r="AX47" s="4">
        <v>716553.9</v>
      </c>
      <c r="AY47" s="4">
        <v>185.91007128916203</v>
      </c>
      <c r="AZ47" s="4">
        <v>117876.95</v>
      </c>
      <c r="BA47" s="4">
        <v>90.925934292149989</v>
      </c>
      <c r="BB47" s="4">
        <v>0</v>
      </c>
      <c r="BC47" s="4">
        <v>0</v>
      </c>
      <c r="BD47" s="4">
        <v>0</v>
      </c>
      <c r="BE47" s="4">
        <v>0</v>
      </c>
      <c r="BF47" s="4">
        <v>0</v>
      </c>
      <c r="BG47" s="4">
        <v>0</v>
      </c>
      <c r="BH47" s="4">
        <v>498</v>
      </c>
      <c r="BI47" s="4">
        <v>40</v>
      </c>
      <c r="BJ47" s="4">
        <v>0</v>
      </c>
      <c r="BK47" s="4">
        <v>0</v>
      </c>
      <c r="BL47" s="19">
        <v>14923787.02</v>
      </c>
      <c r="BM47" s="19">
        <v>130.90807508249486</v>
      </c>
    </row>
    <row r="48" spans="1:65" ht="20" customHeight="1" x14ac:dyDescent="0.15">
      <c r="A48" s="78">
        <v>42672</v>
      </c>
      <c r="B48" s="11">
        <v>42</v>
      </c>
      <c r="C48" s="106">
        <f>NI!C48+SI!C48</f>
        <v>12363315.949999999</v>
      </c>
      <c r="D48" s="106">
        <f>NI!D48+SI!D48</f>
        <v>5029715.0999999996</v>
      </c>
      <c r="E48" s="106">
        <f>NI!E48+SI!E48</f>
        <v>1261590.3</v>
      </c>
      <c r="F48" s="106">
        <f>NI!F48+SI!F48</f>
        <v>131394.4</v>
      </c>
      <c r="G48" s="106">
        <f>NI!G48+SI!G48</f>
        <v>0</v>
      </c>
      <c r="H48" s="106">
        <f>NI!H48+SI!H48</f>
        <v>150601.1</v>
      </c>
      <c r="I48" s="106">
        <f>NI!I48+SI!I48</f>
        <v>0</v>
      </c>
      <c r="J48" s="106">
        <f>NI!J48+SI!J48</f>
        <v>602</v>
      </c>
      <c r="K48" s="106">
        <f>NI!K48+SI!K48</f>
        <v>173</v>
      </c>
      <c r="L48" s="19">
        <f t="shared" ref="L48" si="33">SUM(C48:K48)</f>
        <v>18937391.849999998</v>
      </c>
      <c r="M48" s="106">
        <f>NI!M48+SI!M48</f>
        <v>9333343.4499999993</v>
      </c>
      <c r="N48" s="106">
        <f>(NI!M48*NI!N48+SI!M48*SI!N48)/M48</f>
        <v>133.85588288118288</v>
      </c>
      <c r="O48" s="106">
        <f>NI!O48+SI!O48</f>
        <v>4204369.9000000004</v>
      </c>
      <c r="P48" s="106">
        <f>(NI!O48*NI!P48+SI!O48*SI!P48)/O48</f>
        <v>133.75936013141524</v>
      </c>
      <c r="Q48" s="106">
        <f>NI!Q48+SI!Q48</f>
        <v>1030263</v>
      </c>
      <c r="R48" s="106">
        <f>(NI!Q48*NI!R48+SI!Q48*SI!R48)/Q48</f>
        <v>196.99668452127872</v>
      </c>
      <c r="S48" s="106">
        <f>NI!S48+SI!S48</f>
        <v>115702.8</v>
      </c>
      <c r="T48" s="106">
        <f>(NI!S48*NI!T48+SI!S48*SI!T48)/S48</f>
        <v>165.5593859253363</v>
      </c>
      <c r="U48" s="106">
        <v>0</v>
      </c>
      <c r="V48" s="106">
        <v>0</v>
      </c>
      <c r="W48" s="106">
        <f>Kol!X48+Siliguri!X48+Guwahati!X48+Jalpiguri!X48</f>
        <v>67340.899999999994</v>
      </c>
      <c r="X48" s="106">
        <f>(NI!W48*NI!X48+SI!W48*SI!X48)/W48</f>
        <v>290.053089</v>
      </c>
      <c r="Y48" s="106">
        <f>NI!Y49+SI!Y48</f>
        <v>0</v>
      </c>
      <c r="Z48" s="106">
        <v>0</v>
      </c>
      <c r="AA48" s="106">
        <f>NI!AA48+SI!AA48</f>
        <v>602</v>
      </c>
      <c r="AB48" s="106">
        <f>(NI!AA48*NI!AB48+SI!AA48*SI!AB48)/AA48</f>
        <v>89.395348837209298</v>
      </c>
      <c r="AC48" s="106">
        <f>NI!AC49+SI!AC48</f>
        <v>173</v>
      </c>
      <c r="AD48" s="106">
        <f>(NI!AC48*NI!AD48+SI!AC48*SI!AD48)/AC48</f>
        <v>100</v>
      </c>
      <c r="AE48" s="19">
        <f t="shared" ref="AE48" si="34">M48+O48+Q48+S48+U48+W48+Y48+AA48+AC48</f>
        <v>14751795.050000001</v>
      </c>
      <c r="AF48" s="19">
        <f t="shared" si="32"/>
        <v>139.19759460572669</v>
      </c>
      <c r="AH48" s="78">
        <v>42294</v>
      </c>
      <c r="AI48" s="11">
        <v>42</v>
      </c>
      <c r="AJ48" s="4">
        <v>12964116.039999999</v>
      </c>
      <c r="AK48" s="4">
        <v>5912939.7999999998</v>
      </c>
      <c r="AL48" s="4">
        <v>928217.2</v>
      </c>
      <c r="AM48" s="4">
        <v>158429.75</v>
      </c>
      <c r="AN48" s="4">
        <v>0</v>
      </c>
      <c r="AO48" s="4">
        <v>0</v>
      </c>
      <c r="AP48" s="4">
        <v>0</v>
      </c>
      <c r="AQ48" s="4">
        <v>0</v>
      </c>
      <c r="AR48" s="4">
        <v>0</v>
      </c>
      <c r="AS48" s="19">
        <v>19964698.789999999</v>
      </c>
      <c r="AT48" s="4">
        <v>10201950.539999999</v>
      </c>
      <c r="AU48" s="4">
        <v>128.50701199368555</v>
      </c>
      <c r="AV48" s="4">
        <v>4600791.05</v>
      </c>
      <c r="AW48" s="4">
        <v>131.23771300966857</v>
      </c>
      <c r="AX48" s="4">
        <v>834191.4</v>
      </c>
      <c r="AY48" s="4">
        <v>193.38243646516014</v>
      </c>
      <c r="AZ48" s="4">
        <v>118321.9</v>
      </c>
      <c r="BA48" s="4">
        <v>92.764035001173085</v>
      </c>
      <c r="BB48" s="4">
        <v>0</v>
      </c>
      <c r="BC48" s="4">
        <v>0</v>
      </c>
      <c r="BD48" s="4">
        <v>0</v>
      </c>
      <c r="BE48" s="4">
        <v>0</v>
      </c>
      <c r="BF48" s="4">
        <v>0</v>
      </c>
      <c r="BG48" s="4">
        <v>0</v>
      </c>
      <c r="BH48" s="4">
        <v>0</v>
      </c>
      <c r="BI48" s="4">
        <v>0</v>
      </c>
      <c r="BJ48" s="4">
        <v>0</v>
      </c>
      <c r="BK48" s="4">
        <v>0</v>
      </c>
      <c r="BL48" s="19">
        <v>15755752.890000001</v>
      </c>
      <c r="BM48" s="19">
        <v>132.46801931300197</v>
      </c>
    </row>
    <row r="49" spans="1:65" ht="20" customHeight="1" x14ac:dyDescent="0.15">
      <c r="A49" s="78">
        <v>42679</v>
      </c>
      <c r="B49" s="11">
        <v>43</v>
      </c>
      <c r="C49" s="107">
        <f>NI!C49+SI!C49</f>
        <v>10594090.899999999</v>
      </c>
      <c r="D49" s="107">
        <f>NI!D49+SI!D49</f>
        <v>3720895.9000000004</v>
      </c>
      <c r="E49" s="107">
        <f>NI!E49+SI!E49</f>
        <v>1044559.3</v>
      </c>
      <c r="F49" s="107">
        <f>NI!F49+SI!F49</f>
        <v>69874.5</v>
      </c>
      <c r="G49" s="107">
        <f>NI!G49+SI!G49</f>
        <v>0</v>
      </c>
      <c r="H49" s="107">
        <f>NI!H49+SI!H49</f>
        <v>128876.8</v>
      </c>
      <c r="I49" s="107">
        <f>NI!I49+SI!I49</f>
        <v>0</v>
      </c>
      <c r="J49" s="107">
        <f>NI!J49+SI!J49</f>
        <v>0</v>
      </c>
      <c r="K49" s="107">
        <f>NI!K49+SI!K49</f>
        <v>0</v>
      </c>
      <c r="L49" s="19">
        <f t="shared" ref="L49" si="35">SUM(C49:K49)</f>
        <v>15558297.4</v>
      </c>
      <c r="M49" s="107">
        <f>NI!M49+SI!M49</f>
        <v>8086168.1699999999</v>
      </c>
      <c r="N49" s="107">
        <f>(NI!M49*NI!N49+SI!M49*SI!N49)/M49</f>
        <v>137.50351109927999</v>
      </c>
      <c r="O49" s="107">
        <f>NI!O49+SI!O49</f>
        <v>3209099.5999999996</v>
      </c>
      <c r="P49" s="107">
        <f>(NI!O49*NI!P49+SI!O49*SI!P49)/O49</f>
        <v>138.20863783343657</v>
      </c>
      <c r="Q49" s="107">
        <f>NI!Q49+SI!Q49</f>
        <v>827682.3</v>
      </c>
      <c r="R49" s="107">
        <f>(NI!Q49*NI!R49+SI!Q49*SI!R49)/Q49</f>
        <v>201.45804244275249</v>
      </c>
      <c r="S49" s="107">
        <f>NI!S49+SI!S49</f>
        <v>66034.100000000006</v>
      </c>
      <c r="T49" s="107">
        <f>(NI!S49*NI!T49+SI!S49*SI!T49)/S49</f>
        <v>198.16410325766685</v>
      </c>
      <c r="U49" s="107">
        <v>0</v>
      </c>
      <c r="V49" s="107">
        <v>0</v>
      </c>
      <c r="W49" s="107">
        <f>Kol!X49+Siliguri!X49+Guwahati!X49+Jalpiguri!X49</f>
        <v>76843.600000000006</v>
      </c>
      <c r="X49" s="107">
        <f>(NI!W49*NI!X49+SI!W49*SI!X49)/W49</f>
        <v>244.51047299999999</v>
      </c>
      <c r="Y49" s="107">
        <f>NI!Y50+SI!Y49</f>
        <v>0</v>
      </c>
      <c r="Z49" s="107">
        <v>0</v>
      </c>
      <c r="AA49" s="107">
        <f>NI!AA49+SI!AA49</f>
        <v>0</v>
      </c>
      <c r="AB49" s="107">
        <v>0</v>
      </c>
      <c r="AC49" s="107">
        <f>NI!AC50+SI!AC49</f>
        <v>0</v>
      </c>
      <c r="AD49" s="107">
        <v>0</v>
      </c>
      <c r="AE49" s="19">
        <f t="shared" ref="AE49" si="36">M49+O49+Q49+S49+U49+W49+Y49+AA49+AC49</f>
        <v>12265827.77</v>
      </c>
      <c r="AF49" s="19">
        <f t="shared" si="32"/>
        <v>143.00051664744109</v>
      </c>
      <c r="AH49" s="78">
        <v>42301</v>
      </c>
      <c r="AI49" s="11">
        <v>42</v>
      </c>
      <c r="AJ49" s="4">
        <v>1184250</v>
      </c>
      <c r="AK49" s="4">
        <v>1547641.7</v>
      </c>
      <c r="AL49" s="4">
        <v>222622</v>
      </c>
      <c r="AM49" s="4">
        <v>70821</v>
      </c>
      <c r="AN49" s="4">
        <v>0</v>
      </c>
      <c r="AO49" s="4">
        <v>0</v>
      </c>
      <c r="AP49" s="4">
        <v>0</v>
      </c>
      <c r="AQ49" s="4">
        <v>498</v>
      </c>
      <c r="AR49" s="4">
        <v>0</v>
      </c>
      <c r="AS49" s="19">
        <v>3025334.7</v>
      </c>
      <c r="AT49" s="4">
        <v>931527</v>
      </c>
      <c r="AU49" s="4">
        <v>68.263785569230961</v>
      </c>
      <c r="AV49" s="4">
        <v>1378900.5</v>
      </c>
      <c r="AW49" s="4">
        <v>97.426323616952047</v>
      </c>
      <c r="AX49" s="4">
        <v>188110.5</v>
      </c>
      <c r="AY49" s="4">
        <v>113.72329504244048</v>
      </c>
      <c r="AZ49" s="4">
        <v>57381</v>
      </c>
      <c r="BA49" s="4">
        <v>86.513218437392155</v>
      </c>
      <c r="BB49" s="4">
        <v>0</v>
      </c>
      <c r="BC49" s="4">
        <v>0</v>
      </c>
      <c r="BD49" s="4">
        <v>0</v>
      </c>
      <c r="BE49" s="4">
        <v>0</v>
      </c>
      <c r="BF49" s="4">
        <v>0</v>
      </c>
      <c r="BG49" s="4">
        <v>0</v>
      </c>
      <c r="BH49" s="4">
        <v>498</v>
      </c>
      <c r="BI49" s="4">
        <v>46</v>
      </c>
      <c r="BJ49" s="4">
        <v>0</v>
      </c>
      <c r="BK49" s="4">
        <v>0</v>
      </c>
      <c r="BL49" s="19">
        <v>2555919</v>
      </c>
      <c r="BM49" s="19">
        <v>87.752204435180843</v>
      </c>
    </row>
    <row r="50" spans="1:65" ht="20" customHeight="1" x14ac:dyDescent="0.15">
      <c r="A50" s="78">
        <v>42686</v>
      </c>
      <c r="B50" s="11">
        <v>44</v>
      </c>
      <c r="C50" s="108">
        <f>NI!C50+SI!C50</f>
        <v>12751086.640000001</v>
      </c>
      <c r="D50" s="108">
        <f>NI!D50+SI!D50</f>
        <v>4645374.75</v>
      </c>
      <c r="E50" s="108">
        <f>NI!E50+SI!E50</f>
        <v>1099722.7999999998</v>
      </c>
      <c r="F50" s="108">
        <f>NI!F50+SI!F50</f>
        <v>124861</v>
      </c>
      <c r="G50" s="108">
        <f>NI!G50+SI!G50</f>
        <v>0</v>
      </c>
      <c r="H50" s="108">
        <f>NI!H50+SI!H50</f>
        <v>98656.6</v>
      </c>
      <c r="I50" s="108">
        <f>NI!I50+SI!I50</f>
        <v>0</v>
      </c>
      <c r="J50" s="108">
        <f>NI!J50+SI!J50</f>
        <v>1324</v>
      </c>
      <c r="K50" s="108">
        <f>NI!K50+SI!K50</f>
        <v>346</v>
      </c>
      <c r="L50" s="19">
        <f t="shared" ref="L50" si="37">SUM(C50:K50)</f>
        <v>18721371.790000003</v>
      </c>
      <c r="M50" s="108">
        <f>NI!M50+SI!M50</f>
        <v>9521188.1400000006</v>
      </c>
      <c r="N50" s="108">
        <f>(NI!M50*NI!N50+SI!M50*SI!N50)/M50</f>
        <v>133.2995687494296</v>
      </c>
      <c r="O50" s="108">
        <f>NI!O50+SI!O50</f>
        <v>3956725.45</v>
      </c>
      <c r="P50" s="108">
        <f>(NI!O50*NI!P50+SI!O50*SI!P50)/O50</f>
        <v>131.15491435769835</v>
      </c>
      <c r="Q50" s="108">
        <f>NI!Q50+SI!Q50</f>
        <v>932934.3</v>
      </c>
      <c r="R50" s="108">
        <f>(NI!Q50*NI!R50+SI!Q50*SI!R50)/Q50</f>
        <v>191.41322222938194</v>
      </c>
      <c r="S50" s="108">
        <f>NI!S50+SI!S50</f>
        <v>114830.39999999999</v>
      </c>
      <c r="T50" s="108">
        <f>(NI!S50*NI!T50+SI!S50*SI!T50)/S50</f>
        <v>136.1773373209725</v>
      </c>
      <c r="U50" s="108">
        <v>0</v>
      </c>
      <c r="V50" s="108">
        <v>0</v>
      </c>
      <c r="W50" s="108">
        <f>Kol!X50+Siliguri!X50+Guwahati!X50+Jalpiguri!X50</f>
        <v>58743.8</v>
      </c>
      <c r="X50" s="108">
        <f>(NI!W50*NI!X50+SI!W50*SI!X50)/W50</f>
        <v>235.706357</v>
      </c>
      <c r="Y50" s="108">
        <f>NI!Y51+SI!Y50</f>
        <v>0</v>
      </c>
      <c r="Z50" s="108">
        <v>0</v>
      </c>
      <c r="AA50" s="108">
        <f>NI!AA50+SI!AA50</f>
        <v>1324</v>
      </c>
      <c r="AB50" s="108">
        <f>(NI!AA50*NI!AB50+SI!AA50*SI!AB50)/AA50</f>
        <v>75.290029848942595</v>
      </c>
      <c r="AC50" s="108">
        <f>NI!AC51+SI!AC50</f>
        <v>346</v>
      </c>
      <c r="AD50" s="108">
        <f>(NI!AC50*NI!AD50+SI!AC50*SI!AD50)/AC50</f>
        <v>101</v>
      </c>
      <c r="AE50" s="19">
        <f t="shared" ref="AE50" si="38">M50+O50+Q50+S50+U50+W50+Y50+AA50+AC50</f>
        <v>14586092.090000002</v>
      </c>
      <c r="AF50" s="19">
        <f t="shared" si="32"/>
        <v>136.86383055576405</v>
      </c>
      <c r="AH50" s="78">
        <v>42308</v>
      </c>
      <c r="AI50" s="11">
        <v>43</v>
      </c>
      <c r="AJ50" s="4">
        <v>11824930.989999998</v>
      </c>
      <c r="AK50" s="4">
        <v>5300898.0200000005</v>
      </c>
      <c r="AL50" s="4">
        <v>817478.95</v>
      </c>
      <c r="AM50" s="4">
        <v>159922.6</v>
      </c>
      <c r="AN50" s="4">
        <v>0</v>
      </c>
      <c r="AO50" s="4">
        <v>0</v>
      </c>
      <c r="AP50" s="4">
        <v>0</v>
      </c>
      <c r="AQ50" s="4">
        <v>496</v>
      </c>
      <c r="AR50" s="4">
        <v>0</v>
      </c>
      <c r="AS50" s="19">
        <v>18103728.559999999</v>
      </c>
      <c r="AT50" s="4">
        <v>9679074.3900000006</v>
      </c>
      <c r="AU50" s="4">
        <v>131.31993865094995</v>
      </c>
      <c r="AV50" s="4">
        <v>4301494.7699999996</v>
      </c>
      <c r="AW50" s="4">
        <v>128.98593262683704</v>
      </c>
      <c r="AX50" s="4">
        <v>684770.2</v>
      </c>
      <c r="AY50" s="4">
        <v>192.05407998245951</v>
      </c>
      <c r="AZ50" s="4">
        <v>139820.20000000001</v>
      </c>
      <c r="BA50" s="4">
        <v>93.368243846644461</v>
      </c>
      <c r="BB50" s="4">
        <v>0</v>
      </c>
      <c r="BC50" s="4">
        <v>0</v>
      </c>
      <c r="BD50" s="4">
        <v>0</v>
      </c>
      <c r="BE50" s="4">
        <v>0</v>
      </c>
      <c r="BF50" s="4">
        <v>0</v>
      </c>
      <c r="BG50" s="4">
        <v>0</v>
      </c>
      <c r="BH50" s="4">
        <v>496</v>
      </c>
      <c r="BI50" s="4">
        <v>50</v>
      </c>
      <c r="BJ50" s="4">
        <v>0</v>
      </c>
      <c r="BK50" s="4">
        <v>0</v>
      </c>
      <c r="BL50" s="19">
        <v>14805657.559999999</v>
      </c>
      <c r="BM50" s="19">
        <v>133.08955357058687</v>
      </c>
    </row>
    <row r="51" spans="1:65" ht="20" customHeight="1" x14ac:dyDescent="0.15">
      <c r="A51" s="78">
        <v>42693</v>
      </c>
      <c r="B51" s="11">
        <v>45</v>
      </c>
      <c r="C51" s="110">
        <f>NI!C51+SI!C51</f>
        <v>11123033.34</v>
      </c>
      <c r="D51" s="110">
        <f>NI!D51+SI!D51</f>
        <v>4498668.5</v>
      </c>
      <c r="E51" s="110">
        <f>NI!E51+SI!E51</f>
        <v>1238041.75</v>
      </c>
      <c r="F51" s="110">
        <f>NI!F51+SI!F51</f>
        <v>161063.6</v>
      </c>
      <c r="G51" s="110">
        <f>NI!G51+SI!G51</f>
        <v>0</v>
      </c>
      <c r="H51" s="110">
        <f>NI!H51+SI!H51</f>
        <v>134364.51999999999</v>
      </c>
      <c r="I51" s="110">
        <f>NI!I51+SI!I51</f>
        <v>0</v>
      </c>
      <c r="J51" s="110">
        <f>NI!J51+SI!J51</f>
        <v>602</v>
      </c>
      <c r="K51" s="110">
        <f>NI!K51+SI!K51</f>
        <v>519</v>
      </c>
      <c r="L51" s="19">
        <f t="shared" ref="L51" si="39">SUM(C51:K51)</f>
        <v>17156292.710000001</v>
      </c>
      <c r="M51" s="110">
        <f>NI!M51+SI!M51</f>
        <v>8260557.2400000002</v>
      </c>
      <c r="N51" s="110">
        <f>(NI!M51*NI!N51+SI!M51*SI!N51)/M51</f>
        <v>133.20364020560294</v>
      </c>
      <c r="O51" s="110">
        <f>NI!O51+SI!O51</f>
        <v>3924158</v>
      </c>
      <c r="P51" s="110">
        <f>(NI!O51*NI!P51+SI!O51*SI!P51)/O51</f>
        <v>133.93596418196773</v>
      </c>
      <c r="Q51" s="110">
        <f>NI!Q51+SI!Q51</f>
        <v>1066351.8500000001</v>
      </c>
      <c r="R51" s="110">
        <f>(NI!Q51*NI!R51+SI!Q51*SI!R51)/Q51</f>
        <v>191.27833602822872</v>
      </c>
      <c r="S51" s="110">
        <f>NI!S51+SI!S51</f>
        <v>144174.39999999999</v>
      </c>
      <c r="T51" s="110">
        <f>(NI!S51*NI!T51+SI!S51*SI!T51)/S51</f>
        <v>151.30013909544968</v>
      </c>
      <c r="U51" s="110">
        <v>0</v>
      </c>
      <c r="V51" s="110">
        <v>0</v>
      </c>
      <c r="W51" s="110">
        <f>Kol!X51+Siliguri!X51+Guwahati!X51+Jalpiguri!X51</f>
        <v>104414.42</v>
      </c>
      <c r="X51" s="110">
        <f>(NI!W51*NI!X51+SI!W51*SI!X51)/W51</f>
        <v>279.95822600000002</v>
      </c>
      <c r="Y51" s="110">
        <f>NI!Y52+SI!Y51</f>
        <v>0</v>
      </c>
      <c r="Z51" s="110">
        <v>0</v>
      </c>
      <c r="AA51" s="110">
        <f>NI!AA51+SI!AA51</f>
        <v>498</v>
      </c>
      <c r="AB51" s="111">
        <f>(NI!AA51*NI!AB51+SI!AA51*SI!AB51)/AA51</f>
        <v>62</v>
      </c>
      <c r="AC51" s="110">
        <f>NI!AC52+SI!AC51</f>
        <v>519</v>
      </c>
      <c r="AD51" s="110">
        <f>(NI!AC51*NI!AD51+SI!AC51*SI!AD51)/AC51</f>
        <v>100.333333</v>
      </c>
      <c r="AE51" s="19">
        <f t="shared" ref="AE51" si="40">M51+O51+Q51+S51+U51+W51+Y51+AA51+AC51</f>
        <v>13500672.91</v>
      </c>
      <c r="AF51" s="19">
        <f t="shared" ref="AF51" si="41">(M51*N51+O51*P51+Q51*R51+S51*T51+W51*X51+Y51*Z51+AA51*AB51+AC51*AD51+U51*V51)/AE51</f>
        <v>139.32790101805398</v>
      </c>
      <c r="AH51" s="78">
        <v>42315</v>
      </c>
      <c r="AI51" s="11">
        <v>44</v>
      </c>
      <c r="AJ51" s="4">
        <v>13525163.379999999</v>
      </c>
      <c r="AK51" s="4">
        <v>5688339.2000000002</v>
      </c>
      <c r="AL51" s="4">
        <v>832852.79999999993</v>
      </c>
      <c r="AM51" s="4">
        <v>139857.70000000001</v>
      </c>
      <c r="AN51" s="4">
        <v>0</v>
      </c>
      <c r="AO51" s="4">
        <v>0</v>
      </c>
      <c r="AP51" s="4">
        <v>0</v>
      </c>
      <c r="AQ51" s="4">
        <v>0</v>
      </c>
      <c r="AR51" s="4">
        <v>0</v>
      </c>
      <c r="AS51" s="19">
        <v>20186709.079999998</v>
      </c>
      <c r="AT51" s="4">
        <v>10922849.890000001</v>
      </c>
      <c r="AU51" s="4">
        <v>131.00105491887609</v>
      </c>
      <c r="AV51" s="4">
        <v>4609465.25</v>
      </c>
      <c r="AW51" s="4">
        <v>130.18429391646742</v>
      </c>
      <c r="AX51" s="4">
        <v>742123.3</v>
      </c>
      <c r="AY51" s="4">
        <v>179.50533658208548</v>
      </c>
      <c r="AZ51" s="4">
        <v>112593.5</v>
      </c>
      <c r="BA51" s="4">
        <v>89.897030054945446</v>
      </c>
      <c r="BB51" s="4">
        <v>0</v>
      </c>
      <c r="BC51" s="4">
        <v>0</v>
      </c>
      <c r="BD51" s="4">
        <v>0</v>
      </c>
      <c r="BE51" s="4">
        <v>0</v>
      </c>
      <c r="BF51" s="4">
        <v>0</v>
      </c>
      <c r="BG51" s="4">
        <v>0</v>
      </c>
      <c r="BH51" s="4">
        <v>0</v>
      </c>
      <c r="BI51" s="4">
        <v>0</v>
      </c>
      <c r="BJ51" s="4">
        <v>0</v>
      </c>
      <c r="BK51" s="4">
        <v>0</v>
      </c>
      <c r="BL51" s="19">
        <v>16387527.940000001</v>
      </c>
      <c r="BM51" s="19">
        <v>132.683011078953</v>
      </c>
    </row>
    <row r="52" spans="1:65" ht="20" customHeight="1" x14ac:dyDescent="0.15">
      <c r="A52" s="78">
        <v>42700</v>
      </c>
      <c r="B52" s="11">
        <v>46</v>
      </c>
      <c r="C52" s="113">
        <f>NI!C52+SI!C52</f>
        <v>11654267.359999999</v>
      </c>
      <c r="D52" s="113">
        <f>NI!D52+SI!D52</f>
        <v>4214543.9000000004</v>
      </c>
      <c r="E52" s="113">
        <f>NI!E52+SI!E52</f>
        <v>895226</v>
      </c>
      <c r="F52" s="113">
        <f>NI!F52+SI!F52</f>
        <v>105366.2</v>
      </c>
      <c r="G52" s="113">
        <f>NI!G52+SI!G52</f>
        <v>0</v>
      </c>
      <c r="H52" s="113">
        <f>NI!H52+SI!H52</f>
        <v>97682.7</v>
      </c>
      <c r="I52" s="113">
        <f>NI!I52+SI!I52</f>
        <v>0</v>
      </c>
      <c r="J52" s="113">
        <f>NI!J52+SI!J52</f>
        <v>602</v>
      </c>
      <c r="K52" s="113">
        <f>NI!K52+SI!K52</f>
        <v>519</v>
      </c>
      <c r="L52" s="19">
        <f t="shared" ref="L52" si="42">SUM(C52:K52)</f>
        <v>16968207.16</v>
      </c>
      <c r="M52" s="113">
        <f>NI!M52+SI!M52</f>
        <v>7984065.0099999998</v>
      </c>
      <c r="N52" s="113">
        <f>(NI!M52*NI!N52+SI!M52*SI!N52)/M52</f>
        <v>134.80733952831446</v>
      </c>
      <c r="O52" s="113">
        <f>NI!O52+SI!O52</f>
        <v>3475404.1999999997</v>
      </c>
      <c r="P52" s="113">
        <f>(NI!O52*NI!P52+SI!O52*SI!P52)/O52</f>
        <v>134.08645195193307</v>
      </c>
      <c r="Q52" s="113">
        <f>NI!Q52+SI!Q52</f>
        <v>754064.10000000009</v>
      </c>
      <c r="R52" s="113">
        <f>(NI!Q52*NI!R52+SI!Q52*SI!R52)/Q52</f>
        <v>190.20682424891308</v>
      </c>
      <c r="S52" s="113">
        <f>NI!S52+SI!S52</f>
        <v>93288.799999999988</v>
      </c>
      <c r="T52" s="113">
        <f>(NI!S52*NI!T52+SI!S52*SI!T52)/S52</f>
        <v>156.73616654387237</v>
      </c>
      <c r="U52" s="113">
        <v>0</v>
      </c>
      <c r="V52" s="113">
        <v>0</v>
      </c>
      <c r="W52" s="113">
        <f>Kol!X52+Siliguri!X52+Guwahati!X52+Jalpiguri!X52</f>
        <v>73566.100000000006</v>
      </c>
      <c r="X52" s="113">
        <f>(NI!W52*NI!X52+SI!W52*SI!X52)/W52</f>
        <v>282.655663</v>
      </c>
      <c r="Y52" s="113">
        <f>NI!Y53+SI!Y52</f>
        <v>0</v>
      </c>
      <c r="Z52" s="113">
        <v>0</v>
      </c>
      <c r="AA52" s="113">
        <f>NI!AA52+SI!AA52</f>
        <v>498</v>
      </c>
      <c r="AB52" s="114">
        <f>(NI!AA52*NI!AB52+SI!AA52*SI!AB52)/AA52</f>
        <v>58</v>
      </c>
      <c r="AC52" s="113">
        <f>NI!AC53+SI!AC52</f>
        <v>519</v>
      </c>
      <c r="AD52" s="113">
        <f>(NI!AC52*NI!AD52+SI!AC52*SI!AD52)/AC52</f>
        <v>100</v>
      </c>
      <c r="AE52" s="19">
        <f t="shared" ref="AE52" si="43">M52+O52+Q52+S52+U52+W52+Y52+AA52+AC52</f>
        <v>12381405.209999999</v>
      </c>
      <c r="AF52" s="19">
        <f t="shared" ref="AF52" si="44">(M52*N52+O52*P52+Q52*R52+S52*T52+W52*X52+Y52*Z52+AA52*AB52+AC52*AD52+U52*V52)/AE52</f>
        <v>139.01812250763649</v>
      </c>
      <c r="AH52" s="78">
        <v>42322</v>
      </c>
      <c r="AI52" s="11">
        <v>45</v>
      </c>
      <c r="AJ52" s="4">
        <v>4152229.51</v>
      </c>
      <c r="AK52" s="4">
        <v>2700472.95</v>
      </c>
      <c r="AL52" s="4">
        <v>985684.61</v>
      </c>
      <c r="AM52" s="4">
        <v>77712.600000000006</v>
      </c>
      <c r="AN52" s="4">
        <v>0</v>
      </c>
      <c r="AO52" s="4">
        <v>0</v>
      </c>
      <c r="AP52" s="4">
        <v>0</v>
      </c>
      <c r="AQ52" s="4">
        <v>994</v>
      </c>
      <c r="AR52" s="4">
        <v>0</v>
      </c>
      <c r="AS52" s="19">
        <v>7916099.6699999999</v>
      </c>
      <c r="AT52" s="4">
        <v>3495738.6399999997</v>
      </c>
      <c r="AU52" s="4">
        <v>149.08092542865967</v>
      </c>
      <c r="AV52" s="4">
        <v>2342435.4500000002</v>
      </c>
      <c r="AW52" s="4">
        <v>133.8020003712864</v>
      </c>
      <c r="AX52" s="4">
        <v>842142.21000000008</v>
      </c>
      <c r="AY52" s="4">
        <v>192.41941028145544</v>
      </c>
      <c r="AZ52" s="4">
        <v>70552</v>
      </c>
      <c r="BA52" s="4">
        <v>88.233425933609254</v>
      </c>
      <c r="BB52" s="4">
        <v>0</v>
      </c>
      <c r="BC52" s="4">
        <v>0</v>
      </c>
      <c r="BD52" s="4">
        <v>0</v>
      </c>
      <c r="BE52" s="4">
        <v>0</v>
      </c>
      <c r="BF52" s="4">
        <v>0</v>
      </c>
      <c r="BG52" s="4">
        <v>0</v>
      </c>
      <c r="BH52" s="4">
        <v>498</v>
      </c>
      <c r="BI52" s="4">
        <v>43</v>
      </c>
      <c r="BJ52" s="4">
        <v>0</v>
      </c>
      <c r="BK52" s="4">
        <v>0</v>
      </c>
      <c r="BL52" s="19">
        <v>6750868.2999999998</v>
      </c>
      <c r="BM52" s="19">
        <v>148.54978766899188</v>
      </c>
    </row>
    <row r="53" spans="1:65" ht="20" customHeight="1" x14ac:dyDescent="0.15">
      <c r="A53" s="78">
        <v>42707</v>
      </c>
      <c r="B53" s="11">
        <v>47</v>
      </c>
      <c r="C53" s="117">
        <f>NI!C53+SI!C53</f>
        <v>11273848.15</v>
      </c>
      <c r="D53" s="117">
        <f>NI!D53+SI!D53</f>
        <v>4400762.9000000004</v>
      </c>
      <c r="E53" s="117">
        <f>NI!E53+SI!E53</f>
        <v>937051.29999999993</v>
      </c>
      <c r="F53" s="117">
        <f>NI!F53+SI!F53</f>
        <v>102058.3</v>
      </c>
      <c r="G53" s="117">
        <f>NI!G53+SI!G53</f>
        <v>0</v>
      </c>
      <c r="H53" s="117">
        <f>NI!H53+SI!H53</f>
        <v>73021.94</v>
      </c>
      <c r="I53" s="117">
        <f>NI!I53+SI!I53</f>
        <v>0</v>
      </c>
      <c r="J53" s="117">
        <f>NI!J53+SI!J53</f>
        <v>2665.3</v>
      </c>
      <c r="K53" s="117">
        <f>NI!K53+SI!K53</f>
        <v>519</v>
      </c>
      <c r="L53" s="19">
        <f t="shared" ref="L53" si="45">SUM(C53:K53)</f>
        <v>16789926.890000004</v>
      </c>
      <c r="M53" s="117">
        <f>NI!M53+SI!M53</f>
        <v>8316534.75</v>
      </c>
      <c r="N53" s="117">
        <f>(NI!M53*NI!N53+SI!M53*SI!N53)/M53</f>
        <v>134.76579050959006</v>
      </c>
      <c r="O53" s="117">
        <f>NI!O53+SI!O53</f>
        <v>3593539.3</v>
      </c>
      <c r="P53" s="117">
        <f>(NI!O53*NI!P53+SI!O53*SI!P53)/O53</f>
        <v>132.96115666551526</v>
      </c>
      <c r="Q53" s="117">
        <f>NI!Q53+SI!Q53</f>
        <v>801295.10000000009</v>
      </c>
      <c r="R53" s="117">
        <f>(NI!Q53*NI!R53+SI!Q53*SI!R53)/Q53</f>
        <v>190.47852635323929</v>
      </c>
      <c r="S53" s="117">
        <f>NI!S53+SI!S53</f>
        <v>95780.1</v>
      </c>
      <c r="T53" s="117">
        <f>(NI!S53*NI!T53+SI!S53*SI!T53)/S53</f>
        <v>134.95950626729143</v>
      </c>
      <c r="U53" s="117">
        <v>0</v>
      </c>
      <c r="V53" s="117">
        <v>0</v>
      </c>
      <c r="W53" s="117">
        <f>Kol!X53+Siliguri!X53+Guwahati!X53+Jalpiguri!X53</f>
        <v>49953.14</v>
      </c>
      <c r="X53" s="117">
        <f>(NI!W53*NI!X53+SI!W53*SI!X53)/W53</f>
        <v>285.20138300000002</v>
      </c>
      <c r="Y53" s="117">
        <f>NI!Y54+SI!Y53</f>
        <v>0</v>
      </c>
      <c r="Z53" s="117">
        <v>0</v>
      </c>
      <c r="AA53" s="117">
        <f>NI!AA53+SI!AA53</f>
        <v>565.79999999999995</v>
      </c>
      <c r="AB53" s="117">
        <f>(NI!AA53*NI!AB53+SI!AA53*SI!AB53)/AA53</f>
        <v>76.80911983032874</v>
      </c>
      <c r="AC53" s="117">
        <f>NI!AC54+SI!AC53</f>
        <v>519</v>
      </c>
      <c r="AD53" s="117">
        <f>(NI!AC53*NI!AD53+SI!AC53*SI!AD53)/AC53</f>
        <v>100</v>
      </c>
      <c r="AE53" s="19">
        <f t="shared" ref="AE53" si="46">M53+O53+Q53+S53+U53+W53+Y53+AA53+AC53</f>
        <v>12858187.190000001</v>
      </c>
      <c r="AF53" s="19">
        <f t="shared" ref="AF53" si="47">(M53*N53+O53*P53+Q53*R53+S53*T53+W53*X53+Y53*Z53+AA53*AB53+AC53*AD53+U53*V53)/AE53</f>
        <v>138.31526198030934</v>
      </c>
      <c r="AH53" s="78">
        <v>42329</v>
      </c>
      <c r="AI53" s="11">
        <v>46</v>
      </c>
      <c r="AJ53" s="4">
        <v>12843165.470000001</v>
      </c>
      <c r="AK53" s="4">
        <v>5711883.4000000004</v>
      </c>
      <c r="AL53" s="4">
        <v>1041015</v>
      </c>
      <c r="AM53" s="4">
        <v>156500.65</v>
      </c>
      <c r="AN53" s="4">
        <v>0</v>
      </c>
      <c r="AO53" s="4">
        <v>0</v>
      </c>
      <c r="AP53" s="4">
        <v>0</v>
      </c>
      <c r="AQ53" s="4">
        <v>496</v>
      </c>
      <c r="AR53" s="4">
        <v>0</v>
      </c>
      <c r="AS53" s="19">
        <v>19753558.52</v>
      </c>
      <c r="AT53" s="4">
        <v>10664241.77</v>
      </c>
      <c r="AU53" s="4">
        <v>130.01747589570124</v>
      </c>
      <c r="AV53" s="4">
        <v>4665808.3000000007</v>
      </c>
      <c r="AW53" s="4">
        <v>127.4001192531059</v>
      </c>
      <c r="AX53" s="4">
        <v>916396.35</v>
      </c>
      <c r="AY53" s="4">
        <v>182.95647881289275</v>
      </c>
      <c r="AZ53" s="4">
        <v>133985.85</v>
      </c>
      <c r="BA53" s="4">
        <v>86.841382788412346</v>
      </c>
      <c r="BB53" s="4">
        <v>0</v>
      </c>
      <c r="BC53" s="4">
        <v>0</v>
      </c>
      <c r="BD53" s="4">
        <v>0</v>
      </c>
      <c r="BE53" s="4">
        <v>0</v>
      </c>
      <c r="BF53" s="4">
        <v>0</v>
      </c>
      <c r="BG53" s="4">
        <v>0</v>
      </c>
      <c r="BH53" s="4">
        <v>496</v>
      </c>
      <c r="BI53" s="4">
        <v>56</v>
      </c>
      <c r="BJ53" s="4">
        <v>0</v>
      </c>
      <c r="BK53" s="4">
        <v>0</v>
      </c>
      <c r="BL53" s="19">
        <v>16380930.27</v>
      </c>
      <c r="BM53" s="19">
        <v>131.87773071389216</v>
      </c>
    </row>
    <row r="54" spans="1:65" ht="20" customHeight="1" x14ac:dyDescent="0.15">
      <c r="A54" s="78">
        <v>42714</v>
      </c>
      <c r="B54" s="11">
        <v>48</v>
      </c>
      <c r="C54" s="120">
        <f>NI!C54+SI!C54</f>
        <v>12895545.91</v>
      </c>
      <c r="D54" s="120">
        <f>NI!D54+SI!D54</f>
        <v>4773750.28</v>
      </c>
      <c r="E54" s="120">
        <f>NI!E54+SI!E54</f>
        <v>1068067.7999999998</v>
      </c>
      <c r="F54" s="120">
        <f>NI!F54+SI!F54</f>
        <v>144203</v>
      </c>
      <c r="G54" s="120">
        <f>NI!G54+SI!G54</f>
        <v>0</v>
      </c>
      <c r="H54" s="120">
        <f>NI!H54+SI!H54</f>
        <v>76068.100000000006</v>
      </c>
      <c r="I54" s="120">
        <f>NI!I54+SI!I54</f>
        <v>0</v>
      </c>
      <c r="J54" s="120">
        <f>NI!J54+SI!J54</f>
        <v>601</v>
      </c>
      <c r="K54" s="120">
        <f>NI!K54+SI!K54</f>
        <v>519</v>
      </c>
      <c r="L54" s="19">
        <f t="shared" ref="L54" si="48">SUM(C54:K54)</f>
        <v>18958755.090000004</v>
      </c>
      <c r="M54" s="120">
        <f>NI!M54+SI!M54</f>
        <v>9445088.9399999995</v>
      </c>
      <c r="N54" s="120">
        <f>(NI!M54*NI!N54+SI!M54*SI!N54)/M54</f>
        <v>133.66728677040345</v>
      </c>
      <c r="O54" s="120">
        <f>NI!O54+SI!O54</f>
        <v>3964290.2800000003</v>
      </c>
      <c r="P54" s="120">
        <f>(NI!O54*NI!P54+SI!O54*SI!P54)/O54</f>
        <v>131.24416596115407</v>
      </c>
      <c r="Q54" s="120">
        <f>NI!Q54+SI!Q54</f>
        <v>896008.5</v>
      </c>
      <c r="R54" s="120">
        <f>(NI!Q54*NI!R54+SI!Q54*SI!R54)/Q54</f>
        <v>191.51865140067332</v>
      </c>
      <c r="S54" s="120">
        <f>NI!S54+SI!S54</f>
        <v>129241.2</v>
      </c>
      <c r="T54" s="120">
        <f>(NI!S54*NI!T54+SI!S54*SI!T54)/S54</f>
        <v>170.60050244908589</v>
      </c>
      <c r="U54" s="120">
        <v>0</v>
      </c>
      <c r="V54" s="120">
        <v>0</v>
      </c>
      <c r="W54" s="120">
        <f>Kol!X54+Siliguri!X54+Guwahati!X54+Jalpiguri!X54</f>
        <v>62550.2</v>
      </c>
      <c r="X54" s="120">
        <f>(NI!W54*NI!X54+SI!W54*SI!X54)/W54</f>
        <v>267.195674</v>
      </c>
      <c r="Y54" s="120">
        <f>NI!Y55+SI!Y54</f>
        <v>0</v>
      </c>
      <c r="Z54" s="120">
        <v>0</v>
      </c>
      <c r="AA54" s="120">
        <f>NI!AA54+SI!AA54</f>
        <v>601</v>
      </c>
      <c r="AB54" s="120">
        <f>(NI!AA54*NI!AB54+SI!AA54*SI!AB54)/AA54</f>
        <v>82.73544093178036</v>
      </c>
      <c r="AC54" s="120">
        <f>NI!AC55+SI!AC54</f>
        <v>519</v>
      </c>
      <c r="AD54" s="120">
        <f>(NI!AC54*NI!AD54+SI!AC54*SI!AD54)/AC54</f>
        <v>103.333333</v>
      </c>
      <c r="AE54" s="19">
        <f t="shared" ref="AE54" si="49">M54+O54+Q54+S54+U54+W54+Y54+AA54+AC54</f>
        <v>14498299.119999997</v>
      </c>
      <c r="AF54" s="19">
        <f t="shared" ref="AF54" si="50">(M54*N54+O54*P54+Q54*R54+S54*T54+W54*X54+Y54*Z54+AA54*AB54+AC54*AD54+U54*V54)/AE54</f>
        <v>137.48211544760716</v>
      </c>
      <c r="AH54" s="78">
        <v>42336</v>
      </c>
      <c r="AI54" s="11">
        <v>47</v>
      </c>
      <c r="AJ54" s="4">
        <v>13010932.859999999</v>
      </c>
      <c r="AK54" s="4">
        <v>5229601.3500000006</v>
      </c>
      <c r="AL54" s="4">
        <v>996052.5</v>
      </c>
      <c r="AM54" s="4">
        <v>163882.79999999999</v>
      </c>
      <c r="AN54" s="4">
        <v>0</v>
      </c>
      <c r="AO54" s="4">
        <v>0</v>
      </c>
      <c r="AP54" s="4">
        <v>0</v>
      </c>
      <c r="AQ54" s="4">
        <v>496</v>
      </c>
      <c r="AR54" s="4">
        <v>0</v>
      </c>
      <c r="AS54" s="19">
        <v>19400965.510000002</v>
      </c>
      <c r="AT54" s="4">
        <v>10892964.73</v>
      </c>
      <c r="AU54" s="4">
        <v>134.8260606714596</v>
      </c>
      <c r="AV54" s="4">
        <v>4670159.8500000006</v>
      </c>
      <c r="AW54" s="4">
        <v>133.06715413848357</v>
      </c>
      <c r="AX54" s="4">
        <v>902274.9</v>
      </c>
      <c r="AY54" s="4">
        <v>182.73612797620402</v>
      </c>
      <c r="AZ54" s="4">
        <v>148045.79999999999</v>
      </c>
      <c r="BA54" s="4">
        <v>93.928559403175242</v>
      </c>
      <c r="BB54" s="4">
        <v>0</v>
      </c>
      <c r="BC54" s="4">
        <v>0</v>
      </c>
      <c r="BD54" s="4">
        <v>0</v>
      </c>
      <c r="BE54" s="4">
        <v>0</v>
      </c>
      <c r="BF54" s="4">
        <v>0</v>
      </c>
      <c r="BG54" s="4">
        <v>0</v>
      </c>
      <c r="BH54" s="4">
        <v>496</v>
      </c>
      <c r="BI54" s="4">
        <v>49</v>
      </c>
      <c r="BJ54" s="4">
        <v>0</v>
      </c>
      <c r="BK54" s="4">
        <v>0</v>
      </c>
      <c r="BL54" s="19">
        <v>16613941.280000003</v>
      </c>
      <c r="BM54" s="19">
        <v>136.56675994380089</v>
      </c>
    </row>
    <row r="55" spans="1:65" ht="20" customHeight="1" x14ac:dyDescent="0.15">
      <c r="A55" s="78">
        <v>42714</v>
      </c>
      <c r="B55" s="11">
        <v>49</v>
      </c>
      <c r="C55" s="122">
        <f>NI!C55+SI!C55</f>
        <v>8011495.0199999996</v>
      </c>
      <c r="D55" s="122">
        <f>NI!D55+SI!D55</f>
        <v>4166713.8200000003</v>
      </c>
      <c r="E55" s="122">
        <f>NI!E55+SI!E55</f>
        <v>1102970.1000000001</v>
      </c>
      <c r="F55" s="122">
        <f>NI!F55+SI!F55</f>
        <v>115276.2</v>
      </c>
      <c r="G55" s="122">
        <f>NI!G55+SI!G55</f>
        <v>0</v>
      </c>
      <c r="H55" s="122">
        <f>NI!H55+SI!H55</f>
        <v>69930.899999999994</v>
      </c>
      <c r="I55" s="122">
        <f>NI!I55+SI!I55</f>
        <v>0</v>
      </c>
      <c r="J55" s="122">
        <f>NI!J55+SI!J55</f>
        <v>1510.8</v>
      </c>
      <c r="K55" s="122">
        <f>NI!K55+SI!K55</f>
        <v>519</v>
      </c>
      <c r="L55" s="19">
        <f t="shared" ref="L55" si="51">SUM(C55:K55)</f>
        <v>13468415.84</v>
      </c>
      <c r="M55" s="122">
        <f>NI!M55+SI!M55</f>
        <v>5924389.1999999993</v>
      </c>
      <c r="N55" s="122">
        <f>(NI!M55*NI!N55+SI!M55*SI!N55)/M55</f>
        <v>135.81948397275116</v>
      </c>
      <c r="O55" s="122">
        <f>NI!O55+SI!O55</f>
        <v>3519154.5199999996</v>
      </c>
      <c r="P55" s="122">
        <f>(NI!O55*NI!P55+SI!O55*SI!P55)/O55</f>
        <v>128.08866711748087</v>
      </c>
      <c r="Q55" s="122">
        <f>NI!Q55+SI!Q55</f>
        <v>893670.6</v>
      </c>
      <c r="R55" s="122">
        <f>(NI!Q55*NI!R55+SI!Q55*SI!R55)/Q55</f>
        <v>190.61991469487279</v>
      </c>
      <c r="S55" s="122">
        <f>NI!S55+SI!S55</f>
        <v>100071.6</v>
      </c>
      <c r="T55" s="122">
        <f>(NI!S55*NI!T55+SI!S55*SI!T55)/S55</f>
        <v>155.57979246061618</v>
      </c>
      <c r="U55" s="122">
        <v>0</v>
      </c>
      <c r="V55" s="122">
        <v>0</v>
      </c>
      <c r="W55" s="122">
        <f>Kol!X55+Siliguri!X55+Guwahati!X55+Jalpiguri!X55</f>
        <v>56429.5</v>
      </c>
      <c r="X55" s="122">
        <f>(NI!W55*NI!X55+SI!W55*SI!X55)/W55</f>
        <v>281.44426199999998</v>
      </c>
      <c r="Y55" s="122">
        <f>NI!Y56+SI!Y55</f>
        <v>0</v>
      </c>
      <c r="Z55" s="122">
        <v>0</v>
      </c>
      <c r="AA55" s="122">
        <f>NI!AA55+SI!AA55</f>
        <v>1261</v>
      </c>
      <c r="AB55" s="122">
        <f>(NI!AA55*NI!AB55+SI!AA55*SI!AB55)/AA55</f>
        <v>240.33766850277559</v>
      </c>
      <c r="AC55" s="122">
        <f>NI!AC56+SI!AC55</f>
        <v>519</v>
      </c>
      <c r="AD55" s="122">
        <f>(NI!AC55*NI!AD55+SI!AC55*SI!AD55)/AC55</f>
        <v>105.66666600000001</v>
      </c>
      <c r="AE55" s="19">
        <f t="shared" ref="AE55" si="52">M55+O55+Q55+S55+U55+W55+Y55+AA55+AC55</f>
        <v>10495495.419999998</v>
      </c>
      <c r="AF55" s="19">
        <f t="shared" ref="AF55" si="53">(M55*N55+O55*P55+Q55*R55+S55*T55+W55*X55+Y55*Z55+AA55*AB55+AC55*AD55+U55*V55)/AE55</f>
        <v>138.87591157880576</v>
      </c>
      <c r="AH55" s="78">
        <v>42343</v>
      </c>
      <c r="AI55" s="11">
        <v>48</v>
      </c>
      <c r="AJ55" s="4">
        <v>13432764.960000001</v>
      </c>
      <c r="AK55" s="4">
        <v>5210937.8000000007</v>
      </c>
      <c r="AL55" s="4">
        <v>867251.65</v>
      </c>
      <c r="AM55" s="4">
        <v>156836.5</v>
      </c>
      <c r="AN55" s="4">
        <v>0</v>
      </c>
      <c r="AO55" s="4">
        <v>0</v>
      </c>
      <c r="AP55" s="4">
        <v>0</v>
      </c>
      <c r="AQ55" s="4">
        <v>498</v>
      </c>
      <c r="AR55" s="4">
        <v>0</v>
      </c>
      <c r="AS55" s="19">
        <v>19668286.91</v>
      </c>
      <c r="AT55" s="4">
        <v>10198016.630000001</v>
      </c>
      <c r="AU55" s="4">
        <v>132.15576279809036</v>
      </c>
      <c r="AV55" s="4">
        <v>4371923.8</v>
      </c>
      <c r="AW55" s="4">
        <v>132.11997328792839</v>
      </c>
      <c r="AX55" s="4">
        <v>797582.75</v>
      </c>
      <c r="AY55" s="4">
        <v>186.88865889495446</v>
      </c>
      <c r="AZ55" s="4">
        <v>132198.29999999999</v>
      </c>
      <c r="BA55" s="4">
        <v>95.53100563335839</v>
      </c>
      <c r="BB55" s="4">
        <v>0</v>
      </c>
      <c r="BC55" s="4">
        <v>0</v>
      </c>
      <c r="BD55" s="4">
        <v>0</v>
      </c>
      <c r="BE55" s="4">
        <v>0</v>
      </c>
      <c r="BF55" s="4">
        <v>0</v>
      </c>
      <c r="BG55" s="4">
        <v>0</v>
      </c>
      <c r="BH55" s="4">
        <v>498</v>
      </c>
      <c r="BI55" s="4">
        <v>46</v>
      </c>
      <c r="BJ55" s="4">
        <v>0</v>
      </c>
      <c r="BK55" s="4">
        <v>0</v>
      </c>
      <c r="BL55" s="19">
        <v>15500217.48</v>
      </c>
      <c r="BM55" s="19">
        <v>134.64699035212436</v>
      </c>
    </row>
    <row r="56" spans="1:65" ht="20" customHeight="1" x14ac:dyDescent="0.15">
      <c r="A56" s="78">
        <v>42721</v>
      </c>
      <c r="B56" s="11">
        <v>50</v>
      </c>
      <c r="C56" s="123">
        <f>NI!C56+SI!C56</f>
        <v>13131159.93</v>
      </c>
      <c r="D56" s="123">
        <f>NI!D56+SI!D56</f>
        <v>4811110.2</v>
      </c>
      <c r="E56" s="123">
        <f>NI!E56+SI!E56</f>
        <v>1130598.8999999999</v>
      </c>
      <c r="F56" s="123">
        <f>NI!F56+SI!F56</f>
        <v>116622.8</v>
      </c>
      <c r="G56" s="123">
        <f>NI!G56+SI!G56</f>
        <v>0</v>
      </c>
      <c r="H56" s="123">
        <f>NI!H56+SI!H56</f>
        <v>90476.88</v>
      </c>
      <c r="I56" s="123">
        <f>NI!I56+SI!I56</f>
        <v>0</v>
      </c>
      <c r="J56" s="123">
        <f>NI!J56+SI!J56</f>
        <v>2354.3000000000002</v>
      </c>
      <c r="K56" s="123">
        <f>NI!K56+SI!K56</f>
        <v>346</v>
      </c>
      <c r="L56" s="19">
        <f t="shared" ref="L56" si="54">SUM(C56:K56)</f>
        <v>19282669.009999998</v>
      </c>
      <c r="M56" s="123">
        <f>NI!M56+SI!M56</f>
        <v>9559771.1500000004</v>
      </c>
      <c r="N56" s="123">
        <f>(NI!M56*NI!N56+SI!M56*SI!N56)/M56</f>
        <v>132.1628046369207</v>
      </c>
      <c r="O56" s="123">
        <f>NI!O56+SI!O56</f>
        <v>4005109.3999999994</v>
      </c>
      <c r="P56" s="123">
        <f>(NI!O56*NI!P56+SI!O56*SI!P56)/O56</f>
        <v>128.48827536651666</v>
      </c>
      <c r="Q56" s="123">
        <f>NI!Q56+SI!Q56</f>
        <v>890940.70000000007</v>
      </c>
      <c r="R56" s="123">
        <f>(NI!Q56*NI!R56+SI!Q56*SI!R56)/Q56</f>
        <v>192.6035902952284</v>
      </c>
      <c r="S56" s="123">
        <f>NI!S56+SI!S56</f>
        <v>95170.2</v>
      </c>
      <c r="T56" s="123">
        <f>(NI!S56*NI!T56+SI!S56*SI!T56)/S56</f>
        <v>107.15897787250211</v>
      </c>
      <c r="U56" s="123">
        <v>0</v>
      </c>
      <c r="V56" s="123">
        <v>0</v>
      </c>
      <c r="W56" s="123">
        <f>Kol!X56+Siliguri!X56+Guwahati!X56+Jalpiguri!X56</f>
        <v>70847.8</v>
      </c>
      <c r="X56" s="123">
        <f>(NI!W56*NI!X56+SI!W56*SI!X56)/W56</f>
        <v>287.23596400000002</v>
      </c>
      <c r="Y56" s="123">
        <f>NI!Y57+SI!Y56</f>
        <v>0</v>
      </c>
      <c r="Z56" s="123">
        <v>0</v>
      </c>
      <c r="AA56" s="123">
        <f>NI!AA56+SI!AA56</f>
        <v>2250.3000000000002</v>
      </c>
      <c r="AB56" s="123">
        <f>(NI!AA56*NI!AB56+SI!AA56*SI!AB56)/AA56</f>
        <v>72.052881327956271</v>
      </c>
      <c r="AC56" s="123">
        <f>NI!AC57+SI!AC56</f>
        <v>346</v>
      </c>
      <c r="AD56" s="123">
        <f>(NI!AC56*NI!AD56+SI!AC56*SI!AD56)/AC56</f>
        <v>104.5</v>
      </c>
      <c r="AE56" s="19">
        <f t="shared" ref="AE56" si="55">M56+O56+Q56+S56+U56+W56+Y56+AA56+AC56</f>
        <v>14624435.550000001</v>
      </c>
      <c r="AF56" s="19">
        <f t="shared" ref="AF56" si="56">(M56*N56+O56*P56+Q56*R56+S56*T56+W56*X56+Y56*Z56+AA56*AB56+AC56*AD56+U56*V56)/AE56</f>
        <v>135.41724822169579</v>
      </c>
      <c r="AH56" s="78">
        <v>42350</v>
      </c>
      <c r="AI56" s="11">
        <v>49</v>
      </c>
      <c r="AJ56" s="4">
        <v>12838901.02</v>
      </c>
      <c r="AK56" s="4">
        <v>4946642.3499999996</v>
      </c>
      <c r="AL56" s="4">
        <v>717945.15</v>
      </c>
      <c r="AM56" s="4">
        <v>126130.2</v>
      </c>
      <c r="AN56" s="4">
        <v>0</v>
      </c>
      <c r="AO56" s="4">
        <v>0</v>
      </c>
      <c r="AP56" s="4">
        <v>0</v>
      </c>
      <c r="AQ56" s="4">
        <v>498</v>
      </c>
      <c r="AR56" s="4">
        <v>0</v>
      </c>
      <c r="AS56" s="19">
        <v>18630116.719999995</v>
      </c>
      <c r="AT56" s="4">
        <v>9948202.0399999991</v>
      </c>
      <c r="AU56" s="4">
        <v>129.23259995533687</v>
      </c>
      <c r="AV56" s="4">
        <v>4255670.8500000006</v>
      </c>
      <c r="AW56" s="4">
        <v>130.06363469650344</v>
      </c>
      <c r="AX56" s="4">
        <v>660556.94999999995</v>
      </c>
      <c r="AY56" s="4">
        <v>182.52019682771834</v>
      </c>
      <c r="AZ56" s="4">
        <v>112563</v>
      </c>
      <c r="BA56" s="4">
        <v>96.975962810897016</v>
      </c>
      <c r="BB56" s="4">
        <v>0</v>
      </c>
      <c r="BC56" s="4">
        <v>0</v>
      </c>
      <c r="BD56" s="4">
        <v>0</v>
      </c>
      <c r="BE56" s="4">
        <v>0</v>
      </c>
      <c r="BF56" s="4">
        <v>0</v>
      </c>
      <c r="BG56" s="4">
        <v>0</v>
      </c>
      <c r="BH56" s="4">
        <v>498</v>
      </c>
      <c r="BI56" s="4">
        <v>47</v>
      </c>
      <c r="BJ56" s="4">
        <v>0</v>
      </c>
      <c r="BK56" s="4">
        <v>0</v>
      </c>
      <c r="BL56" s="19">
        <v>14977490.84</v>
      </c>
      <c r="BM56" s="19">
        <v>131.57369630312152</v>
      </c>
    </row>
    <row r="57" spans="1:65" ht="20" customHeight="1" x14ac:dyDescent="0.15">
      <c r="A57" s="78">
        <v>42728</v>
      </c>
      <c r="B57" s="11">
        <v>51</v>
      </c>
      <c r="C57" s="125">
        <f>NI!C57+SI!C57</f>
        <v>12841895.1</v>
      </c>
      <c r="D57" s="125">
        <f>NI!D57+SI!D57</f>
        <v>4769548.4000000004</v>
      </c>
      <c r="E57" s="125">
        <f>NI!E57+SI!E57</f>
        <v>1240402</v>
      </c>
      <c r="F57" s="125">
        <f>NI!F57+SI!F57</f>
        <v>123479.5</v>
      </c>
      <c r="G57" s="125">
        <f>NI!G57+SI!G57</f>
        <v>0</v>
      </c>
      <c r="H57" s="125">
        <f>NI!H57+SI!H57</f>
        <v>91097.5</v>
      </c>
      <c r="I57" s="125">
        <f>NI!I57+SI!I57</f>
        <v>0</v>
      </c>
      <c r="J57" s="125">
        <f>NI!J57+SI!J57</f>
        <v>3891.15</v>
      </c>
      <c r="K57" s="125">
        <f>NI!K57+SI!K57</f>
        <v>346</v>
      </c>
      <c r="L57" s="19">
        <f t="shared" ref="L57" si="57">SUM(C57:K57)</f>
        <v>19070659.649999999</v>
      </c>
      <c r="M57" s="125">
        <f>NI!M57+SI!M57</f>
        <v>9522121.8500000015</v>
      </c>
      <c r="N57" s="125">
        <f>(NI!M57*NI!N57+SI!M57*SI!N57)/M57</f>
        <v>131.21399715446631</v>
      </c>
      <c r="O57" s="125">
        <f>NI!O57+SI!O57</f>
        <v>4000460</v>
      </c>
      <c r="P57" s="125">
        <f>(NI!O57*NI!P57+SI!O57*SI!P57)/O57</f>
        <v>129.1898696459717</v>
      </c>
      <c r="Q57" s="125">
        <f>NI!Q57+SI!Q57</f>
        <v>942128</v>
      </c>
      <c r="R57" s="125">
        <f>(NI!Q57*NI!R57+SI!Q57*SI!R57)/Q57</f>
        <v>191.6747618617965</v>
      </c>
      <c r="S57" s="125">
        <f>NI!S57+SI!S57</f>
        <v>115600.1</v>
      </c>
      <c r="T57" s="125">
        <f>(NI!S57*NI!T57+SI!S57*SI!T57)/S57</f>
        <v>160.05250599404411</v>
      </c>
      <c r="U57" s="125">
        <v>0</v>
      </c>
      <c r="V57" s="125">
        <v>0</v>
      </c>
      <c r="W57" s="125">
        <f>Kol!X57+Siliguri!X57+Guwahati!X57+Jalpiguri!X57</f>
        <v>68701.100000000006</v>
      </c>
      <c r="X57" s="125">
        <f>(NI!W57*NI!X57+SI!W57*SI!X57)/W57</f>
        <v>258.44128899999998</v>
      </c>
      <c r="Y57" s="125">
        <f>NI!Y58+SI!Y57</f>
        <v>0</v>
      </c>
      <c r="Z57" s="125">
        <v>0</v>
      </c>
      <c r="AA57" s="125">
        <f>NI!AA57+SI!AA57</f>
        <v>3623.35</v>
      </c>
      <c r="AB57" s="125">
        <f>(NI!AA57*NI!AB57+SI!AA57*SI!AB57)/AA57</f>
        <v>150.61024952113377</v>
      </c>
      <c r="AC57" s="125">
        <f>NI!AC58+SI!AC57</f>
        <v>346</v>
      </c>
      <c r="AD57" s="125">
        <f>(NI!AC57*NI!AD57+SI!AC57*SI!AD57)/AC57</f>
        <v>104.5</v>
      </c>
      <c r="AE57" s="19">
        <f t="shared" ref="AE57" si="58">M57+O57+Q57+S57+U57+W57+Y57+AA57+AC57</f>
        <v>14652980.4</v>
      </c>
      <c r="AF57" s="19">
        <f t="shared" ref="AF57" si="59">(M57*N57+O57*P57+Q57*R57+S57*T57+W57*X57+Y57*Z57+AA57*AB57+AC57*AD57+U57*V57)/AE57</f>
        <v>135.37695665539269</v>
      </c>
      <c r="AH57" s="78">
        <v>42357</v>
      </c>
      <c r="AI57" s="11">
        <v>50</v>
      </c>
      <c r="AJ57" s="4">
        <v>12944954.039999999</v>
      </c>
      <c r="AK57" s="4">
        <v>5030156.5999999996</v>
      </c>
      <c r="AL57" s="4">
        <v>777487.15</v>
      </c>
      <c r="AM57" s="4">
        <v>118361.4</v>
      </c>
      <c r="AN57" s="4">
        <v>0</v>
      </c>
      <c r="AO57" s="4">
        <v>0</v>
      </c>
      <c r="AP57" s="4">
        <v>0</v>
      </c>
      <c r="AQ57" s="4">
        <v>494</v>
      </c>
      <c r="AR57" s="4">
        <v>0</v>
      </c>
      <c r="AS57" s="19">
        <v>18871457.189999998</v>
      </c>
      <c r="AT57" s="4">
        <v>10569520.710000001</v>
      </c>
      <c r="AU57" s="4">
        <v>132.23739683536621</v>
      </c>
      <c r="AV57" s="4">
        <v>4354984.7</v>
      </c>
      <c r="AW57" s="4">
        <v>131.39516987888103</v>
      </c>
      <c r="AX57" s="4">
        <v>703671.05</v>
      </c>
      <c r="AY57" s="4">
        <v>179.88896527073194</v>
      </c>
      <c r="AZ57" s="4">
        <v>97739.4</v>
      </c>
      <c r="BA57" s="4">
        <v>93.476186163964599</v>
      </c>
      <c r="BB57" s="4">
        <v>0</v>
      </c>
      <c r="BC57" s="4">
        <v>0</v>
      </c>
      <c r="BD57" s="4">
        <v>0</v>
      </c>
      <c r="BE57" s="4">
        <v>0</v>
      </c>
      <c r="BF57" s="4">
        <v>0</v>
      </c>
      <c r="BG57" s="4">
        <v>0</v>
      </c>
      <c r="BH57" s="4">
        <v>494</v>
      </c>
      <c r="BI57" s="4">
        <v>42</v>
      </c>
      <c r="BJ57" s="4">
        <v>0</v>
      </c>
      <c r="BK57" s="4">
        <v>0</v>
      </c>
      <c r="BL57" s="19">
        <v>15726413.860000001</v>
      </c>
      <c r="BM57" s="19">
        <v>133.89271369396246</v>
      </c>
    </row>
    <row r="58" spans="1:65" ht="20" customHeight="1" x14ac:dyDescent="0.15">
      <c r="A58" s="78">
        <v>42735</v>
      </c>
      <c r="B58" s="11">
        <v>52</v>
      </c>
      <c r="C58" s="126">
        <f>NI!C58+SI!C58</f>
        <v>9283292.0999999996</v>
      </c>
      <c r="D58" s="126">
        <f>NI!D58+SI!D58</f>
        <v>2109102.1</v>
      </c>
      <c r="E58" s="126">
        <f>NI!E58+SI!E58</f>
        <v>30061.599999999999</v>
      </c>
      <c r="F58" s="126">
        <f>NI!F58+SI!F58</f>
        <v>1165.4000000000001</v>
      </c>
      <c r="G58" s="126">
        <f>NI!G58+SI!G58</f>
        <v>0</v>
      </c>
      <c r="H58" s="126">
        <f>NI!H58+SI!H58</f>
        <v>0</v>
      </c>
      <c r="I58" s="126">
        <f>NI!I58+SI!I58</f>
        <v>0</v>
      </c>
      <c r="J58" s="126">
        <f>NI!J58+SI!J58</f>
        <v>4004</v>
      </c>
      <c r="K58" s="126">
        <f>NI!K58+SI!K58</f>
        <v>0</v>
      </c>
      <c r="L58" s="19">
        <f t="shared" ref="L58" si="60">SUM(C58:K58)</f>
        <v>11427625.199999999</v>
      </c>
      <c r="M58" s="126">
        <f>NI!M58+SI!M58</f>
        <v>6668284</v>
      </c>
      <c r="N58" s="126">
        <f>(NI!M58*NI!N58+SI!M58*SI!N58)/M58</f>
        <v>125.77461260394067</v>
      </c>
      <c r="O58" s="126">
        <f>NI!O58+SI!O58</f>
        <v>1705317.2</v>
      </c>
      <c r="P58" s="126">
        <f>(NI!O58*NI!P58+SI!O58*SI!P58)/O58</f>
        <v>133.0051305045032</v>
      </c>
      <c r="Q58" s="126">
        <f>NI!Q58+SI!Q58</f>
        <v>28705</v>
      </c>
      <c r="R58" s="126">
        <f>(NI!Q58*NI!R58+SI!Q58*SI!R58)/Q58</f>
        <v>178.02514099999999</v>
      </c>
      <c r="S58" s="126">
        <f>NI!S58+SI!S58</f>
        <v>1165.4000000000001</v>
      </c>
      <c r="T58" s="126">
        <f>(NI!S58*NI!T58+SI!S58*SI!T58)/S58</f>
        <v>93.665350000000004</v>
      </c>
      <c r="U58" s="126">
        <v>0</v>
      </c>
      <c r="V58" s="126">
        <v>0</v>
      </c>
      <c r="W58" s="126">
        <f>Kol!X58+Siliguri!X58+Guwahati!X58+Jalpiguri!X58</f>
        <v>0</v>
      </c>
      <c r="X58" s="126">
        <v>0</v>
      </c>
      <c r="Y58" s="126">
        <f>NI!Y59+SI!Y58</f>
        <v>0</v>
      </c>
      <c r="Z58" s="126">
        <v>0</v>
      </c>
      <c r="AA58" s="126">
        <f>NI!AA58+SI!AA58</f>
        <v>2774.6</v>
      </c>
      <c r="AB58" s="126">
        <f>(NI!AA58*NI!AB58+SI!AA58*SI!AB58)/AA58</f>
        <v>85.979744574353063</v>
      </c>
      <c r="AC58" s="126">
        <f>NI!AC59+SI!AC58</f>
        <v>0</v>
      </c>
      <c r="AD58" s="126">
        <v>0</v>
      </c>
      <c r="AE58" s="19">
        <f t="shared" ref="AE58" si="61">M58+O58+Q58+S58+U58+W58+Y58+AA58+AC58</f>
        <v>8406246.1999999993</v>
      </c>
      <c r="AF58" s="19">
        <f t="shared" ref="AF58" si="62">(M58*N58+O58*P58+Q58*R58+S58*T58+W58*X58+Y58*Z58+AA58*AB58+AC58*AD58+U58*V58)/AE58</f>
        <v>127.40225265365424</v>
      </c>
      <c r="AH58" s="78">
        <v>42364</v>
      </c>
      <c r="AI58" s="11">
        <v>51</v>
      </c>
      <c r="AJ58" s="4">
        <v>12699504.359999999</v>
      </c>
      <c r="AK58" s="4">
        <v>3672296.6</v>
      </c>
      <c r="AL58" s="4">
        <v>414490.3</v>
      </c>
      <c r="AM58" s="4">
        <v>92385.8</v>
      </c>
      <c r="AN58" s="4">
        <v>0</v>
      </c>
      <c r="AO58" s="4">
        <v>0</v>
      </c>
      <c r="AP58" s="4">
        <v>0</v>
      </c>
      <c r="AQ58" s="4">
        <v>0</v>
      </c>
      <c r="AR58" s="4">
        <v>0</v>
      </c>
      <c r="AS58" s="19">
        <v>16879171.059999999</v>
      </c>
      <c r="AT58" s="4">
        <v>10459281.789999999</v>
      </c>
      <c r="AU58" s="4">
        <v>134.24464091466598</v>
      </c>
      <c r="AV58" s="4">
        <v>3170553.1</v>
      </c>
      <c r="AW58" s="4">
        <v>137.0660062771702</v>
      </c>
      <c r="AX58" s="4">
        <v>388767.1</v>
      </c>
      <c r="AY58" s="4">
        <v>192.94445936709283</v>
      </c>
      <c r="AZ58" s="4">
        <v>84303.8</v>
      </c>
      <c r="BA58" s="4">
        <v>111.93370818086018</v>
      </c>
      <c r="BB58" s="4">
        <v>0</v>
      </c>
      <c r="BC58" s="4">
        <v>0</v>
      </c>
      <c r="BD58" s="4">
        <v>0</v>
      </c>
      <c r="BE58" s="4">
        <v>0</v>
      </c>
      <c r="BF58" s="4">
        <v>0</v>
      </c>
      <c r="BG58" s="4">
        <v>0</v>
      </c>
      <c r="BH58" s="4">
        <v>0</v>
      </c>
      <c r="BI58" s="4">
        <v>0</v>
      </c>
      <c r="BJ58" s="4">
        <v>0</v>
      </c>
      <c r="BK58" s="4">
        <v>0</v>
      </c>
      <c r="BL58" s="19">
        <v>14103399.789999999</v>
      </c>
      <c r="BM58" s="19">
        <v>136.36039896359674</v>
      </c>
    </row>
    <row r="59" spans="1:65" ht="15" x14ac:dyDescent="0.2">
      <c r="AE59" s="64"/>
      <c r="AF59" s="7"/>
      <c r="AH59" s="78">
        <v>42371</v>
      </c>
      <c r="AI59" s="11">
        <v>52</v>
      </c>
      <c r="AJ59" s="4">
        <v>10716205.399999999</v>
      </c>
      <c r="AK59" s="4">
        <v>4630182.0999999996</v>
      </c>
      <c r="AL59" s="4">
        <v>520111.85</v>
      </c>
      <c r="AM59" s="4">
        <v>64376.6</v>
      </c>
      <c r="AN59" s="4">
        <v>0</v>
      </c>
      <c r="AO59" s="4">
        <v>0</v>
      </c>
      <c r="AP59" s="4">
        <v>0</v>
      </c>
      <c r="AQ59" s="4">
        <v>0</v>
      </c>
      <c r="AR59" s="4">
        <v>0</v>
      </c>
      <c r="AS59" s="19">
        <v>15930875.949999997</v>
      </c>
      <c r="AT59" s="4">
        <v>8494689.1999999993</v>
      </c>
      <c r="AU59" s="4">
        <v>131.08201788836456</v>
      </c>
      <c r="AV59" s="4">
        <v>3984198.8</v>
      </c>
      <c r="AW59" s="4">
        <v>126.99551902168746</v>
      </c>
      <c r="AX59" s="4">
        <v>461342.85</v>
      </c>
      <c r="AY59" s="4">
        <v>165.97909322965427</v>
      </c>
      <c r="AZ59" s="4">
        <v>57326.2</v>
      </c>
      <c r="BA59" s="4">
        <v>103.22228147470092</v>
      </c>
      <c r="BB59" s="4">
        <v>0</v>
      </c>
      <c r="BC59" s="4">
        <v>0</v>
      </c>
      <c r="BD59" s="4">
        <v>0</v>
      </c>
      <c r="BE59" s="4">
        <v>0</v>
      </c>
      <c r="BF59" s="4">
        <v>0</v>
      </c>
      <c r="BG59" s="4">
        <v>0</v>
      </c>
      <c r="BH59" s="4">
        <v>0</v>
      </c>
      <c r="BI59" s="4">
        <v>0</v>
      </c>
      <c r="BJ59" s="4">
        <v>0</v>
      </c>
      <c r="BK59" s="4">
        <v>0</v>
      </c>
      <c r="BL59" s="19">
        <v>12997557.049999999</v>
      </c>
      <c r="BM59" s="19">
        <v>130.94514597459226</v>
      </c>
    </row>
    <row r="60" spans="1:65" ht="15" x14ac:dyDescent="0.2">
      <c r="AE60" s="70"/>
    </row>
    <row r="63" spans="1:65" x14ac:dyDescent="0.15">
      <c r="AS63" s="7"/>
    </row>
  </sheetData>
  <mergeCells count="30">
    <mergeCell ref="BJ4:BK4"/>
    <mergeCell ref="A3:A5"/>
    <mergeCell ref="AH3:AH5"/>
    <mergeCell ref="AZ4:BA4"/>
    <mergeCell ref="AX4:AY4"/>
    <mergeCell ref="Q4:R4"/>
    <mergeCell ref="S4:T4"/>
    <mergeCell ref="AT4:AU4"/>
    <mergeCell ref="C3:L3"/>
    <mergeCell ref="M3:AF3"/>
    <mergeCell ref="AT3:BM3"/>
    <mergeCell ref="U4:V4"/>
    <mergeCell ref="BL4:BL5"/>
    <mergeCell ref="BM4:BM5"/>
    <mergeCell ref="W4:X4"/>
    <mergeCell ref="AC4:AD4"/>
    <mergeCell ref="BH4:BI4"/>
    <mergeCell ref="B2:AD2"/>
    <mergeCell ref="AI2:BI2"/>
    <mergeCell ref="B3:B5"/>
    <mergeCell ref="AI3:AI5"/>
    <mergeCell ref="M4:N4"/>
    <mergeCell ref="O4:P4"/>
    <mergeCell ref="AJ3:AS3"/>
    <mergeCell ref="BF4:BG4"/>
    <mergeCell ref="BB4:BC4"/>
    <mergeCell ref="AV4:AW4"/>
    <mergeCell ref="BD4:BE4"/>
    <mergeCell ref="Y4:Z4"/>
    <mergeCell ref="AA4:AB4"/>
  </mergeCells>
  <phoneticPr fontId="6"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O61"/>
  <sheetViews>
    <sheetView topLeftCell="A40" workbookViewId="0">
      <selection activeCell="AF58" sqref="AF58"/>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3.83203125" style="7" bestFit="1" customWidth="1"/>
    <col min="10" max="10" width="13.83203125" style="7" customWidth="1"/>
    <col min="11" max="12" width="14" style="7" customWidth="1"/>
    <col min="13" max="14" width="10.5" style="7" bestFit="1" customWidth="1"/>
    <col min="15" max="15" width="9.33203125" style="7" bestFit="1" customWidth="1"/>
    <col min="16" max="16" width="9.5" style="7" bestFit="1" customWidth="1"/>
    <col min="17" max="21" width="9.33203125" style="7" bestFit="1" customWidth="1"/>
    <col min="22" max="23" width="9.33203125" style="7" customWidth="1"/>
    <col min="24" max="25" width="9.33203125" style="7" bestFit="1" customWidth="1"/>
    <col min="26" max="27" width="9.33203125" style="7" customWidth="1"/>
    <col min="28" max="28" width="9.33203125" style="7" bestFit="1" customWidth="1"/>
    <col min="29" max="30" width="10.5" style="7" bestFit="1" customWidth="1"/>
    <col min="31" max="31" width="9.33203125" style="7" customWidth="1"/>
    <col min="32" max="32" width="10.5" style="7" bestFit="1" customWidth="1"/>
    <col min="33" max="33" width="9.6640625" style="7" bestFit="1" customWidth="1"/>
    <col min="35" max="35" width="9.6640625" bestFit="1" customWidth="1"/>
    <col min="36" max="36" width="12.1640625" bestFit="1" customWidth="1"/>
    <col min="37" max="37" width="9.1640625" style="18"/>
    <col min="38" max="38" width="10.5" bestFit="1" customWidth="1"/>
    <col min="39" max="39" width="9.5" bestFit="1" customWidth="1"/>
    <col min="40" max="40" width="10.6640625" bestFit="1" customWidth="1"/>
    <col min="41" max="41" width="10.5" bestFit="1" customWidth="1"/>
    <col min="42" max="42" width="12.1640625" bestFit="1" customWidth="1"/>
    <col min="43" max="43" width="9.33203125" bestFit="1" customWidth="1"/>
    <col min="44" max="44" width="9.33203125" customWidth="1"/>
    <col min="45" max="45" width="11.1640625" bestFit="1" customWidth="1"/>
    <col min="46" max="46" width="11.1640625" customWidth="1"/>
    <col min="47" max="48" width="10.5" bestFit="1" customWidth="1"/>
    <col min="49" max="49" width="9.33203125" bestFit="1" customWidth="1"/>
    <col min="50" max="50" width="9.5" bestFit="1" customWidth="1"/>
    <col min="51" max="55" width="9.33203125" bestFit="1" customWidth="1"/>
    <col min="56" max="57" width="9.33203125" customWidth="1"/>
    <col min="58" max="59" width="9.33203125" bestFit="1" customWidth="1"/>
    <col min="60" max="61" width="9.33203125" customWidth="1"/>
    <col min="62" max="63" width="9.33203125" bestFit="1" customWidth="1"/>
    <col min="64" max="64" width="10.1640625" bestFit="1" customWidth="1"/>
    <col min="65" max="65" width="9.33203125" customWidth="1"/>
    <col min="66" max="66" width="10.5" bestFit="1" customWidth="1"/>
    <col min="67" max="67" width="9.6640625" bestFit="1" customWidth="1"/>
  </cols>
  <sheetData>
    <row r="2" spans="1:67" ht="12.75" customHeight="1" x14ac:dyDescent="0.15">
      <c r="B2" s="137" t="s">
        <v>32</v>
      </c>
      <c r="C2" s="138"/>
      <c r="D2" s="138"/>
      <c r="E2" s="138"/>
      <c r="F2" s="138"/>
      <c r="G2" s="138"/>
      <c r="H2" s="138"/>
      <c r="I2" s="138"/>
      <c r="J2" s="138"/>
      <c r="K2" s="138"/>
      <c r="L2" s="138"/>
      <c r="M2" s="138"/>
      <c r="N2" s="139"/>
      <c r="O2" s="139"/>
      <c r="P2" s="139"/>
      <c r="Q2" s="139"/>
      <c r="R2" s="139"/>
      <c r="S2" s="139"/>
      <c r="T2" s="139"/>
      <c r="U2" s="139"/>
      <c r="V2" s="139"/>
      <c r="W2" s="139"/>
      <c r="X2" s="139"/>
      <c r="Y2" s="139"/>
      <c r="Z2" s="139"/>
      <c r="AA2" s="139"/>
      <c r="AB2" s="139"/>
      <c r="AC2" s="139"/>
      <c r="AD2" s="29"/>
      <c r="AE2" s="29"/>
      <c r="AF2" s="49"/>
      <c r="AG2" s="49"/>
      <c r="AJ2" s="137" t="s">
        <v>21</v>
      </c>
      <c r="AK2" s="138"/>
      <c r="AL2" s="138"/>
      <c r="AM2" s="138"/>
      <c r="AN2" s="138"/>
      <c r="AO2" s="138"/>
      <c r="AP2" s="138"/>
      <c r="AQ2" s="138"/>
      <c r="AR2" s="138"/>
      <c r="AS2" s="138"/>
      <c r="AT2" s="138"/>
      <c r="AU2" s="138"/>
      <c r="AV2" s="139"/>
      <c r="AW2" s="139"/>
      <c r="AX2" s="139"/>
      <c r="AY2" s="139"/>
      <c r="AZ2" s="139"/>
      <c r="BA2" s="139"/>
      <c r="BB2" s="139"/>
      <c r="BC2" s="139"/>
      <c r="BD2" s="139"/>
      <c r="BE2" s="139"/>
      <c r="BF2" s="139"/>
      <c r="BG2" s="139"/>
      <c r="BH2" s="139"/>
      <c r="BI2" s="139"/>
      <c r="BJ2" s="139"/>
      <c r="BK2" s="139"/>
      <c r="BL2" s="29"/>
      <c r="BM2" s="29"/>
    </row>
    <row r="3" spans="1:67" ht="33" customHeight="1" x14ac:dyDescent="0.15">
      <c r="A3" s="136" t="s">
        <v>14</v>
      </c>
      <c r="B3" s="136" t="s">
        <v>9</v>
      </c>
      <c r="C3" s="136" t="s">
        <v>30</v>
      </c>
      <c r="D3" s="140" t="s">
        <v>10</v>
      </c>
      <c r="E3" s="140"/>
      <c r="F3" s="140"/>
      <c r="G3" s="140"/>
      <c r="H3" s="140"/>
      <c r="I3" s="140"/>
      <c r="J3" s="140"/>
      <c r="K3" s="140"/>
      <c r="L3" s="140"/>
      <c r="M3" s="140"/>
      <c r="N3" s="140" t="s">
        <v>1</v>
      </c>
      <c r="O3" s="140"/>
      <c r="P3" s="140"/>
      <c r="Q3" s="140"/>
      <c r="R3" s="140"/>
      <c r="S3" s="140"/>
      <c r="T3" s="140"/>
      <c r="U3" s="140"/>
      <c r="V3" s="140"/>
      <c r="W3" s="140"/>
      <c r="X3" s="140"/>
      <c r="Y3" s="140"/>
      <c r="Z3" s="140"/>
      <c r="AA3" s="140"/>
      <c r="AB3" s="140"/>
      <c r="AC3" s="140"/>
      <c r="AD3" s="140"/>
      <c r="AE3" s="140"/>
      <c r="AF3" s="140"/>
      <c r="AG3" s="140"/>
      <c r="AI3" s="136" t="s">
        <v>14</v>
      </c>
      <c r="AJ3" s="136" t="s">
        <v>9</v>
      </c>
      <c r="AK3" s="136" t="s">
        <v>30</v>
      </c>
      <c r="AL3" s="135" t="s">
        <v>10</v>
      </c>
      <c r="AM3" s="135"/>
      <c r="AN3" s="135"/>
      <c r="AO3" s="135"/>
      <c r="AP3" s="135"/>
      <c r="AQ3" s="135"/>
      <c r="AR3" s="135"/>
      <c r="AS3" s="135"/>
      <c r="AT3" s="135"/>
      <c r="AU3" s="135"/>
      <c r="AV3" s="135" t="s">
        <v>1</v>
      </c>
      <c r="AW3" s="135"/>
      <c r="AX3" s="135"/>
      <c r="AY3" s="135"/>
      <c r="AZ3" s="135"/>
      <c r="BA3" s="135"/>
      <c r="BB3" s="135"/>
      <c r="BC3" s="135"/>
      <c r="BD3" s="135"/>
      <c r="BE3" s="135"/>
      <c r="BF3" s="135"/>
      <c r="BG3" s="135"/>
      <c r="BH3" s="135"/>
      <c r="BI3" s="135"/>
      <c r="BJ3" s="135"/>
      <c r="BK3" s="135"/>
      <c r="BL3" s="135"/>
      <c r="BM3" s="135"/>
      <c r="BN3" s="135"/>
      <c r="BO3" s="135"/>
    </row>
    <row r="4" spans="1:67" ht="33" customHeight="1" x14ac:dyDescent="0.15">
      <c r="A4" s="136"/>
      <c r="B4" s="136"/>
      <c r="C4" s="136"/>
      <c r="D4" s="52" t="s">
        <v>3</v>
      </c>
      <c r="E4" s="52" t="s">
        <v>4</v>
      </c>
      <c r="F4" s="52" t="s">
        <v>5</v>
      </c>
      <c r="G4" s="52" t="s">
        <v>6</v>
      </c>
      <c r="H4" s="52" t="s">
        <v>16</v>
      </c>
      <c r="I4" s="51" t="s">
        <v>7</v>
      </c>
      <c r="J4" s="51" t="s">
        <v>8</v>
      </c>
      <c r="K4" s="53" t="s">
        <v>13</v>
      </c>
      <c r="L4" s="53" t="s">
        <v>45</v>
      </c>
      <c r="M4" s="42"/>
      <c r="N4" s="140" t="s">
        <v>3</v>
      </c>
      <c r="O4" s="140"/>
      <c r="P4" s="140" t="s">
        <v>4</v>
      </c>
      <c r="Q4" s="140"/>
      <c r="R4" s="140" t="s">
        <v>5</v>
      </c>
      <c r="S4" s="140"/>
      <c r="T4" s="140" t="s">
        <v>6</v>
      </c>
      <c r="U4" s="140"/>
      <c r="V4" s="140" t="s">
        <v>16</v>
      </c>
      <c r="W4" s="140"/>
      <c r="X4" s="140" t="s">
        <v>7</v>
      </c>
      <c r="Y4" s="140"/>
      <c r="Z4" s="140" t="s">
        <v>8</v>
      </c>
      <c r="AA4" s="140"/>
      <c r="AB4" s="140" t="s">
        <v>13</v>
      </c>
      <c r="AC4" s="140"/>
      <c r="AD4" s="140" t="s">
        <v>45</v>
      </c>
      <c r="AE4" s="140"/>
      <c r="AF4" s="42"/>
      <c r="AG4" s="42"/>
      <c r="AI4" s="136"/>
      <c r="AJ4" s="136"/>
      <c r="AK4" s="136"/>
      <c r="AL4" s="2" t="s">
        <v>3</v>
      </c>
      <c r="AM4" s="2" t="s">
        <v>4</v>
      </c>
      <c r="AN4" s="2" t="s">
        <v>5</v>
      </c>
      <c r="AO4" s="2" t="s">
        <v>6</v>
      </c>
      <c r="AP4" s="52" t="s">
        <v>16</v>
      </c>
      <c r="AQ4" s="5" t="s">
        <v>7</v>
      </c>
      <c r="AR4" s="5" t="s">
        <v>8</v>
      </c>
      <c r="AS4" s="5" t="s">
        <v>13</v>
      </c>
      <c r="AT4" s="5" t="s">
        <v>45</v>
      </c>
      <c r="AU4" s="37"/>
      <c r="AV4" s="135" t="s">
        <v>3</v>
      </c>
      <c r="AW4" s="135"/>
      <c r="AX4" s="135" t="s">
        <v>4</v>
      </c>
      <c r="AY4" s="135"/>
      <c r="AZ4" s="135" t="s">
        <v>5</v>
      </c>
      <c r="BA4" s="135"/>
      <c r="BB4" s="135" t="s">
        <v>6</v>
      </c>
      <c r="BC4" s="135"/>
      <c r="BD4" s="140" t="s">
        <v>16</v>
      </c>
      <c r="BE4" s="140"/>
      <c r="BF4" s="135" t="s">
        <v>7</v>
      </c>
      <c r="BG4" s="135"/>
      <c r="BH4" s="135" t="s">
        <v>8</v>
      </c>
      <c r="BI4" s="135"/>
      <c r="BJ4" s="135" t="s">
        <v>13</v>
      </c>
      <c r="BK4" s="135"/>
      <c r="BL4" s="135" t="s">
        <v>45</v>
      </c>
      <c r="BM4" s="135"/>
      <c r="BN4" s="37"/>
      <c r="BO4" s="37"/>
    </row>
    <row r="5" spans="1:67" ht="29.25" customHeight="1" x14ac:dyDescent="0.15">
      <c r="A5" s="136"/>
      <c r="B5" s="136"/>
      <c r="C5" s="136"/>
      <c r="D5" s="51" t="s">
        <v>0</v>
      </c>
      <c r="E5" s="51" t="s">
        <v>0</v>
      </c>
      <c r="F5" s="51" t="s">
        <v>0</v>
      </c>
      <c r="G5" s="51" t="s">
        <v>0</v>
      </c>
      <c r="H5" s="51" t="s">
        <v>0</v>
      </c>
      <c r="I5" s="51" t="s">
        <v>0</v>
      </c>
      <c r="J5" s="51" t="s">
        <v>0</v>
      </c>
      <c r="K5" s="51" t="s">
        <v>0</v>
      </c>
      <c r="L5" s="51" t="s">
        <v>0</v>
      </c>
      <c r="M5" s="35" t="s">
        <v>35</v>
      </c>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36"/>
      <c r="AJ5" s="136"/>
      <c r="AK5" s="136"/>
      <c r="AL5" s="5" t="s">
        <v>0</v>
      </c>
      <c r="AM5" s="5" t="s">
        <v>0</v>
      </c>
      <c r="AN5" s="5" t="s">
        <v>0</v>
      </c>
      <c r="AO5" s="5" t="s">
        <v>0</v>
      </c>
      <c r="AP5" s="51" t="s">
        <v>0</v>
      </c>
      <c r="AQ5" s="5" t="s">
        <v>0</v>
      </c>
      <c r="AR5" s="5" t="s">
        <v>0</v>
      </c>
      <c r="AS5" s="5" t="s">
        <v>0</v>
      </c>
      <c r="AT5" s="5" t="s">
        <v>0</v>
      </c>
      <c r="AU5" s="38" t="s">
        <v>17</v>
      </c>
      <c r="AV5" s="5" t="s">
        <v>0</v>
      </c>
      <c r="AW5" s="5" t="s">
        <v>2</v>
      </c>
      <c r="AX5" s="5" t="s">
        <v>0</v>
      </c>
      <c r="AY5" s="5" t="s">
        <v>2</v>
      </c>
      <c r="AZ5" s="5" t="s">
        <v>0</v>
      </c>
      <c r="BA5" s="5" t="s">
        <v>2</v>
      </c>
      <c r="BB5" s="5" t="s">
        <v>0</v>
      </c>
      <c r="BC5" s="5" t="s">
        <v>2</v>
      </c>
      <c r="BD5" s="51" t="s">
        <v>0</v>
      </c>
      <c r="BE5" s="51" t="s">
        <v>2</v>
      </c>
      <c r="BF5" s="5" t="s">
        <v>0</v>
      </c>
      <c r="BG5" s="5" t="s">
        <v>2</v>
      </c>
      <c r="BH5" s="5" t="s">
        <v>0</v>
      </c>
      <c r="BI5" s="5" t="s">
        <v>2</v>
      </c>
      <c r="BJ5" s="5" t="s">
        <v>0</v>
      </c>
      <c r="BK5" s="5" t="s">
        <v>2</v>
      </c>
      <c r="BL5" s="5" t="s">
        <v>0</v>
      </c>
      <c r="BM5" s="5" t="s">
        <v>2</v>
      </c>
      <c r="BN5" s="38" t="s">
        <v>19</v>
      </c>
      <c r="BO5" s="38" t="s">
        <v>20</v>
      </c>
    </row>
    <row r="6" spans="1:67" ht="29.25" customHeight="1" x14ac:dyDescent="0.15">
      <c r="A6" s="17"/>
      <c r="B6" s="17"/>
      <c r="C6" s="17"/>
      <c r="D6" s="51"/>
      <c r="E6" s="51"/>
      <c r="F6" s="51"/>
      <c r="G6" s="51"/>
      <c r="H6" s="51"/>
      <c r="I6" s="51"/>
      <c r="J6" s="51"/>
      <c r="K6" s="51"/>
      <c r="L6" s="54"/>
      <c r="M6" s="35"/>
      <c r="N6" s="51"/>
      <c r="O6" s="51"/>
      <c r="P6" s="51"/>
      <c r="Q6" s="51"/>
      <c r="R6" s="51"/>
      <c r="S6" s="51"/>
      <c r="T6" s="51"/>
      <c r="U6" s="51"/>
      <c r="V6" s="51"/>
      <c r="W6" s="51"/>
      <c r="X6" s="51"/>
      <c r="Y6" s="51"/>
      <c r="Z6" s="51"/>
      <c r="AA6" s="51"/>
      <c r="AB6" s="51"/>
      <c r="AC6" s="51"/>
      <c r="AD6" s="54"/>
      <c r="AE6" s="54"/>
      <c r="AF6" s="35"/>
      <c r="AG6" s="35"/>
      <c r="AI6" s="17"/>
      <c r="AJ6" s="17"/>
      <c r="AK6" s="17"/>
      <c r="AL6" s="5"/>
      <c r="AM6" s="5"/>
      <c r="AN6" s="5"/>
      <c r="AO6" s="5"/>
      <c r="AP6" s="51"/>
      <c r="AQ6" s="5"/>
      <c r="AR6" s="5"/>
      <c r="AS6" s="5"/>
      <c r="AT6" s="5"/>
      <c r="AU6" s="38"/>
      <c r="AV6" s="5"/>
      <c r="AW6" s="5"/>
      <c r="AX6" s="5"/>
      <c r="AY6" s="5"/>
      <c r="AZ6" s="5"/>
      <c r="BA6" s="5"/>
      <c r="BB6" s="5"/>
      <c r="BC6" s="5"/>
      <c r="BD6" s="51"/>
      <c r="BE6" s="51"/>
      <c r="BF6" s="5"/>
      <c r="BG6" s="5"/>
      <c r="BH6" s="5"/>
      <c r="BI6" s="5"/>
      <c r="BJ6" s="5"/>
      <c r="BK6" s="5"/>
      <c r="BL6" s="5"/>
      <c r="BM6" s="5"/>
      <c r="BN6" s="38"/>
      <c r="BO6" s="38"/>
    </row>
    <row r="7" spans="1:67" ht="20" customHeight="1" x14ac:dyDescent="0.15">
      <c r="A7" s="78">
        <v>42378</v>
      </c>
      <c r="B7" s="78">
        <v>42375</v>
      </c>
      <c r="C7" s="3">
        <v>1</v>
      </c>
      <c r="D7" s="4">
        <v>3377561.2</v>
      </c>
      <c r="E7" s="4">
        <v>405460.3</v>
      </c>
      <c r="F7" s="4">
        <v>0</v>
      </c>
      <c r="G7" s="4">
        <v>0</v>
      </c>
      <c r="H7" s="4">
        <v>0</v>
      </c>
      <c r="I7" s="4">
        <v>0</v>
      </c>
      <c r="J7" s="4">
        <v>0</v>
      </c>
      <c r="K7" s="4">
        <v>0</v>
      </c>
      <c r="L7" s="4">
        <v>0</v>
      </c>
      <c r="M7" s="19">
        <f t="shared" ref="M7:M15" si="0">SUM(D7:L7)</f>
        <v>3783021.5</v>
      </c>
      <c r="N7" s="4">
        <v>2998992.7</v>
      </c>
      <c r="O7" s="4">
        <v>124.53995</v>
      </c>
      <c r="P7" s="4">
        <v>367151.2</v>
      </c>
      <c r="Q7" s="4">
        <v>121.839158</v>
      </c>
      <c r="R7" s="4">
        <v>0</v>
      </c>
      <c r="S7" s="4">
        <v>0</v>
      </c>
      <c r="T7" s="4">
        <v>0</v>
      </c>
      <c r="U7" s="4">
        <v>0</v>
      </c>
      <c r="V7" s="4">
        <v>0</v>
      </c>
      <c r="W7" s="4">
        <v>0</v>
      </c>
      <c r="X7" s="4">
        <v>0</v>
      </c>
      <c r="Y7" s="4">
        <v>0</v>
      </c>
      <c r="Z7" s="4">
        <v>0</v>
      </c>
      <c r="AA7" s="4">
        <v>0</v>
      </c>
      <c r="AB7" s="4">
        <v>0</v>
      </c>
      <c r="AC7" s="4">
        <v>0</v>
      </c>
      <c r="AD7" s="4">
        <v>0</v>
      </c>
      <c r="AE7" s="4">
        <v>0</v>
      </c>
      <c r="AF7" s="19">
        <f t="shared" ref="AF7:AF48" si="1">N7+P7+R7+T7+X7+Z7+AB7+AD7</f>
        <v>3366143.9000000004</v>
      </c>
      <c r="AG7" s="19">
        <f t="shared" ref="AG7:AG15" si="2">(N7*O7+P7*Q7+R7*S7+T7*U7+X7*Y7+Z7*AA7+AB7*AC7+AD7*AE7)/AF7</f>
        <v>124.24536989492772</v>
      </c>
      <c r="AI7" s="78">
        <v>42014</v>
      </c>
      <c r="AJ7" s="78">
        <v>42011</v>
      </c>
      <c r="AK7" s="3">
        <v>1</v>
      </c>
      <c r="AL7" s="4">
        <v>3776086.7</v>
      </c>
      <c r="AM7" s="4">
        <v>513976.2</v>
      </c>
      <c r="AN7" s="4">
        <v>0</v>
      </c>
      <c r="AO7" s="4">
        <v>0</v>
      </c>
      <c r="AP7" s="4">
        <v>0</v>
      </c>
      <c r="AQ7" s="4">
        <v>0</v>
      </c>
      <c r="AR7" s="4">
        <v>0</v>
      </c>
      <c r="AS7" s="4">
        <v>0</v>
      </c>
      <c r="AT7" s="4">
        <v>0</v>
      </c>
      <c r="AU7" s="19">
        <v>4290062.9000000004</v>
      </c>
      <c r="AV7" s="4">
        <v>3217311.1</v>
      </c>
      <c r="AW7" s="4">
        <v>123.456266</v>
      </c>
      <c r="AX7" s="4">
        <v>444896.6</v>
      </c>
      <c r="AY7" s="4">
        <v>115.651167</v>
      </c>
      <c r="AZ7" s="4">
        <v>0</v>
      </c>
      <c r="BA7" s="4">
        <v>0</v>
      </c>
      <c r="BB7" s="4">
        <v>0</v>
      </c>
      <c r="BC7" s="4">
        <v>0</v>
      </c>
      <c r="BD7" s="4">
        <v>0</v>
      </c>
      <c r="BE7" s="4">
        <v>0</v>
      </c>
      <c r="BF7" s="4">
        <v>0</v>
      </c>
      <c r="BG7" s="4">
        <v>0</v>
      </c>
      <c r="BH7" s="4">
        <v>0</v>
      </c>
      <c r="BI7" s="4">
        <v>0</v>
      </c>
      <c r="BJ7" s="4">
        <v>0</v>
      </c>
      <c r="BK7" s="4">
        <v>0</v>
      </c>
      <c r="BL7" s="4">
        <v>0</v>
      </c>
      <c r="BM7" s="4">
        <v>0</v>
      </c>
      <c r="BN7" s="19">
        <v>3662207.7</v>
      </c>
      <c r="BO7" s="19">
        <v>122.508077832583</v>
      </c>
    </row>
    <row r="8" spans="1:67" ht="20" customHeight="1" x14ac:dyDescent="0.15">
      <c r="A8" s="78">
        <v>42385</v>
      </c>
      <c r="B8" s="78">
        <v>42382</v>
      </c>
      <c r="C8" s="3">
        <v>2</v>
      </c>
      <c r="D8" s="4">
        <v>3224159.2</v>
      </c>
      <c r="E8" s="4">
        <v>403867.6</v>
      </c>
      <c r="F8" s="4">
        <v>0</v>
      </c>
      <c r="G8" s="4">
        <v>0</v>
      </c>
      <c r="H8" s="4">
        <v>0</v>
      </c>
      <c r="I8" s="4">
        <v>0</v>
      </c>
      <c r="J8" s="4">
        <v>0</v>
      </c>
      <c r="K8" s="4">
        <v>0</v>
      </c>
      <c r="L8" s="4">
        <v>0</v>
      </c>
      <c r="M8" s="19">
        <f t="shared" si="0"/>
        <v>3628026.8000000003</v>
      </c>
      <c r="N8" s="4">
        <v>2785007.8</v>
      </c>
      <c r="O8" s="4">
        <v>119.327994</v>
      </c>
      <c r="P8" s="4">
        <v>367001.1</v>
      </c>
      <c r="Q8" s="4">
        <v>117.00589100000001</v>
      </c>
      <c r="R8" s="4">
        <v>0</v>
      </c>
      <c r="S8" s="4">
        <v>0</v>
      </c>
      <c r="T8" s="4">
        <v>0</v>
      </c>
      <c r="U8" s="4">
        <v>0</v>
      </c>
      <c r="V8" s="4">
        <v>0</v>
      </c>
      <c r="W8" s="4">
        <v>0</v>
      </c>
      <c r="X8" s="4">
        <v>0</v>
      </c>
      <c r="Y8" s="4">
        <v>0</v>
      </c>
      <c r="Z8" s="4">
        <v>0</v>
      </c>
      <c r="AA8" s="4">
        <v>0</v>
      </c>
      <c r="AB8" s="4">
        <v>0</v>
      </c>
      <c r="AC8" s="4">
        <v>0</v>
      </c>
      <c r="AD8" s="4">
        <v>0</v>
      </c>
      <c r="AE8" s="4">
        <v>0</v>
      </c>
      <c r="AF8" s="19">
        <f t="shared" si="1"/>
        <v>3152008.9</v>
      </c>
      <c r="AG8" s="19">
        <f t="shared" si="2"/>
        <v>119.05762218876772</v>
      </c>
      <c r="AI8" s="78">
        <v>42021</v>
      </c>
      <c r="AJ8" s="78">
        <v>42018</v>
      </c>
      <c r="AK8" s="3">
        <v>2</v>
      </c>
      <c r="AL8" s="4">
        <v>3593713.1</v>
      </c>
      <c r="AM8" s="4">
        <v>450887.4</v>
      </c>
      <c r="AN8" s="4">
        <v>0</v>
      </c>
      <c r="AO8" s="4">
        <v>0</v>
      </c>
      <c r="AP8" s="4">
        <v>0</v>
      </c>
      <c r="AQ8" s="4">
        <v>0</v>
      </c>
      <c r="AR8" s="4">
        <v>0</v>
      </c>
      <c r="AS8" s="4">
        <v>0</v>
      </c>
      <c r="AT8" s="4">
        <v>0</v>
      </c>
      <c r="AU8" s="19">
        <v>4044600.5</v>
      </c>
      <c r="AV8" s="4">
        <v>2812651.9</v>
      </c>
      <c r="AW8" s="4">
        <v>123.92124800000001</v>
      </c>
      <c r="AX8" s="4">
        <v>375536.7</v>
      </c>
      <c r="AY8" s="4">
        <v>116.80365399999999</v>
      </c>
      <c r="AZ8" s="4">
        <v>0</v>
      </c>
      <c r="BA8" s="4">
        <v>0</v>
      </c>
      <c r="BB8" s="4">
        <v>0</v>
      </c>
      <c r="BC8" s="4">
        <v>0</v>
      </c>
      <c r="BD8" s="4">
        <v>0</v>
      </c>
      <c r="BE8" s="4">
        <v>0</v>
      </c>
      <c r="BF8" s="4">
        <v>0</v>
      </c>
      <c r="BG8" s="4">
        <v>0</v>
      </c>
      <c r="BH8" s="4">
        <v>0</v>
      </c>
      <c r="BI8" s="4">
        <v>0</v>
      </c>
      <c r="BJ8" s="4">
        <v>0</v>
      </c>
      <c r="BK8" s="4">
        <v>0</v>
      </c>
      <c r="BL8" s="4">
        <v>0</v>
      </c>
      <c r="BM8" s="4">
        <v>0</v>
      </c>
      <c r="BN8" s="19">
        <v>3188188.6</v>
      </c>
      <c r="BO8" s="19">
        <v>123.08286668131021</v>
      </c>
    </row>
    <row r="9" spans="1:67" s="13" customFormat="1" ht="20" customHeight="1" x14ac:dyDescent="0.15">
      <c r="A9" s="78">
        <v>42392</v>
      </c>
      <c r="B9" s="78">
        <v>42389</v>
      </c>
      <c r="C9" s="3">
        <v>3</v>
      </c>
      <c r="D9" s="4">
        <v>2874216.9</v>
      </c>
      <c r="E9" s="4">
        <v>382668.79999999999</v>
      </c>
      <c r="F9" s="4">
        <v>0</v>
      </c>
      <c r="G9" s="4">
        <v>0</v>
      </c>
      <c r="H9" s="4">
        <v>0</v>
      </c>
      <c r="I9" s="4">
        <v>0</v>
      </c>
      <c r="J9" s="4">
        <v>0</v>
      </c>
      <c r="K9" s="4">
        <v>0</v>
      </c>
      <c r="L9" s="4">
        <v>0</v>
      </c>
      <c r="M9" s="19">
        <f t="shared" si="0"/>
        <v>3256885.6999999997</v>
      </c>
      <c r="N9" s="4">
        <v>2297977.2000000002</v>
      </c>
      <c r="O9" s="4">
        <v>116.260429</v>
      </c>
      <c r="P9" s="4">
        <v>343625.5</v>
      </c>
      <c r="Q9" s="4">
        <v>118.20317</v>
      </c>
      <c r="R9" s="4">
        <v>0</v>
      </c>
      <c r="S9" s="4">
        <v>0</v>
      </c>
      <c r="T9" s="4">
        <v>0</v>
      </c>
      <c r="U9" s="4">
        <v>0</v>
      </c>
      <c r="V9" s="4">
        <v>0</v>
      </c>
      <c r="W9" s="4">
        <v>0</v>
      </c>
      <c r="X9" s="4">
        <v>0</v>
      </c>
      <c r="Y9" s="4">
        <v>0</v>
      </c>
      <c r="Z9" s="4">
        <v>0</v>
      </c>
      <c r="AA9" s="4">
        <v>0</v>
      </c>
      <c r="AB9" s="4">
        <v>0</v>
      </c>
      <c r="AC9" s="4">
        <v>0</v>
      </c>
      <c r="AD9" s="4">
        <v>0</v>
      </c>
      <c r="AE9" s="4">
        <v>0</v>
      </c>
      <c r="AF9" s="19">
        <f t="shared" si="1"/>
        <v>2641602.7000000002</v>
      </c>
      <c r="AG9" s="19">
        <f t="shared" si="2"/>
        <v>116.51314503011896</v>
      </c>
      <c r="AI9" s="78">
        <v>42028</v>
      </c>
      <c r="AJ9" s="78">
        <v>42025</v>
      </c>
      <c r="AK9" s="3">
        <v>3</v>
      </c>
      <c r="AL9" s="4">
        <v>3520500.55</v>
      </c>
      <c r="AM9" s="4">
        <v>437273</v>
      </c>
      <c r="AN9" s="4">
        <v>0</v>
      </c>
      <c r="AO9" s="4">
        <v>0</v>
      </c>
      <c r="AP9" s="4">
        <v>0</v>
      </c>
      <c r="AQ9" s="4">
        <v>0</v>
      </c>
      <c r="AR9" s="4">
        <v>0</v>
      </c>
      <c r="AS9" s="4">
        <v>764</v>
      </c>
      <c r="AT9" s="4">
        <v>0</v>
      </c>
      <c r="AU9" s="19">
        <v>3958537.55</v>
      </c>
      <c r="AV9" s="4">
        <v>2692417.35</v>
      </c>
      <c r="AW9" s="4">
        <v>120.35023700000001</v>
      </c>
      <c r="AX9" s="4">
        <v>360416.3</v>
      </c>
      <c r="AY9" s="4">
        <v>110.715209</v>
      </c>
      <c r="AZ9" s="4">
        <v>0</v>
      </c>
      <c r="BA9" s="4">
        <v>0</v>
      </c>
      <c r="BB9" s="4">
        <v>0</v>
      </c>
      <c r="BC9" s="4">
        <v>0</v>
      </c>
      <c r="BD9" s="4">
        <v>0</v>
      </c>
      <c r="BE9" s="4">
        <v>0</v>
      </c>
      <c r="BF9" s="4">
        <v>0</v>
      </c>
      <c r="BG9" s="4">
        <v>0</v>
      </c>
      <c r="BH9" s="4">
        <v>0</v>
      </c>
      <c r="BI9" s="4">
        <v>0</v>
      </c>
      <c r="BJ9" s="4">
        <v>764</v>
      </c>
      <c r="BK9" s="4">
        <v>62.188481000000003</v>
      </c>
      <c r="BL9" s="4">
        <v>0</v>
      </c>
      <c r="BM9" s="4">
        <v>0</v>
      </c>
      <c r="BN9" s="19">
        <v>3053597.65</v>
      </c>
      <c r="BO9" s="19">
        <v>119.19846223237784</v>
      </c>
    </row>
    <row r="10" spans="1:67" ht="20" customHeight="1" x14ac:dyDescent="0.15">
      <c r="A10" s="78">
        <v>42399</v>
      </c>
      <c r="B10" s="78">
        <v>42396</v>
      </c>
      <c r="C10" s="3">
        <v>4</v>
      </c>
      <c r="D10" s="4">
        <v>2537977.2000000002</v>
      </c>
      <c r="E10" s="4">
        <v>365124.4</v>
      </c>
      <c r="F10" s="4">
        <v>0</v>
      </c>
      <c r="G10" s="4">
        <v>0</v>
      </c>
      <c r="H10" s="4">
        <v>0</v>
      </c>
      <c r="I10" s="4">
        <v>0</v>
      </c>
      <c r="J10" s="4">
        <v>0</v>
      </c>
      <c r="K10" s="4">
        <v>0</v>
      </c>
      <c r="L10" s="4">
        <v>0</v>
      </c>
      <c r="M10" s="19">
        <f t="shared" si="0"/>
        <v>2903101.6</v>
      </c>
      <c r="N10" s="4">
        <v>2088153.4</v>
      </c>
      <c r="O10" s="4">
        <v>110.171868</v>
      </c>
      <c r="P10" s="4">
        <v>328885.09999999998</v>
      </c>
      <c r="Q10" s="4">
        <v>110.774438</v>
      </c>
      <c r="R10" s="4">
        <v>0</v>
      </c>
      <c r="S10" s="4">
        <v>0</v>
      </c>
      <c r="T10" s="4">
        <v>0</v>
      </c>
      <c r="U10" s="4">
        <v>0</v>
      </c>
      <c r="V10" s="4">
        <v>0</v>
      </c>
      <c r="W10" s="4">
        <v>0</v>
      </c>
      <c r="X10" s="4">
        <v>0</v>
      </c>
      <c r="Y10" s="4">
        <v>0</v>
      </c>
      <c r="Z10" s="4">
        <v>0</v>
      </c>
      <c r="AA10" s="4">
        <v>0</v>
      </c>
      <c r="AB10" s="4">
        <v>0</v>
      </c>
      <c r="AC10" s="4">
        <v>0</v>
      </c>
      <c r="AD10" s="4">
        <v>0</v>
      </c>
      <c r="AE10" s="4">
        <v>0</v>
      </c>
      <c r="AF10" s="19">
        <f t="shared" si="1"/>
        <v>2417038.5</v>
      </c>
      <c r="AG10" s="19">
        <f t="shared" si="2"/>
        <v>110.25385936865507</v>
      </c>
      <c r="AI10" s="78">
        <v>42035</v>
      </c>
      <c r="AJ10" s="78">
        <v>42032</v>
      </c>
      <c r="AK10" s="3">
        <v>4</v>
      </c>
      <c r="AL10" s="4">
        <v>3580599.6</v>
      </c>
      <c r="AM10" s="4">
        <v>472131.2</v>
      </c>
      <c r="AN10" s="4">
        <v>0</v>
      </c>
      <c r="AO10" s="4">
        <v>0</v>
      </c>
      <c r="AP10" s="4">
        <v>0</v>
      </c>
      <c r="AQ10" s="4">
        <v>0</v>
      </c>
      <c r="AR10" s="4">
        <v>0</v>
      </c>
      <c r="AS10" s="4">
        <v>0</v>
      </c>
      <c r="AT10" s="4">
        <v>0</v>
      </c>
      <c r="AU10" s="19">
        <v>4052730.8000000003</v>
      </c>
      <c r="AV10" s="4">
        <v>2526087.7999999998</v>
      </c>
      <c r="AW10" s="4">
        <v>111.70131499999999</v>
      </c>
      <c r="AX10" s="4">
        <v>359242.2</v>
      </c>
      <c r="AY10" s="4">
        <v>110.494469</v>
      </c>
      <c r="AZ10" s="4">
        <v>0</v>
      </c>
      <c r="BA10" s="4">
        <v>0</v>
      </c>
      <c r="BB10" s="4">
        <v>0</v>
      </c>
      <c r="BC10" s="4">
        <v>0</v>
      </c>
      <c r="BD10" s="4">
        <v>0</v>
      </c>
      <c r="BE10" s="4">
        <v>0</v>
      </c>
      <c r="BF10" s="4">
        <v>0</v>
      </c>
      <c r="BG10" s="4">
        <v>0</v>
      </c>
      <c r="BH10" s="4">
        <v>0</v>
      </c>
      <c r="BI10" s="4">
        <v>0</v>
      </c>
      <c r="BJ10" s="4">
        <v>0</v>
      </c>
      <c r="BK10" s="4">
        <v>0</v>
      </c>
      <c r="BL10" s="4">
        <v>0</v>
      </c>
      <c r="BM10" s="4">
        <v>0</v>
      </c>
      <c r="BN10" s="19">
        <v>2885330</v>
      </c>
      <c r="BO10" s="19">
        <v>111.55105488691026</v>
      </c>
    </row>
    <row r="11" spans="1:67" ht="20" customHeight="1" x14ac:dyDescent="0.15">
      <c r="A11" s="78">
        <v>42406</v>
      </c>
      <c r="B11" s="78">
        <v>42403</v>
      </c>
      <c r="C11" s="3">
        <v>5</v>
      </c>
      <c r="D11" s="12">
        <v>2578398.7000000002</v>
      </c>
      <c r="E11" s="12">
        <v>341212.3</v>
      </c>
      <c r="F11" s="12">
        <v>0</v>
      </c>
      <c r="G11" s="12">
        <v>0</v>
      </c>
      <c r="H11" s="4">
        <v>0</v>
      </c>
      <c r="I11" s="12">
        <v>0</v>
      </c>
      <c r="J11" s="12">
        <v>0</v>
      </c>
      <c r="K11" s="12">
        <v>996</v>
      </c>
      <c r="L11" s="12">
        <v>0</v>
      </c>
      <c r="M11" s="19">
        <f t="shared" si="0"/>
        <v>2920607</v>
      </c>
      <c r="N11" s="12">
        <v>2077968.7</v>
      </c>
      <c r="O11" s="12">
        <v>104.800731</v>
      </c>
      <c r="P11" s="12">
        <v>319728.2</v>
      </c>
      <c r="Q11" s="12">
        <v>109.92228799999999</v>
      </c>
      <c r="R11" s="12">
        <v>0</v>
      </c>
      <c r="S11" s="12">
        <v>0</v>
      </c>
      <c r="T11" s="12">
        <v>0</v>
      </c>
      <c r="U11" s="12">
        <v>0</v>
      </c>
      <c r="V11" s="12">
        <v>0</v>
      </c>
      <c r="W11" s="12">
        <v>0</v>
      </c>
      <c r="X11" s="12">
        <v>0</v>
      </c>
      <c r="Y11" s="12">
        <v>0</v>
      </c>
      <c r="Z11" s="12">
        <v>0</v>
      </c>
      <c r="AA11" s="12">
        <v>0</v>
      </c>
      <c r="AB11" s="12">
        <v>996</v>
      </c>
      <c r="AC11" s="12">
        <v>66</v>
      </c>
      <c r="AD11" s="12">
        <v>0</v>
      </c>
      <c r="AE11" s="12">
        <v>0</v>
      </c>
      <c r="AF11" s="19">
        <f t="shared" si="1"/>
        <v>2398692.9</v>
      </c>
      <c r="AG11" s="19">
        <f t="shared" si="2"/>
        <v>105.46728596947166</v>
      </c>
      <c r="AI11" s="78">
        <v>42042</v>
      </c>
      <c r="AJ11" s="78">
        <v>42039</v>
      </c>
      <c r="AK11" s="11">
        <v>5</v>
      </c>
      <c r="AL11" s="12">
        <v>3641734.95</v>
      </c>
      <c r="AM11" s="12">
        <v>557556.9</v>
      </c>
      <c r="AN11" s="12">
        <v>0</v>
      </c>
      <c r="AO11" s="12">
        <v>0</v>
      </c>
      <c r="AP11" s="4">
        <v>0</v>
      </c>
      <c r="AQ11" s="12">
        <v>0</v>
      </c>
      <c r="AR11" s="12">
        <v>0</v>
      </c>
      <c r="AS11" s="12">
        <v>0</v>
      </c>
      <c r="AT11" s="12">
        <v>0</v>
      </c>
      <c r="AU11" s="19">
        <v>4199291.8500000006</v>
      </c>
      <c r="AV11" s="12">
        <v>2455663.25</v>
      </c>
      <c r="AW11" s="12">
        <v>102.327332</v>
      </c>
      <c r="AX11" s="12">
        <v>406132.7</v>
      </c>
      <c r="AY11" s="12">
        <v>103.012959</v>
      </c>
      <c r="AZ11" s="12">
        <v>0</v>
      </c>
      <c r="BA11" s="12">
        <v>0</v>
      </c>
      <c r="BB11" s="12">
        <v>0</v>
      </c>
      <c r="BC11" s="12">
        <v>0</v>
      </c>
      <c r="BD11" s="12">
        <v>0</v>
      </c>
      <c r="BE11" s="12">
        <v>0</v>
      </c>
      <c r="BF11" s="12">
        <v>0</v>
      </c>
      <c r="BG11" s="12">
        <v>0</v>
      </c>
      <c r="BH11" s="12">
        <v>0</v>
      </c>
      <c r="BI11" s="12">
        <v>0</v>
      </c>
      <c r="BJ11" s="12">
        <v>0</v>
      </c>
      <c r="BK11" s="12">
        <v>0</v>
      </c>
      <c r="BL11" s="4">
        <v>0</v>
      </c>
      <c r="BM11" s="4">
        <v>0</v>
      </c>
      <c r="BN11" s="19">
        <v>2861795.95</v>
      </c>
      <c r="BO11" s="19">
        <v>102.42463297797605</v>
      </c>
    </row>
    <row r="12" spans="1:67" ht="20" customHeight="1" x14ac:dyDescent="0.15">
      <c r="A12" s="78">
        <v>42413</v>
      </c>
      <c r="B12" s="78">
        <v>42410</v>
      </c>
      <c r="C12" s="3">
        <v>6</v>
      </c>
      <c r="D12" s="4">
        <v>2178769.2999999998</v>
      </c>
      <c r="E12" s="4">
        <v>329682</v>
      </c>
      <c r="F12" s="4">
        <v>0</v>
      </c>
      <c r="G12" s="4">
        <v>0</v>
      </c>
      <c r="H12" s="4">
        <v>0</v>
      </c>
      <c r="I12" s="4">
        <v>0</v>
      </c>
      <c r="J12" s="4">
        <v>0</v>
      </c>
      <c r="K12" s="4">
        <v>498</v>
      </c>
      <c r="L12" s="4">
        <v>0</v>
      </c>
      <c r="M12" s="19">
        <f t="shared" si="0"/>
        <v>2508949.2999999998</v>
      </c>
      <c r="N12" s="4">
        <v>1756377.2</v>
      </c>
      <c r="O12" s="4">
        <v>101.718598</v>
      </c>
      <c r="P12" s="4">
        <v>295202.8</v>
      </c>
      <c r="Q12" s="4">
        <v>103.25467999999999</v>
      </c>
      <c r="R12" s="4">
        <v>0</v>
      </c>
      <c r="S12" s="4">
        <v>0</v>
      </c>
      <c r="T12" s="4">
        <v>0</v>
      </c>
      <c r="U12" s="4">
        <v>0</v>
      </c>
      <c r="V12" s="4">
        <v>0</v>
      </c>
      <c r="W12" s="4">
        <v>0</v>
      </c>
      <c r="X12" s="4">
        <v>0</v>
      </c>
      <c r="Y12" s="4">
        <v>0</v>
      </c>
      <c r="Z12" s="4">
        <v>0</v>
      </c>
      <c r="AA12" s="4">
        <v>0</v>
      </c>
      <c r="AB12" s="4">
        <v>498</v>
      </c>
      <c r="AC12" s="4">
        <v>75</v>
      </c>
      <c r="AD12" s="4">
        <v>0</v>
      </c>
      <c r="AE12" s="4">
        <v>0</v>
      </c>
      <c r="AF12" s="19">
        <f t="shared" si="1"/>
        <v>2052078</v>
      </c>
      <c r="AG12" s="19">
        <f t="shared" si="2"/>
        <v>101.93308782232917</v>
      </c>
      <c r="AI12" s="78">
        <v>42049</v>
      </c>
      <c r="AJ12" s="78">
        <v>42046</v>
      </c>
      <c r="AK12" s="3">
        <v>6</v>
      </c>
      <c r="AL12" s="4">
        <v>3767495.5</v>
      </c>
      <c r="AM12" s="4">
        <v>471642.4</v>
      </c>
      <c r="AN12" s="4">
        <v>0</v>
      </c>
      <c r="AO12" s="4">
        <v>0</v>
      </c>
      <c r="AP12" s="4">
        <v>0</v>
      </c>
      <c r="AQ12" s="4">
        <v>0</v>
      </c>
      <c r="AR12" s="4">
        <v>0</v>
      </c>
      <c r="AS12" s="4">
        <v>0</v>
      </c>
      <c r="AT12" s="4">
        <v>0</v>
      </c>
      <c r="AU12" s="19">
        <v>4239137.9000000004</v>
      </c>
      <c r="AV12" s="4">
        <v>2417514.2999999998</v>
      </c>
      <c r="AW12" s="4">
        <v>97.660881000000003</v>
      </c>
      <c r="AX12" s="4">
        <v>337149.2</v>
      </c>
      <c r="AY12" s="4">
        <v>97.489101000000005</v>
      </c>
      <c r="AZ12" s="4">
        <v>0</v>
      </c>
      <c r="BA12" s="4">
        <v>0</v>
      </c>
      <c r="BB12" s="4">
        <v>0</v>
      </c>
      <c r="BC12" s="4">
        <v>0</v>
      </c>
      <c r="BD12" s="4">
        <v>0</v>
      </c>
      <c r="BE12" s="4">
        <v>0</v>
      </c>
      <c r="BF12" s="4">
        <v>0</v>
      </c>
      <c r="BG12" s="4">
        <v>0</v>
      </c>
      <c r="BH12" s="4">
        <v>0</v>
      </c>
      <c r="BI12" s="4">
        <v>0</v>
      </c>
      <c r="BJ12" s="4">
        <v>0</v>
      </c>
      <c r="BK12" s="4">
        <v>0</v>
      </c>
      <c r="BL12" s="4">
        <v>0</v>
      </c>
      <c r="BM12" s="4">
        <v>0</v>
      </c>
      <c r="BN12" s="19">
        <v>2754663.5</v>
      </c>
      <c r="BO12" s="19">
        <v>97.63985647574286</v>
      </c>
    </row>
    <row r="13" spans="1:67" ht="20" customHeight="1" x14ac:dyDescent="0.15">
      <c r="A13" s="78">
        <v>42420</v>
      </c>
      <c r="B13" s="78">
        <v>42417</v>
      </c>
      <c r="C13" s="3">
        <v>7</v>
      </c>
      <c r="D13" s="4">
        <v>820047.8</v>
      </c>
      <c r="E13" s="4">
        <v>80253.399999999994</v>
      </c>
      <c r="F13" s="4">
        <v>0</v>
      </c>
      <c r="G13" s="4">
        <v>0</v>
      </c>
      <c r="H13" s="4">
        <v>0</v>
      </c>
      <c r="I13" s="4">
        <v>0</v>
      </c>
      <c r="J13" s="4">
        <v>0</v>
      </c>
      <c r="K13" s="4">
        <v>498</v>
      </c>
      <c r="L13" s="4">
        <v>0</v>
      </c>
      <c r="M13" s="19">
        <f t="shared" si="0"/>
        <v>900799.20000000007</v>
      </c>
      <c r="N13" s="4">
        <v>729634.6</v>
      </c>
      <c r="O13" s="4">
        <v>104.78671199999999</v>
      </c>
      <c r="P13" s="4">
        <v>72622.399999999994</v>
      </c>
      <c r="Q13" s="4">
        <v>100.803606</v>
      </c>
      <c r="R13" s="4">
        <v>0</v>
      </c>
      <c r="S13" s="4">
        <v>0</v>
      </c>
      <c r="T13" s="4">
        <v>0</v>
      </c>
      <c r="U13" s="4">
        <v>0</v>
      </c>
      <c r="V13" s="4">
        <v>0</v>
      </c>
      <c r="W13" s="4">
        <v>0</v>
      </c>
      <c r="X13" s="4">
        <v>0</v>
      </c>
      <c r="Y13" s="4">
        <v>0</v>
      </c>
      <c r="Z13" s="4">
        <v>0</v>
      </c>
      <c r="AA13" s="4">
        <v>0</v>
      </c>
      <c r="AB13" s="4">
        <v>498</v>
      </c>
      <c r="AC13" s="4">
        <v>79</v>
      </c>
      <c r="AD13" s="4">
        <v>0</v>
      </c>
      <c r="AE13" s="4">
        <v>0</v>
      </c>
      <c r="AF13" s="19">
        <f t="shared" si="1"/>
        <v>802755</v>
      </c>
      <c r="AG13" s="19">
        <f t="shared" si="2"/>
        <v>104.41037737766764</v>
      </c>
      <c r="AI13" s="78">
        <v>42056</v>
      </c>
      <c r="AJ13" s="78">
        <v>42053</v>
      </c>
      <c r="AK13" s="3">
        <v>7</v>
      </c>
      <c r="AL13" s="4">
        <v>3566222.2</v>
      </c>
      <c r="AM13" s="4">
        <v>495996.5</v>
      </c>
      <c r="AN13" s="4">
        <v>0</v>
      </c>
      <c r="AO13" s="4">
        <v>0</v>
      </c>
      <c r="AP13" s="4">
        <v>0</v>
      </c>
      <c r="AQ13" s="4">
        <v>0</v>
      </c>
      <c r="AR13" s="4">
        <v>0</v>
      </c>
      <c r="AS13" s="4">
        <v>990</v>
      </c>
      <c r="AT13" s="4">
        <v>0</v>
      </c>
      <c r="AU13" s="19">
        <v>4063208.7</v>
      </c>
      <c r="AV13" s="4">
        <v>2371186</v>
      </c>
      <c r="AW13" s="4">
        <v>88.822818999999996</v>
      </c>
      <c r="AX13" s="4">
        <v>363392.5</v>
      </c>
      <c r="AY13" s="4">
        <v>87.693011999999996</v>
      </c>
      <c r="AZ13" s="4">
        <v>0</v>
      </c>
      <c r="BA13" s="4">
        <v>0</v>
      </c>
      <c r="BB13" s="4">
        <v>0</v>
      </c>
      <c r="BC13" s="4">
        <v>0</v>
      </c>
      <c r="BD13" s="4">
        <v>0</v>
      </c>
      <c r="BE13" s="4">
        <v>0</v>
      </c>
      <c r="BF13" s="4">
        <v>0</v>
      </c>
      <c r="BG13" s="4">
        <v>0</v>
      </c>
      <c r="BH13" s="4">
        <v>0</v>
      </c>
      <c r="BI13" s="4">
        <v>0</v>
      </c>
      <c r="BJ13" s="4">
        <v>990</v>
      </c>
      <c r="BK13" s="4">
        <v>56.503030000000003</v>
      </c>
      <c r="BL13" s="4">
        <v>0</v>
      </c>
      <c r="BM13" s="4">
        <v>0</v>
      </c>
      <c r="BN13" s="19">
        <v>2735568.5</v>
      </c>
      <c r="BO13" s="19">
        <v>88.661039106220159</v>
      </c>
    </row>
    <row r="14" spans="1:67" ht="20" customHeight="1" x14ac:dyDescent="0.15">
      <c r="A14" s="78">
        <v>42427</v>
      </c>
      <c r="B14" s="78"/>
      <c r="C14" s="3">
        <v>8</v>
      </c>
      <c r="D14" s="4">
        <v>0</v>
      </c>
      <c r="E14" s="4">
        <v>0</v>
      </c>
      <c r="F14" s="4">
        <v>0</v>
      </c>
      <c r="G14" s="4">
        <v>0</v>
      </c>
      <c r="H14" s="4">
        <v>0</v>
      </c>
      <c r="I14" s="4">
        <v>0</v>
      </c>
      <c r="J14" s="4">
        <v>0</v>
      </c>
      <c r="K14" s="4">
        <v>0</v>
      </c>
      <c r="L14" s="4">
        <v>0</v>
      </c>
      <c r="M14" s="19">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19">
        <v>0</v>
      </c>
      <c r="AG14" s="19">
        <v>0</v>
      </c>
      <c r="AI14" s="78">
        <v>42063</v>
      </c>
      <c r="AJ14" s="78">
        <v>42060</v>
      </c>
      <c r="AK14" s="3">
        <v>8</v>
      </c>
      <c r="AL14" s="4">
        <v>3618404.6</v>
      </c>
      <c r="AM14" s="4">
        <v>572236.30000000005</v>
      </c>
      <c r="AN14" s="4">
        <v>0</v>
      </c>
      <c r="AO14" s="4">
        <v>0</v>
      </c>
      <c r="AP14" s="4">
        <v>0</v>
      </c>
      <c r="AQ14" s="4">
        <v>0</v>
      </c>
      <c r="AR14" s="4">
        <v>0</v>
      </c>
      <c r="AS14" s="4">
        <v>498</v>
      </c>
      <c r="AT14" s="4">
        <v>0</v>
      </c>
      <c r="AU14" s="19">
        <v>4191138.9000000004</v>
      </c>
      <c r="AV14" s="4">
        <v>2537998.2000000002</v>
      </c>
      <c r="AW14" s="4">
        <v>82.197242000000003</v>
      </c>
      <c r="AX14" s="4">
        <v>371151.3</v>
      </c>
      <c r="AY14" s="4">
        <v>82.453888000000006</v>
      </c>
      <c r="AZ14" s="4">
        <v>0</v>
      </c>
      <c r="BA14" s="4">
        <v>0</v>
      </c>
      <c r="BB14" s="4">
        <v>0</v>
      </c>
      <c r="BC14" s="4">
        <v>0</v>
      </c>
      <c r="BD14" s="4">
        <v>0</v>
      </c>
      <c r="BE14" s="4">
        <v>0</v>
      </c>
      <c r="BF14" s="4">
        <v>0</v>
      </c>
      <c r="BG14" s="4">
        <v>0</v>
      </c>
      <c r="BH14" s="4">
        <v>0</v>
      </c>
      <c r="BI14" s="4">
        <v>0</v>
      </c>
      <c r="BJ14" s="4">
        <v>498</v>
      </c>
      <c r="BK14" s="4">
        <v>58</v>
      </c>
      <c r="BL14" s="4">
        <v>0</v>
      </c>
      <c r="BM14" s="4">
        <v>0</v>
      </c>
      <c r="BN14" s="19">
        <v>2909647.5</v>
      </c>
      <c r="BO14" s="19">
        <v>82.22583799660228</v>
      </c>
    </row>
    <row r="15" spans="1:67" ht="20" customHeight="1" x14ac:dyDescent="0.15">
      <c r="A15" s="78">
        <v>42434</v>
      </c>
      <c r="B15" s="78">
        <v>42431</v>
      </c>
      <c r="C15" s="3">
        <v>9</v>
      </c>
      <c r="D15" s="4">
        <v>851171.2</v>
      </c>
      <c r="E15" s="4">
        <v>65413.1</v>
      </c>
      <c r="F15" s="4">
        <v>0</v>
      </c>
      <c r="G15" s="4">
        <v>0</v>
      </c>
      <c r="H15" s="4">
        <v>0</v>
      </c>
      <c r="I15" s="4">
        <v>0</v>
      </c>
      <c r="J15" s="4">
        <v>0</v>
      </c>
      <c r="K15" s="4">
        <v>498</v>
      </c>
      <c r="L15" s="4">
        <v>0</v>
      </c>
      <c r="M15" s="19">
        <f t="shared" si="0"/>
        <v>917082.29999999993</v>
      </c>
      <c r="N15" s="4">
        <v>641099.4</v>
      </c>
      <c r="O15" s="4">
        <v>102.50228199999999</v>
      </c>
      <c r="P15" s="4">
        <v>59158.5</v>
      </c>
      <c r="Q15" s="4">
        <v>101.65517199999999</v>
      </c>
      <c r="R15" s="4">
        <v>0</v>
      </c>
      <c r="S15" s="4">
        <v>0</v>
      </c>
      <c r="T15" s="4">
        <v>0</v>
      </c>
      <c r="U15" s="4">
        <v>0</v>
      </c>
      <c r="V15" s="4">
        <v>0</v>
      </c>
      <c r="W15" s="4">
        <v>0</v>
      </c>
      <c r="X15" s="4">
        <v>0</v>
      </c>
      <c r="Y15" s="4">
        <v>0</v>
      </c>
      <c r="Z15" s="4">
        <v>0</v>
      </c>
      <c r="AA15" s="4">
        <v>0</v>
      </c>
      <c r="AB15" s="4">
        <v>498</v>
      </c>
      <c r="AC15" s="4">
        <v>57</v>
      </c>
      <c r="AD15" s="4">
        <v>0</v>
      </c>
      <c r="AE15" s="4">
        <v>0</v>
      </c>
      <c r="AF15" s="19">
        <f t="shared" si="1"/>
        <v>700755.9</v>
      </c>
      <c r="AG15" s="19">
        <f t="shared" si="2"/>
        <v>102.39843143895442</v>
      </c>
      <c r="AI15" s="78">
        <v>42070</v>
      </c>
      <c r="AJ15" s="2"/>
      <c r="AK15" s="3">
        <v>9</v>
      </c>
      <c r="AL15" s="4">
        <v>0</v>
      </c>
      <c r="AM15" s="4">
        <v>0</v>
      </c>
      <c r="AN15" s="4">
        <v>0</v>
      </c>
      <c r="AO15" s="4">
        <v>0</v>
      </c>
      <c r="AP15" s="4">
        <v>0</v>
      </c>
      <c r="AQ15" s="4">
        <v>0</v>
      </c>
      <c r="AR15" s="4">
        <v>0</v>
      </c>
      <c r="AS15" s="4">
        <v>0</v>
      </c>
      <c r="AT15" s="4">
        <v>0</v>
      </c>
      <c r="AU15" s="19">
        <v>0</v>
      </c>
      <c r="AV15" s="4">
        <v>0</v>
      </c>
      <c r="AW15" s="4">
        <v>0</v>
      </c>
      <c r="AX15" s="4">
        <v>0</v>
      </c>
      <c r="AY15" s="4">
        <v>0</v>
      </c>
      <c r="AZ15" s="4">
        <v>0</v>
      </c>
      <c r="BA15" s="4">
        <v>0</v>
      </c>
      <c r="BB15" s="4">
        <v>0</v>
      </c>
      <c r="BC15" s="4">
        <v>0</v>
      </c>
      <c r="BD15" s="4">
        <v>0</v>
      </c>
      <c r="BE15" s="4">
        <v>0</v>
      </c>
      <c r="BF15" s="4">
        <v>0</v>
      </c>
      <c r="BG15" s="4">
        <v>0</v>
      </c>
      <c r="BH15" s="4">
        <v>0</v>
      </c>
      <c r="BI15" s="4">
        <v>0</v>
      </c>
      <c r="BJ15" s="4">
        <v>0</v>
      </c>
      <c r="BK15" s="4">
        <v>0</v>
      </c>
      <c r="BL15" s="4">
        <v>0</v>
      </c>
      <c r="BM15" s="4">
        <v>0</v>
      </c>
      <c r="BN15" s="4">
        <v>0</v>
      </c>
      <c r="BO15" s="4">
        <v>0</v>
      </c>
    </row>
    <row r="16" spans="1:67" ht="20" customHeight="1" x14ac:dyDescent="0.15">
      <c r="A16" s="78">
        <v>42441</v>
      </c>
      <c r="B16" s="78"/>
      <c r="C16" s="3">
        <v>10</v>
      </c>
      <c r="D16" s="4">
        <v>0</v>
      </c>
      <c r="E16" s="4">
        <v>0</v>
      </c>
      <c r="F16" s="4">
        <v>0</v>
      </c>
      <c r="G16" s="4">
        <v>0</v>
      </c>
      <c r="H16" s="4">
        <v>0</v>
      </c>
      <c r="I16" s="4">
        <v>0</v>
      </c>
      <c r="J16" s="4">
        <v>0</v>
      </c>
      <c r="K16" s="4">
        <v>0</v>
      </c>
      <c r="L16" s="4">
        <v>0</v>
      </c>
      <c r="M16" s="19">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19">
        <f t="shared" si="1"/>
        <v>0</v>
      </c>
      <c r="AG16" s="19">
        <v>0</v>
      </c>
      <c r="AI16" s="78">
        <v>42077</v>
      </c>
      <c r="AJ16" s="78">
        <v>42074</v>
      </c>
      <c r="AK16" s="3">
        <v>10</v>
      </c>
      <c r="AL16" s="4">
        <v>1910132.6</v>
      </c>
      <c r="AM16" s="4">
        <v>283218.59999999998</v>
      </c>
      <c r="AN16" s="4">
        <v>0</v>
      </c>
      <c r="AO16" s="4">
        <v>0</v>
      </c>
      <c r="AP16" s="4">
        <v>0</v>
      </c>
      <c r="AQ16" s="4">
        <v>0</v>
      </c>
      <c r="AR16" s="4">
        <v>0</v>
      </c>
      <c r="AS16" s="4">
        <v>1466</v>
      </c>
      <c r="AT16" s="4">
        <v>0</v>
      </c>
      <c r="AU16" s="19">
        <v>2194817.2000000002</v>
      </c>
      <c r="AV16" s="4">
        <v>1607937.7</v>
      </c>
      <c r="AW16" s="4">
        <v>77.743682000000007</v>
      </c>
      <c r="AX16" s="4">
        <v>241839.6</v>
      </c>
      <c r="AY16" s="4">
        <v>72.666712000000004</v>
      </c>
      <c r="AZ16" s="4">
        <v>0</v>
      </c>
      <c r="BA16" s="4">
        <v>0</v>
      </c>
      <c r="BB16" s="4">
        <v>0</v>
      </c>
      <c r="BC16" s="4">
        <v>0</v>
      </c>
      <c r="BD16" s="4">
        <v>0</v>
      </c>
      <c r="BE16" s="4">
        <v>0</v>
      </c>
      <c r="BF16" s="4">
        <v>0</v>
      </c>
      <c r="BG16" s="4">
        <v>0</v>
      </c>
      <c r="BH16" s="4">
        <v>0</v>
      </c>
      <c r="BI16" s="4">
        <v>0</v>
      </c>
      <c r="BJ16" s="4">
        <v>1466</v>
      </c>
      <c r="BK16" s="4">
        <v>50.339699000000003</v>
      </c>
      <c r="BL16" s="4">
        <v>0</v>
      </c>
      <c r="BM16" s="4">
        <v>0</v>
      </c>
      <c r="BN16" s="19">
        <v>1851243.3</v>
      </c>
      <c r="BO16" s="19">
        <v>77.058744135220152</v>
      </c>
    </row>
    <row r="17" spans="1:67" ht="20" customHeight="1" x14ac:dyDescent="0.15">
      <c r="A17" s="78">
        <v>42448</v>
      </c>
      <c r="B17" s="78"/>
      <c r="C17" s="3">
        <v>11</v>
      </c>
      <c r="D17" s="4">
        <v>0</v>
      </c>
      <c r="E17" s="4">
        <v>0</v>
      </c>
      <c r="F17" s="4">
        <v>0</v>
      </c>
      <c r="G17" s="4">
        <v>0</v>
      </c>
      <c r="H17" s="4">
        <v>0</v>
      </c>
      <c r="I17" s="4">
        <v>0</v>
      </c>
      <c r="J17" s="4">
        <v>0</v>
      </c>
      <c r="K17" s="4">
        <v>0</v>
      </c>
      <c r="L17" s="4">
        <v>0</v>
      </c>
      <c r="M17" s="19">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19">
        <f t="shared" si="1"/>
        <v>0</v>
      </c>
      <c r="AG17" s="19">
        <v>0</v>
      </c>
      <c r="AI17" s="78">
        <v>42084</v>
      </c>
      <c r="AJ17" s="78">
        <v>42081</v>
      </c>
      <c r="AK17" s="3">
        <v>11</v>
      </c>
      <c r="AL17" s="4">
        <v>736110.3</v>
      </c>
      <c r="AM17" s="4">
        <v>204050.6</v>
      </c>
      <c r="AN17" s="4">
        <v>0</v>
      </c>
      <c r="AO17" s="4">
        <v>0</v>
      </c>
      <c r="AP17" s="4">
        <v>0</v>
      </c>
      <c r="AQ17" s="4">
        <v>0</v>
      </c>
      <c r="AR17" s="4">
        <v>0</v>
      </c>
      <c r="AS17" s="4">
        <v>478</v>
      </c>
      <c r="AT17" s="4">
        <v>0</v>
      </c>
      <c r="AU17" s="19">
        <v>940638.9</v>
      </c>
      <c r="AV17" s="4">
        <v>631737.5</v>
      </c>
      <c r="AW17" s="4">
        <v>80.333349999999996</v>
      </c>
      <c r="AX17" s="4">
        <v>180279.7</v>
      </c>
      <c r="AY17" s="4">
        <v>71.865480000000005</v>
      </c>
      <c r="AZ17" s="4">
        <v>0</v>
      </c>
      <c r="BA17" s="4">
        <v>0</v>
      </c>
      <c r="BB17" s="4">
        <v>0</v>
      </c>
      <c r="BC17" s="4">
        <v>0</v>
      </c>
      <c r="BD17" s="4">
        <v>0</v>
      </c>
      <c r="BE17" s="4">
        <v>0</v>
      </c>
      <c r="BF17" s="4">
        <v>0</v>
      </c>
      <c r="BG17" s="4">
        <v>0</v>
      </c>
      <c r="BH17" s="4">
        <v>0</v>
      </c>
      <c r="BI17" s="4">
        <v>0</v>
      </c>
      <c r="BJ17" s="4">
        <v>478</v>
      </c>
      <c r="BK17" s="4">
        <v>47</v>
      </c>
      <c r="BL17" s="4">
        <v>0</v>
      </c>
      <c r="BM17" s="4">
        <v>0</v>
      </c>
      <c r="BN17" s="19">
        <v>812495.2</v>
      </c>
      <c r="BO17" s="19">
        <v>78.434854594071453</v>
      </c>
    </row>
    <row r="18" spans="1:67" ht="20" customHeight="1" x14ac:dyDescent="0.15">
      <c r="A18" s="78">
        <v>42455</v>
      </c>
      <c r="B18" s="78"/>
      <c r="C18" s="3">
        <v>12</v>
      </c>
      <c r="D18" s="4">
        <v>0</v>
      </c>
      <c r="E18" s="4">
        <v>0</v>
      </c>
      <c r="F18" s="4">
        <v>0</v>
      </c>
      <c r="G18" s="4">
        <v>0</v>
      </c>
      <c r="H18" s="4">
        <v>0</v>
      </c>
      <c r="I18" s="4">
        <v>0</v>
      </c>
      <c r="J18" s="4">
        <v>0</v>
      </c>
      <c r="K18" s="4">
        <v>0</v>
      </c>
      <c r="L18" s="4">
        <v>0</v>
      </c>
      <c r="M18" s="19">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19">
        <v>0</v>
      </c>
      <c r="AG18" s="19">
        <v>0</v>
      </c>
      <c r="AI18" s="78">
        <v>42091</v>
      </c>
      <c r="AJ18" s="78">
        <v>42088</v>
      </c>
      <c r="AK18" s="3">
        <v>12</v>
      </c>
      <c r="AL18" s="4">
        <v>511410.6</v>
      </c>
      <c r="AM18" s="4">
        <v>65741.3</v>
      </c>
      <c r="AN18" s="4">
        <v>0</v>
      </c>
      <c r="AO18" s="4">
        <v>0</v>
      </c>
      <c r="AP18" s="4">
        <v>0</v>
      </c>
      <c r="AQ18" s="4">
        <v>0</v>
      </c>
      <c r="AR18" s="4">
        <v>0</v>
      </c>
      <c r="AS18" s="4">
        <v>418</v>
      </c>
      <c r="AT18" s="4">
        <v>0</v>
      </c>
      <c r="AU18" s="19">
        <v>577569.9</v>
      </c>
      <c r="AV18" s="4">
        <v>381973.7</v>
      </c>
      <c r="AW18" s="4">
        <v>129.61845199999999</v>
      </c>
      <c r="AX18" s="4">
        <v>50534.8</v>
      </c>
      <c r="AY18" s="4">
        <v>93.110037000000005</v>
      </c>
      <c r="AZ18" s="4">
        <v>0</v>
      </c>
      <c r="BA18" s="4">
        <v>0</v>
      </c>
      <c r="BB18" s="4">
        <v>0</v>
      </c>
      <c r="BC18" s="4">
        <v>0</v>
      </c>
      <c r="BD18" s="4">
        <v>0</v>
      </c>
      <c r="BE18" s="4">
        <v>0</v>
      </c>
      <c r="BF18" s="4">
        <v>0</v>
      </c>
      <c r="BG18" s="4">
        <v>0</v>
      </c>
      <c r="BH18" s="4">
        <v>0</v>
      </c>
      <c r="BI18" s="4">
        <v>0</v>
      </c>
      <c r="BJ18" s="4">
        <v>0</v>
      </c>
      <c r="BK18" s="4">
        <v>0</v>
      </c>
      <c r="BL18" s="4">
        <v>0</v>
      </c>
      <c r="BM18" s="4">
        <v>0</v>
      </c>
      <c r="BN18" s="19">
        <v>432508.5</v>
      </c>
      <c r="BO18" s="19">
        <v>125.35276600691085</v>
      </c>
    </row>
    <row r="19" spans="1:67" ht="20" customHeight="1" x14ac:dyDescent="0.15">
      <c r="A19" s="78">
        <v>42462</v>
      </c>
      <c r="B19" s="78">
        <v>42458</v>
      </c>
      <c r="C19" s="3">
        <v>13</v>
      </c>
      <c r="D19" s="4">
        <v>1227706.8999999999</v>
      </c>
      <c r="E19" s="4">
        <v>114412.5</v>
      </c>
      <c r="F19" s="4">
        <v>0</v>
      </c>
      <c r="G19" s="4">
        <v>0</v>
      </c>
      <c r="H19" s="4">
        <v>0</v>
      </c>
      <c r="I19" s="4">
        <v>0</v>
      </c>
      <c r="J19" s="4">
        <v>0</v>
      </c>
      <c r="K19" s="4">
        <v>498</v>
      </c>
      <c r="L19" s="4">
        <v>0</v>
      </c>
      <c r="M19" s="19">
        <f t="shared" ref="M19:M58" si="3">SUM(D19:L19)</f>
        <v>1342617.4</v>
      </c>
      <c r="N19" s="4">
        <v>782166.7</v>
      </c>
      <c r="O19" s="4">
        <v>142.22529399999999</v>
      </c>
      <c r="P19" s="4">
        <v>83872.2</v>
      </c>
      <c r="Q19" s="4">
        <v>127.28778</v>
      </c>
      <c r="R19" s="4">
        <v>0</v>
      </c>
      <c r="S19" s="4">
        <v>0</v>
      </c>
      <c r="T19" s="4">
        <v>0</v>
      </c>
      <c r="U19" s="4">
        <v>0</v>
      </c>
      <c r="V19" s="4">
        <v>0</v>
      </c>
      <c r="W19" s="4">
        <v>0</v>
      </c>
      <c r="X19" s="4">
        <v>0</v>
      </c>
      <c r="Y19" s="4">
        <v>0</v>
      </c>
      <c r="Z19" s="4">
        <v>0</v>
      </c>
      <c r="AA19" s="4">
        <v>0</v>
      </c>
      <c r="AB19" s="4">
        <v>498</v>
      </c>
      <c r="AC19" s="4">
        <v>67</v>
      </c>
      <c r="AD19" s="4">
        <v>0</v>
      </c>
      <c r="AE19" s="4">
        <v>0</v>
      </c>
      <c r="AF19" s="19">
        <f t="shared" si="1"/>
        <v>866536.89999999991</v>
      </c>
      <c r="AG19" s="19">
        <f t="shared" ref="AG19:AG48" si="4">(N19*O19+P19*Q19+R19*S19+T19*U19+X19*Y19+Z19*AA19+AB19*AC19+AD19*AE19)/AF19</f>
        <v>140.73625832463199</v>
      </c>
      <c r="AI19" s="78">
        <v>42098</v>
      </c>
      <c r="AJ19" s="78">
        <v>42096</v>
      </c>
      <c r="AK19" s="3">
        <v>14</v>
      </c>
      <c r="AL19" s="4">
        <v>842009.5</v>
      </c>
      <c r="AM19" s="4">
        <v>83208.3</v>
      </c>
      <c r="AN19" s="4">
        <v>0</v>
      </c>
      <c r="AO19" s="4">
        <v>0</v>
      </c>
      <c r="AP19" s="4">
        <v>0</v>
      </c>
      <c r="AQ19" s="4">
        <v>0</v>
      </c>
      <c r="AR19" s="4">
        <v>0</v>
      </c>
      <c r="AS19" s="4">
        <v>0</v>
      </c>
      <c r="AT19" s="4">
        <v>0</v>
      </c>
      <c r="AU19" s="19">
        <v>925217.8</v>
      </c>
      <c r="AV19" s="4">
        <v>627027.4</v>
      </c>
      <c r="AW19" s="4">
        <v>123.88722</v>
      </c>
      <c r="AX19" s="4">
        <v>61096.800000000003</v>
      </c>
      <c r="AY19" s="4">
        <v>110.47814700000001</v>
      </c>
      <c r="AZ19" s="4">
        <v>0</v>
      </c>
      <c r="BA19" s="4">
        <v>0</v>
      </c>
      <c r="BB19" s="4">
        <v>0</v>
      </c>
      <c r="BC19" s="4">
        <v>0</v>
      </c>
      <c r="BD19" s="4">
        <v>0</v>
      </c>
      <c r="BE19" s="4">
        <v>0</v>
      </c>
      <c r="BF19" s="4">
        <v>0</v>
      </c>
      <c r="BG19" s="4">
        <v>0</v>
      </c>
      <c r="BH19" s="4">
        <v>0</v>
      </c>
      <c r="BI19" s="4">
        <v>0</v>
      </c>
      <c r="BJ19" s="4">
        <v>0</v>
      </c>
      <c r="BK19" s="4">
        <v>0</v>
      </c>
      <c r="BL19" s="4">
        <v>0</v>
      </c>
      <c r="BM19" s="4">
        <v>0</v>
      </c>
      <c r="BN19" s="19">
        <v>688124.20000000007</v>
      </c>
      <c r="BO19" s="19">
        <v>122.69666246508639</v>
      </c>
    </row>
    <row r="20" spans="1:67" ht="20" customHeight="1" x14ac:dyDescent="0.15">
      <c r="A20" s="78">
        <v>42469</v>
      </c>
      <c r="B20" s="78">
        <v>42466</v>
      </c>
      <c r="C20" s="3">
        <v>14</v>
      </c>
      <c r="D20" s="4">
        <v>1299642.8999999999</v>
      </c>
      <c r="E20" s="4">
        <v>132579.6</v>
      </c>
      <c r="F20" s="4">
        <v>0</v>
      </c>
      <c r="G20" s="4">
        <v>0</v>
      </c>
      <c r="H20" s="4">
        <v>0</v>
      </c>
      <c r="I20" s="4">
        <v>0</v>
      </c>
      <c r="J20" s="4">
        <v>0</v>
      </c>
      <c r="K20" s="4">
        <v>498</v>
      </c>
      <c r="L20" s="4">
        <v>0</v>
      </c>
      <c r="M20" s="19">
        <f t="shared" si="3"/>
        <v>1432720.5</v>
      </c>
      <c r="N20" s="4">
        <v>840793.7</v>
      </c>
      <c r="O20" s="4">
        <v>161.282275</v>
      </c>
      <c r="P20" s="4">
        <v>95502</v>
      </c>
      <c r="Q20" s="4">
        <v>148.70161200000001</v>
      </c>
      <c r="R20" s="4">
        <v>0</v>
      </c>
      <c r="S20" s="4">
        <v>0</v>
      </c>
      <c r="T20" s="4">
        <v>0</v>
      </c>
      <c r="U20" s="4">
        <v>0</v>
      </c>
      <c r="V20" s="4">
        <v>0</v>
      </c>
      <c r="W20" s="4">
        <v>0</v>
      </c>
      <c r="X20" s="4">
        <v>0</v>
      </c>
      <c r="Y20" s="4">
        <v>0</v>
      </c>
      <c r="Z20" s="4">
        <v>0</v>
      </c>
      <c r="AA20" s="4">
        <v>0</v>
      </c>
      <c r="AB20" s="4">
        <v>498</v>
      </c>
      <c r="AC20" s="4">
        <v>60</v>
      </c>
      <c r="AD20" s="4">
        <v>0</v>
      </c>
      <c r="AE20" s="4">
        <v>0</v>
      </c>
      <c r="AF20" s="19">
        <f t="shared" si="1"/>
        <v>936793.7</v>
      </c>
      <c r="AG20" s="19">
        <f t="shared" si="4"/>
        <v>159.94588999786345</v>
      </c>
      <c r="AI20" s="78">
        <v>42105</v>
      </c>
      <c r="AJ20" s="78">
        <v>42102</v>
      </c>
      <c r="AK20" s="3">
        <v>15</v>
      </c>
      <c r="AL20" s="4">
        <v>1398185.2</v>
      </c>
      <c r="AM20" s="4">
        <v>153145.70000000001</v>
      </c>
      <c r="AN20" s="4">
        <v>0</v>
      </c>
      <c r="AO20" s="4">
        <v>0</v>
      </c>
      <c r="AP20" s="4">
        <v>0</v>
      </c>
      <c r="AQ20" s="4">
        <v>0</v>
      </c>
      <c r="AR20" s="4">
        <v>0</v>
      </c>
      <c r="AS20" s="4">
        <v>0</v>
      </c>
      <c r="AT20" s="4">
        <v>0</v>
      </c>
      <c r="AU20" s="19">
        <v>1551330.9</v>
      </c>
      <c r="AV20" s="4">
        <v>869204</v>
      </c>
      <c r="AW20" s="4">
        <v>138.94588300000001</v>
      </c>
      <c r="AX20" s="4">
        <v>107840.3</v>
      </c>
      <c r="AY20" s="4">
        <v>123.105154</v>
      </c>
      <c r="AZ20" s="4">
        <v>0</v>
      </c>
      <c r="BA20" s="4">
        <v>0</v>
      </c>
      <c r="BB20" s="4">
        <v>0</v>
      </c>
      <c r="BC20" s="4">
        <v>0</v>
      </c>
      <c r="BD20" s="4">
        <v>0</v>
      </c>
      <c r="BE20" s="4">
        <v>0</v>
      </c>
      <c r="BF20" s="4">
        <v>0</v>
      </c>
      <c r="BG20" s="4">
        <v>0</v>
      </c>
      <c r="BH20" s="4">
        <v>0</v>
      </c>
      <c r="BI20" s="4">
        <v>0</v>
      </c>
      <c r="BJ20" s="4">
        <v>0</v>
      </c>
      <c r="BK20" s="4">
        <v>0</v>
      </c>
      <c r="BL20" s="4">
        <v>0</v>
      </c>
      <c r="BM20" s="4">
        <v>0</v>
      </c>
      <c r="BN20" s="19">
        <v>977044.3</v>
      </c>
      <c r="BO20" s="19">
        <v>137.19747817579838</v>
      </c>
    </row>
    <row r="21" spans="1:67" ht="20" customHeight="1" x14ac:dyDescent="0.15">
      <c r="A21" s="78">
        <v>42476</v>
      </c>
      <c r="B21" s="78">
        <v>42473</v>
      </c>
      <c r="C21" s="3">
        <v>15</v>
      </c>
      <c r="D21" s="4">
        <v>1832771.3</v>
      </c>
      <c r="E21" s="4">
        <v>196142.7</v>
      </c>
      <c r="F21" s="4">
        <v>0</v>
      </c>
      <c r="G21" s="4">
        <v>0</v>
      </c>
      <c r="H21" s="4">
        <v>0</v>
      </c>
      <c r="I21" s="4">
        <v>0</v>
      </c>
      <c r="J21" s="4">
        <v>0</v>
      </c>
      <c r="K21" s="4">
        <v>498</v>
      </c>
      <c r="L21" s="4">
        <v>0</v>
      </c>
      <c r="M21" s="19">
        <f t="shared" si="3"/>
        <v>2029412</v>
      </c>
      <c r="N21" s="4">
        <v>1138107.2</v>
      </c>
      <c r="O21" s="4">
        <v>148.04920899999999</v>
      </c>
      <c r="P21" s="4">
        <v>156610.6</v>
      </c>
      <c r="Q21" s="4">
        <v>137.69956099999999</v>
      </c>
      <c r="R21" s="4">
        <v>0</v>
      </c>
      <c r="S21" s="4">
        <v>0</v>
      </c>
      <c r="T21" s="4">
        <v>0</v>
      </c>
      <c r="U21" s="4">
        <v>0</v>
      </c>
      <c r="V21" s="4">
        <v>0</v>
      </c>
      <c r="W21" s="4">
        <v>0</v>
      </c>
      <c r="X21" s="4">
        <v>0</v>
      </c>
      <c r="Y21" s="4">
        <v>0</v>
      </c>
      <c r="Z21" s="4">
        <v>0</v>
      </c>
      <c r="AA21" s="4">
        <v>0</v>
      </c>
      <c r="AB21" s="4">
        <v>498</v>
      </c>
      <c r="AC21" s="4">
        <v>56</v>
      </c>
      <c r="AD21" s="4">
        <v>0</v>
      </c>
      <c r="AE21" s="4">
        <v>0</v>
      </c>
      <c r="AF21" s="19">
        <f t="shared" si="1"/>
        <v>1295215.8</v>
      </c>
      <c r="AG21" s="19">
        <f t="shared" si="4"/>
        <v>146.76239247942416</v>
      </c>
      <c r="AI21" s="78">
        <v>42112</v>
      </c>
      <c r="AJ21" s="78">
        <v>42110</v>
      </c>
      <c r="AK21" s="3">
        <v>16</v>
      </c>
      <c r="AL21" s="4">
        <v>1562655.7</v>
      </c>
      <c r="AM21" s="4">
        <v>172937.60000000001</v>
      </c>
      <c r="AN21" s="4">
        <v>0</v>
      </c>
      <c r="AO21" s="4">
        <v>0</v>
      </c>
      <c r="AP21" s="4">
        <v>0</v>
      </c>
      <c r="AQ21" s="4">
        <v>0</v>
      </c>
      <c r="AR21" s="4">
        <v>0</v>
      </c>
      <c r="AS21" s="4">
        <v>416</v>
      </c>
      <c r="AT21" s="4">
        <v>0</v>
      </c>
      <c r="AU21" s="19">
        <v>1736009.3</v>
      </c>
      <c r="AV21" s="4">
        <v>1087544</v>
      </c>
      <c r="AW21" s="4">
        <v>141.352238</v>
      </c>
      <c r="AX21" s="4">
        <v>132923.29999999999</v>
      </c>
      <c r="AY21" s="4">
        <v>133.52107699999999</v>
      </c>
      <c r="AZ21" s="4">
        <v>0</v>
      </c>
      <c r="BA21" s="4">
        <v>0</v>
      </c>
      <c r="BB21" s="4">
        <v>0</v>
      </c>
      <c r="BC21" s="4">
        <v>0</v>
      </c>
      <c r="BD21" s="4">
        <v>0</v>
      </c>
      <c r="BE21" s="4">
        <v>0</v>
      </c>
      <c r="BF21" s="4">
        <v>0</v>
      </c>
      <c r="BG21" s="4">
        <v>0</v>
      </c>
      <c r="BH21" s="4">
        <v>0</v>
      </c>
      <c r="BI21" s="4">
        <v>0</v>
      </c>
      <c r="BJ21" s="4">
        <v>0</v>
      </c>
      <c r="BK21" s="4">
        <v>0</v>
      </c>
      <c r="BL21" s="4">
        <v>0</v>
      </c>
      <c r="BM21" s="4">
        <v>0</v>
      </c>
      <c r="BN21" s="19">
        <v>1220467.3</v>
      </c>
      <c r="BO21" s="19">
        <v>140.49933209834143</v>
      </c>
    </row>
    <row r="22" spans="1:67" ht="20" customHeight="1" x14ac:dyDescent="0.15">
      <c r="A22" s="78">
        <v>42483</v>
      </c>
      <c r="B22" s="78">
        <v>42480</v>
      </c>
      <c r="C22" s="3">
        <v>16</v>
      </c>
      <c r="D22" s="4">
        <v>1855331</v>
      </c>
      <c r="E22" s="4">
        <v>220923</v>
      </c>
      <c r="F22" s="4">
        <v>0</v>
      </c>
      <c r="G22" s="4">
        <v>0</v>
      </c>
      <c r="H22" s="4">
        <v>0</v>
      </c>
      <c r="I22" s="4">
        <v>0</v>
      </c>
      <c r="J22" s="4">
        <v>0</v>
      </c>
      <c r="K22" s="4">
        <v>3492</v>
      </c>
      <c r="L22" s="4">
        <v>0</v>
      </c>
      <c r="M22" s="19">
        <f t="shared" si="3"/>
        <v>2079746</v>
      </c>
      <c r="N22" s="4">
        <v>1307110.7</v>
      </c>
      <c r="O22" s="4">
        <v>136.54825600000001</v>
      </c>
      <c r="P22" s="4">
        <v>178167.8</v>
      </c>
      <c r="Q22" s="4">
        <v>129.559786</v>
      </c>
      <c r="R22" s="4">
        <v>0</v>
      </c>
      <c r="S22" s="4">
        <v>0</v>
      </c>
      <c r="T22" s="4">
        <v>0</v>
      </c>
      <c r="U22" s="4">
        <v>0</v>
      </c>
      <c r="V22" s="4">
        <v>0</v>
      </c>
      <c r="W22" s="4">
        <v>0</v>
      </c>
      <c r="X22" s="4">
        <v>0</v>
      </c>
      <c r="Y22" s="4">
        <v>0</v>
      </c>
      <c r="Z22" s="4">
        <v>0</v>
      </c>
      <c r="AA22" s="4">
        <v>0</v>
      </c>
      <c r="AB22" s="4">
        <v>1621</v>
      </c>
      <c r="AC22" s="4">
        <v>54.620604</v>
      </c>
      <c r="AD22" s="4">
        <v>0</v>
      </c>
      <c r="AE22" s="4">
        <v>0</v>
      </c>
      <c r="AF22" s="19">
        <f t="shared" si="1"/>
        <v>1486899.5</v>
      </c>
      <c r="AG22" s="19">
        <f t="shared" si="4"/>
        <v>135.62154572189579</v>
      </c>
      <c r="AI22" s="78">
        <v>42119</v>
      </c>
      <c r="AJ22" s="78">
        <v>42117</v>
      </c>
      <c r="AK22" s="3">
        <v>17</v>
      </c>
      <c r="AL22" s="4">
        <v>1456156</v>
      </c>
      <c r="AM22" s="4">
        <v>196558.1</v>
      </c>
      <c r="AN22" s="4">
        <v>0</v>
      </c>
      <c r="AO22" s="4">
        <v>0</v>
      </c>
      <c r="AP22" s="4">
        <v>0</v>
      </c>
      <c r="AQ22" s="4">
        <v>0</v>
      </c>
      <c r="AR22" s="4">
        <v>0</v>
      </c>
      <c r="AS22" s="4">
        <v>0</v>
      </c>
      <c r="AT22" s="4">
        <v>0</v>
      </c>
      <c r="AU22" s="19">
        <v>1652714.1</v>
      </c>
      <c r="AV22" s="4">
        <v>909608</v>
      </c>
      <c r="AW22" s="4">
        <v>140.87653499999999</v>
      </c>
      <c r="AX22" s="4">
        <v>126832.3</v>
      </c>
      <c r="AY22" s="4">
        <v>127.986344</v>
      </c>
      <c r="AZ22" s="4">
        <v>0</v>
      </c>
      <c r="BA22" s="4">
        <v>0</v>
      </c>
      <c r="BB22" s="4">
        <v>0</v>
      </c>
      <c r="BC22" s="4">
        <v>0</v>
      </c>
      <c r="BD22" s="4">
        <v>0</v>
      </c>
      <c r="BE22" s="4">
        <v>0</v>
      </c>
      <c r="BF22" s="4">
        <v>0</v>
      </c>
      <c r="BG22" s="4">
        <v>0</v>
      </c>
      <c r="BH22" s="4">
        <v>0</v>
      </c>
      <c r="BI22" s="4">
        <v>0</v>
      </c>
      <c r="BJ22" s="4">
        <v>0</v>
      </c>
      <c r="BK22" s="4">
        <v>0</v>
      </c>
      <c r="BL22" s="4">
        <v>0</v>
      </c>
      <c r="BM22" s="4">
        <v>0</v>
      </c>
      <c r="BN22" s="19">
        <v>1036440.3</v>
      </c>
      <c r="BO22" s="19">
        <v>139.29912376659919</v>
      </c>
    </row>
    <row r="23" spans="1:67" ht="20" customHeight="1" x14ac:dyDescent="0.15">
      <c r="A23" s="78">
        <v>42490</v>
      </c>
      <c r="B23" s="78">
        <v>42487</v>
      </c>
      <c r="C23" s="3">
        <v>17</v>
      </c>
      <c r="D23" s="4">
        <v>2051071.8</v>
      </c>
      <c r="E23" s="4">
        <v>256322.6</v>
      </c>
      <c r="F23" s="4">
        <v>0</v>
      </c>
      <c r="G23" s="4">
        <v>0</v>
      </c>
      <c r="H23" s="4">
        <v>0</v>
      </c>
      <c r="I23" s="4">
        <v>0</v>
      </c>
      <c r="J23" s="4">
        <v>0</v>
      </c>
      <c r="K23" s="4">
        <v>2494</v>
      </c>
      <c r="L23" s="4">
        <v>0</v>
      </c>
      <c r="M23" s="19">
        <f t="shared" si="3"/>
        <v>2309888.4</v>
      </c>
      <c r="N23" s="4">
        <v>1492741.5</v>
      </c>
      <c r="O23" s="4">
        <v>131.32329799999999</v>
      </c>
      <c r="P23" s="4">
        <v>202673.5</v>
      </c>
      <c r="Q23" s="4">
        <v>127.048113</v>
      </c>
      <c r="R23" s="4">
        <v>0</v>
      </c>
      <c r="S23" s="4">
        <v>0</v>
      </c>
      <c r="T23" s="4">
        <v>0</v>
      </c>
      <c r="U23" s="4">
        <v>0</v>
      </c>
      <c r="V23" s="4">
        <v>0</v>
      </c>
      <c r="W23" s="4">
        <v>0</v>
      </c>
      <c r="X23" s="4">
        <v>0</v>
      </c>
      <c r="Y23" s="4">
        <v>0</v>
      </c>
      <c r="Z23" s="4">
        <v>0</v>
      </c>
      <c r="AA23" s="4">
        <v>0</v>
      </c>
      <c r="AB23" s="4">
        <v>498</v>
      </c>
      <c r="AC23" s="4">
        <v>68</v>
      </c>
      <c r="AD23" s="4">
        <v>0</v>
      </c>
      <c r="AE23" s="4">
        <v>0</v>
      </c>
      <c r="AF23" s="19">
        <f>N23+P23+R23+T23+X23+Z23+AB23+AD23</f>
        <v>1695913</v>
      </c>
      <c r="AG23" s="19">
        <f t="shared" si="4"/>
        <v>130.79378869763514</v>
      </c>
      <c r="AI23" s="78">
        <v>42126</v>
      </c>
      <c r="AJ23" s="78">
        <v>42126</v>
      </c>
      <c r="AK23" s="3">
        <v>18</v>
      </c>
      <c r="AL23" s="4">
        <v>1566822.5</v>
      </c>
      <c r="AM23" s="4">
        <v>219465.3</v>
      </c>
      <c r="AN23" s="4">
        <v>0</v>
      </c>
      <c r="AO23" s="4">
        <v>0</v>
      </c>
      <c r="AP23" s="4">
        <v>0</v>
      </c>
      <c r="AQ23" s="4">
        <v>0</v>
      </c>
      <c r="AR23" s="4">
        <v>0</v>
      </c>
      <c r="AS23" s="4">
        <v>0</v>
      </c>
      <c r="AT23" s="4">
        <v>0</v>
      </c>
      <c r="AU23" s="19">
        <v>1786287.8</v>
      </c>
      <c r="AV23" s="4">
        <v>1091588.7</v>
      </c>
      <c r="AW23" s="4">
        <v>134.25837799999999</v>
      </c>
      <c r="AX23" s="4">
        <v>148911.79999999999</v>
      </c>
      <c r="AY23" s="4">
        <v>126.51444600000001</v>
      </c>
      <c r="AZ23" s="4">
        <v>0</v>
      </c>
      <c r="BA23" s="4">
        <v>0</v>
      </c>
      <c r="BB23" s="4">
        <v>0</v>
      </c>
      <c r="BC23" s="4">
        <v>0</v>
      </c>
      <c r="BD23" s="4">
        <v>0</v>
      </c>
      <c r="BE23" s="4">
        <v>0</v>
      </c>
      <c r="BF23" s="4">
        <v>0</v>
      </c>
      <c r="BG23" s="4">
        <v>0</v>
      </c>
      <c r="BH23" s="4">
        <v>0</v>
      </c>
      <c r="BI23" s="4">
        <v>0</v>
      </c>
      <c r="BJ23" s="4">
        <v>0</v>
      </c>
      <c r="BK23" s="4">
        <v>0</v>
      </c>
      <c r="BL23" s="4">
        <v>0</v>
      </c>
      <c r="BM23" s="4">
        <v>0</v>
      </c>
      <c r="BN23" s="19">
        <v>1240500.5</v>
      </c>
      <c r="BO23" s="19">
        <v>133.32878316856088</v>
      </c>
    </row>
    <row r="24" spans="1:67" ht="20" customHeight="1" x14ac:dyDescent="0.15">
      <c r="A24" s="78">
        <v>42497</v>
      </c>
      <c r="B24" s="78">
        <v>42494</v>
      </c>
      <c r="C24" s="3">
        <v>18</v>
      </c>
      <c r="D24" s="44">
        <v>1823976.3</v>
      </c>
      <c r="E24" s="44">
        <v>227007.2</v>
      </c>
      <c r="F24" s="44">
        <v>0</v>
      </c>
      <c r="G24" s="44">
        <v>0</v>
      </c>
      <c r="H24" s="4">
        <v>0</v>
      </c>
      <c r="I24" s="44">
        <v>0</v>
      </c>
      <c r="J24" s="44">
        <v>0</v>
      </c>
      <c r="K24" s="44">
        <v>2494</v>
      </c>
      <c r="L24" s="44">
        <v>0</v>
      </c>
      <c r="M24" s="42">
        <f t="shared" si="3"/>
        <v>2053477.5</v>
      </c>
      <c r="N24" s="44">
        <v>1376468</v>
      </c>
      <c r="O24" s="44">
        <v>132.11957899999999</v>
      </c>
      <c r="P24" s="44">
        <v>179692</v>
      </c>
      <c r="Q24" s="44">
        <v>126.97055899999999</v>
      </c>
      <c r="R24" s="44">
        <v>0</v>
      </c>
      <c r="S24" s="44">
        <v>0</v>
      </c>
      <c r="T24" s="44">
        <v>0</v>
      </c>
      <c r="U24" s="44">
        <v>0</v>
      </c>
      <c r="V24" s="44">
        <v>0</v>
      </c>
      <c r="W24" s="44">
        <v>0</v>
      </c>
      <c r="X24" s="44">
        <v>0</v>
      </c>
      <c r="Y24" s="44">
        <v>0</v>
      </c>
      <c r="Z24" s="44">
        <v>0</v>
      </c>
      <c r="AA24" s="44">
        <v>0</v>
      </c>
      <c r="AB24" s="44">
        <v>2494</v>
      </c>
      <c r="AC24" s="44">
        <v>42.795509000000003</v>
      </c>
      <c r="AD24" s="44">
        <v>0</v>
      </c>
      <c r="AE24" s="44">
        <v>0</v>
      </c>
      <c r="AF24" s="42">
        <f t="shared" si="1"/>
        <v>1558654</v>
      </c>
      <c r="AG24" s="42">
        <f t="shared" si="4"/>
        <v>131.38303841278821</v>
      </c>
      <c r="AI24" s="78">
        <v>42133</v>
      </c>
      <c r="AJ24" s="78">
        <v>42130</v>
      </c>
      <c r="AK24" s="3">
        <v>19</v>
      </c>
      <c r="AL24" s="44">
        <v>1457550.5</v>
      </c>
      <c r="AM24" s="44">
        <v>220756</v>
      </c>
      <c r="AN24" s="44">
        <v>0</v>
      </c>
      <c r="AO24" s="44">
        <v>0</v>
      </c>
      <c r="AP24" s="4">
        <v>0</v>
      </c>
      <c r="AQ24" s="44">
        <v>0</v>
      </c>
      <c r="AR24" s="44">
        <v>0</v>
      </c>
      <c r="AS24" s="44">
        <v>0</v>
      </c>
      <c r="AT24" s="44">
        <v>0</v>
      </c>
      <c r="AU24" s="42">
        <v>1678306.5</v>
      </c>
      <c r="AV24" s="44">
        <v>1049931.8</v>
      </c>
      <c r="AW24" s="44">
        <v>132.58345499999999</v>
      </c>
      <c r="AX24" s="44">
        <v>147944.6</v>
      </c>
      <c r="AY24" s="44">
        <v>117.866823</v>
      </c>
      <c r="AZ24" s="44">
        <v>0</v>
      </c>
      <c r="BA24" s="44">
        <v>0</v>
      </c>
      <c r="BB24" s="44">
        <v>0</v>
      </c>
      <c r="BC24" s="44">
        <v>0</v>
      </c>
      <c r="BD24" s="44">
        <v>0</v>
      </c>
      <c r="BE24" s="44">
        <v>0</v>
      </c>
      <c r="BF24" s="44">
        <v>0</v>
      </c>
      <c r="BG24" s="44">
        <v>0</v>
      </c>
      <c r="BH24" s="44">
        <v>0</v>
      </c>
      <c r="BI24" s="44">
        <v>0</v>
      </c>
      <c r="BJ24" s="44">
        <v>0</v>
      </c>
      <c r="BK24" s="44">
        <v>0</v>
      </c>
      <c r="BL24" s="4">
        <v>0</v>
      </c>
      <c r="BM24" s="4">
        <v>0</v>
      </c>
      <c r="BN24" s="42">
        <v>1197876.4000000001</v>
      </c>
      <c r="BO24" s="42">
        <v>130.76586661226048</v>
      </c>
    </row>
    <row r="25" spans="1:67" ht="20" customHeight="1" x14ac:dyDescent="0.15">
      <c r="A25" s="78">
        <v>42504</v>
      </c>
      <c r="B25" s="78">
        <v>42501</v>
      </c>
      <c r="C25" s="3">
        <v>19</v>
      </c>
      <c r="D25" s="44">
        <v>1270248</v>
      </c>
      <c r="E25" s="44">
        <v>189918</v>
      </c>
      <c r="F25" s="44">
        <v>0</v>
      </c>
      <c r="G25" s="44">
        <v>0</v>
      </c>
      <c r="H25" s="4">
        <v>0</v>
      </c>
      <c r="I25" s="44">
        <v>0</v>
      </c>
      <c r="J25" s="44">
        <v>0</v>
      </c>
      <c r="K25" s="44">
        <v>2515</v>
      </c>
      <c r="L25" s="44">
        <v>0</v>
      </c>
      <c r="M25" s="42">
        <f t="shared" si="3"/>
        <v>1462681</v>
      </c>
      <c r="N25" s="44">
        <v>1073509.6000000001</v>
      </c>
      <c r="O25" s="44">
        <v>137.008442</v>
      </c>
      <c r="P25" s="44">
        <v>157232.1</v>
      </c>
      <c r="Q25" s="44">
        <v>134.064288</v>
      </c>
      <c r="R25" s="44">
        <v>0</v>
      </c>
      <c r="S25" s="44">
        <v>0</v>
      </c>
      <c r="T25" s="44">
        <v>0</v>
      </c>
      <c r="U25" s="44">
        <v>0</v>
      </c>
      <c r="V25" s="44">
        <v>0</v>
      </c>
      <c r="W25" s="44">
        <v>0</v>
      </c>
      <c r="X25" s="44">
        <v>0</v>
      </c>
      <c r="Y25" s="44">
        <v>0</v>
      </c>
      <c r="Z25" s="44">
        <v>0</v>
      </c>
      <c r="AA25" s="44">
        <v>0</v>
      </c>
      <c r="AB25" s="44">
        <v>2515</v>
      </c>
      <c r="AC25" s="44">
        <v>41.288269999999997</v>
      </c>
      <c r="AD25" s="44">
        <v>0</v>
      </c>
      <c r="AE25" s="44">
        <v>0</v>
      </c>
      <c r="AF25" s="42">
        <f t="shared" si="1"/>
        <v>1233256.7000000002</v>
      </c>
      <c r="AG25" s="42">
        <f t="shared" si="4"/>
        <v>136.43787810302427</v>
      </c>
      <c r="AI25" s="78">
        <v>42140</v>
      </c>
      <c r="AJ25" s="78">
        <v>42137</v>
      </c>
      <c r="AK25" s="3">
        <v>20</v>
      </c>
      <c r="AL25" s="44">
        <v>1296942</v>
      </c>
      <c r="AM25" s="44">
        <v>199584.9</v>
      </c>
      <c r="AN25" s="44">
        <v>0</v>
      </c>
      <c r="AO25" s="44">
        <v>0</v>
      </c>
      <c r="AP25" s="4">
        <v>0</v>
      </c>
      <c r="AQ25" s="44">
        <v>0</v>
      </c>
      <c r="AR25" s="44">
        <v>0</v>
      </c>
      <c r="AS25" s="44">
        <v>0</v>
      </c>
      <c r="AT25" s="44">
        <v>0</v>
      </c>
      <c r="AU25" s="42">
        <v>1496526.9</v>
      </c>
      <c r="AV25" s="44">
        <v>996314.9</v>
      </c>
      <c r="AW25" s="44">
        <v>131.13321099999999</v>
      </c>
      <c r="AX25" s="44">
        <v>131348.70000000001</v>
      </c>
      <c r="AY25" s="44">
        <v>118.945222</v>
      </c>
      <c r="AZ25" s="44">
        <v>0</v>
      </c>
      <c r="BA25" s="44">
        <v>0</v>
      </c>
      <c r="BB25" s="44">
        <v>0</v>
      </c>
      <c r="BC25" s="44">
        <v>0</v>
      </c>
      <c r="BD25" s="44">
        <v>0</v>
      </c>
      <c r="BE25" s="44">
        <v>0</v>
      </c>
      <c r="BF25" s="44">
        <v>0</v>
      </c>
      <c r="BG25" s="44">
        <v>0</v>
      </c>
      <c r="BH25" s="44">
        <v>0</v>
      </c>
      <c r="BI25" s="44">
        <v>0</v>
      </c>
      <c r="BJ25" s="44">
        <v>0</v>
      </c>
      <c r="BK25" s="44">
        <v>0</v>
      </c>
      <c r="BL25" s="4">
        <v>0</v>
      </c>
      <c r="BM25" s="4">
        <v>0</v>
      </c>
      <c r="BN25" s="42">
        <v>1127663.6000000001</v>
      </c>
      <c r="BO25" s="42">
        <v>129.7135708601885</v>
      </c>
    </row>
    <row r="26" spans="1:67" ht="20" customHeight="1" x14ac:dyDescent="0.15">
      <c r="A26" s="78">
        <v>42511</v>
      </c>
      <c r="B26" s="78">
        <v>42508</v>
      </c>
      <c r="C26" s="3">
        <v>20</v>
      </c>
      <c r="D26" s="44">
        <v>1473241.3</v>
      </c>
      <c r="E26" s="44">
        <v>198534.39999999999</v>
      </c>
      <c r="F26" s="44">
        <v>0</v>
      </c>
      <c r="G26" s="44">
        <v>0</v>
      </c>
      <c r="H26" s="4">
        <v>0</v>
      </c>
      <c r="I26" s="44">
        <v>0</v>
      </c>
      <c r="J26" s="44">
        <v>0</v>
      </c>
      <c r="K26" s="44">
        <v>2490</v>
      </c>
      <c r="L26" s="44">
        <v>0</v>
      </c>
      <c r="M26" s="42">
        <f t="shared" si="3"/>
        <v>1674265.7</v>
      </c>
      <c r="N26" s="44">
        <v>1253942.3</v>
      </c>
      <c r="O26" s="44">
        <v>143.22139100000001</v>
      </c>
      <c r="P26" s="44">
        <v>178940</v>
      </c>
      <c r="Q26" s="44">
        <v>136.48270500000001</v>
      </c>
      <c r="R26" s="44">
        <v>0</v>
      </c>
      <c r="S26" s="44">
        <v>0</v>
      </c>
      <c r="T26" s="44">
        <v>0</v>
      </c>
      <c r="U26" s="44">
        <v>0</v>
      </c>
      <c r="V26" s="44">
        <v>0</v>
      </c>
      <c r="W26" s="44">
        <v>0</v>
      </c>
      <c r="X26" s="44">
        <v>0</v>
      </c>
      <c r="Y26" s="44">
        <v>0</v>
      </c>
      <c r="Z26" s="44">
        <v>0</v>
      </c>
      <c r="AA26" s="44">
        <v>0</v>
      </c>
      <c r="AB26" s="44">
        <v>1494</v>
      </c>
      <c r="AC26" s="44">
        <v>38</v>
      </c>
      <c r="AD26" s="44">
        <v>0</v>
      </c>
      <c r="AE26" s="44">
        <v>0</v>
      </c>
      <c r="AF26" s="42">
        <f t="shared" si="1"/>
        <v>1434376.3</v>
      </c>
      <c r="AG26" s="42">
        <f t="shared" si="4"/>
        <v>142.27113740825143</v>
      </c>
      <c r="AI26" s="78">
        <v>42147</v>
      </c>
      <c r="AJ26" s="78">
        <v>42144</v>
      </c>
      <c r="AK26" s="3">
        <v>21</v>
      </c>
      <c r="AL26" s="44">
        <v>1644025.8</v>
      </c>
      <c r="AM26" s="44">
        <v>236118.7</v>
      </c>
      <c r="AN26" s="44">
        <v>243</v>
      </c>
      <c r="AO26" s="44">
        <v>0</v>
      </c>
      <c r="AP26" s="4">
        <v>0</v>
      </c>
      <c r="AQ26" s="44">
        <v>0</v>
      </c>
      <c r="AR26" s="44">
        <v>0</v>
      </c>
      <c r="AS26" s="44">
        <v>0</v>
      </c>
      <c r="AT26" s="44">
        <v>0</v>
      </c>
      <c r="AU26" s="42">
        <v>1880387.5</v>
      </c>
      <c r="AV26" s="44">
        <v>1256066.1000000001</v>
      </c>
      <c r="AW26" s="44">
        <v>137.375485</v>
      </c>
      <c r="AX26" s="44">
        <v>169154.5</v>
      </c>
      <c r="AY26" s="44">
        <v>128.287229</v>
      </c>
      <c r="AZ26" s="44">
        <v>243</v>
      </c>
      <c r="BA26" s="44">
        <v>275.60905300000002</v>
      </c>
      <c r="BB26" s="44">
        <v>0</v>
      </c>
      <c r="BC26" s="44">
        <v>0</v>
      </c>
      <c r="BD26" s="44">
        <v>0</v>
      </c>
      <c r="BE26" s="44">
        <v>0</v>
      </c>
      <c r="BF26" s="44">
        <v>0</v>
      </c>
      <c r="BG26" s="44">
        <v>0</v>
      </c>
      <c r="BH26" s="44">
        <v>0</v>
      </c>
      <c r="BI26" s="44">
        <v>0</v>
      </c>
      <c r="BJ26" s="44">
        <v>0</v>
      </c>
      <c r="BK26" s="44">
        <v>0</v>
      </c>
      <c r="BL26" s="4">
        <v>0</v>
      </c>
      <c r="BM26" s="4">
        <v>0</v>
      </c>
      <c r="BN26" s="42">
        <v>1425463.6</v>
      </c>
      <c r="BO26" s="42">
        <v>136.32058002555661</v>
      </c>
    </row>
    <row r="27" spans="1:67" ht="20" customHeight="1" x14ac:dyDescent="0.15">
      <c r="A27" s="78">
        <v>42518</v>
      </c>
      <c r="B27" s="78">
        <v>42515</v>
      </c>
      <c r="C27" s="3">
        <v>21</v>
      </c>
      <c r="D27" s="4">
        <v>1551470.1</v>
      </c>
      <c r="E27" s="4">
        <v>182698.4</v>
      </c>
      <c r="F27" s="44">
        <v>0</v>
      </c>
      <c r="G27" s="44">
        <v>0</v>
      </c>
      <c r="H27" s="4">
        <v>0</v>
      </c>
      <c r="I27" s="44">
        <v>0</v>
      </c>
      <c r="J27" s="44">
        <v>0</v>
      </c>
      <c r="K27" s="44">
        <v>2033</v>
      </c>
      <c r="L27" s="44">
        <v>0</v>
      </c>
      <c r="M27" s="42">
        <f t="shared" si="3"/>
        <v>1736201.5</v>
      </c>
      <c r="N27" s="44">
        <v>1254450</v>
      </c>
      <c r="O27" s="44">
        <v>141.861313</v>
      </c>
      <c r="P27" s="44">
        <v>153059.29999999999</v>
      </c>
      <c r="Q27" s="44">
        <v>134.25581</v>
      </c>
      <c r="R27" s="44">
        <v>0</v>
      </c>
      <c r="S27" s="44">
        <v>0</v>
      </c>
      <c r="T27" s="44">
        <v>0</v>
      </c>
      <c r="U27" s="44">
        <v>0</v>
      </c>
      <c r="V27" s="44">
        <v>0</v>
      </c>
      <c r="W27" s="44">
        <v>0</v>
      </c>
      <c r="X27" s="44">
        <v>0</v>
      </c>
      <c r="Y27" s="44">
        <v>0</v>
      </c>
      <c r="Z27" s="44">
        <v>0</v>
      </c>
      <c r="AA27" s="44">
        <v>0</v>
      </c>
      <c r="AB27" s="44">
        <v>2033</v>
      </c>
      <c r="AC27" s="44">
        <v>89.444170999999997</v>
      </c>
      <c r="AD27" s="44">
        <v>0</v>
      </c>
      <c r="AE27" s="44">
        <v>0</v>
      </c>
      <c r="AF27" s="42">
        <f t="shared" si="1"/>
        <v>1409542.3</v>
      </c>
      <c r="AG27" s="42">
        <f t="shared" si="4"/>
        <v>140.95984518664392</v>
      </c>
      <c r="AI27" s="78">
        <v>42154</v>
      </c>
      <c r="AJ27" s="78">
        <v>42151</v>
      </c>
      <c r="AK27" s="3">
        <v>22</v>
      </c>
      <c r="AL27" s="4">
        <v>1634335.1</v>
      </c>
      <c r="AM27" s="4">
        <v>205017.1</v>
      </c>
      <c r="AN27" s="44">
        <v>0</v>
      </c>
      <c r="AO27" s="44">
        <v>0</v>
      </c>
      <c r="AP27" s="4">
        <v>0</v>
      </c>
      <c r="AQ27" s="44">
        <v>0</v>
      </c>
      <c r="AR27" s="44">
        <v>0</v>
      </c>
      <c r="AS27" s="44">
        <v>0</v>
      </c>
      <c r="AT27" s="44">
        <v>0</v>
      </c>
      <c r="AU27" s="42">
        <v>1839352.2000000002</v>
      </c>
      <c r="AV27" s="44">
        <v>1208278.8</v>
      </c>
      <c r="AW27" s="44">
        <v>136.85063600000001</v>
      </c>
      <c r="AX27" s="44">
        <v>167963.5</v>
      </c>
      <c r="AY27" s="44">
        <v>126.77807799999999</v>
      </c>
      <c r="AZ27" s="44">
        <v>0</v>
      </c>
      <c r="BA27" s="44">
        <v>0</v>
      </c>
      <c r="BB27" s="44">
        <v>0</v>
      </c>
      <c r="BC27" s="44">
        <v>0</v>
      </c>
      <c r="BD27" s="44">
        <v>0</v>
      </c>
      <c r="BE27" s="44">
        <v>0</v>
      </c>
      <c r="BF27" s="44">
        <v>0</v>
      </c>
      <c r="BG27" s="44">
        <v>0</v>
      </c>
      <c r="BH27" s="44">
        <v>0</v>
      </c>
      <c r="BI27" s="44">
        <v>0</v>
      </c>
      <c r="BJ27" s="44">
        <v>0</v>
      </c>
      <c r="BK27" s="44">
        <v>0</v>
      </c>
      <c r="BL27" s="4">
        <v>0</v>
      </c>
      <c r="BM27" s="4">
        <v>0</v>
      </c>
      <c r="BN27" s="42">
        <v>1376242.3</v>
      </c>
      <c r="BO27" s="42">
        <v>135.62133059670509</v>
      </c>
    </row>
    <row r="28" spans="1:67" ht="20" customHeight="1" x14ac:dyDescent="0.15">
      <c r="A28" s="78">
        <v>42525</v>
      </c>
      <c r="B28" s="78">
        <v>42522</v>
      </c>
      <c r="C28" s="43">
        <v>22</v>
      </c>
      <c r="D28" s="4">
        <v>1804104.4</v>
      </c>
      <c r="E28" s="4">
        <v>252720.5</v>
      </c>
      <c r="F28" s="4">
        <v>0</v>
      </c>
      <c r="G28" s="4">
        <v>0</v>
      </c>
      <c r="H28" s="4">
        <v>0</v>
      </c>
      <c r="I28" s="4">
        <v>0</v>
      </c>
      <c r="J28" s="4">
        <v>0</v>
      </c>
      <c r="K28" s="4">
        <v>2974</v>
      </c>
      <c r="L28" s="4">
        <v>0</v>
      </c>
      <c r="M28" s="19">
        <f t="shared" si="3"/>
        <v>2059798.9</v>
      </c>
      <c r="N28" s="4">
        <v>1466372</v>
      </c>
      <c r="O28" s="4">
        <v>145.803436</v>
      </c>
      <c r="P28" s="4">
        <v>208238.7</v>
      </c>
      <c r="Q28" s="4">
        <v>134.85036600000001</v>
      </c>
      <c r="R28" s="4">
        <v>0</v>
      </c>
      <c r="S28" s="4">
        <v>0</v>
      </c>
      <c r="T28" s="4">
        <v>0</v>
      </c>
      <c r="U28" s="4">
        <v>0</v>
      </c>
      <c r="V28" s="4">
        <v>0</v>
      </c>
      <c r="W28" s="4">
        <v>0</v>
      </c>
      <c r="X28" s="4">
        <v>0</v>
      </c>
      <c r="Y28" s="4">
        <v>0</v>
      </c>
      <c r="Z28" s="4">
        <v>0</v>
      </c>
      <c r="AA28" s="4">
        <v>0</v>
      </c>
      <c r="AB28" s="4">
        <v>2492</v>
      </c>
      <c r="AC28" s="4">
        <v>43.597912999999998</v>
      </c>
      <c r="AD28" s="4">
        <v>0</v>
      </c>
      <c r="AE28" s="4">
        <v>0</v>
      </c>
      <c r="AF28" s="19">
        <f t="shared" si="1"/>
        <v>1677102.7</v>
      </c>
      <c r="AG28" s="19">
        <f t="shared" si="4"/>
        <v>144.29157317780968</v>
      </c>
      <c r="AI28" s="78">
        <v>42161</v>
      </c>
      <c r="AJ28" s="78">
        <v>42158</v>
      </c>
      <c r="AK28" s="3">
        <v>23</v>
      </c>
      <c r="AL28" s="4">
        <v>2205590.2000000002</v>
      </c>
      <c r="AM28" s="4">
        <v>330832</v>
      </c>
      <c r="AN28" s="4">
        <v>0</v>
      </c>
      <c r="AO28" s="4">
        <v>0</v>
      </c>
      <c r="AP28" s="4">
        <v>0</v>
      </c>
      <c r="AQ28" s="4">
        <v>0</v>
      </c>
      <c r="AR28" s="4">
        <v>0</v>
      </c>
      <c r="AS28" s="4">
        <v>0</v>
      </c>
      <c r="AT28" s="4">
        <v>0</v>
      </c>
      <c r="AU28" s="19">
        <v>2536422.2000000002</v>
      </c>
      <c r="AV28" s="4">
        <v>1677551.15</v>
      </c>
      <c r="AW28" s="4">
        <v>134.406397</v>
      </c>
      <c r="AX28" s="4">
        <v>264842.7</v>
      </c>
      <c r="AY28" s="4">
        <v>124.05971599999999</v>
      </c>
      <c r="AZ28" s="4">
        <v>0</v>
      </c>
      <c r="BA28" s="4">
        <v>0</v>
      </c>
      <c r="BB28" s="4">
        <v>0</v>
      </c>
      <c r="BC28" s="4">
        <v>0</v>
      </c>
      <c r="BD28" s="4">
        <v>0</v>
      </c>
      <c r="BE28" s="4">
        <v>0</v>
      </c>
      <c r="BF28" s="4">
        <v>0</v>
      </c>
      <c r="BG28" s="4">
        <v>0</v>
      </c>
      <c r="BH28" s="4">
        <v>0</v>
      </c>
      <c r="BI28" s="4">
        <v>0</v>
      </c>
      <c r="BJ28" s="4">
        <v>0</v>
      </c>
      <c r="BK28" s="4">
        <v>0</v>
      </c>
      <c r="BL28" s="4">
        <v>0</v>
      </c>
      <c r="BM28" s="4">
        <v>0</v>
      </c>
      <c r="BN28" s="19">
        <v>1942393.8499999999</v>
      </c>
      <c r="BO28" s="19">
        <v>132.99564143563353</v>
      </c>
    </row>
    <row r="29" spans="1:67" ht="20" customHeight="1" x14ac:dyDescent="0.15">
      <c r="A29" s="78">
        <v>42532</v>
      </c>
      <c r="B29" s="78">
        <v>42529</v>
      </c>
      <c r="C29" s="3">
        <v>23</v>
      </c>
      <c r="D29" s="4">
        <v>1990047.3</v>
      </c>
      <c r="E29" s="4">
        <v>292201.5</v>
      </c>
      <c r="F29" s="4">
        <v>0</v>
      </c>
      <c r="G29" s="4">
        <v>0</v>
      </c>
      <c r="H29" s="4">
        <v>0</v>
      </c>
      <c r="I29" s="4">
        <v>0</v>
      </c>
      <c r="J29" s="4">
        <v>0</v>
      </c>
      <c r="K29" s="4">
        <v>2988</v>
      </c>
      <c r="L29" s="4">
        <v>0</v>
      </c>
      <c r="M29" s="19">
        <f t="shared" si="3"/>
        <v>2285236.7999999998</v>
      </c>
      <c r="N29" s="4">
        <v>1558005.9</v>
      </c>
      <c r="O29" s="4">
        <v>143.98851199999999</v>
      </c>
      <c r="P29" s="4">
        <v>258514</v>
      </c>
      <c r="Q29" s="4">
        <v>135.53857099999999</v>
      </c>
      <c r="R29" s="4">
        <v>0</v>
      </c>
      <c r="S29" s="4">
        <v>0</v>
      </c>
      <c r="T29" s="4">
        <v>0</v>
      </c>
      <c r="U29" s="4">
        <v>0</v>
      </c>
      <c r="V29" s="4">
        <v>0</v>
      </c>
      <c r="W29" s="4">
        <v>0</v>
      </c>
      <c r="X29" s="4">
        <v>0</v>
      </c>
      <c r="Y29" s="4">
        <v>0</v>
      </c>
      <c r="Z29" s="4">
        <v>0</v>
      </c>
      <c r="AA29" s="4">
        <v>0</v>
      </c>
      <c r="AB29" s="4">
        <v>0</v>
      </c>
      <c r="AC29" s="4">
        <v>0</v>
      </c>
      <c r="AD29" s="4">
        <v>0</v>
      </c>
      <c r="AE29" s="4">
        <v>0</v>
      </c>
      <c r="AF29" s="19">
        <f t="shared" si="1"/>
        <v>1816519.9</v>
      </c>
      <c r="AG29" s="19">
        <f t="shared" si="4"/>
        <v>142.78597739100726</v>
      </c>
      <c r="AI29" s="78">
        <v>42168</v>
      </c>
      <c r="AJ29" s="78">
        <v>42165</v>
      </c>
      <c r="AK29" s="3">
        <v>24</v>
      </c>
      <c r="AL29" s="4">
        <v>2608990.5</v>
      </c>
      <c r="AM29" s="4">
        <v>392457.1</v>
      </c>
      <c r="AN29" s="4">
        <v>256</v>
      </c>
      <c r="AO29" s="4">
        <v>0</v>
      </c>
      <c r="AP29" s="4">
        <v>0</v>
      </c>
      <c r="AQ29" s="4">
        <v>0</v>
      </c>
      <c r="AR29" s="4">
        <v>0</v>
      </c>
      <c r="AS29" s="4">
        <v>0</v>
      </c>
      <c r="AT29" s="4">
        <v>0</v>
      </c>
      <c r="AU29" s="19">
        <v>3001703.6</v>
      </c>
      <c r="AV29" s="4">
        <v>1936361.7</v>
      </c>
      <c r="AW29" s="4">
        <v>131.822529</v>
      </c>
      <c r="AX29" s="4">
        <v>286048.09999999998</v>
      </c>
      <c r="AY29" s="4">
        <v>121.588266</v>
      </c>
      <c r="AZ29" s="4">
        <v>256</v>
      </c>
      <c r="BA29" s="4">
        <v>292.84375</v>
      </c>
      <c r="BB29" s="4">
        <v>0</v>
      </c>
      <c r="BC29" s="4">
        <v>0</v>
      </c>
      <c r="BD29" s="4">
        <v>0</v>
      </c>
      <c r="BE29" s="4">
        <v>0</v>
      </c>
      <c r="BF29" s="4">
        <v>0</v>
      </c>
      <c r="BG29" s="4">
        <v>0</v>
      </c>
      <c r="BH29" s="4">
        <v>0</v>
      </c>
      <c r="BI29" s="4">
        <v>0</v>
      </c>
      <c r="BJ29" s="4">
        <v>0</v>
      </c>
      <c r="BK29" s="4">
        <v>0</v>
      </c>
      <c r="BL29" s="4">
        <v>0</v>
      </c>
      <c r="BM29" s="4">
        <v>0</v>
      </c>
      <c r="BN29" s="19">
        <v>2222665.7999999998</v>
      </c>
      <c r="BO29" s="19">
        <v>130.52396668196087</v>
      </c>
    </row>
    <row r="30" spans="1:67" ht="20" customHeight="1" x14ac:dyDescent="0.15">
      <c r="A30" s="78">
        <v>42539</v>
      </c>
      <c r="B30" s="78">
        <v>42536</v>
      </c>
      <c r="C30" s="3">
        <v>24</v>
      </c>
      <c r="D30" s="4">
        <v>2090648.4</v>
      </c>
      <c r="E30" s="4">
        <v>331314.8</v>
      </c>
      <c r="F30" s="4">
        <v>0</v>
      </c>
      <c r="G30" s="4">
        <v>0</v>
      </c>
      <c r="H30" s="4">
        <v>0</v>
      </c>
      <c r="I30" s="4">
        <v>0</v>
      </c>
      <c r="J30" s="4">
        <v>0</v>
      </c>
      <c r="K30" s="4">
        <v>1994</v>
      </c>
      <c r="L30" s="4">
        <v>0</v>
      </c>
      <c r="M30" s="19">
        <f t="shared" si="3"/>
        <v>2423957.1999999997</v>
      </c>
      <c r="N30" s="4">
        <v>1560144.4</v>
      </c>
      <c r="O30" s="4">
        <v>146.53041899999999</v>
      </c>
      <c r="P30" s="4">
        <v>274235</v>
      </c>
      <c r="Q30" s="4">
        <v>139.23597599999999</v>
      </c>
      <c r="R30" s="4">
        <v>0</v>
      </c>
      <c r="S30" s="4">
        <v>0</v>
      </c>
      <c r="T30" s="4">
        <v>0</v>
      </c>
      <c r="U30" s="4">
        <v>0</v>
      </c>
      <c r="V30" s="4">
        <v>0</v>
      </c>
      <c r="W30" s="4">
        <v>0</v>
      </c>
      <c r="X30" s="4">
        <v>0</v>
      </c>
      <c r="Y30" s="4">
        <v>0</v>
      </c>
      <c r="Z30" s="4">
        <v>0</v>
      </c>
      <c r="AA30" s="4">
        <v>0</v>
      </c>
      <c r="AB30" s="4">
        <v>0</v>
      </c>
      <c r="AC30" s="4">
        <v>0</v>
      </c>
      <c r="AD30" s="4">
        <v>0</v>
      </c>
      <c r="AE30" s="4">
        <v>0</v>
      </c>
      <c r="AF30" s="19">
        <f t="shared" si="1"/>
        <v>1834379.4</v>
      </c>
      <c r="AG30" s="19">
        <f t="shared" si="4"/>
        <v>145.43991854185867</v>
      </c>
      <c r="AI30" s="78">
        <v>42175</v>
      </c>
      <c r="AJ30" s="78">
        <v>42172</v>
      </c>
      <c r="AK30" s="3">
        <v>25</v>
      </c>
      <c r="AL30" s="4">
        <v>2739935.1</v>
      </c>
      <c r="AM30" s="4">
        <v>398310.8</v>
      </c>
      <c r="AN30" s="4">
        <v>156</v>
      </c>
      <c r="AO30" s="4">
        <v>0</v>
      </c>
      <c r="AP30" s="4">
        <v>0</v>
      </c>
      <c r="AQ30" s="4">
        <v>0</v>
      </c>
      <c r="AR30" s="4">
        <v>0</v>
      </c>
      <c r="AS30" s="4">
        <v>0</v>
      </c>
      <c r="AT30" s="4">
        <v>0</v>
      </c>
      <c r="AU30" s="19">
        <v>3138401.9</v>
      </c>
      <c r="AV30" s="4">
        <v>2047615.5</v>
      </c>
      <c r="AW30" s="4">
        <v>131.730366</v>
      </c>
      <c r="AX30" s="4">
        <v>311889.40000000002</v>
      </c>
      <c r="AY30" s="4">
        <v>121.549162</v>
      </c>
      <c r="AZ30" s="4">
        <v>156</v>
      </c>
      <c r="BA30" s="4">
        <v>328.5</v>
      </c>
      <c r="BB30" s="4">
        <v>0</v>
      </c>
      <c r="BC30" s="4">
        <v>0</v>
      </c>
      <c r="BD30" s="4">
        <v>0</v>
      </c>
      <c r="BE30" s="4">
        <v>0</v>
      </c>
      <c r="BF30" s="4">
        <v>0</v>
      </c>
      <c r="BG30" s="4">
        <v>0</v>
      </c>
      <c r="BH30" s="4">
        <v>0</v>
      </c>
      <c r="BI30" s="4">
        <v>0</v>
      </c>
      <c r="BJ30" s="4">
        <v>0</v>
      </c>
      <c r="BK30" s="4">
        <v>0</v>
      </c>
      <c r="BL30" s="4">
        <v>0</v>
      </c>
      <c r="BM30" s="4">
        <v>0</v>
      </c>
      <c r="BN30" s="19">
        <v>2359660.9</v>
      </c>
      <c r="BO30" s="19">
        <v>130.39766877052369</v>
      </c>
    </row>
    <row r="31" spans="1:67" ht="20" customHeight="1" x14ac:dyDescent="0.15">
      <c r="A31" s="78">
        <v>42546</v>
      </c>
      <c r="B31" s="78">
        <v>42544</v>
      </c>
      <c r="C31" s="3">
        <v>25</v>
      </c>
      <c r="D31" s="4">
        <v>2317420.1</v>
      </c>
      <c r="E31" s="4">
        <v>334689.3</v>
      </c>
      <c r="F31" s="4">
        <v>0</v>
      </c>
      <c r="G31" s="4">
        <v>0</v>
      </c>
      <c r="H31" s="4">
        <v>0</v>
      </c>
      <c r="I31" s="4">
        <v>0</v>
      </c>
      <c r="J31" s="4">
        <v>0</v>
      </c>
      <c r="K31" s="4">
        <v>2972</v>
      </c>
      <c r="L31" s="4">
        <v>0</v>
      </c>
      <c r="M31" s="19">
        <f t="shared" si="3"/>
        <v>2655081.4</v>
      </c>
      <c r="N31" s="4">
        <v>495864.8</v>
      </c>
      <c r="O31" s="4">
        <v>112.183097</v>
      </c>
      <c r="P31" s="4">
        <v>64455.4</v>
      </c>
      <c r="Q31" s="4">
        <v>163.89579699999999</v>
      </c>
      <c r="R31" s="4">
        <v>0</v>
      </c>
      <c r="S31" s="4">
        <v>0</v>
      </c>
      <c r="T31" s="4">
        <v>0</v>
      </c>
      <c r="U31" s="4">
        <v>0</v>
      </c>
      <c r="V31" s="4">
        <v>0</v>
      </c>
      <c r="W31" s="4">
        <v>0</v>
      </c>
      <c r="X31" s="4">
        <v>0</v>
      </c>
      <c r="Y31" s="4">
        <v>0</v>
      </c>
      <c r="Z31" s="4">
        <v>0</v>
      </c>
      <c r="AA31" s="4">
        <v>0</v>
      </c>
      <c r="AB31" s="4">
        <v>0</v>
      </c>
      <c r="AC31" s="4">
        <v>0</v>
      </c>
      <c r="AD31" s="4">
        <v>0</v>
      </c>
      <c r="AE31" s="4">
        <v>0</v>
      </c>
      <c r="AF31" s="19">
        <f t="shared" si="1"/>
        <v>560320.19999999995</v>
      </c>
      <c r="AG31" s="19">
        <f t="shared" si="4"/>
        <v>118.13177199615399</v>
      </c>
      <c r="AI31" s="78">
        <v>42182</v>
      </c>
      <c r="AJ31" s="78">
        <v>42179</v>
      </c>
      <c r="AK31" s="3">
        <v>26</v>
      </c>
      <c r="AL31" s="4">
        <v>2798882.95</v>
      </c>
      <c r="AM31" s="4">
        <v>428266.8</v>
      </c>
      <c r="AN31" s="4">
        <v>112</v>
      </c>
      <c r="AO31" s="4">
        <v>0</v>
      </c>
      <c r="AP31" s="4">
        <v>0</v>
      </c>
      <c r="AQ31" s="4">
        <v>0</v>
      </c>
      <c r="AR31" s="4">
        <v>0</v>
      </c>
      <c r="AS31" s="4">
        <v>1556.3</v>
      </c>
      <c r="AT31" s="4">
        <v>0</v>
      </c>
      <c r="AU31" s="19">
        <v>3228818.05</v>
      </c>
      <c r="AV31" s="4">
        <v>2025894.85</v>
      </c>
      <c r="AW31" s="4">
        <v>128.83115000000001</v>
      </c>
      <c r="AX31" s="4">
        <v>320226.59999999998</v>
      </c>
      <c r="AY31" s="4">
        <v>120.906004</v>
      </c>
      <c r="AZ31" s="4">
        <v>112</v>
      </c>
      <c r="BA31" s="4">
        <v>252</v>
      </c>
      <c r="BB31" s="4">
        <v>0</v>
      </c>
      <c r="BC31" s="4">
        <v>0</v>
      </c>
      <c r="BD31" s="4">
        <v>0</v>
      </c>
      <c r="BE31" s="4">
        <v>0</v>
      </c>
      <c r="BF31" s="4">
        <v>0</v>
      </c>
      <c r="BG31" s="4">
        <v>0</v>
      </c>
      <c r="BH31" s="4">
        <v>0</v>
      </c>
      <c r="BI31" s="4">
        <v>0</v>
      </c>
      <c r="BJ31" s="4">
        <v>1556.3</v>
      </c>
      <c r="BK31" s="4">
        <v>96.692154000000002</v>
      </c>
      <c r="BL31" s="4">
        <v>0</v>
      </c>
      <c r="BM31" s="4">
        <v>0</v>
      </c>
      <c r="BN31" s="19">
        <v>2347789.75</v>
      </c>
      <c r="BO31" s="19">
        <v>127.73477177177135</v>
      </c>
    </row>
    <row r="32" spans="1:67" ht="20" customHeight="1" x14ac:dyDescent="0.15">
      <c r="A32" s="78">
        <v>42553</v>
      </c>
      <c r="B32" s="78">
        <v>42550</v>
      </c>
      <c r="C32" s="3">
        <v>26</v>
      </c>
      <c r="D32" s="4">
        <v>2812501.6</v>
      </c>
      <c r="E32" s="4">
        <v>357498.5</v>
      </c>
      <c r="F32" s="4">
        <v>0</v>
      </c>
      <c r="G32" s="4">
        <v>0</v>
      </c>
      <c r="H32" s="4">
        <v>0</v>
      </c>
      <c r="I32" s="4">
        <v>0</v>
      </c>
      <c r="J32" s="4">
        <v>0</v>
      </c>
      <c r="K32" s="4">
        <v>498</v>
      </c>
      <c r="L32" s="4">
        <v>0</v>
      </c>
      <c r="M32" s="19">
        <f t="shared" si="3"/>
        <v>3170498.1</v>
      </c>
      <c r="N32" s="4">
        <v>625001.9</v>
      </c>
      <c r="O32" s="4">
        <v>107.725432</v>
      </c>
      <c r="P32" s="4">
        <v>68034.3</v>
      </c>
      <c r="Q32" s="4">
        <v>144.46877599999999</v>
      </c>
      <c r="R32" s="4">
        <v>0</v>
      </c>
      <c r="S32" s="4">
        <v>0</v>
      </c>
      <c r="T32" s="4">
        <v>0</v>
      </c>
      <c r="U32" s="4">
        <v>0</v>
      </c>
      <c r="V32" s="4">
        <v>0</v>
      </c>
      <c r="W32" s="4">
        <v>0</v>
      </c>
      <c r="X32" s="4">
        <v>0</v>
      </c>
      <c r="Y32" s="4">
        <v>0</v>
      </c>
      <c r="Z32" s="4">
        <v>0</v>
      </c>
      <c r="AA32" s="4">
        <v>0</v>
      </c>
      <c r="AB32" s="4">
        <v>0</v>
      </c>
      <c r="AC32" s="4">
        <v>0</v>
      </c>
      <c r="AD32" s="4">
        <v>0</v>
      </c>
      <c r="AE32" s="4">
        <v>0</v>
      </c>
      <c r="AF32" s="19">
        <f t="shared" si="1"/>
        <v>693036.20000000007</v>
      </c>
      <c r="AG32" s="19">
        <f t="shared" si="4"/>
        <v>111.332469682446</v>
      </c>
      <c r="AI32" s="78">
        <v>42189</v>
      </c>
      <c r="AJ32" s="78">
        <v>42186</v>
      </c>
      <c r="AK32" s="3">
        <v>27</v>
      </c>
      <c r="AL32" s="4">
        <v>2952660.3</v>
      </c>
      <c r="AM32" s="4">
        <v>442395.2</v>
      </c>
      <c r="AN32" s="4">
        <v>151</v>
      </c>
      <c r="AO32" s="4">
        <v>0</v>
      </c>
      <c r="AP32" s="4">
        <v>0</v>
      </c>
      <c r="AQ32" s="4">
        <v>0</v>
      </c>
      <c r="AR32" s="4">
        <v>0</v>
      </c>
      <c r="AS32" s="4">
        <v>498</v>
      </c>
      <c r="AT32" s="4">
        <v>0</v>
      </c>
      <c r="AU32" s="19">
        <v>3395704.5</v>
      </c>
      <c r="AV32" s="4">
        <v>2155069.9</v>
      </c>
      <c r="AW32" s="4">
        <v>126.814727</v>
      </c>
      <c r="AX32" s="4">
        <v>338259.1</v>
      </c>
      <c r="AY32" s="4">
        <v>123.175741</v>
      </c>
      <c r="AZ32" s="4">
        <v>151</v>
      </c>
      <c r="BA32" s="4">
        <v>231.47019800000001</v>
      </c>
      <c r="BB32" s="4">
        <v>0</v>
      </c>
      <c r="BC32" s="4">
        <v>0</v>
      </c>
      <c r="BD32" s="4">
        <v>0</v>
      </c>
      <c r="BE32" s="4">
        <v>0</v>
      </c>
      <c r="BF32" s="4">
        <v>0</v>
      </c>
      <c r="BG32" s="4">
        <v>0</v>
      </c>
      <c r="BH32" s="4">
        <v>0</v>
      </c>
      <c r="BI32" s="4">
        <v>0</v>
      </c>
      <c r="BJ32" s="4">
        <v>498</v>
      </c>
      <c r="BK32" s="4">
        <v>43</v>
      </c>
      <c r="BL32" s="4">
        <v>0</v>
      </c>
      <c r="BM32" s="4">
        <v>0</v>
      </c>
      <c r="BN32" s="19">
        <v>2493978</v>
      </c>
      <c r="BO32" s="19">
        <v>126.31077031425633</v>
      </c>
    </row>
    <row r="33" spans="1:67" ht="20" customHeight="1" x14ac:dyDescent="0.15">
      <c r="A33" s="78">
        <v>42560</v>
      </c>
      <c r="B33" s="78">
        <v>42559</v>
      </c>
      <c r="C33" s="3">
        <v>27</v>
      </c>
      <c r="D33" s="4">
        <v>2939248.4</v>
      </c>
      <c r="E33" s="4">
        <v>390665</v>
      </c>
      <c r="F33" s="4">
        <v>0</v>
      </c>
      <c r="G33" s="4">
        <v>0</v>
      </c>
      <c r="H33" s="4">
        <v>0</v>
      </c>
      <c r="I33" s="4">
        <v>0</v>
      </c>
      <c r="J33" s="4">
        <v>0</v>
      </c>
      <c r="K33" s="4">
        <v>498</v>
      </c>
      <c r="L33" s="4">
        <v>0</v>
      </c>
      <c r="M33" s="19">
        <f t="shared" si="3"/>
        <v>3330411.4</v>
      </c>
      <c r="N33" s="4">
        <v>2353107.2000000002</v>
      </c>
      <c r="O33" s="4">
        <v>141.13004699999999</v>
      </c>
      <c r="P33" s="4">
        <v>299825.59999999998</v>
      </c>
      <c r="Q33" s="4">
        <v>132.102564</v>
      </c>
      <c r="R33" s="4">
        <v>0</v>
      </c>
      <c r="S33" s="4">
        <v>0</v>
      </c>
      <c r="T33" s="4">
        <v>0</v>
      </c>
      <c r="U33" s="4">
        <v>0</v>
      </c>
      <c r="V33" s="4">
        <v>0</v>
      </c>
      <c r="W33" s="4">
        <v>0</v>
      </c>
      <c r="X33" s="4">
        <v>0</v>
      </c>
      <c r="Y33" s="4">
        <v>0</v>
      </c>
      <c r="Z33" s="4">
        <v>0</v>
      </c>
      <c r="AA33" s="4">
        <v>0</v>
      </c>
      <c r="AB33" s="4">
        <v>498</v>
      </c>
      <c r="AC33" s="4">
        <v>46</v>
      </c>
      <c r="AD33" s="4">
        <v>0</v>
      </c>
      <c r="AE33" s="4">
        <v>0</v>
      </c>
      <c r="AF33" s="19">
        <f t="shared" si="1"/>
        <v>2653430.8000000003</v>
      </c>
      <c r="AG33" s="19">
        <f t="shared" si="4"/>
        <v>140.09212836636883</v>
      </c>
      <c r="AI33" s="78">
        <v>42196</v>
      </c>
      <c r="AJ33" s="78">
        <v>42193</v>
      </c>
      <c r="AK33" s="3">
        <v>28</v>
      </c>
      <c r="AL33" s="4">
        <v>2835592.17</v>
      </c>
      <c r="AM33" s="4">
        <v>453898.7</v>
      </c>
      <c r="AN33" s="4">
        <v>160</v>
      </c>
      <c r="AO33" s="4">
        <v>0</v>
      </c>
      <c r="AP33" s="4">
        <v>0</v>
      </c>
      <c r="AQ33" s="4">
        <v>0</v>
      </c>
      <c r="AR33" s="4">
        <v>0</v>
      </c>
      <c r="AS33" s="4">
        <v>498</v>
      </c>
      <c r="AT33" s="4">
        <v>0</v>
      </c>
      <c r="AU33" s="19">
        <v>3290148.87</v>
      </c>
      <c r="AV33" s="4">
        <v>2166745.5699999998</v>
      </c>
      <c r="AW33" s="4">
        <v>124.943214</v>
      </c>
      <c r="AX33" s="4">
        <v>338172.2</v>
      </c>
      <c r="AY33" s="4">
        <v>118.17095500000001</v>
      </c>
      <c r="AZ33" s="4">
        <v>74</v>
      </c>
      <c r="BA33" s="4">
        <v>271</v>
      </c>
      <c r="BB33" s="4">
        <v>0</v>
      </c>
      <c r="BC33" s="4">
        <v>0</v>
      </c>
      <c r="BD33" s="4">
        <v>0</v>
      </c>
      <c r="BE33" s="4">
        <v>0</v>
      </c>
      <c r="BF33" s="4">
        <v>0</v>
      </c>
      <c r="BG33" s="4">
        <v>0</v>
      </c>
      <c r="BH33" s="4">
        <v>0</v>
      </c>
      <c r="BI33" s="4">
        <v>0</v>
      </c>
      <c r="BJ33" s="4">
        <v>498</v>
      </c>
      <c r="BK33" s="4">
        <v>59</v>
      </c>
      <c r="BL33" s="4">
        <v>0</v>
      </c>
      <c r="BM33" s="4">
        <v>0</v>
      </c>
      <c r="BN33" s="19">
        <v>2505489.77</v>
      </c>
      <c r="BO33" s="19">
        <v>124.02035202263586</v>
      </c>
    </row>
    <row r="34" spans="1:67" ht="20" customHeight="1" x14ac:dyDescent="0.15">
      <c r="A34" s="78">
        <v>42567</v>
      </c>
      <c r="B34" s="78">
        <v>42565</v>
      </c>
      <c r="C34" s="3">
        <v>28</v>
      </c>
      <c r="D34" s="4">
        <v>3354303.5</v>
      </c>
      <c r="E34" s="4">
        <v>506489</v>
      </c>
      <c r="F34" s="4">
        <v>0</v>
      </c>
      <c r="G34" s="4">
        <v>0</v>
      </c>
      <c r="H34" s="4">
        <v>0</v>
      </c>
      <c r="I34" s="4">
        <v>0</v>
      </c>
      <c r="J34" s="4">
        <v>0</v>
      </c>
      <c r="K34" s="4">
        <v>0</v>
      </c>
      <c r="L34" s="4">
        <v>0</v>
      </c>
      <c r="M34" s="19">
        <f t="shared" si="3"/>
        <v>3860792.5</v>
      </c>
      <c r="N34" s="4">
        <v>2529959.1</v>
      </c>
      <c r="O34" s="4">
        <v>144.88550000000001</v>
      </c>
      <c r="P34" s="4">
        <v>355199.3</v>
      </c>
      <c r="Q34" s="4">
        <v>128.69631799999999</v>
      </c>
      <c r="R34" s="4">
        <v>0</v>
      </c>
      <c r="S34" s="4">
        <v>0</v>
      </c>
      <c r="T34" s="4">
        <v>0</v>
      </c>
      <c r="U34" s="4">
        <v>0</v>
      </c>
      <c r="V34" s="4">
        <v>0</v>
      </c>
      <c r="W34" s="4">
        <v>0</v>
      </c>
      <c r="X34" s="4">
        <v>0</v>
      </c>
      <c r="Y34" s="4">
        <v>0</v>
      </c>
      <c r="Z34" s="4">
        <v>0</v>
      </c>
      <c r="AA34" s="4">
        <v>0</v>
      </c>
      <c r="AB34" s="4">
        <v>0</v>
      </c>
      <c r="AC34" s="4">
        <v>0</v>
      </c>
      <c r="AD34" s="4">
        <v>0</v>
      </c>
      <c r="AE34" s="4">
        <v>0</v>
      </c>
      <c r="AF34" s="19">
        <f t="shared" si="1"/>
        <v>2885158.4</v>
      </c>
      <c r="AG34" s="19">
        <f t="shared" si="4"/>
        <v>142.89240800408996</v>
      </c>
      <c r="AI34" s="78">
        <v>42203</v>
      </c>
      <c r="AJ34" s="78">
        <v>42202</v>
      </c>
      <c r="AK34" s="3">
        <v>29</v>
      </c>
      <c r="AL34" s="4">
        <v>2835761.9</v>
      </c>
      <c r="AM34" s="4">
        <v>456385.4</v>
      </c>
      <c r="AN34" s="4">
        <v>0</v>
      </c>
      <c r="AO34" s="4">
        <v>0</v>
      </c>
      <c r="AP34" s="4">
        <v>0</v>
      </c>
      <c r="AQ34" s="4">
        <v>0</v>
      </c>
      <c r="AR34" s="4">
        <v>0</v>
      </c>
      <c r="AS34" s="4">
        <v>498</v>
      </c>
      <c r="AT34" s="4">
        <v>0</v>
      </c>
      <c r="AU34" s="19">
        <v>3292645.3</v>
      </c>
      <c r="AV34" s="4">
        <v>2137881.1</v>
      </c>
      <c r="AW34" s="4">
        <v>127.522767</v>
      </c>
      <c r="AX34" s="4">
        <v>311807.2</v>
      </c>
      <c r="AY34" s="4">
        <v>119.414993</v>
      </c>
      <c r="AZ34" s="4">
        <v>0</v>
      </c>
      <c r="BA34" s="4">
        <v>0</v>
      </c>
      <c r="BB34" s="4">
        <v>0</v>
      </c>
      <c r="BC34" s="4">
        <v>0</v>
      </c>
      <c r="BD34" s="4">
        <v>0</v>
      </c>
      <c r="BE34" s="4">
        <v>0</v>
      </c>
      <c r="BF34" s="4">
        <v>0</v>
      </c>
      <c r="BG34" s="4">
        <v>0</v>
      </c>
      <c r="BH34" s="4">
        <v>0</v>
      </c>
      <c r="BI34" s="4">
        <v>0</v>
      </c>
      <c r="BJ34" s="4">
        <v>498</v>
      </c>
      <c r="BK34" s="4">
        <v>55</v>
      </c>
      <c r="BL34" s="4">
        <v>0</v>
      </c>
      <c r="BM34" s="4">
        <v>0</v>
      </c>
      <c r="BN34" s="19">
        <v>2450186.3000000003</v>
      </c>
      <c r="BO34" s="19">
        <v>126.47624304909111</v>
      </c>
    </row>
    <row r="35" spans="1:67" ht="20" customHeight="1" x14ac:dyDescent="0.15">
      <c r="A35" s="78">
        <v>42574</v>
      </c>
      <c r="B35" s="78">
        <v>42572</v>
      </c>
      <c r="C35" s="3">
        <v>29</v>
      </c>
      <c r="D35" s="4">
        <v>3445688.4</v>
      </c>
      <c r="E35" s="4">
        <v>564809.30000000005</v>
      </c>
      <c r="F35" s="4">
        <v>0</v>
      </c>
      <c r="G35" s="4">
        <v>0</v>
      </c>
      <c r="H35" s="4">
        <v>0</v>
      </c>
      <c r="I35" s="4">
        <v>0</v>
      </c>
      <c r="J35" s="4">
        <v>0</v>
      </c>
      <c r="K35" s="4">
        <v>498</v>
      </c>
      <c r="L35" s="4">
        <v>0</v>
      </c>
      <c r="M35" s="19">
        <f t="shared" si="3"/>
        <v>4010995.7</v>
      </c>
      <c r="N35" s="4">
        <v>2633611</v>
      </c>
      <c r="O35" s="4">
        <v>140.20157499999999</v>
      </c>
      <c r="P35" s="4">
        <v>374264</v>
      </c>
      <c r="Q35" s="4">
        <v>125.543511</v>
      </c>
      <c r="R35" s="4">
        <v>0</v>
      </c>
      <c r="S35" s="4">
        <v>0</v>
      </c>
      <c r="T35" s="4">
        <v>0</v>
      </c>
      <c r="U35" s="4">
        <v>0</v>
      </c>
      <c r="V35" s="4">
        <v>0</v>
      </c>
      <c r="W35" s="4">
        <v>0</v>
      </c>
      <c r="X35" s="4">
        <v>0</v>
      </c>
      <c r="Y35" s="4">
        <v>0</v>
      </c>
      <c r="Z35" s="4">
        <v>0</v>
      </c>
      <c r="AA35" s="4">
        <v>0</v>
      </c>
      <c r="AB35" s="4">
        <v>498</v>
      </c>
      <c r="AC35" s="4">
        <v>59</v>
      </c>
      <c r="AD35" s="4">
        <v>0</v>
      </c>
      <c r="AE35" s="4">
        <v>0</v>
      </c>
      <c r="AF35" s="19">
        <f t="shared" si="1"/>
        <v>3008373</v>
      </c>
      <c r="AG35" s="19">
        <f t="shared" si="4"/>
        <v>138.36456075700352</v>
      </c>
      <c r="AI35" s="78">
        <v>42210</v>
      </c>
      <c r="AJ35" s="78">
        <v>42209</v>
      </c>
      <c r="AK35" s="3">
        <v>30</v>
      </c>
      <c r="AL35" s="4">
        <v>3042619.6</v>
      </c>
      <c r="AM35" s="4">
        <v>490603.1</v>
      </c>
      <c r="AN35" s="4">
        <v>205</v>
      </c>
      <c r="AO35" s="4">
        <v>0</v>
      </c>
      <c r="AP35" s="4">
        <v>0</v>
      </c>
      <c r="AQ35" s="4">
        <v>0</v>
      </c>
      <c r="AR35" s="4">
        <v>0</v>
      </c>
      <c r="AS35" s="4">
        <v>498</v>
      </c>
      <c r="AT35" s="4">
        <v>0</v>
      </c>
      <c r="AU35" s="19">
        <v>3533925.7</v>
      </c>
      <c r="AV35" s="4">
        <v>2129311.7000000002</v>
      </c>
      <c r="AW35" s="4">
        <v>129.36339799999999</v>
      </c>
      <c r="AX35" s="4">
        <v>328178.2</v>
      </c>
      <c r="AY35" s="4">
        <v>123.047759</v>
      </c>
      <c r="AZ35" s="4">
        <v>205</v>
      </c>
      <c r="BA35" s="4">
        <v>199.4</v>
      </c>
      <c r="BB35" s="4">
        <v>0</v>
      </c>
      <c r="BC35" s="4">
        <v>0</v>
      </c>
      <c r="BD35" s="4">
        <v>0</v>
      </c>
      <c r="BE35" s="4">
        <v>0</v>
      </c>
      <c r="BF35" s="4">
        <v>0</v>
      </c>
      <c r="BG35" s="4">
        <v>0</v>
      </c>
      <c r="BH35" s="4">
        <v>0</v>
      </c>
      <c r="BI35" s="4">
        <v>0</v>
      </c>
      <c r="BJ35" s="4">
        <v>498</v>
      </c>
      <c r="BK35" s="4">
        <v>53</v>
      </c>
      <c r="BL35" s="4">
        <v>0</v>
      </c>
      <c r="BM35" s="4">
        <v>0</v>
      </c>
      <c r="BN35" s="19">
        <v>2458192.9000000004</v>
      </c>
      <c r="BO35" s="19">
        <v>128.51060629774432</v>
      </c>
    </row>
    <row r="36" spans="1:67" ht="20" customHeight="1" x14ac:dyDescent="0.15">
      <c r="A36" s="78">
        <v>42581</v>
      </c>
      <c r="B36" s="78">
        <v>42579</v>
      </c>
      <c r="C36" s="3">
        <v>30</v>
      </c>
      <c r="D36" s="4">
        <v>2873623.9</v>
      </c>
      <c r="E36" s="4">
        <v>487846.9</v>
      </c>
      <c r="F36" s="4">
        <v>0</v>
      </c>
      <c r="G36" s="4">
        <v>0</v>
      </c>
      <c r="H36" s="4">
        <v>0</v>
      </c>
      <c r="I36" s="4">
        <v>0</v>
      </c>
      <c r="J36" s="4">
        <v>0</v>
      </c>
      <c r="K36" s="4">
        <v>496</v>
      </c>
      <c r="L36" s="4">
        <v>0</v>
      </c>
      <c r="M36" s="19">
        <f t="shared" si="3"/>
        <v>3361966.8</v>
      </c>
      <c r="N36" s="4">
        <v>2337144.4</v>
      </c>
      <c r="O36" s="4">
        <v>137.507071</v>
      </c>
      <c r="P36" s="4">
        <v>354408.2</v>
      </c>
      <c r="Q36" s="4">
        <v>124.47444299999999</v>
      </c>
      <c r="R36" s="4">
        <v>0</v>
      </c>
      <c r="S36" s="4">
        <v>0</v>
      </c>
      <c r="T36" s="4">
        <v>0</v>
      </c>
      <c r="U36" s="4">
        <v>0</v>
      </c>
      <c r="V36" s="4">
        <v>0</v>
      </c>
      <c r="W36" s="4">
        <v>0</v>
      </c>
      <c r="X36" s="4">
        <v>0</v>
      </c>
      <c r="Y36" s="4">
        <v>0</v>
      </c>
      <c r="Z36" s="4">
        <v>0</v>
      </c>
      <c r="AA36" s="4">
        <v>0</v>
      </c>
      <c r="AB36" s="4">
        <v>496</v>
      </c>
      <c r="AC36" s="4">
        <v>49</v>
      </c>
      <c r="AD36" s="4">
        <v>0</v>
      </c>
      <c r="AE36" s="4">
        <v>0</v>
      </c>
      <c r="AF36" s="19">
        <f t="shared" si="1"/>
        <v>2692048.6</v>
      </c>
      <c r="AG36" s="19">
        <f t="shared" si="4"/>
        <v>135.77501841448367</v>
      </c>
      <c r="AI36" s="78">
        <v>42217</v>
      </c>
      <c r="AJ36" s="78">
        <v>42214</v>
      </c>
      <c r="AK36" s="3">
        <v>31</v>
      </c>
      <c r="AL36" s="4">
        <v>2928180</v>
      </c>
      <c r="AM36" s="4">
        <v>444882.6</v>
      </c>
      <c r="AN36" s="4">
        <v>64</v>
      </c>
      <c r="AO36" s="4">
        <v>0</v>
      </c>
      <c r="AP36" s="4">
        <v>0</v>
      </c>
      <c r="AQ36" s="4">
        <v>0</v>
      </c>
      <c r="AR36" s="4">
        <v>0</v>
      </c>
      <c r="AS36" s="4">
        <v>0</v>
      </c>
      <c r="AT36" s="4">
        <v>0</v>
      </c>
      <c r="AU36" s="19">
        <v>3373126.6</v>
      </c>
      <c r="AV36" s="4">
        <v>2164765.4</v>
      </c>
      <c r="AW36" s="4">
        <v>127.723837</v>
      </c>
      <c r="AX36" s="4">
        <v>305411.3</v>
      </c>
      <c r="AY36" s="4">
        <v>120.12811000000001</v>
      </c>
      <c r="AZ36" s="4">
        <v>64</v>
      </c>
      <c r="BA36" s="4">
        <v>206</v>
      </c>
      <c r="BB36" s="4">
        <v>0</v>
      </c>
      <c r="BC36" s="4">
        <v>0</v>
      </c>
      <c r="BD36" s="4">
        <v>0</v>
      </c>
      <c r="BE36" s="4">
        <v>0</v>
      </c>
      <c r="BF36" s="4">
        <v>0</v>
      </c>
      <c r="BG36" s="4">
        <v>0</v>
      </c>
      <c r="BH36" s="4">
        <v>0</v>
      </c>
      <c r="BI36" s="4">
        <v>0</v>
      </c>
      <c r="BJ36" s="4">
        <v>0</v>
      </c>
      <c r="BK36" s="4">
        <v>0</v>
      </c>
      <c r="BL36" s="4">
        <v>0</v>
      </c>
      <c r="BM36" s="4">
        <v>0</v>
      </c>
      <c r="BN36" s="19">
        <v>2470240.6999999997</v>
      </c>
      <c r="BO36" s="19">
        <v>126.78675779833229</v>
      </c>
    </row>
    <row r="37" spans="1:67" ht="20" customHeight="1" x14ac:dyDescent="0.15">
      <c r="A37" s="78">
        <v>42588</v>
      </c>
      <c r="B37" s="78">
        <v>42585</v>
      </c>
      <c r="C37" s="3">
        <v>31</v>
      </c>
      <c r="D37" s="4">
        <v>3055499.1</v>
      </c>
      <c r="E37" s="4">
        <v>539676</v>
      </c>
      <c r="F37" s="4">
        <v>0</v>
      </c>
      <c r="G37" s="4">
        <v>0</v>
      </c>
      <c r="H37" s="4">
        <v>0</v>
      </c>
      <c r="I37" s="4">
        <v>0</v>
      </c>
      <c r="J37" s="4">
        <v>0</v>
      </c>
      <c r="K37" s="4">
        <v>498</v>
      </c>
      <c r="L37" s="4">
        <v>0</v>
      </c>
      <c r="M37" s="19">
        <f t="shared" si="3"/>
        <v>3595673.1</v>
      </c>
      <c r="N37" s="4">
        <v>2227055.4</v>
      </c>
      <c r="O37" s="4">
        <v>133.36288200000001</v>
      </c>
      <c r="P37" s="4">
        <v>390658.5</v>
      </c>
      <c r="Q37" s="4">
        <v>126.371455</v>
      </c>
      <c r="R37" s="4">
        <v>0</v>
      </c>
      <c r="S37" s="4">
        <v>0</v>
      </c>
      <c r="T37" s="4">
        <v>0</v>
      </c>
      <c r="U37" s="4">
        <v>0</v>
      </c>
      <c r="V37" s="4">
        <v>0</v>
      </c>
      <c r="W37" s="4">
        <v>0</v>
      </c>
      <c r="X37" s="4">
        <v>0</v>
      </c>
      <c r="Y37" s="4">
        <v>0</v>
      </c>
      <c r="Z37" s="4">
        <v>0</v>
      </c>
      <c r="AA37" s="4">
        <v>0</v>
      </c>
      <c r="AB37" s="4">
        <v>498</v>
      </c>
      <c r="AC37" s="4">
        <v>58</v>
      </c>
      <c r="AD37" s="4">
        <v>0</v>
      </c>
      <c r="AE37" s="4">
        <v>0</v>
      </c>
      <c r="AF37" s="19">
        <f t="shared" si="1"/>
        <v>2618211.9</v>
      </c>
      <c r="AG37" s="19">
        <f t="shared" si="4"/>
        <v>132.30536977193495</v>
      </c>
      <c r="AI37" s="78">
        <v>42224</v>
      </c>
      <c r="AJ37" s="78">
        <v>42221</v>
      </c>
      <c r="AK37" s="3">
        <v>32</v>
      </c>
      <c r="AL37" s="4">
        <v>3046229.9</v>
      </c>
      <c r="AM37" s="4">
        <v>509717.7</v>
      </c>
      <c r="AN37" s="4">
        <v>164</v>
      </c>
      <c r="AO37" s="4">
        <v>0</v>
      </c>
      <c r="AP37" s="4">
        <v>0</v>
      </c>
      <c r="AQ37" s="4">
        <v>0</v>
      </c>
      <c r="AR37" s="4">
        <v>0</v>
      </c>
      <c r="AS37" s="4">
        <v>996</v>
      </c>
      <c r="AT37" s="4">
        <v>0</v>
      </c>
      <c r="AU37" s="19">
        <v>3557107.6</v>
      </c>
      <c r="AV37" s="4">
        <v>2319550.4</v>
      </c>
      <c r="AW37" s="4">
        <v>128.20551599999999</v>
      </c>
      <c r="AX37" s="4">
        <v>335302.3</v>
      </c>
      <c r="AY37" s="4">
        <v>118.710998</v>
      </c>
      <c r="AZ37" s="4">
        <v>164</v>
      </c>
      <c r="BA37" s="4">
        <v>258.43902400000002</v>
      </c>
      <c r="BB37" s="4">
        <v>0</v>
      </c>
      <c r="BC37" s="4">
        <v>0</v>
      </c>
      <c r="BD37" s="4">
        <v>0</v>
      </c>
      <c r="BE37" s="4">
        <v>0</v>
      </c>
      <c r="BF37" s="4">
        <v>0</v>
      </c>
      <c r="BG37" s="4">
        <v>0</v>
      </c>
      <c r="BH37" s="4">
        <v>0</v>
      </c>
      <c r="BI37" s="4">
        <v>0</v>
      </c>
      <c r="BJ37" s="4">
        <v>996</v>
      </c>
      <c r="BK37" s="4">
        <v>45.5</v>
      </c>
      <c r="BL37" s="4">
        <v>0</v>
      </c>
      <c r="BM37" s="4">
        <v>0</v>
      </c>
      <c r="BN37" s="19">
        <v>2656012.6999999997</v>
      </c>
      <c r="BO37" s="19">
        <v>126.98392917497637</v>
      </c>
    </row>
    <row r="38" spans="1:67" ht="20" customHeight="1" x14ac:dyDescent="0.15">
      <c r="A38" s="78">
        <v>42595</v>
      </c>
      <c r="B38" s="78">
        <v>42592</v>
      </c>
      <c r="C38" s="3">
        <v>32</v>
      </c>
      <c r="D38" s="4">
        <v>3620487.1</v>
      </c>
      <c r="E38" s="4">
        <v>628889.5</v>
      </c>
      <c r="F38" s="4">
        <v>0</v>
      </c>
      <c r="G38" s="4">
        <v>0</v>
      </c>
      <c r="H38" s="4">
        <v>0</v>
      </c>
      <c r="I38" s="4">
        <v>0</v>
      </c>
      <c r="J38" s="4">
        <v>0</v>
      </c>
      <c r="K38" s="4">
        <v>0</v>
      </c>
      <c r="L38" s="4">
        <v>0</v>
      </c>
      <c r="M38" s="19">
        <f t="shared" si="3"/>
        <v>4249376.5999999996</v>
      </c>
      <c r="N38" s="4">
        <v>2740893.7</v>
      </c>
      <c r="O38" s="4">
        <v>129.45662400000001</v>
      </c>
      <c r="P38" s="4">
        <v>419123.1</v>
      </c>
      <c r="Q38" s="4">
        <v>124.43195</v>
      </c>
      <c r="R38" s="4">
        <v>0</v>
      </c>
      <c r="S38" s="4">
        <v>0</v>
      </c>
      <c r="T38" s="4">
        <v>0</v>
      </c>
      <c r="U38" s="4">
        <v>0</v>
      </c>
      <c r="V38" s="4">
        <v>0</v>
      </c>
      <c r="W38" s="4">
        <v>0</v>
      </c>
      <c r="X38" s="4">
        <v>0</v>
      </c>
      <c r="Y38" s="4">
        <v>0</v>
      </c>
      <c r="Z38" s="4">
        <v>0</v>
      </c>
      <c r="AA38" s="4">
        <v>0</v>
      </c>
      <c r="AB38" s="4">
        <v>0</v>
      </c>
      <c r="AC38" s="4">
        <v>0</v>
      </c>
      <c r="AD38" s="4">
        <v>0</v>
      </c>
      <c r="AE38" s="4">
        <v>0</v>
      </c>
      <c r="AF38" s="19">
        <f t="shared" si="1"/>
        <v>3160016.8000000003</v>
      </c>
      <c r="AG38" s="19">
        <f t="shared" si="4"/>
        <v>128.79018547240437</v>
      </c>
      <c r="AI38" s="78">
        <v>42231</v>
      </c>
      <c r="AJ38" s="78">
        <v>42228</v>
      </c>
      <c r="AK38" s="3">
        <v>33</v>
      </c>
      <c r="AL38" s="4">
        <v>3361147.42</v>
      </c>
      <c r="AM38" s="4">
        <v>542292.9</v>
      </c>
      <c r="AN38" s="4">
        <v>124</v>
      </c>
      <c r="AO38" s="4">
        <v>0</v>
      </c>
      <c r="AP38" s="4">
        <v>0</v>
      </c>
      <c r="AQ38" s="4">
        <v>0</v>
      </c>
      <c r="AR38" s="4">
        <v>0</v>
      </c>
      <c r="AS38" s="4">
        <v>0</v>
      </c>
      <c r="AT38" s="4">
        <v>0</v>
      </c>
      <c r="AU38" s="19">
        <v>3903564.32</v>
      </c>
      <c r="AV38" s="4">
        <v>2476429.3199999998</v>
      </c>
      <c r="AW38" s="4">
        <v>124.480222</v>
      </c>
      <c r="AX38" s="4">
        <v>391319</v>
      </c>
      <c r="AY38" s="4">
        <v>115.566653</v>
      </c>
      <c r="AZ38" s="4">
        <v>124</v>
      </c>
      <c r="BA38" s="4">
        <v>222</v>
      </c>
      <c r="BB38" s="4">
        <v>0</v>
      </c>
      <c r="BC38" s="4">
        <v>0</v>
      </c>
      <c r="BD38" s="4">
        <v>0</v>
      </c>
      <c r="BE38" s="4">
        <v>0</v>
      </c>
      <c r="BF38" s="4">
        <v>0</v>
      </c>
      <c r="BG38" s="4">
        <v>0</v>
      </c>
      <c r="BH38" s="4">
        <v>0</v>
      </c>
      <c r="BI38" s="4">
        <v>0</v>
      </c>
      <c r="BJ38" s="4">
        <v>0</v>
      </c>
      <c r="BK38" s="4">
        <v>0</v>
      </c>
      <c r="BL38" s="4">
        <v>0</v>
      </c>
      <c r="BM38" s="4">
        <v>0</v>
      </c>
      <c r="BN38" s="19">
        <v>2867872.32</v>
      </c>
      <c r="BO38" s="19">
        <v>123.2681888035434</v>
      </c>
    </row>
    <row r="39" spans="1:67" ht="20" customHeight="1" x14ac:dyDescent="0.15">
      <c r="A39" s="78">
        <v>42602</v>
      </c>
      <c r="B39" s="78">
        <v>42599</v>
      </c>
      <c r="C39" s="3">
        <v>33</v>
      </c>
      <c r="D39" s="4">
        <v>3176321.3</v>
      </c>
      <c r="E39" s="4">
        <v>538360.9</v>
      </c>
      <c r="F39" s="4">
        <v>0</v>
      </c>
      <c r="G39" s="4">
        <v>0</v>
      </c>
      <c r="H39" s="4">
        <v>0</v>
      </c>
      <c r="I39" s="4">
        <v>0</v>
      </c>
      <c r="J39" s="4">
        <v>0</v>
      </c>
      <c r="K39" s="4">
        <v>498</v>
      </c>
      <c r="L39" s="4">
        <v>0</v>
      </c>
      <c r="M39" s="19">
        <f t="shared" si="3"/>
        <v>3715180.1999999997</v>
      </c>
      <c r="N39" s="7">
        <v>2138651.1</v>
      </c>
      <c r="O39" s="7">
        <v>126.39704</v>
      </c>
      <c r="P39" s="4">
        <v>358348.6</v>
      </c>
      <c r="Q39" s="4">
        <v>117.61679100000001</v>
      </c>
      <c r="R39" s="4">
        <v>0</v>
      </c>
      <c r="S39" s="4">
        <v>0</v>
      </c>
      <c r="T39" s="4">
        <v>0</v>
      </c>
      <c r="U39" s="4">
        <v>0</v>
      </c>
      <c r="V39" s="4">
        <v>0</v>
      </c>
      <c r="W39" s="4">
        <v>0</v>
      </c>
      <c r="X39" s="4">
        <v>0</v>
      </c>
      <c r="Y39" s="4">
        <v>0</v>
      </c>
      <c r="Z39" s="4">
        <v>0</v>
      </c>
      <c r="AA39" s="4">
        <v>0</v>
      </c>
      <c r="AB39" s="4">
        <v>498</v>
      </c>
      <c r="AC39" s="4">
        <v>66</v>
      </c>
      <c r="AD39" s="4">
        <v>0</v>
      </c>
      <c r="AE39" s="4">
        <v>0</v>
      </c>
      <c r="AF39" s="19">
        <f t="shared" si="1"/>
        <v>2497497.7000000002</v>
      </c>
      <c r="AG39" s="19">
        <f t="shared" si="4"/>
        <v>125.12517990470485</v>
      </c>
      <c r="AI39" s="78">
        <v>42238</v>
      </c>
      <c r="AJ39" s="78">
        <v>42235</v>
      </c>
      <c r="AK39" s="3">
        <v>34</v>
      </c>
      <c r="AL39" s="4">
        <v>3334164.3</v>
      </c>
      <c r="AM39" s="4">
        <v>539338.9</v>
      </c>
      <c r="AN39" s="4">
        <v>164</v>
      </c>
      <c r="AO39" s="4">
        <v>0</v>
      </c>
      <c r="AP39" s="4">
        <v>0</v>
      </c>
      <c r="AQ39" s="4">
        <v>0</v>
      </c>
      <c r="AR39" s="4">
        <v>0</v>
      </c>
      <c r="AS39" s="4">
        <v>498</v>
      </c>
      <c r="AT39" s="4">
        <v>0</v>
      </c>
      <c r="AU39" s="19">
        <v>3874165.1999999997</v>
      </c>
      <c r="AV39" s="7">
        <v>2369450.2999999998</v>
      </c>
      <c r="AW39" s="7">
        <v>121.539939</v>
      </c>
      <c r="AX39" s="4">
        <v>372665.1</v>
      </c>
      <c r="AY39" s="4">
        <v>115.70070699999999</v>
      </c>
      <c r="AZ39" s="4">
        <v>164</v>
      </c>
      <c r="BA39" s="4">
        <v>216.5</v>
      </c>
      <c r="BB39" s="4">
        <v>0</v>
      </c>
      <c r="BC39" s="4">
        <v>0</v>
      </c>
      <c r="BD39" s="4">
        <v>0</v>
      </c>
      <c r="BE39" s="4">
        <v>0</v>
      </c>
      <c r="BF39" s="4">
        <v>0</v>
      </c>
      <c r="BG39" s="4">
        <v>0</v>
      </c>
      <c r="BH39" s="4">
        <v>0</v>
      </c>
      <c r="BI39" s="4">
        <v>0</v>
      </c>
      <c r="BJ39" s="4">
        <v>498</v>
      </c>
      <c r="BK39" s="4">
        <v>40</v>
      </c>
      <c r="BL39" s="4">
        <v>0</v>
      </c>
      <c r="BM39" s="4">
        <v>0</v>
      </c>
      <c r="BN39" s="19">
        <v>2742777.4</v>
      </c>
      <c r="BO39" s="19">
        <v>120.73742713125658</v>
      </c>
    </row>
    <row r="40" spans="1:67" ht="20" customHeight="1" x14ac:dyDescent="0.15">
      <c r="A40" s="78">
        <v>42609</v>
      </c>
      <c r="B40" s="78">
        <v>42606</v>
      </c>
      <c r="C40" s="3">
        <v>34</v>
      </c>
      <c r="D40" s="4">
        <v>3439662.4</v>
      </c>
      <c r="E40" s="4">
        <v>497571.4</v>
      </c>
      <c r="F40" s="4">
        <v>0</v>
      </c>
      <c r="G40" s="4">
        <v>0</v>
      </c>
      <c r="H40" s="4">
        <v>0</v>
      </c>
      <c r="I40" s="4">
        <v>0</v>
      </c>
      <c r="J40" s="4">
        <v>0</v>
      </c>
      <c r="K40" s="4">
        <v>1495</v>
      </c>
      <c r="L40" s="4">
        <v>0</v>
      </c>
      <c r="M40" s="19">
        <f t="shared" si="3"/>
        <v>3938728.8</v>
      </c>
      <c r="N40" s="4">
        <v>2473689.6</v>
      </c>
      <c r="O40" s="4">
        <v>128.15449699999999</v>
      </c>
      <c r="P40" s="4">
        <v>330806</v>
      </c>
      <c r="Q40" s="4">
        <v>120.809427</v>
      </c>
      <c r="R40" s="4">
        <v>0</v>
      </c>
      <c r="S40" s="4">
        <v>0</v>
      </c>
      <c r="T40" s="4">
        <v>0</v>
      </c>
      <c r="U40" s="4">
        <v>0</v>
      </c>
      <c r="V40" s="4">
        <v>0</v>
      </c>
      <c r="W40" s="4">
        <v>0</v>
      </c>
      <c r="X40" s="4">
        <v>0</v>
      </c>
      <c r="Y40" s="4">
        <v>0</v>
      </c>
      <c r="Z40" s="4">
        <v>0</v>
      </c>
      <c r="AA40" s="4">
        <v>0</v>
      </c>
      <c r="AB40" s="4">
        <v>1495</v>
      </c>
      <c r="AC40" s="4">
        <v>48.333109999999998</v>
      </c>
      <c r="AD40" s="4">
        <v>0</v>
      </c>
      <c r="AE40" s="4">
        <v>0</v>
      </c>
      <c r="AF40" s="19">
        <f t="shared" si="1"/>
        <v>2805990.6</v>
      </c>
      <c r="AG40" s="19">
        <f t="shared" si="4"/>
        <v>127.24603843282411</v>
      </c>
      <c r="AI40" s="78">
        <v>42245</v>
      </c>
      <c r="AJ40" s="78">
        <v>42242</v>
      </c>
      <c r="AK40" s="3">
        <v>35</v>
      </c>
      <c r="AL40" s="4">
        <v>3686643.9</v>
      </c>
      <c r="AM40" s="4">
        <v>606526.4</v>
      </c>
      <c r="AN40" s="4">
        <v>0</v>
      </c>
      <c r="AO40" s="4">
        <v>0</v>
      </c>
      <c r="AP40" s="4">
        <v>0</v>
      </c>
      <c r="AQ40" s="4">
        <v>0</v>
      </c>
      <c r="AR40" s="4">
        <v>0</v>
      </c>
      <c r="AS40" s="4">
        <v>498</v>
      </c>
      <c r="AT40" s="4">
        <v>0</v>
      </c>
      <c r="AU40" s="19">
        <v>4293668.3</v>
      </c>
      <c r="AV40" s="4">
        <v>2572552.9</v>
      </c>
      <c r="AW40" s="4">
        <v>120.059877</v>
      </c>
      <c r="AX40" s="4">
        <v>399218.8</v>
      </c>
      <c r="AY40" s="4">
        <v>113.41008100000001</v>
      </c>
      <c r="AZ40" s="4">
        <v>0</v>
      </c>
      <c r="BA40" s="4">
        <v>0</v>
      </c>
      <c r="BB40" s="4">
        <v>0</v>
      </c>
      <c r="BC40" s="4">
        <v>0</v>
      </c>
      <c r="BD40" s="4">
        <v>0</v>
      </c>
      <c r="BE40" s="4">
        <v>0</v>
      </c>
      <c r="BF40" s="4">
        <v>0</v>
      </c>
      <c r="BG40" s="4">
        <v>0</v>
      </c>
      <c r="BH40" s="4">
        <v>0</v>
      </c>
      <c r="BI40" s="4">
        <v>0</v>
      </c>
      <c r="BJ40" s="4">
        <v>0</v>
      </c>
      <c r="BK40" s="4">
        <v>0</v>
      </c>
      <c r="BL40" s="4">
        <v>0</v>
      </c>
      <c r="BM40" s="4">
        <v>0</v>
      </c>
      <c r="BN40" s="19">
        <v>2971771.6999999997</v>
      </c>
      <c r="BO40" s="19">
        <v>119.16656356701833</v>
      </c>
    </row>
    <row r="41" spans="1:67" ht="20" customHeight="1" x14ac:dyDescent="0.15">
      <c r="A41" s="78">
        <v>42616</v>
      </c>
      <c r="B41" s="78">
        <v>42613</v>
      </c>
      <c r="C41" s="3">
        <v>35</v>
      </c>
      <c r="D41" s="4">
        <v>3546220.1</v>
      </c>
      <c r="E41" s="4">
        <v>580955.80000000005</v>
      </c>
      <c r="F41" s="4">
        <v>0</v>
      </c>
      <c r="G41" s="4">
        <v>0</v>
      </c>
      <c r="H41" s="4">
        <v>0</v>
      </c>
      <c r="I41" s="4">
        <v>0</v>
      </c>
      <c r="J41" s="4">
        <v>0</v>
      </c>
      <c r="K41" s="4">
        <v>498</v>
      </c>
      <c r="L41" s="4">
        <v>0</v>
      </c>
      <c r="M41" s="19">
        <f t="shared" si="3"/>
        <v>4127673.9000000004</v>
      </c>
      <c r="N41" s="4">
        <v>2657875.1</v>
      </c>
      <c r="O41" s="4">
        <v>131.11207400000001</v>
      </c>
      <c r="P41" s="4">
        <v>474685.9</v>
      </c>
      <c r="Q41" s="4">
        <v>124.307474</v>
      </c>
      <c r="R41" s="4">
        <v>0</v>
      </c>
      <c r="S41" s="4">
        <v>0</v>
      </c>
      <c r="T41" s="4">
        <v>0</v>
      </c>
      <c r="U41" s="4">
        <v>0</v>
      </c>
      <c r="V41" s="4">
        <v>0</v>
      </c>
      <c r="W41" s="4">
        <v>0</v>
      </c>
      <c r="X41" s="4">
        <v>0</v>
      </c>
      <c r="Y41" s="4">
        <v>0</v>
      </c>
      <c r="Z41" s="4">
        <v>0</v>
      </c>
      <c r="AA41" s="4">
        <v>0</v>
      </c>
      <c r="AB41" s="4">
        <v>498</v>
      </c>
      <c r="AC41" s="4">
        <v>57</v>
      </c>
      <c r="AD41" s="4">
        <v>0</v>
      </c>
      <c r="AE41" s="4">
        <v>0</v>
      </c>
      <c r="AF41" s="19">
        <f t="shared" si="1"/>
        <v>3133059</v>
      </c>
      <c r="AG41" s="19">
        <f t="shared" si="4"/>
        <v>130.06933733656916</v>
      </c>
      <c r="AI41" s="78">
        <v>42252</v>
      </c>
      <c r="AJ41" s="78">
        <v>42250</v>
      </c>
      <c r="AK41" s="3">
        <v>36</v>
      </c>
      <c r="AL41" s="4">
        <v>3671944.3</v>
      </c>
      <c r="AM41" s="4">
        <v>554170.9</v>
      </c>
      <c r="AN41" s="4">
        <v>204</v>
      </c>
      <c r="AO41" s="4">
        <v>0</v>
      </c>
      <c r="AP41" s="4">
        <v>0</v>
      </c>
      <c r="AQ41" s="4">
        <v>0</v>
      </c>
      <c r="AR41" s="4">
        <v>0</v>
      </c>
      <c r="AS41" s="4">
        <v>498</v>
      </c>
      <c r="AT41" s="4">
        <v>0</v>
      </c>
      <c r="AU41" s="19">
        <v>4226817.2</v>
      </c>
      <c r="AV41" s="4">
        <v>2687671.1</v>
      </c>
      <c r="AW41" s="4">
        <v>121.594922</v>
      </c>
      <c r="AX41" s="4">
        <v>397818.7</v>
      </c>
      <c r="AY41" s="4">
        <v>114.50706099999999</v>
      </c>
      <c r="AZ41" s="4">
        <v>171</v>
      </c>
      <c r="BA41" s="4">
        <v>151.75438500000001</v>
      </c>
      <c r="BB41" s="4">
        <v>0</v>
      </c>
      <c r="BC41" s="4">
        <v>0</v>
      </c>
      <c r="BD41" s="4">
        <v>0</v>
      </c>
      <c r="BE41" s="4">
        <v>0</v>
      </c>
      <c r="BF41" s="4">
        <v>0</v>
      </c>
      <c r="BG41" s="4">
        <v>0</v>
      </c>
      <c r="BH41" s="4">
        <v>0</v>
      </c>
      <c r="BI41" s="4">
        <v>0</v>
      </c>
      <c r="BJ41" s="4">
        <v>498</v>
      </c>
      <c r="BK41" s="4">
        <v>40</v>
      </c>
      <c r="BL41" s="4">
        <v>0</v>
      </c>
      <c r="BM41" s="4">
        <v>0</v>
      </c>
      <c r="BN41" s="19">
        <v>3086158.8000000003</v>
      </c>
      <c r="BO41" s="19">
        <v>120.6697717284768</v>
      </c>
    </row>
    <row r="42" spans="1:67" ht="20" customHeight="1" x14ac:dyDescent="0.15">
      <c r="A42" s="78">
        <v>42623</v>
      </c>
      <c r="B42" s="78">
        <v>42620</v>
      </c>
      <c r="C42" s="11">
        <v>36</v>
      </c>
      <c r="D42" s="93">
        <v>3683432.4</v>
      </c>
      <c r="E42" s="93">
        <v>529539.69999999995</v>
      </c>
      <c r="F42" s="4">
        <v>0</v>
      </c>
      <c r="G42" s="4">
        <v>0</v>
      </c>
      <c r="H42" s="4">
        <v>0</v>
      </c>
      <c r="I42" s="4">
        <v>0</v>
      </c>
      <c r="J42" s="4">
        <v>0</v>
      </c>
      <c r="K42" s="93">
        <v>1495</v>
      </c>
      <c r="L42" s="4">
        <v>0</v>
      </c>
      <c r="M42" s="19">
        <f t="shared" si="3"/>
        <v>4214467.0999999996</v>
      </c>
      <c r="N42" s="93">
        <v>2817184.4</v>
      </c>
      <c r="O42" s="93">
        <v>132.36865299999999</v>
      </c>
      <c r="P42" s="93">
        <v>405273.5</v>
      </c>
      <c r="Q42" s="93">
        <v>125.832419</v>
      </c>
      <c r="R42" s="4">
        <v>0</v>
      </c>
      <c r="S42" s="4">
        <v>0</v>
      </c>
      <c r="T42" s="4">
        <v>0</v>
      </c>
      <c r="U42" s="4">
        <v>0</v>
      </c>
      <c r="V42" s="4">
        <v>0</v>
      </c>
      <c r="W42" s="4">
        <v>0</v>
      </c>
      <c r="X42" s="4">
        <v>0</v>
      </c>
      <c r="Y42" s="4">
        <v>0</v>
      </c>
      <c r="Z42" s="4">
        <v>0</v>
      </c>
      <c r="AA42" s="4">
        <v>0</v>
      </c>
      <c r="AB42" s="93">
        <v>1495</v>
      </c>
      <c r="AC42" s="93">
        <v>51.332441000000003</v>
      </c>
      <c r="AD42" s="4">
        <v>0</v>
      </c>
      <c r="AE42" s="4">
        <v>0</v>
      </c>
      <c r="AF42" s="19">
        <f t="shared" si="1"/>
        <v>3223952.9</v>
      </c>
      <c r="AG42" s="19">
        <f t="shared" si="4"/>
        <v>131.50942470080898</v>
      </c>
      <c r="AI42" s="78">
        <v>42259</v>
      </c>
      <c r="AJ42" s="78">
        <v>42256</v>
      </c>
      <c r="AK42" s="3">
        <v>37</v>
      </c>
      <c r="AL42" s="4">
        <v>3371690.4</v>
      </c>
      <c r="AM42" s="4">
        <v>528306.9</v>
      </c>
      <c r="AN42" s="4">
        <v>221</v>
      </c>
      <c r="AO42" s="4">
        <v>0</v>
      </c>
      <c r="AP42" s="4">
        <v>0</v>
      </c>
      <c r="AQ42" s="4">
        <v>0</v>
      </c>
      <c r="AR42" s="4">
        <v>0</v>
      </c>
      <c r="AS42" s="4">
        <v>498</v>
      </c>
      <c r="AT42" s="4">
        <v>0</v>
      </c>
      <c r="AU42" s="19">
        <v>3900716.3</v>
      </c>
      <c r="AV42" s="4">
        <v>2481108.6</v>
      </c>
      <c r="AW42" s="4">
        <v>119.262682</v>
      </c>
      <c r="AX42" s="4">
        <v>354037.8</v>
      </c>
      <c r="AY42" s="4">
        <v>110.64935699999999</v>
      </c>
      <c r="AZ42" s="4">
        <v>55</v>
      </c>
      <c r="BA42" s="4">
        <v>226</v>
      </c>
      <c r="BB42" s="4">
        <v>0</v>
      </c>
      <c r="BC42" s="4">
        <v>0</v>
      </c>
      <c r="BD42" s="4">
        <v>0</v>
      </c>
      <c r="BE42" s="4">
        <v>0</v>
      </c>
      <c r="BF42" s="4">
        <v>0</v>
      </c>
      <c r="BG42" s="4">
        <v>0</v>
      </c>
      <c r="BH42" s="4">
        <v>0</v>
      </c>
      <c r="BI42" s="4">
        <v>0</v>
      </c>
      <c r="BJ42" s="4">
        <v>498</v>
      </c>
      <c r="BK42" s="4">
        <v>40</v>
      </c>
      <c r="BL42" s="4">
        <v>0</v>
      </c>
      <c r="BM42" s="4">
        <v>0</v>
      </c>
      <c r="BN42" s="19">
        <v>2835699.4</v>
      </c>
      <c r="BO42" s="19">
        <v>118.1754564298881</v>
      </c>
    </row>
    <row r="43" spans="1:67" ht="20" customHeight="1" x14ac:dyDescent="0.15">
      <c r="A43" s="78">
        <v>42630</v>
      </c>
      <c r="B43" s="78">
        <v>42627</v>
      </c>
      <c r="C43" s="3">
        <v>37</v>
      </c>
      <c r="D43" s="94">
        <v>4157519.3</v>
      </c>
      <c r="E43" s="94">
        <v>599095.4</v>
      </c>
      <c r="F43" s="4">
        <v>0</v>
      </c>
      <c r="G43" s="4">
        <v>0</v>
      </c>
      <c r="H43" s="4">
        <v>0</v>
      </c>
      <c r="I43" s="4">
        <v>0</v>
      </c>
      <c r="J43" s="4">
        <v>0</v>
      </c>
      <c r="K43" s="94">
        <v>1495</v>
      </c>
      <c r="L43" s="4">
        <v>0</v>
      </c>
      <c r="M43" s="19">
        <f t="shared" si="3"/>
        <v>4758109.7</v>
      </c>
      <c r="N43" s="94">
        <v>2955208.5</v>
      </c>
      <c r="O43" s="94">
        <v>130.77930000000001</v>
      </c>
      <c r="P43" s="94">
        <v>452345</v>
      </c>
      <c r="Q43" s="94">
        <v>123.56475399999999</v>
      </c>
      <c r="R43" s="4">
        <v>0</v>
      </c>
      <c r="S43" s="4">
        <v>0</v>
      </c>
      <c r="T43" s="4">
        <v>0</v>
      </c>
      <c r="U43" s="4">
        <v>0</v>
      </c>
      <c r="V43" s="4">
        <v>0</v>
      </c>
      <c r="W43" s="4">
        <v>0</v>
      </c>
      <c r="X43" s="4">
        <v>0</v>
      </c>
      <c r="Y43" s="4">
        <v>0</v>
      </c>
      <c r="Z43" s="4">
        <v>0</v>
      </c>
      <c r="AA43" s="4">
        <v>0</v>
      </c>
      <c r="AB43" s="94">
        <v>498</v>
      </c>
      <c r="AC43" s="94">
        <v>52</v>
      </c>
      <c r="AD43" s="4">
        <v>0</v>
      </c>
      <c r="AE43" s="4">
        <v>0</v>
      </c>
      <c r="AF43" s="19">
        <f t="shared" si="1"/>
        <v>3408051.5</v>
      </c>
      <c r="AG43" s="19">
        <f t="shared" si="4"/>
        <v>129.8102137342056</v>
      </c>
      <c r="AI43" s="78">
        <v>42266</v>
      </c>
      <c r="AJ43" s="78">
        <v>42263</v>
      </c>
      <c r="AK43" s="3">
        <v>38</v>
      </c>
      <c r="AL43" s="4">
        <v>4103213.6</v>
      </c>
      <c r="AM43" s="4">
        <v>669810.30000000005</v>
      </c>
      <c r="AN43" s="4">
        <v>61</v>
      </c>
      <c r="AO43" s="4">
        <v>0</v>
      </c>
      <c r="AP43" s="4">
        <v>0</v>
      </c>
      <c r="AQ43" s="4">
        <v>0</v>
      </c>
      <c r="AR43" s="4">
        <v>0</v>
      </c>
      <c r="AS43" s="4">
        <v>498</v>
      </c>
      <c r="AT43" s="4">
        <v>0</v>
      </c>
      <c r="AU43" s="19">
        <v>4773582.9000000004</v>
      </c>
      <c r="AV43" s="4">
        <v>2744655.6</v>
      </c>
      <c r="AW43" s="4">
        <v>117.12395600000001</v>
      </c>
      <c r="AX43" s="4">
        <v>399618.4</v>
      </c>
      <c r="AY43" s="4">
        <v>109.94069399999999</v>
      </c>
      <c r="AZ43" s="4">
        <v>61</v>
      </c>
      <c r="BA43" s="4">
        <v>221</v>
      </c>
      <c r="BB43" s="4">
        <v>0</v>
      </c>
      <c r="BC43" s="4">
        <v>0</v>
      </c>
      <c r="BD43" s="4">
        <v>0</v>
      </c>
      <c r="BE43" s="4">
        <v>0</v>
      </c>
      <c r="BF43" s="4">
        <v>0</v>
      </c>
      <c r="BG43" s="4">
        <v>0</v>
      </c>
      <c r="BH43" s="4">
        <v>0</v>
      </c>
      <c r="BI43" s="4">
        <v>0</v>
      </c>
      <c r="BJ43" s="4">
        <v>498</v>
      </c>
      <c r="BK43" s="4">
        <v>43</v>
      </c>
      <c r="BL43" s="4">
        <v>0</v>
      </c>
      <c r="BM43" s="4">
        <v>0</v>
      </c>
      <c r="BN43" s="19">
        <v>3144833</v>
      </c>
      <c r="BO43" s="19">
        <v>116.20144566046058</v>
      </c>
    </row>
    <row r="44" spans="1:67" ht="20" customHeight="1" x14ac:dyDescent="0.15">
      <c r="A44" s="78">
        <v>42637</v>
      </c>
      <c r="B44" s="78">
        <v>42634</v>
      </c>
      <c r="C44" s="3">
        <v>38</v>
      </c>
      <c r="D44" s="96">
        <v>3912245</v>
      </c>
      <c r="E44" s="96">
        <v>609424.19999999995</v>
      </c>
      <c r="F44" s="4">
        <v>0</v>
      </c>
      <c r="G44" s="4">
        <v>0</v>
      </c>
      <c r="H44" s="4">
        <v>0</v>
      </c>
      <c r="I44" s="4">
        <v>0</v>
      </c>
      <c r="J44" s="4">
        <v>0</v>
      </c>
      <c r="K44" s="96">
        <v>1036</v>
      </c>
      <c r="L44" s="4">
        <v>0</v>
      </c>
      <c r="M44" s="19">
        <f t="shared" si="3"/>
        <v>4522705.2</v>
      </c>
      <c r="N44" s="96">
        <v>2724279.3</v>
      </c>
      <c r="O44" s="96">
        <v>130.638295</v>
      </c>
      <c r="P44" s="96">
        <v>462367</v>
      </c>
      <c r="Q44" s="96">
        <v>124.239795</v>
      </c>
      <c r="R44" s="4">
        <v>0</v>
      </c>
      <c r="S44" s="4">
        <v>0</v>
      </c>
      <c r="T44" s="4">
        <v>0</v>
      </c>
      <c r="U44" s="4">
        <v>0</v>
      </c>
      <c r="V44" s="4">
        <v>0</v>
      </c>
      <c r="W44" s="4">
        <v>0</v>
      </c>
      <c r="X44" s="4">
        <v>0</v>
      </c>
      <c r="Y44" s="4">
        <v>0</v>
      </c>
      <c r="Z44" s="4">
        <v>0</v>
      </c>
      <c r="AA44" s="4">
        <v>0</v>
      </c>
      <c r="AB44" s="96">
        <v>1036</v>
      </c>
      <c r="AC44" s="96">
        <v>52.806949000000003</v>
      </c>
      <c r="AD44" s="4">
        <v>0</v>
      </c>
      <c r="AE44" s="4">
        <v>0</v>
      </c>
      <c r="AF44" s="19">
        <f t="shared" si="1"/>
        <v>3187682.3</v>
      </c>
      <c r="AG44" s="19">
        <f t="shared" si="4"/>
        <v>129.68490998921772</v>
      </c>
      <c r="AI44" s="78">
        <v>42273</v>
      </c>
      <c r="AJ44" s="78">
        <v>42270</v>
      </c>
      <c r="AK44" s="3">
        <v>39</v>
      </c>
      <c r="AL44" s="4">
        <v>3804610.1</v>
      </c>
      <c r="AM44" s="4">
        <v>545390.6</v>
      </c>
      <c r="AN44" s="4">
        <v>144</v>
      </c>
      <c r="AO44" s="4">
        <v>0</v>
      </c>
      <c r="AP44" s="4">
        <v>0</v>
      </c>
      <c r="AQ44" s="4">
        <v>0</v>
      </c>
      <c r="AR44" s="4">
        <v>0</v>
      </c>
      <c r="AS44" s="4">
        <v>498</v>
      </c>
      <c r="AT44" s="4">
        <v>0</v>
      </c>
      <c r="AU44" s="19">
        <v>4350642.7</v>
      </c>
      <c r="AV44" s="4">
        <v>2492859.7999999998</v>
      </c>
      <c r="AW44" s="4">
        <v>115.821494</v>
      </c>
      <c r="AX44" s="4">
        <v>345443.6</v>
      </c>
      <c r="AY44" s="4">
        <v>110.963041</v>
      </c>
      <c r="AZ44" s="4">
        <v>113</v>
      </c>
      <c r="BA44" s="4">
        <v>172.90265400000001</v>
      </c>
      <c r="BB44" s="4">
        <v>0</v>
      </c>
      <c r="BC44" s="4">
        <v>0</v>
      </c>
      <c r="BD44" s="4">
        <v>0</v>
      </c>
      <c r="BE44" s="4">
        <v>0</v>
      </c>
      <c r="BF44" s="4">
        <v>0</v>
      </c>
      <c r="BG44" s="4">
        <v>0</v>
      </c>
      <c r="BH44" s="4">
        <v>0</v>
      </c>
      <c r="BI44" s="4">
        <v>0</v>
      </c>
      <c r="BJ44" s="4">
        <v>0</v>
      </c>
      <c r="BK44" s="4">
        <v>0</v>
      </c>
      <c r="BL44" s="4">
        <v>0</v>
      </c>
      <c r="BM44" s="4">
        <v>0</v>
      </c>
      <c r="BN44" s="19">
        <v>2838416.4</v>
      </c>
      <c r="BO44" s="19">
        <v>115.23247847582573</v>
      </c>
    </row>
    <row r="45" spans="1:67" ht="20" customHeight="1" x14ac:dyDescent="0.15">
      <c r="A45" s="78">
        <v>42644</v>
      </c>
      <c r="B45" s="78">
        <v>42641</v>
      </c>
      <c r="C45" s="3">
        <v>39</v>
      </c>
      <c r="D45" s="99">
        <v>4061067.5</v>
      </c>
      <c r="E45" s="99">
        <v>619870.1</v>
      </c>
      <c r="F45" s="4">
        <v>0</v>
      </c>
      <c r="G45" s="4">
        <v>0</v>
      </c>
      <c r="H45" s="4">
        <v>0</v>
      </c>
      <c r="I45" s="4">
        <v>0</v>
      </c>
      <c r="J45" s="4">
        <v>0</v>
      </c>
      <c r="K45" s="99">
        <v>498</v>
      </c>
      <c r="L45" s="4">
        <v>0</v>
      </c>
      <c r="M45" s="19">
        <f t="shared" si="3"/>
        <v>4681435.5999999996</v>
      </c>
      <c r="N45" s="99">
        <v>2921419.8</v>
      </c>
      <c r="O45" s="99">
        <v>131.52767600000001</v>
      </c>
      <c r="P45" s="99">
        <v>457565.2</v>
      </c>
      <c r="Q45" s="99">
        <v>124.067031</v>
      </c>
      <c r="R45" s="4">
        <v>0</v>
      </c>
      <c r="S45" s="4">
        <v>0</v>
      </c>
      <c r="T45" s="4">
        <v>0</v>
      </c>
      <c r="U45" s="4">
        <v>0</v>
      </c>
      <c r="V45" s="4">
        <v>0</v>
      </c>
      <c r="W45" s="4">
        <v>0</v>
      </c>
      <c r="X45" s="4">
        <v>0</v>
      </c>
      <c r="Y45" s="4">
        <v>0</v>
      </c>
      <c r="Z45" s="4">
        <v>0</v>
      </c>
      <c r="AA45" s="4">
        <v>0</v>
      </c>
      <c r="AB45" s="99">
        <v>498</v>
      </c>
      <c r="AC45" s="99">
        <v>56</v>
      </c>
      <c r="AD45" s="4">
        <v>0</v>
      </c>
      <c r="AE45" s="4">
        <v>0</v>
      </c>
      <c r="AF45" s="19">
        <f t="shared" si="1"/>
        <v>3379483</v>
      </c>
      <c r="AG45" s="19">
        <f t="shared" si="4"/>
        <v>130.50641200660161</v>
      </c>
      <c r="AI45" s="78">
        <v>42280</v>
      </c>
      <c r="AJ45" s="78">
        <v>42277</v>
      </c>
      <c r="AK45" s="3">
        <v>40</v>
      </c>
      <c r="AL45" s="4">
        <v>4124616.4</v>
      </c>
      <c r="AM45" s="4">
        <v>621436.19999999995</v>
      </c>
      <c r="AN45" s="4">
        <v>164</v>
      </c>
      <c r="AO45" s="4">
        <v>0</v>
      </c>
      <c r="AP45" s="4">
        <v>0</v>
      </c>
      <c r="AQ45" s="4">
        <v>0</v>
      </c>
      <c r="AR45" s="4">
        <v>0</v>
      </c>
      <c r="AS45" s="4">
        <v>498</v>
      </c>
      <c r="AT45" s="4">
        <v>0</v>
      </c>
      <c r="AU45" s="19">
        <v>4746714.5999999996</v>
      </c>
      <c r="AV45" s="4">
        <v>2951355.3</v>
      </c>
      <c r="AW45" s="4">
        <v>110.83238299999999</v>
      </c>
      <c r="AX45" s="4">
        <v>422623.3</v>
      </c>
      <c r="AY45" s="4">
        <v>111.269435</v>
      </c>
      <c r="AZ45" s="4">
        <v>164</v>
      </c>
      <c r="BA45" s="4">
        <v>101</v>
      </c>
      <c r="BB45" s="4">
        <v>0</v>
      </c>
      <c r="BC45" s="4">
        <v>40</v>
      </c>
      <c r="BD45" s="4">
        <v>0</v>
      </c>
      <c r="BE45" s="4">
        <v>0</v>
      </c>
      <c r="BF45" s="4">
        <v>0</v>
      </c>
      <c r="BG45" s="4">
        <v>0</v>
      </c>
      <c r="BH45" s="4">
        <v>0</v>
      </c>
      <c r="BI45" s="4">
        <v>0</v>
      </c>
      <c r="BJ45" s="4">
        <v>498</v>
      </c>
      <c r="BK45" s="4">
        <v>40</v>
      </c>
      <c r="BL45" s="4">
        <v>0</v>
      </c>
      <c r="BM45" s="4">
        <v>0</v>
      </c>
      <c r="BN45" s="19">
        <v>3374640.5999999996</v>
      </c>
      <c r="BO45" s="19">
        <v>110.8761865745097</v>
      </c>
    </row>
    <row r="46" spans="1:67" ht="20" customHeight="1" x14ac:dyDescent="0.15">
      <c r="A46" s="78">
        <v>42665</v>
      </c>
      <c r="B46" s="78">
        <v>42648</v>
      </c>
      <c r="C46" s="3">
        <v>40</v>
      </c>
      <c r="D46" s="102">
        <v>4128724.7</v>
      </c>
      <c r="E46" s="102">
        <v>560694.80000000005</v>
      </c>
      <c r="F46" s="4">
        <v>0</v>
      </c>
      <c r="G46" s="4">
        <v>0</v>
      </c>
      <c r="H46" s="4">
        <v>0</v>
      </c>
      <c r="I46" s="4">
        <v>0</v>
      </c>
      <c r="J46" s="4">
        <v>0</v>
      </c>
      <c r="K46" s="100">
        <v>996</v>
      </c>
      <c r="L46" s="4">
        <v>0</v>
      </c>
      <c r="M46" s="19">
        <f t="shared" si="3"/>
        <v>4690415.5</v>
      </c>
      <c r="N46" s="102">
        <v>2773340.2</v>
      </c>
      <c r="O46" s="102">
        <v>127.822795</v>
      </c>
      <c r="P46" s="102">
        <v>430601.3</v>
      </c>
      <c r="Q46" s="6">
        <v>123.30093100000001</v>
      </c>
      <c r="R46" s="4">
        <v>0</v>
      </c>
      <c r="S46" s="4">
        <v>0</v>
      </c>
      <c r="T46" s="4">
        <v>0</v>
      </c>
      <c r="U46" s="4">
        <v>0</v>
      </c>
      <c r="V46" s="4">
        <v>0</v>
      </c>
      <c r="W46" s="4">
        <v>0</v>
      </c>
      <c r="X46" s="4">
        <v>0</v>
      </c>
      <c r="Y46" s="4">
        <v>0</v>
      </c>
      <c r="Z46" s="4">
        <v>0</v>
      </c>
      <c r="AA46" s="4">
        <v>0</v>
      </c>
      <c r="AB46" s="100">
        <v>498</v>
      </c>
      <c r="AC46" s="100">
        <v>44</v>
      </c>
      <c r="AD46" s="4">
        <v>0</v>
      </c>
      <c r="AE46" s="4">
        <v>0</v>
      </c>
      <c r="AF46" s="19">
        <f t="shared" si="1"/>
        <v>3204439.5</v>
      </c>
      <c r="AG46" s="19">
        <f t="shared" si="4"/>
        <v>127.20213598342839</v>
      </c>
      <c r="AI46" s="78">
        <v>42287</v>
      </c>
      <c r="AJ46" s="78">
        <v>42284</v>
      </c>
      <c r="AK46" s="3">
        <v>41</v>
      </c>
      <c r="AL46" s="4">
        <v>4278001.3</v>
      </c>
      <c r="AM46" s="4">
        <v>617941.5</v>
      </c>
      <c r="AN46" s="4">
        <v>0</v>
      </c>
      <c r="AO46" s="4">
        <v>0</v>
      </c>
      <c r="AP46" s="4">
        <v>0</v>
      </c>
      <c r="AQ46" s="4">
        <v>0</v>
      </c>
      <c r="AR46" s="4">
        <v>0</v>
      </c>
      <c r="AS46" s="4">
        <v>996</v>
      </c>
      <c r="AT46" s="4">
        <v>0</v>
      </c>
      <c r="AU46" s="19">
        <v>4896938.8</v>
      </c>
      <c r="AV46" s="4">
        <v>3268678.2</v>
      </c>
      <c r="AW46" s="4">
        <v>113.389157</v>
      </c>
      <c r="AX46" s="4">
        <v>466701.8</v>
      </c>
      <c r="AY46" s="6">
        <v>108.01315700000001</v>
      </c>
      <c r="AZ46" s="4">
        <v>0</v>
      </c>
      <c r="BA46" s="4">
        <v>0</v>
      </c>
      <c r="BB46" s="4">
        <v>0</v>
      </c>
      <c r="BC46" s="4">
        <v>0</v>
      </c>
      <c r="BD46" s="4">
        <v>0</v>
      </c>
      <c r="BE46" s="4">
        <v>0</v>
      </c>
      <c r="BF46" s="4">
        <v>0</v>
      </c>
      <c r="BG46" s="4">
        <v>0</v>
      </c>
      <c r="BH46" s="4">
        <v>0</v>
      </c>
      <c r="BI46" s="4">
        <v>0</v>
      </c>
      <c r="BJ46" s="4">
        <v>498</v>
      </c>
      <c r="BK46" s="4">
        <v>40</v>
      </c>
      <c r="BL46" s="4">
        <v>0</v>
      </c>
      <c r="BM46" s="4">
        <v>0</v>
      </c>
      <c r="BN46" s="19">
        <v>3735878</v>
      </c>
      <c r="BO46" s="19">
        <v>112.70778124924314</v>
      </c>
    </row>
    <row r="47" spans="1:67" ht="20" customHeight="1" x14ac:dyDescent="0.15">
      <c r="A47" s="78">
        <v>42665</v>
      </c>
      <c r="B47" s="78"/>
      <c r="C47" s="3">
        <v>41</v>
      </c>
      <c r="D47" s="4">
        <v>0</v>
      </c>
      <c r="E47" s="4">
        <v>0</v>
      </c>
      <c r="F47" s="4">
        <v>0</v>
      </c>
      <c r="G47" s="4">
        <v>0</v>
      </c>
      <c r="H47" s="4">
        <v>0</v>
      </c>
      <c r="I47" s="4">
        <v>0</v>
      </c>
      <c r="J47" s="4">
        <v>0</v>
      </c>
      <c r="K47" s="4">
        <v>0</v>
      </c>
      <c r="L47" s="4">
        <v>0</v>
      </c>
      <c r="M47" s="19">
        <v>0</v>
      </c>
      <c r="N47" s="4">
        <v>0</v>
      </c>
      <c r="O47" s="4"/>
      <c r="P47" s="4">
        <v>0</v>
      </c>
      <c r="Q47" s="6">
        <v>0</v>
      </c>
      <c r="R47" s="4">
        <v>0</v>
      </c>
      <c r="S47" s="4">
        <v>0</v>
      </c>
      <c r="T47" s="4">
        <v>0</v>
      </c>
      <c r="U47" s="4">
        <v>0</v>
      </c>
      <c r="V47" s="4">
        <v>0</v>
      </c>
      <c r="W47" s="4">
        <v>0</v>
      </c>
      <c r="X47" s="4">
        <v>0</v>
      </c>
      <c r="Y47" s="4">
        <v>0</v>
      </c>
      <c r="Z47" s="4">
        <v>0</v>
      </c>
      <c r="AA47" s="4">
        <v>0</v>
      </c>
      <c r="AB47" s="4">
        <v>0</v>
      </c>
      <c r="AC47" s="4">
        <v>0</v>
      </c>
      <c r="AD47" s="4">
        <v>0</v>
      </c>
      <c r="AE47" s="4">
        <v>0</v>
      </c>
      <c r="AF47" s="19">
        <v>0</v>
      </c>
      <c r="AG47" s="19">
        <v>0</v>
      </c>
      <c r="AI47" s="78">
        <v>42294</v>
      </c>
      <c r="AJ47" s="78">
        <v>42291</v>
      </c>
      <c r="AK47" s="3">
        <v>42</v>
      </c>
      <c r="AL47" s="4">
        <v>4308846.2</v>
      </c>
      <c r="AM47" s="4">
        <v>672298.8</v>
      </c>
      <c r="AN47" s="4">
        <v>29</v>
      </c>
      <c r="AO47" s="4">
        <v>0</v>
      </c>
      <c r="AP47" s="4">
        <v>0</v>
      </c>
      <c r="AQ47" s="4">
        <v>0</v>
      </c>
      <c r="AR47" s="4">
        <v>0</v>
      </c>
      <c r="AS47" s="4">
        <v>996</v>
      </c>
      <c r="AT47" s="4">
        <v>0</v>
      </c>
      <c r="AU47" s="19">
        <v>4982170</v>
      </c>
      <c r="AV47" s="4">
        <v>3321916.8</v>
      </c>
      <c r="AW47" s="4">
        <v>116.048276</v>
      </c>
      <c r="AX47" s="4">
        <v>524863.4</v>
      </c>
      <c r="AY47" s="6">
        <v>109.76669200000001</v>
      </c>
      <c r="AZ47" s="4">
        <v>29</v>
      </c>
      <c r="BA47" s="4">
        <v>66</v>
      </c>
      <c r="BB47" s="4">
        <v>0</v>
      </c>
      <c r="BC47" s="4">
        <v>0</v>
      </c>
      <c r="BD47" s="4">
        <v>0</v>
      </c>
      <c r="BE47" s="4">
        <v>0</v>
      </c>
      <c r="BF47" s="4">
        <v>0</v>
      </c>
      <c r="BG47" s="4">
        <v>0</v>
      </c>
      <c r="BH47" s="4">
        <v>0</v>
      </c>
      <c r="BI47" s="4">
        <v>0</v>
      </c>
      <c r="BJ47" s="4">
        <v>498</v>
      </c>
      <c r="BK47" s="4">
        <v>40</v>
      </c>
      <c r="BL47" s="4">
        <v>0</v>
      </c>
      <c r="BM47" s="4">
        <v>0</v>
      </c>
      <c r="BN47" s="19">
        <v>3847307.1999999997</v>
      </c>
      <c r="BO47" s="19">
        <v>115.18109882811271</v>
      </c>
    </row>
    <row r="48" spans="1:67" ht="20" customHeight="1" x14ac:dyDescent="0.15">
      <c r="A48" s="78">
        <v>42672</v>
      </c>
      <c r="B48" s="78">
        <v>42667</v>
      </c>
      <c r="C48" s="3">
        <v>42</v>
      </c>
      <c r="D48" s="106">
        <v>4237577.8499999996</v>
      </c>
      <c r="E48" s="106">
        <v>577283.1</v>
      </c>
      <c r="F48" s="4">
        <v>0</v>
      </c>
      <c r="G48" s="4">
        <v>0</v>
      </c>
      <c r="H48" s="4">
        <v>0</v>
      </c>
      <c r="I48" s="4">
        <v>0</v>
      </c>
      <c r="J48" s="4">
        <v>0</v>
      </c>
      <c r="K48" s="106">
        <v>498</v>
      </c>
      <c r="L48" s="4">
        <v>0</v>
      </c>
      <c r="M48" s="19">
        <f t="shared" si="3"/>
        <v>4815358.9499999993</v>
      </c>
      <c r="N48" s="106">
        <v>3317944.05</v>
      </c>
      <c r="O48" s="106">
        <v>130.559932</v>
      </c>
      <c r="P48" s="106">
        <v>444962.9</v>
      </c>
      <c r="Q48" s="106">
        <v>122.33104899999999</v>
      </c>
      <c r="R48" s="4">
        <v>0</v>
      </c>
      <c r="S48" s="4">
        <v>0</v>
      </c>
      <c r="T48" s="4">
        <v>0</v>
      </c>
      <c r="U48" s="4">
        <v>0</v>
      </c>
      <c r="V48" s="4">
        <v>0</v>
      </c>
      <c r="W48" s="4">
        <v>0</v>
      </c>
      <c r="X48" s="4">
        <v>0</v>
      </c>
      <c r="Y48" s="4">
        <v>0</v>
      </c>
      <c r="Z48" s="4">
        <v>0</v>
      </c>
      <c r="AA48" s="4">
        <v>0</v>
      </c>
      <c r="AB48" s="106">
        <v>498</v>
      </c>
      <c r="AC48" s="106">
        <v>64</v>
      </c>
      <c r="AD48" s="4">
        <v>0</v>
      </c>
      <c r="AE48" s="4">
        <v>0</v>
      </c>
      <c r="AF48" s="19">
        <f t="shared" si="1"/>
        <v>3763404.9499999997</v>
      </c>
      <c r="AG48" s="19">
        <f t="shared" si="4"/>
        <v>129.57818952512318</v>
      </c>
      <c r="AI48" s="78">
        <v>42301</v>
      </c>
      <c r="AJ48" s="78"/>
      <c r="AK48" s="3">
        <v>43</v>
      </c>
      <c r="AL48" s="4">
        <v>0</v>
      </c>
      <c r="AM48" s="4">
        <v>0</v>
      </c>
      <c r="AN48" s="4">
        <v>0</v>
      </c>
      <c r="AO48" s="4">
        <v>0</v>
      </c>
      <c r="AP48" s="4">
        <v>0</v>
      </c>
      <c r="AQ48" s="4">
        <v>0</v>
      </c>
      <c r="AR48" s="4">
        <v>0</v>
      </c>
      <c r="AS48" s="4">
        <v>0</v>
      </c>
      <c r="AT48" s="4">
        <v>0</v>
      </c>
      <c r="AU48" s="19">
        <v>0</v>
      </c>
      <c r="AV48" s="4">
        <v>0</v>
      </c>
      <c r="AW48" s="4">
        <v>0</v>
      </c>
      <c r="AX48" s="4">
        <v>0</v>
      </c>
      <c r="AY48" s="4">
        <v>0</v>
      </c>
      <c r="AZ48" s="4">
        <v>0</v>
      </c>
      <c r="BA48" s="4">
        <v>0</v>
      </c>
      <c r="BB48" s="4">
        <v>0</v>
      </c>
      <c r="BC48" s="4">
        <v>0</v>
      </c>
      <c r="BD48" s="4">
        <v>0</v>
      </c>
      <c r="BE48" s="4">
        <v>0</v>
      </c>
      <c r="BF48" s="4">
        <v>0</v>
      </c>
      <c r="BG48" s="4">
        <v>0</v>
      </c>
      <c r="BH48" s="4">
        <v>0</v>
      </c>
      <c r="BI48" s="4">
        <v>0</v>
      </c>
      <c r="BJ48" s="4">
        <v>0</v>
      </c>
      <c r="BK48" s="4">
        <v>0</v>
      </c>
      <c r="BL48" s="4">
        <v>0</v>
      </c>
      <c r="BM48" s="4">
        <v>0</v>
      </c>
      <c r="BN48" s="19">
        <v>0</v>
      </c>
      <c r="BO48" s="19">
        <v>0</v>
      </c>
    </row>
    <row r="49" spans="1:67" ht="20" customHeight="1" x14ac:dyDescent="0.15">
      <c r="A49" s="78">
        <v>42679</v>
      </c>
      <c r="B49" s="78">
        <v>42676</v>
      </c>
      <c r="C49" s="3">
        <v>43</v>
      </c>
      <c r="D49" s="108">
        <v>3645943.3</v>
      </c>
      <c r="E49" s="108">
        <v>412155.7</v>
      </c>
      <c r="F49" s="4">
        <v>0</v>
      </c>
      <c r="G49" s="4">
        <v>0</v>
      </c>
      <c r="H49" s="4">
        <v>0</v>
      </c>
      <c r="I49" s="4">
        <v>0</v>
      </c>
      <c r="J49" s="4">
        <v>0</v>
      </c>
      <c r="K49" s="4">
        <v>0</v>
      </c>
      <c r="L49" s="4">
        <v>0</v>
      </c>
      <c r="M49" s="19">
        <f t="shared" si="3"/>
        <v>4058099</v>
      </c>
      <c r="N49" s="108">
        <v>3075438.5</v>
      </c>
      <c r="O49" s="108">
        <v>132.83835099999999</v>
      </c>
      <c r="P49" s="108">
        <v>365141.7</v>
      </c>
      <c r="Q49" s="108">
        <v>129.204992</v>
      </c>
      <c r="R49" s="4">
        <v>0</v>
      </c>
      <c r="S49" s="4">
        <v>0</v>
      </c>
      <c r="T49" s="4">
        <v>0</v>
      </c>
      <c r="U49" s="4">
        <v>0</v>
      </c>
      <c r="V49" s="4">
        <v>0</v>
      </c>
      <c r="W49" s="4">
        <v>0</v>
      </c>
      <c r="X49" s="4">
        <v>0</v>
      </c>
      <c r="Y49" s="4">
        <v>0</v>
      </c>
      <c r="Z49" s="4">
        <v>0</v>
      </c>
      <c r="AA49" s="4">
        <v>0</v>
      </c>
      <c r="AB49" s="4">
        <v>0</v>
      </c>
      <c r="AC49" s="4">
        <v>0</v>
      </c>
      <c r="AD49" s="4">
        <v>0</v>
      </c>
      <c r="AE49" s="4">
        <v>0</v>
      </c>
      <c r="AF49" s="19">
        <f t="shared" ref="AF49:AF50" si="5">N49+P49+R49+T49+X49+Z49+AB49+AD49</f>
        <v>3440580.2</v>
      </c>
      <c r="AG49" s="19">
        <f t="shared" ref="AG49:AG50" si="6">(N49*O49+P49*Q49+R49*S49+T49*U49+X49*Y49+Z49*AA49+AB49*AC49+AD49*AE49)/AF49</f>
        <v>132.45275008246568</v>
      </c>
      <c r="AI49" s="78">
        <v>42308</v>
      </c>
      <c r="AJ49" s="78">
        <v>42305</v>
      </c>
      <c r="AK49" s="3">
        <v>44</v>
      </c>
      <c r="AL49" s="4">
        <v>3580081.1</v>
      </c>
      <c r="AM49" s="4">
        <v>566919.1</v>
      </c>
      <c r="AN49" s="4">
        <v>0</v>
      </c>
      <c r="AO49" s="4">
        <v>0</v>
      </c>
      <c r="AP49" s="4">
        <v>0</v>
      </c>
      <c r="AQ49" s="4">
        <v>0</v>
      </c>
      <c r="AR49" s="4">
        <v>0</v>
      </c>
      <c r="AS49" s="4">
        <v>498</v>
      </c>
      <c r="AT49" s="4">
        <v>0</v>
      </c>
      <c r="AU49" s="19">
        <v>4147498.2</v>
      </c>
      <c r="AV49" s="4">
        <v>3047419.5</v>
      </c>
      <c r="AW49" s="4">
        <v>121.207559</v>
      </c>
      <c r="AX49" s="4">
        <v>482652.3</v>
      </c>
      <c r="AY49" s="4">
        <v>113.296097</v>
      </c>
      <c r="AZ49" s="4">
        <v>0</v>
      </c>
      <c r="BA49" s="4">
        <v>0</v>
      </c>
      <c r="BB49" s="4">
        <v>0</v>
      </c>
      <c r="BC49" s="4">
        <v>0</v>
      </c>
      <c r="BD49" s="4">
        <v>0</v>
      </c>
      <c r="BE49" s="4">
        <v>0</v>
      </c>
      <c r="BF49" s="4">
        <v>0</v>
      </c>
      <c r="BG49" s="4">
        <v>0</v>
      </c>
      <c r="BH49" s="4">
        <v>0</v>
      </c>
      <c r="BI49" s="4">
        <v>0</v>
      </c>
      <c r="BJ49" s="4">
        <v>498</v>
      </c>
      <c r="BK49" s="4">
        <v>46</v>
      </c>
      <c r="BL49" s="4">
        <v>0</v>
      </c>
      <c r="BM49" s="4">
        <v>0</v>
      </c>
      <c r="BN49" s="19">
        <v>3530569.8</v>
      </c>
      <c r="BO49" s="19">
        <v>120.11540138423935</v>
      </c>
    </row>
    <row r="50" spans="1:67" ht="20" customHeight="1" x14ac:dyDescent="0.15">
      <c r="A50" s="78">
        <v>42686</v>
      </c>
      <c r="B50" s="78">
        <v>42683</v>
      </c>
      <c r="C50" s="3">
        <v>44</v>
      </c>
      <c r="D50" s="109">
        <v>4378136.5</v>
      </c>
      <c r="E50" s="109">
        <v>466472.5</v>
      </c>
      <c r="F50" s="4">
        <v>0</v>
      </c>
      <c r="G50" s="4">
        <v>0</v>
      </c>
      <c r="H50" s="4">
        <v>0</v>
      </c>
      <c r="I50" s="4">
        <v>0</v>
      </c>
      <c r="J50" s="4">
        <v>0</v>
      </c>
      <c r="K50" s="109">
        <v>1220</v>
      </c>
      <c r="L50" s="4">
        <v>0</v>
      </c>
      <c r="M50" s="19">
        <f t="shared" si="3"/>
        <v>4845829</v>
      </c>
      <c r="N50" s="109">
        <v>3210658.8</v>
      </c>
      <c r="O50" s="109">
        <v>130.98069000000001</v>
      </c>
      <c r="P50" s="109">
        <v>359612</v>
      </c>
      <c r="Q50" s="109">
        <v>123.955094</v>
      </c>
      <c r="R50" s="4">
        <v>0</v>
      </c>
      <c r="S50" s="4">
        <v>0</v>
      </c>
      <c r="T50" s="4">
        <v>0</v>
      </c>
      <c r="U50" s="4">
        <v>0</v>
      </c>
      <c r="V50" s="4">
        <v>0</v>
      </c>
      <c r="W50" s="4">
        <v>0</v>
      </c>
      <c r="X50" s="4">
        <v>0</v>
      </c>
      <c r="Y50" s="4">
        <v>0</v>
      </c>
      <c r="Z50" s="4">
        <v>0</v>
      </c>
      <c r="AA50" s="4">
        <v>0</v>
      </c>
      <c r="AB50" s="109">
        <v>1220</v>
      </c>
      <c r="AC50" s="109">
        <v>64.659015999999994</v>
      </c>
      <c r="AD50" s="4">
        <v>0</v>
      </c>
      <c r="AE50" s="4">
        <v>0</v>
      </c>
      <c r="AF50" s="19">
        <f t="shared" si="5"/>
        <v>3571490.8</v>
      </c>
      <c r="AG50" s="19">
        <f t="shared" si="6"/>
        <v>130.25063042066915</v>
      </c>
      <c r="AI50" s="78">
        <v>42315</v>
      </c>
      <c r="AJ50" s="78">
        <v>42312</v>
      </c>
      <c r="AK50" s="3">
        <v>45</v>
      </c>
      <c r="AL50" s="4">
        <v>4251102.8</v>
      </c>
      <c r="AM50" s="4">
        <v>613377.9</v>
      </c>
      <c r="AN50" s="4">
        <v>0</v>
      </c>
      <c r="AO50" s="4">
        <v>0</v>
      </c>
      <c r="AP50" s="4">
        <v>0</v>
      </c>
      <c r="AQ50" s="4">
        <v>0</v>
      </c>
      <c r="AR50" s="4">
        <v>0</v>
      </c>
      <c r="AS50" s="4">
        <v>496</v>
      </c>
      <c r="AT50" s="4">
        <v>0</v>
      </c>
      <c r="AU50" s="19">
        <v>4864976.7</v>
      </c>
      <c r="AV50" s="4">
        <v>3656978.9</v>
      </c>
      <c r="AW50" s="4">
        <v>122.114627</v>
      </c>
      <c r="AX50" s="4">
        <v>526064</v>
      </c>
      <c r="AY50" s="4">
        <v>120.493205</v>
      </c>
      <c r="AZ50" s="4">
        <v>0</v>
      </c>
      <c r="BA50" s="4">
        <v>0</v>
      </c>
      <c r="BB50" s="4">
        <v>0</v>
      </c>
      <c r="BC50" s="4">
        <v>0</v>
      </c>
      <c r="BD50" s="4">
        <v>0</v>
      </c>
      <c r="BE50" s="4">
        <v>0</v>
      </c>
      <c r="BF50" s="4">
        <v>0</v>
      </c>
      <c r="BG50" s="4">
        <v>0</v>
      </c>
      <c r="BH50" s="4">
        <v>0</v>
      </c>
      <c r="BI50" s="4">
        <v>0</v>
      </c>
      <c r="BJ50" s="4">
        <v>496</v>
      </c>
      <c r="BK50" s="4">
        <v>50</v>
      </c>
      <c r="BL50" s="4">
        <v>0</v>
      </c>
      <c r="BM50" s="4">
        <v>0</v>
      </c>
      <c r="BN50" s="19">
        <v>4183538.9</v>
      </c>
      <c r="BO50" s="19">
        <v>121.90218948734773</v>
      </c>
    </row>
    <row r="51" spans="1:67" ht="20" customHeight="1" x14ac:dyDescent="0.15">
      <c r="A51" s="78">
        <v>42693</v>
      </c>
      <c r="B51" s="78">
        <v>42690</v>
      </c>
      <c r="C51" s="3">
        <v>45</v>
      </c>
      <c r="D51" s="111">
        <v>3636045.5</v>
      </c>
      <c r="E51" s="111">
        <v>520704.5</v>
      </c>
      <c r="F51" s="4">
        <v>0</v>
      </c>
      <c r="G51" s="4">
        <v>0</v>
      </c>
      <c r="H51" s="4">
        <v>0</v>
      </c>
      <c r="I51" s="4">
        <v>0</v>
      </c>
      <c r="J51" s="4">
        <v>0</v>
      </c>
      <c r="K51" s="111">
        <v>498</v>
      </c>
      <c r="L51" s="4">
        <v>0</v>
      </c>
      <c r="M51" s="19">
        <f t="shared" si="3"/>
        <v>4157248</v>
      </c>
      <c r="N51" s="111">
        <v>2403259.2999999998</v>
      </c>
      <c r="O51" s="111">
        <v>124.219222</v>
      </c>
      <c r="P51" s="111">
        <v>379659.3</v>
      </c>
      <c r="Q51" s="111">
        <v>122.58024399999999</v>
      </c>
      <c r="R51" s="4">
        <v>0</v>
      </c>
      <c r="S51" s="4">
        <v>0</v>
      </c>
      <c r="T51" s="4">
        <v>0</v>
      </c>
      <c r="U51" s="4">
        <v>0</v>
      </c>
      <c r="V51" s="4">
        <v>0</v>
      </c>
      <c r="W51" s="4">
        <v>0</v>
      </c>
      <c r="X51" s="4">
        <v>0</v>
      </c>
      <c r="Y51" s="4">
        <v>0</v>
      </c>
      <c r="Z51" s="4">
        <v>0</v>
      </c>
      <c r="AA51" s="4">
        <v>0</v>
      </c>
      <c r="AB51" s="111">
        <v>498</v>
      </c>
      <c r="AC51" s="111">
        <v>62</v>
      </c>
      <c r="AD51" s="4">
        <v>0</v>
      </c>
      <c r="AE51" s="4">
        <v>0</v>
      </c>
      <c r="AF51" s="19">
        <f t="shared" ref="AF51:AF52" si="7">N51+P51+R51+T51+X51+Z51+AB51+AD51</f>
        <v>2783416.5999999996</v>
      </c>
      <c r="AG51" s="19">
        <f t="shared" ref="AG51:AG52" si="8">(N51*O51+P51*Q51+R51*S51+T51*U51+X51*Y51+Z51*AA51+AB51*AC51+AD51*AE51)/AF51</f>
        <v>123.98453258528882</v>
      </c>
      <c r="AI51" s="78">
        <v>42322</v>
      </c>
      <c r="AJ51" s="78"/>
      <c r="AK51" s="3">
        <v>46</v>
      </c>
      <c r="AL51" s="4">
        <v>0</v>
      </c>
      <c r="AM51" s="4">
        <v>0</v>
      </c>
      <c r="AN51" s="4">
        <v>0</v>
      </c>
      <c r="AO51" s="4">
        <v>0</v>
      </c>
      <c r="AP51" s="4">
        <v>0</v>
      </c>
      <c r="AQ51" s="4">
        <v>0</v>
      </c>
      <c r="AR51" s="4">
        <v>0</v>
      </c>
      <c r="AS51" s="4">
        <v>0</v>
      </c>
      <c r="AT51" s="4">
        <v>0</v>
      </c>
      <c r="AU51" s="19">
        <v>0</v>
      </c>
      <c r="AV51" s="4">
        <v>0</v>
      </c>
      <c r="AW51" s="4">
        <v>0</v>
      </c>
      <c r="AX51" s="4">
        <v>0</v>
      </c>
      <c r="AY51" s="4">
        <v>0</v>
      </c>
      <c r="AZ51" s="4">
        <v>0</v>
      </c>
      <c r="BA51" s="4">
        <v>0</v>
      </c>
      <c r="BB51" s="4">
        <v>0</v>
      </c>
      <c r="BC51" s="4">
        <v>0</v>
      </c>
      <c r="BD51" s="4">
        <v>0</v>
      </c>
      <c r="BE51" s="4">
        <v>0</v>
      </c>
      <c r="BF51" s="4">
        <v>0</v>
      </c>
      <c r="BG51" s="4">
        <v>0</v>
      </c>
      <c r="BH51" s="4">
        <v>0</v>
      </c>
      <c r="BI51" s="4">
        <v>0</v>
      </c>
      <c r="BJ51" s="4">
        <v>0</v>
      </c>
      <c r="BK51" s="4">
        <v>0</v>
      </c>
      <c r="BL51" s="4">
        <v>0</v>
      </c>
      <c r="BM51" s="4">
        <v>0</v>
      </c>
      <c r="BN51" s="19">
        <v>0</v>
      </c>
      <c r="BO51" s="19">
        <v>0</v>
      </c>
    </row>
    <row r="52" spans="1:67" ht="20" customHeight="1" x14ac:dyDescent="0.15">
      <c r="A52" s="78">
        <v>42700</v>
      </c>
      <c r="B52" s="78">
        <v>42697</v>
      </c>
      <c r="C52" s="3">
        <v>46</v>
      </c>
      <c r="D52" s="115">
        <v>3870675.2</v>
      </c>
      <c r="E52" s="115">
        <v>468796.15</v>
      </c>
      <c r="F52" s="4">
        <v>0</v>
      </c>
      <c r="G52" s="4">
        <v>0</v>
      </c>
      <c r="H52" s="4">
        <v>0</v>
      </c>
      <c r="I52" s="4">
        <v>0</v>
      </c>
      <c r="J52" s="4">
        <v>0</v>
      </c>
      <c r="K52" s="115">
        <v>498</v>
      </c>
      <c r="L52" s="4">
        <v>0</v>
      </c>
      <c r="M52" s="19">
        <f t="shared" si="3"/>
        <v>4339969.3500000006</v>
      </c>
      <c r="N52" s="115">
        <v>2841932.4</v>
      </c>
      <c r="O52" s="115">
        <v>129.140186</v>
      </c>
      <c r="P52" s="115">
        <v>357172.15</v>
      </c>
      <c r="Q52" s="115">
        <v>123.17985899999999</v>
      </c>
      <c r="R52" s="4">
        <v>0</v>
      </c>
      <c r="S52" s="4">
        <v>0</v>
      </c>
      <c r="T52" s="4">
        <v>0</v>
      </c>
      <c r="U52" s="4">
        <v>0</v>
      </c>
      <c r="V52" s="4">
        <v>0</v>
      </c>
      <c r="W52" s="4">
        <v>0</v>
      </c>
      <c r="X52" s="4">
        <v>0</v>
      </c>
      <c r="Y52" s="4">
        <v>0</v>
      </c>
      <c r="Z52" s="4">
        <v>0</v>
      </c>
      <c r="AA52" s="4">
        <v>0</v>
      </c>
      <c r="AB52" s="115">
        <v>498</v>
      </c>
      <c r="AC52" s="115">
        <v>58</v>
      </c>
      <c r="AD52" s="4">
        <v>0</v>
      </c>
      <c r="AE52" s="4">
        <v>0</v>
      </c>
      <c r="AF52" s="19">
        <f t="shared" si="7"/>
        <v>3199602.55</v>
      </c>
      <c r="AG52" s="19">
        <f t="shared" si="8"/>
        <v>128.46376116657154</v>
      </c>
      <c r="AI52" s="78">
        <v>42329</v>
      </c>
      <c r="AJ52" s="78">
        <v>42326</v>
      </c>
      <c r="AK52" s="3">
        <v>47</v>
      </c>
      <c r="AL52" s="4">
        <v>4223057.2</v>
      </c>
      <c r="AM52" s="4">
        <v>564948.5</v>
      </c>
      <c r="AN52" s="4">
        <v>0</v>
      </c>
      <c r="AO52" s="4">
        <v>0</v>
      </c>
      <c r="AP52" s="4">
        <v>0</v>
      </c>
      <c r="AQ52" s="4">
        <v>0</v>
      </c>
      <c r="AR52" s="4">
        <v>0</v>
      </c>
      <c r="AS52" s="4">
        <v>994</v>
      </c>
      <c r="AT52" s="4">
        <v>0</v>
      </c>
      <c r="AU52" s="19">
        <v>4788999.7</v>
      </c>
      <c r="AV52" s="4">
        <v>3604817</v>
      </c>
      <c r="AW52" s="4">
        <v>125.427199</v>
      </c>
      <c r="AX52" s="4">
        <v>475162.8</v>
      </c>
      <c r="AY52" s="4">
        <v>123.211457</v>
      </c>
      <c r="AZ52" s="4">
        <v>0</v>
      </c>
      <c r="BA52" s="4">
        <v>0</v>
      </c>
      <c r="BB52" s="4">
        <v>0</v>
      </c>
      <c r="BC52" s="4">
        <v>0</v>
      </c>
      <c r="BD52" s="4">
        <v>0</v>
      </c>
      <c r="BE52" s="4">
        <v>0</v>
      </c>
      <c r="BF52" s="4">
        <v>0</v>
      </c>
      <c r="BG52" s="4">
        <v>0</v>
      </c>
      <c r="BH52" s="4">
        <v>0</v>
      </c>
      <c r="BI52" s="4">
        <v>0</v>
      </c>
      <c r="BJ52" s="4">
        <v>498</v>
      </c>
      <c r="BK52" s="4">
        <v>43</v>
      </c>
      <c r="BL52" s="4">
        <v>0</v>
      </c>
      <c r="BM52" s="4">
        <v>0</v>
      </c>
      <c r="BN52" s="19">
        <v>4080477.8</v>
      </c>
      <c r="BO52" s="19">
        <v>125.15912085535243</v>
      </c>
    </row>
    <row r="53" spans="1:67" ht="20" customHeight="1" x14ac:dyDescent="0.15">
      <c r="A53" s="78">
        <v>42707</v>
      </c>
      <c r="B53" s="78">
        <v>42704</v>
      </c>
      <c r="C53" s="3">
        <v>47</v>
      </c>
      <c r="D53" s="118">
        <v>3798728.8</v>
      </c>
      <c r="E53" s="118">
        <v>478567.9</v>
      </c>
      <c r="F53" s="4">
        <v>0</v>
      </c>
      <c r="G53" s="4">
        <v>0</v>
      </c>
      <c r="H53" s="4">
        <v>0</v>
      </c>
      <c r="I53" s="4">
        <v>0</v>
      </c>
      <c r="J53" s="4">
        <v>0</v>
      </c>
      <c r="K53" s="118">
        <v>2493.5</v>
      </c>
      <c r="L53" s="4">
        <v>0</v>
      </c>
      <c r="M53" s="19">
        <f t="shared" si="3"/>
        <v>4279790.2</v>
      </c>
      <c r="N53" s="118">
        <v>2799417.1</v>
      </c>
      <c r="O53" s="118">
        <v>127.11913800000001</v>
      </c>
      <c r="P53" s="118">
        <v>360209.2</v>
      </c>
      <c r="Q53" s="118">
        <v>123.154067</v>
      </c>
      <c r="R53" s="4">
        <v>0</v>
      </c>
      <c r="S53" s="4">
        <v>0</v>
      </c>
      <c r="T53" s="4">
        <v>0</v>
      </c>
      <c r="U53" s="4">
        <v>0</v>
      </c>
      <c r="V53" s="4">
        <v>0</v>
      </c>
      <c r="W53" s="4">
        <v>0</v>
      </c>
      <c r="X53" s="4">
        <v>0</v>
      </c>
      <c r="Y53" s="4">
        <v>0</v>
      </c>
      <c r="Z53" s="4">
        <v>0</v>
      </c>
      <c r="AA53" s="4">
        <v>0</v>
      </c>
      <c r="AB53" s="118">
        <v>498</v>
      </c>
      <c r="AC53" s="118">
        <v>55</v>
      </c>
      <c r="AD53" s="4">
        <v>0</v>
      </c>
      <c r="AE53" s="4">
        <v>0</v>
      </c>
      <c r="AF53" s="19">
        <f t="shared" ref="AF53:AF54" si="9">N53+P53+R53+T53+X53+Z53+AB53+AD53</f>
        <v>3160124.3000000003</v>
      </c>
      <c r="AG53" s="19">
        <f t="shared" ref="AG53:AG54" si="10">(N53*O53+P53*Q53+R53*S53+T53*U53+X53*Y53+Z53*AA53+AB53*AC53+AD53*AE53)/AF53</f>
        <v>126.65581116707219</v>
      </c>
      <c r="AI53" s="78">
        <v>42336</v>
      </c>
      <c r="AJ53" s="78">
        <v>42333</v>
      </c>
      <c r="AK53" s="3">
        <v>48</v>
      </c>
      <c r="AL53" s="4">
        <v>4189499</v>
      </c>
      <c r="AM53" s="4">
        <v>530607.30000000005</v>
      </c>
      <c r="AN53" s="4">
        <v>0</v>
      </c>
      <c r="AO53" s="4">
        <v>0</v>
      </c>
      <c r="AP53" s="4">
        <v>0</v>
      </c>
      <c r="AQ53" s="4">
        <v>0</v>
      </c>
      <c r="AR53" s="4">
        <v>0</v>
      </c>
      <c r="AS53" s="4">
        <v>496</v>
      </c>
      <c r="AT53" s="4">
        <v>0</v>
      </c>
      <c r="AU53" s="19">
        <v>4720602.3</v>
      </c>
      <c r="AV53" s="4">
        <v>3625971.5</v>
      </c>
      <c r="AW53" s="4">
        <v>132.76187999999999</v>
      </c>
      <c r="AX53" s="4">
        <v>464112.3</v>
      </c>
      <c r="AY53" s="4">
        <v>127.57232500000001</v>
      </c>
      <c r="AZ53" s="4">
        <v>0</v>
      </c>
      <c r="BA53" s="4">
        <v>0</v>
      </c>
      <c r="BB53" s="4">
        <v>0</v>
      </c>
      <c r="BC53" s="4">
        <v>0</v>
      </c>
      <c r="BD53" s="4">
        <v>0</v>
      </c>
      <c r="BE53" s="4">
        <v>0</v>
      </c>
      <c r="BF53" s="4">
        <v>0</v>
      </c>
      <c r="BG53" s="4">
        <v>0</v>
      </c>
      <c r="BH53" s="4">
        <v>0</v>
      </c>
      <c r="BI53" s="4">
        <v>0</v>
      </c>
      <c r="BJ53" s="4">
        <v>496</v>
      </c>
      <c r="BK53" s="4">
        <v>56</v>
      </c>
      <c r="BL53" s="4">
        <v>0</v>
      </c>
      <c r="BM53" s="4">
        <v>0</v>
      </c>
      <c r="BN53" s="19">
        <v>4090579.8</v>
      </c>
      <c r="BO53" s="19">
        <v>132.1637715852695</v>
      </c>
    </row>
    <row r="54" spans="1:67" ht="20" customHeight="1" x14ac:dyDescent="0.15">
      <c r="A54" s="78">
        <v>42714</v>
      </c>
      <c r="B54" s="78">
        <v>42711</v>
      </c>
      <c r="C54" s="11">
        <v>48</v>
      </c>
      <c r="D54" s="121">
        <v>4287236.8</v>
      </c>
      <c r="E54" s="121">
        <v>495062.9</v>
      </c>
      <c r="F54" s="4">
        <v>0</v>
      </c>
      <c r="G54" s="4">
        <v>0</v>
      </c>
      <c r="H54" s="4">
        <v>0</v>
      </c>
      <c r="I54" s="4">
        <v>0</v>
      </c>
      <c r="J54" s="4">
        <v>0</v>
      </c>
      <c r="K54" s="121">
        <v>498</v>
      </c>
      <c r="L54" s="4">
        <v>0</v>
      </c>
      <c r="M54" s="19">
        <f t="shared" si="3"/>
        <v>4782797.7</v>
      </c>
      <c r="N54" s="121">
        <v>3243671.8</v>
      </c>
      <c r="O54" s="121">
        <v>128.85610199999999</v>
      </c>
      <c r="P54" s="121">
        <v>428932.8</v>
      </c>
      <c r="Q54" s="121">
        <v>127.14831599999999</v>
      </c>
      <c r="R54" s="4">
        <v>0</v>
      </c>
      <c r="S54" s="4">
        <v>0</v>
      </c>
      <c r="T54" s="4">
        <v>0</v>
      </c>
      <c r="U54" s="4">
        <v>0</v>
      </c>
      <c r="V54" s="4">
        <v>0</v>
      </c>
      <c r="W54" s="4">
        <v>0</v>
      </c>
      <c r="X54" s="4">
        <v>0</v>
      </c>
      <c r="Y54" s="4">
        <v>0</v>
      </c>
      <c r="Z54" s="4">
        <v>0</v>
      </c>
      <c r="AA54" s="4">
        <v>0</v>
      </c>
      <c r="AB54" s="121">
        <v>498</v>
      </c>
      <c r="AC54" s="121">
        <v>56</v>
      </c>
      <c r="AD54" s="4">
        <v>0</v>
      </c>
      <c r="AE54" s="4">
        <v>0</v>
      </c>
      <c r="AF54" s="19">
        <f t="shared" si="9"/>
        <v>3673102.5999999996</v>
      </c>
      <c r="AG54" s="19">
        <f t="shared" si="10"/>
        <v>128.6467945416195</v>
      </c>
      <c r="AI54" s="78">
        <v>42343</v>
      </c>
      <c r="AJ54" s="78">
        <v>42340</v>
      </c>
      <c r="AK54" s="3">
        <v>49</v>
      </c>
      <c r="AL54" s="4">
        <v>3904390.1</v>
      </c>
      <c r="AM54" s="4">
        <v>494288.1</v>
      </c>
      <c r="AN54" s="4">
        <v>0</v>
      </c>
      <c r="AO54" s="4">
        <v>0</v>
      </c>
      <c r="AP54" s="4">
        <v>0</v>
      </c>
      <c r="AQ54" s="4">
        <v>0</v>
      </c>
      <c r="AR54" s="4">
        <v>0</v>
      </c>
      <c r="AS54" s="4">
        <v>496</v>
      </c>
      <c r="AT54" s="4">
        <v>0</v>
      </c>
      <c r="AU54" s="19">
        <v>4399174.2</v>
      </c>
      <c r="AV54" s="4">
        <v>3044161.2</v>
      </c>
      <c r="AW54" s="4">
        <v>126.09065</v>
      </c>
      <c r="AX54" s="4">
        <v>407922.2</v>
      </c>
      <c r="AY54" s="4">
        <v>120.861172</v>
      </c>
      <c r="AZ54" s="4">
        <v>0</v>
      </c>
      <c r="BA54" s="4">
        <v>0</v>
      </c>
      <c r="BB54" s="4">
        <v>0</v>
      </c>
      <c r="BC54" s="4">
        <v>0</v>
      </c>
      <c r="BD54" s="4">
        <v>0</v>
      </c>
      <c r="BE54" s="4">
        <v>0</v>
      </c>
      <c r="BF54" s="4">
        <v>0</v>
      </c>
      <c r="BG54" s="4">
        <v>0</v>
      </c>
      <c r="BH54" s="4">
        <v>0</v>
      </c>
      <c r="BI54" s="4">
        <v>0</v>
      </c>
      <c r="BJ54" s="4">
        <v>496</v>
      </c>
      <c r="BK54" s="4">
        <v>49</v>
      </c>
      <c r="BL54" s="4">
        <v>0</v>
      </c>
      <c r="BM54" s="4">
        <v>0</v>
      </c>
      <c r="BN54" s="19">
        <v>3452579.4000000004</v>
      </c>
      <c r="BO54" s="19">
        <v>125.46171236195129</v>
      </c>
    </row>
    <row r="55" spans="1:67" ht="20" customHeight="1" x14ac:dyDescent="0.15">
      <c r="A55" s="78">
        <v>42714</v>
      </c>
      <c r="B55" s="78"/>
      <c r="C55" s="3">
        <v>49</v>
      </c>
      <c r="D55" s="4">
        <v>0</v>
      </c>
      <c r="E55" s="4">
        <v>0</v>
      </c>
      <c r="F55" s="4">
        <v>0</v>
      </c>
      <c r="G55" s="4">
        <v>0</v>
      </c>
      <c r="H55" s="4">
        <v>0</v>
      </c>
      <c r="I55" s="4">
        <v>0</v>
      </c>
      <c r="J55" s="4">
        <v>0</v>
      </c>
      <c r="K55" s="4">
        <v>0</v>
      </c>
      <c r="L55" s="4">
        <v>0</v>
      </c>
      <c r="M55" s="19">
        <v>0</v>
      </c>
      <c r="N55" s="4">
        <v>0</v>
      </c>
      <c r="O55" s="4">
        <v>0</v>
      </c>
      <c r="P55" s="4">
        <v>0</v>
      </c>
      <c r="Q55" s="4">
        <v>0</v>
      </c>
      <c r="R55" s="4">
        <v>0</v>
      </c>
      <c r="S55" s="4">
        <v>0</v>
      </c>
      <c r="T55" s="4">
        <v>0</v>
      </c>
      <c r="U55" s="4">
        <v>0</v>
      </c>
      <c r="V55" s="4">
        <v>0</v>
      </c>
      <c r="W55" s="4">
        <v>0</v>
      </c>
      <c r="X55" s="4">
        <v>0</v>
      </c>
      <c r="Y55" s="4">
        <v>0</v>
      </c>
      <c r="Z55" s="4">
        <v>0</v>
      </c>
      <c r="AA55" s="4">
        <v>0</v>
      </c>
      <c r="AB55" s="4">
        <v>0</v>
      </c>
      <c r="AC55" s="4">
        <v>0</v>
      </c>
      <c r="AD55" s="4">
        <v>0</v>
      </c>
      <c r="AE55" s="4">
        <v>0</v>
      </c>
      <c r="AF55" s="19">
        <v>0</v>
      </c>
      <c r="AG55" s="19">
        <v>0</v>
      </c>
      <c r="AI55" s="78">
        <v>42350</v>
      </c>
      <c r="AJ55" s="78">
        <v>42347</v>
      </c>
      <c r="AK55" s="3">
        <v>50</v>
      </c>
      <c r="AL55" s="4">
        <v>4094528.1</v>
      </c>
      <c r="AM55" s="4">
        <v>527597.30000000005</v>
      </c>
      <c r="AN55" s="4">
        <v>0</v>
      </c>
      <c r="AO55" s="4">
        <v>0</v>
      </c>
      <c r="AP55" s="4">
        <v>0</v>
      </c>
      <c r="AQ55" s="4">
        <v>0</v>
      </c>
      <c r="AR55" s="4">
        <v>0</v>
      </c>
      <c r="AS55" s="4">
        <v>498</v>
      </c>
      <c r="AT55" s="4">
        <v>0</v>
      </c>
      <c r="AU55" s="19">
        <v>4622623.4000000004</v>
      </c>
      <c r="AV55" s="4">
        <v>3120267.4</v>
      </c>
      <c r="AW55" s="4">
        <v>120.73768800000001</v>
      </c>
      <c r="AX55" s="4">
        <v>439323.7</v>
      </c>
      <c r="AY55" s="4">
        <v>120.397043</v>
      </c>
      <c r="AZ55" s="4">
        <v>0</v>
      </c>
      <c r="BA55" s="4">
        <v>0</v>
      </c>
      <c r="BB55" s="4">
        <v>0</v>
      </c>
      <c r="BC55" s="4">
        <v>0</v>
      </c>
      <c r="BD55" s="4">
        <v>0</v>
      </c>
      <c r="BE55" s="4">
        <v>0</v>
      </c>
      <c r="BF55" s="4">
        <v>0</v>
      </c>
      <c r="BG55" s="4">
        <v>0</v>
      </c>
      <c r="BH55" s="4">
        <v>0</v>
      </c>
      <c r="BI55" s="4">
        <v>0</v>
      </c>
      <c r="BJ55" s="4">
        <v>498</v>
      </c>
      <c r="BK55" s="4">
        <v>46</v>
      </c>
      <c r="BL55" s="4">
        <v>0</v>
      </c>
      <c r="BM55" s="4">
        <v>0</v>
      </c>
      <c r="BN55" s="19">
        <v>3560089.1</v>
      </c>
      <c r="BO55" s="19">
        <v>120.68519695689365</v>
      </c>
    </row>
    <row r="56" spans="1:67" ht="20" customHeight="1" x14ac:dyDescent="0.15">
      <c r="A56" s="78">
        <v>42721</v>
      </c>
      <c r="B56" s="78">
        <v>42718</v>
      </c>
      <c r="C56" s="3">
        <v>50</v>
      </c>
      <c r="D56" s="123">
        <v>4615244.2</v>
      </c>
      <c r="E56" s="123">
        <v>481109.2</v>
      </c>
      <c r="F56" s="4">
        <v>0</v>
      </c>
      <c r="G56" s="4">
        <v>0</v>
      </c>
      <c r="H56" s="4">
        <v>0</v>
      </c>
      <c r="I56" s="4">
        <v>0</v>
      </c>
      <c r="J56" s="4">
        <v>0</v>
      </c>
      <c r="K56" s="123">
        <v>1618</v>
      </c>
      <c r="L56" s="4">
        <v>0</v>
      </c>
      <c r="M56" s="19">
        <f t="shared" si="3"/>
        <v>5097971.4000000004</v>
      </c>
      <c r="N56" s="125">
        <v>3654395</v>
      </c>
      <c r="O56" s="123">
        <v>129.28187299999999</v>
      </c>
      <c r="P56" s="123">
        <v>435699.7</v>
      </c>
      <c r="Q56" s="123">
        <v>129.1551</v>
      </c>
      <c r="R56" s="4">
        <v>0</v>
      </c>
      <c r="S56" s="4">
        <v>0</v>
      </c>
      <c r="T56" s="4">
        <v>0</v>
      </c>
      <c r="U56" s="4">
        <v>0</v>
      </c>
      <c r="V56" s="4">
        <v>0</v>
      </c>
      <c r="W56" s="4">
        <v>0</v>
      </c>
      <c r="X56" s="4">
        <v>0</v>
      </c>
      <c r="Y56" s="4">
        <v>0</v>
      </c>
      <c r="Z56" s="4">
        <v>0</v>
      </c>
      <c r="AA56" s="4">
        <v>0</v>
      </c>
      <c r="AB56" s="123">
        <v>1618</v>
      </c>
      <c r="AC56" s="123">
        <v>56.692211999999998</v>
      </c>
      <c r="AD56" s="4">
        <v>0</v>
      </c>
      <c r="AE56" s="4">
        <v>0</v>
      </c>
      <c r="AF56" s="19">
        <f t="shared" ref="AF56:AF58" si="11">N56+P56+R56+T56+X56+Z56+AB56+AD56</f>
        <v>4091712.7</v>
      </c>
      <c r="AG56" s="19">
        <f t="shared" ref="AG56:AG58" si="12">(N56*O56+P56*Q56+R56*S56+T56*U56+X56*Y56+Z56*AA56+AB56*AC56+AD56*AE56)/AF56</f>
        <v>129.23966939426634</v>
      </c>
      <c r="AI56" s="78">
        <v>42357</v>
      </c>
      <c r="AJ56" s="78">
        <v>42354</v>
      </c>
      <c r="AK56" s="3">
        <v>51</v>
      </c>
      <c r="AL56" s="4">
        <v>3947580.3</v>
      </c>
      <c r="AM56" s="4">
        <v>513383.6</v>
      </c>
      <c r="AN56" s="4">
        <v>0</v>
      </c>
      <c r="AO56" s="4">
        <v>0</v>
      </c>
      <c r="AP56" s="4">
        <v>0</v>
      </c>
      <c r="AQ56" s="4">
        <v>0</v>
      </c>
      <c r="AR56" s="4">
        <v>0</v>
      </c>
      <c r="AS56" s="4">
        <v>498</v>
      </c>
      <c r="AT56" s="4">
        <v>0</v>
      </c>
      <c r="AU56" s="58">
        <v>4461461.8999999994</v>
      </c>
      <c r="AV56" s="4">
        <v>3421395.7</v>
      </c>
      <c r="AW56" s="4">
        <v>125.38058700000001</v>
      </c>
      <c r="AX56" s="4">
        <v>419655.8</v>
      </c>
      <c r="AY56" s="4">
        <v>126.88567399999999</v>
      </c>
      <c r="AZ56" s="4">
        <v>0</v>
      </c>
      <c r="BA56" s="4">
        <v>0</v>
      </c>
      <c r="BB56" s="4">
        <v>0</v>
      </c>
      <c r="BC56" s="4">
        <v>0</v>
      </c>
      <c r="BD56" s="4">
        <v>0</v>
      </c>
      <c r="BE56" s="4">
        <v>0</v>
      </c>
      <c r="BF56" s="4">
        <v>0</v>
      </c>
      <c r="BG56" s="4">
        <v>0</v>
      </c>
      <c r="BH56" s="4">
        <v>0</v>
      </c>
      <c r="BI56" s="4">
        <v>0</v>
      </c>
      <c r="BJ56" s="4">
        <v>498</v>
      </c>
      <c r="BK56" s="4">
        <v>47</v>
      </c>
      <c r="BL56" s="4">
        <v>0</v>
      </c>
      <c r="BM56" s="4">
        <v>0</v>
      </c>
      <c r="BN56" s="58">
        <v>3841549.5</v>
      </c>
      <c r="BO56" s="58">
        <v>125.53484375413753</v>
      </c>
    </row>
    <row r="57" spans="1:67" ht="23.25" customHeight="1" x14ac:dyDescent="0.15">
      <c r="A57" s="78">
        <v>42728</v>
      </c>
      <c r="B57" s="78">
        <v>42725</v>
      </c>
      <c r="C57" s="3">
        <v>51</v>
      </c>
      <c r="D57" s="125">
        <v>4352936.0999999996</v>
      </c>
      <c r="E57" s="125">
        <v>445449.5</v>
      </c>
      <c r="F57" s="4">
        <v>0</v>
      </c>
      <c r="G57" s="4">
        <v>0</v>
      </c>
      <c r="H57" s="4">
        <v>0</v>
      </c>
      <c r="I57" s="4">
        <v>0</v>
      </c>
      <c r="J57" s="4">
        <v>0</v>
      </c>
      <c r="K57" s="125">
        <v>1494.75</v>
      </c>
      <c r="L57" s="4">
        <v>0</v>
      </c>
      <c r="M57" s="58">
        <f t="shared" si="3"/>
        <v>4799880.3499999996</v>
      </c>
      <c r="N57" s="127">
        <v>3528204.2</v>
      </c>
      <c r="O57" s="127">
        <v>127.836974</v>
      </c>
      <c r="P57" s="127">
        <v>407457.7</v>
      </c>
      <c r="Q57" s="127">
        <v>131.51415600000001</v>
      </c>
      <c r="R57" s="4">
        <v>0</v>
      </c>
      <c r="S57" s="4">
        <v>0</v>
      </c>
      <c r="T57" s="4">
        <v>0</v>
      </c>
      <c r="U57" s="4">
        <v>0</v>
      </c>
      <c r="V57" s="4">
        <v>0</v>
      </c>
      <c r="W57" s="4">
        <v>0</v>
      </c>
      <c r="X57" s="4">
        <v>0</v>
      </c>
      <c r="Y57" s="4">
        <v>0</v>
      </c>
      <c r="Z57" s="4">
        <v>0</v>
      </c>
      <c r="AA57" s="4">
        <v>0</v>
      </c>
      <c r="AB57" s="127">
        <v>1494.75</v>
      </c>
      <c r="AC57" s="127">
        <v>56.332664000000001</v>
      </c>
      <c r="AD57" s="4">
        <v>0</v>
      </c>
      <c r="AE57" s="4">
        <v>0</v>
      </c>
      <c r="AF57" s="58">
        <f t="shared" si="11"/>
        <v>3937156.6500000004</v>
      </c>
      <c r="AG57" s="58">
        <f t="shared" si="12"/>
        <v>128.19038006852125</v>
      </c>
      <c r="AI57" s="78">
        <v>42364</v>
      </c>
      <c r="AJ57" s="78">
        <v>42360</v>
      </c>
      <c r="AK57" s="3">
        <v>52</v>
      </c>
      <c r="AL57" s="4">
        <v>3613531.2</v>
      </c>
      <c r="AM57" s="4">
        <v>444017.1</v>
      </c>
      <c r="AN57" s="4">
        <v>0</v>
      </c>
      <c r="AO57" s="4">
        <v>0</v>
      </c>
      <c r="AP57" s="4">
        <v>0</v>
      </c>
      <c r="AQ57" s="4">
        <v>0</v>
      </c>
      <c r="AR57" s="4">
        <v>0</v>
      </c>
      <c r="AS57" s="4">
        <v>494</v>
      </c>
      <c r="AT57" s="4">
        <v>0</v>
      </c>
      <c r="AU57" s="58">
        <v>4058042.3000000003</v>
      </c>
      <c r="AV57" s="4">
        <v>3206270.3</v>
      </c>
      <c r="AW57" s="4">
        <v>128.94413</v>
      </c>
      <c r="AX57" s="4">
        <v>398373.1</v>
      </c>
      <c r="AY57" s="4">
        <v>125.47993</v>
      </c>
      <c r="AZ57" s="4">
        <v>0</v>
      </c>
      <c r="BA57" s="4">
        <v>0</v>
      </c>
      <c r="BB57" s="4">
        <v>0</v>
      </c>
      <c r="BC57" s="4">
        <v>0</v>
      </c>
      <c r="BD57" s="4">
        <v>0</v>
      </c>
      <c r="BE57" s="4">
        <v>0</v>
      </c>
      <c r="BF57" s="4">
        <v>0</v>
      </c>
      <c r="BG57" s="4">
        <v>0</v>
      </c>
      <c r="BH57" s="4">
        <v>0</v>
      </c>
      <c r="BI57" s="4">
        <v>0</v>
      </c>
      <c r="BJ57" s="4">
        <v>494</v>
      </c>
      <c r="BK57" s="4">
        <v>42</v>
      </c>
      <c r="BL57" s="4">
        <v>0</v>
      </c>
      <c r="BM57" s="4">
        <v>0</v>
      </c>
      <c r="BN57" s="58">
        <v>3605137.4</v>
      </c>
      <c r="BO57" s="58">
        <v>128.54941702921559</v>
      </c>
    </row>
    <row r="58" spans="1:67" ht="22.5" customHeight="1" x14ac:dyDescent="0.15">
      <c r="A58" s="78">
        <v>42735</v>
      </c>
      <c r="B58" s="78">
        <v>42732</v>
      </c>
      <c r="C58" s="3">
        <v>52</v>
      </c>
      <c r="D58" s="126">
        <v>4374778.3</v>
      </c>
      <c r="E58" s="126">
        <v>478606.3</v>
      </c>
      <c r="F58" s="4">
        <v>0</v>
      </c>
      <c r="G58" s="4">
        <v>0</v>
      </c>
      <c r="H58" s="4">
        <v>0</v>
      </c>
      <c r="I58" s="4">
        <v>0</v>
      </c>
      <c r="J58" s="4">
        <v>0</v>
      </c>
      <c r="K58" s="126">
        <v>2561.5</v>
      </c>
      <c r="L58" s="4">
        <v>0</v>
      </c>
      <c r="M58" s="58">
        <f t="shared" si="3"/>
        <v>4855946.0999999996</v>
      </c>
      <c r="N58" s="126">
        <v>3395823.8</v>
      </c>
      <c r="O58" s="126">
        <v>126.619979</v>
      </c>
      <c r="P58" s="126">
        <v>437861.2</v>
      </c>
      <c r="Q58" s="126">
        <v>126.202635</v>
      </c>
      <c r="R58" s="4">
        <v>0</v>
      </c>
      <c r="S58" s="4">
        <v>0</v>
      </c>
      <c r="T58" s="4">
        <v>0</v>
      </c>
      <c r="U58" s="4">
        <v>0</v>
      </c>
      <c r="V58" s="4">
        <v>0</v>
      </c>
      <c r="W58" s="4">
        <v>0</v>
      </c>
      <c r="X58" s="4">
        <v>0</v>
      </c>
      <c r="Y58" s="4">
        <v>0</v>
      </c>
      <c r="Z58" s="4">
        <v>0</v>
      </c>
      <c r="AA58" s="4">
        <v>0</v>
      </c>
      <c r="AB58" s="126">
        <v>1993.5</v>
      </c>
      <c r="AC58" s="126">
        <v>43</v>
      </c>
      <c r="AD58" s="4">
        <v>0</v>
      </c>
      <c r="AE58" s="4">
        <v>0</v>
      </c>
      <c r="AF58" s="58">
        <f t="shared" si="11"/>
        <v>3835678.5</v>
      </c>
      <c r="AG58" s="58">
        <f t="shared" si="12"/>
        <v>126.52887773257383</v>
      </c>
      <c r="AI58" s="78">
        <v>42371</v>
      </c>
      <c r="AJ58" s="78">
        <v>42367</v>
      </c>
      <c r="AK58" s="3">
        <v>53</v>
      </c>
      <c r="AL58" s="4">
        <v>3741531.3</v>
      </c>
      <c r="AM58" s="4">
        <v>437288</v>
      </c>
      <c r="AN58" s="4">
        <v>0</v>
      </c>
      <c r="AO58" s="4">
        <v>0</v>
      </c>
      <c r="AP58" s="4">
        <v>0</v>
      </c>
      <c r="AQ58" s="4">
        <v>0</v>
      </c>
      <c r="AR58" s="4">
        <v>0</v>
      </c>
      <c r="AS58" s="4">
        <v>0</v>
      </c>
      <c r="AT58" s="4">
        <v>0</v>
      </c>
      <c r="AU58" s="58">
        <v>4178819.3</v>
      </c>
      <c r="AV58" s="4">
        <v>3217035.2</v>
      </c>
      <c r="AW58" s="4">
        <v>125.23449599999999</v>
      </c>
      <c r="AX58" s="4">
        <v>370974.2</v>
      </c>
      <c r="AY58" s="4">
        <v>121.013001</v>
      </c>
      <c r="AZ58" s="4">
        <v>0</v>
      </c>
      <c r="BA58" s="4">
        <v>0</v>
      </c>
      <c r="BB58" s="4">
        <v>0</v>
      </c>
      <c r="BC58" s="4">
        <v>0</v>
      </c>
      <c r="BD58" s="4">
        <v>0</v>
      </c>
      <c r="BE58" s="4">
        <v>0</v>
      </c>
      <c r="BF58" s="4">
        <v>0</v>
      </c>
      <c r="BG58" s="4">
        <v>0</v>
      </c>
      <c r="BH58" s="4">
        <v>0</v>
      </c>
      <c r="BI58" s="4">
        <v>0</v>
      </c>
      <c r="BJ58" s="4">
        <v>0</v>
      </c>
      <c r="BK58" s="4">
        <v>0</v>
      </c>
      <c r="BL58" s="4">
        <v>0</v>
      </c>
      <c r="BM58" s="4">
        <v>0</v>
      </c>
      <c r="BN58" s="58">
        <v>3588009.4000000004</v>
      </c>
      <c r="BO58" s="58">
        <v>124.79802397447268</v>
      </c>
    </row>
    <row r="59" spans="1:67" x14ac:dyDescent="0.15">
      <c r="A59" s="21"/>
      <c r="B59" s="1"/>
      <c r="C59" s="1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1" spans="1:67" x14ac:dyDescent="0.15">
      <c r="AV61" s="55"/>
    </row>
  </sheetData>
  <mergeCells count="30">
    <mergeCell ref="BF4:BG4"/>
    <mergeCell ref="AZ4:BA4"/>
    <mergeCell ref="AD4:AE4"/>
    <mergeCell ref="D3:M3"/>
    <mergeCell ref="N3:AG3"/>
    <mergeCell ref="X4:Y4"/>
    <mergeCell ref="AB4:AC4"/>
    <mergeCell ref="P4:Q4"/>
    <mergeCell ref="N4:O4"/>
    <mergeCell ref="R4:S4"/>
    <mergeCell ref="T4:U4"/>
    <mergeCell ref="V4:W4"/>
    <mergeCell ref="Z4:AA4"/>
    <mergeCell ref="BD4:BE4"/>
    <mergeCell ref="BH4:BI4"/>
    <mergeCell ref="BL4:BM4"/>
    <mergeCell ref="A3:A5"/>
    <mergeCell ref="AJ2:BK2"/>
    <mergeCell ref="B2:AC2"/>
    <mergeCell ref="AJ3:AJ5"/>
    <mergeCell ref="AK3:AK5"/>
    <mergeCell ref="AV4:AW4"/>
    <mergeCell ref="AX4:AY4"/>
    <mergeCell ref="B3:B5"/>
    <mergeCell ref="C3:C5"/>
    <mergeCell ref="BJ4:BK4"/>
    <mergeCell ref="AL3:AU3"/>
    <mergeCell ref="AI3:AI5"/>
    <mergeCell ref="AV3:BO3"/>
    <mergeCell ref="BB4:BC4"/>
  </mergeCells>
  <phoneticPr fontId="6"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O60"/>
  <sheetViews>
    <sheetView topLeftCell="A37" zoomScale="98" zoomScaleNormal="98" workbookViewId="0">
      <selection activeCell="B61" sqref="B61"/>
    </sheetView>
  </sheetViews>
  <sheetFormatPr baseColWidth="10" defaultColWidth="8.83203125" defaultRowHeight="13" x14ac:dyDescent="0.15"/>
  <cols>
    <col min="1" max="1" width="10.1640625" bestFit="1" customWidth="1"/>
    <col min="2" max="2" width="12.1640625" bestFit="1" customWidth="1"/>
    <col min="3" max="3" width="6.5" customWidth="1"/>
    <col min="4" max="5" width="10.5" style="7" bestFit="1" customWidth="1"/>
    <col min="6" max="6" width="10.33203125" style="7" customWidth="1"/>
    <col min="7" max="7" width="10.83203125" style="7" customWidth="1"/>
    <col min="8" max="8" width="12.1640625" style="7" bestFit="1" customWidth="1"/>
    <col min="9" max="9" width="10.1640625" style="7" bestFit="1" customWidth="1"/>
    <col min="10" max="10" width="10.1640625" style="7" customWidth="1"/>
    <col min="11" max="11" width="11.1640625" style="7" bestFit="1" customWidth="1"/>
    <col min="12" max="12" width="11.1640625" style="7" customWidth="1"/>
    <col min="13" max="13" width="10.5" style="7" bestFit="1" customWidth="1"/>
    <col min="14" max="14" width="11.83203125" style="7" bestFit="1" customWidth="1"/>
    <col min="15" max="15" width="10.6640625" style="7" bestFit="1" customWidth="1"/>
    <col min="16" max="16" width="10.5" style="7" bestFit="1" customWidth="1"/>
    <col min="17" max="17" width="9.33203125" style="7" bestFit="1" customWidth="1"/>
    <col min="18" max="18" width="10.5" style="7" bestFit="1" customWidth="1"/>
    <col min="19" max="21" width="9.33203125" style="7" bestFit="1" customWidth="1"/>
    <col min="22" max="23" width="9.33203125" style="7" customWidth="1"/>
    <col min="24" max="24" width="10.33203125" style="7" bestFit="1" customWidth="1"/>
    <col min="25" max="25" width="9.33203125" style="7" bestFit="1" customWidth="1"/>
    <col min="26" max="27" width="9.33203125" style="7" customWidth="1"/>
    <col min="28" max="28" width="9.33203125" style="7" bestFit="1" customWidth="1"/>
    <col min="29" max="29" width="10.6640625" style="7" bestFit="1" customWidth="1"/>
    <col min="30" max="31" width="9.33203125" style="7" customWidth="1"/>
    <col min="32" max="32" width="11.5" style="7" bestFit="1" customWidth="1"/>
    <col min="33" max="33" width="10.6640625" style="7" customWidth="1"/>
    <col min="35" max="35" width="10.1640625" bestFit="1" customWidth="1"/>
    <col min="36" max="36" width="12.1640625" bestFit="1" customWidth="1"/>
    <col min="37" max="37" width="9.1640625" style="18"/>
    <col min="38" max="38" width="12.5" bestFit="1" customWidth="1"/>
    <col min="39" max="40" width="10.6640625" bestFit="1" customWidth="1"/>
    <col min="41" max="41" width="10.5" bestFit="1" customWidth="1"/>
    <col min="42" max="42" width="10.5" customWidth="1"/>
    <col min="45" max="45" width="11.1640625" bestFit="1" customWidth="1"/>
    <col min="46" max="46" width="11.1640625" customWidth="1"/>
    <col min="47" max="47" width="10.5" bestFit="1" customWidth="1"/>
    <col min="48" max="48" width="10.6640625" bestFit="1" customWidth="1"/>
    <col min="49" max="49" width="9.5" bestFit="1" customWidth="1"/>
    <col min="50" max="50" width="10.5" bestFit="1" customWidth="1"/>
    <col min="51" max="52" width="9.5" bestFit="1" customWidth="1"/>
    <col min="53" max="53" width="9.33203125" bestFit="1" customWidth="1"/>
    <col min="54" max="55" width="9.5" bestFit="1" customWidth="1"/>
    <col min="56" max="57" width="9.5" customWidth="1"/>
    <col min="66" max="66" width="13.6640625" bestFit="1" customWidth="1"/>
    <col min="67" max="67" width="9.5" bestFit="1" customWidth="1"/>
  </cols>
  <sheetData>
    <row r="2" spans="1:67" ht="12.75" customHeight="1" x14ac:dyDescent="0.15">
      <c r="C2" s="137" t="s">
        <v>36</v>
      </c>
      <c r="D2" s="138"/>
      <c r="E2" s="138"/>
      <c r="F2" s="138"/>
      <c r="G2" s="138"/>
      <c r="H2" s="138"/>
      <c r="I2" s="138"/>
      <c r="J2" s="138"/>
      <c r="K2" s="138"/>
      <c r="L2" s="138"/>
      <c r="M2" s="138"/>
      <c r="N2" s="139"/>
      <c r="O2" s="139"/>
      <c r="P2" s="139"/>
      <c r="Q2" s="139"/>
      <c r="R2" s="139"/>
      <c r="S2" s="139"/>
      <c r="T2" s="139"/>
      <c r="U2" s="139"/>
      <c r="V2" s="139"/>
      <c r="W2" s="139"/>
      <c r="X2" s="139"/>
      <c r="Y2" s="139"/>
      <c r="Z2" s="139"/>
      <c r="AA2" s="139"/>
      <c r="AB2" s="139"/>
      <c r="AC2" s="139"/>
      <c r="AD2" s="29"/>
      <c r="AE2" s="29"/>
      <c r="AF2" s="49"/>
      <c r="AG2" s="49"/>
      <c r="AK2" s="137" t="s">
        <v>18</v>
      </c>
      <c r="AL2" s="138"/>
      <c r="AM2" s="138"/>
      <c r="AN2" s="138"/>
      <c r="AO2" s="138"/>
      <c r="AP2" s="138"/>
      <c r="AQ2" s="138"/>
      <c r="AR2" s="138"/>
      <c r="AS2" s="138"/>
      <c r="AT2" s="138"/>
      <c r="AU2" s="138"/>
      <c r="AV2" s="139"/>
      <c r="AW2" s="139"/>
      <c r="AX2" s="139"/>
      <c r="AY2" s="139"/>
      <c r="AZ2" s="139"/>
      <c r="BA2" s="139"/>
      <c r="BB2" s="139"/>
      <c r="BC2" s="139"/>
      <c r="BD2" s="139"/>
      <c r="BE2" s="139"/>
      <c r="BF2" s="139"/>
      <c r="BG2" s="139"/>
      <c r="BH2" s="139"/>
      <c r="BI2" s="139"/>
      <c r="BJ2" s="139"/>
      <c r="BK2" s="139"/>
      <c r="BL2" s="29"/>
      <c r="BM2" s="29"/>
    </row>
    <row r="3" spans="1:67" ht="33" customHeight="1" x14ac:dyDescent="0.15">
      <c r="A3" s="136" t="s">
        <v>14</v>
      </c>
      <c r="B3" s="136" t="s">
        <v>9</v>
      </c>
      <c r="C3" s="136" t="s">
        <v>30</v>
      </c>
      <c r="D3" s="141" t="s">
        <v>10</v>
      </c>
      <c r="E3" s="143"/>
      <c r="F3" s="143"/>
      <c r="G3" s="143"/>
      <c r="H3" s="143"/>
      <c r="I3" s="143"/>
      <c r="J3" s="143"/>
      <c r="K3" s="143"/>
      <c r="L3" s="144"/>
      <c r="M3" s="145"/>
      <c r="N3" s="140" t="s">
        <v>1</v>
      </c>
      <c r="O3" s="140"/>
      <c r="P3" s="140"/>
      <c r="Q3" s="140"/>
      <c r="R3" s="140"/>
      <c r="S3" s="140"/>
      <c r="T3" s="140"/>
      <c r="U3" s="140"/>
      <c r="V3" s="140"/>
      <c r="W3" s="140"/>
      <c r="X3" s="140"/>
      <c r="Y3" s="140"/>
      <c r="Z3" s="140"/>
      <c r="AA3" s="140"/>
      <c r="AB3" s="140"/>
      <c r="AC3" s="140"/>
      <c r="AD3" s="140"/>
      <c r="AE3" s="140"/>
      <c r="AF3" s="140"/>
      <c r="AG3" s="140"/>
      <c r="AI3" s="136" t="s">
        <v>14</v>
      </c>
      <c r="AJ3" s="136" t="s">
        <v>9</v>
      </c>
      <c r="AK3" s="136" t="s">
        <v>30</v>
      </c>
      <c r="AL3" s="146" t="s">
        <v>10</v>
      </c>
      <c r="AM3" s="147"/>
      <c r="AN3" s="147"/>
      <c r="AO3" s="147"/>
      <c r="AP3" s="147"/>
      <c r="AQ3" s="147"/>
      <c r="AR3" s="147"/>
      <c r="AS3" s="147"/>
      <c r="AT3" s="147"/>
      <c r="AU3" s="148"/>
      <c r="AV3" s="135" t="s">
        <v>1</v>
      </c>
      <c r="AW3" s="135"/>
      <c r="AX3" s="135"/>
      <c r="AY3" s="135"/>
      <c r="AZ3" s="135"/>
      <c r="BA3" s="135"/>
      <c r="BB3" s="135"/>
      <c r="BC3" s="135"/>
      <c r="BD3" s="135"/>
      <c r="BE3" s="135"/>
      <c r="BF3" s="135"/>
      <c r="BG3" s="135"/>
      <c r="BH3" s="135"/>
      <c r="BI3" s="135"/>
      <c r="BJ3" s="135"/>
      <c r="BK3" s="135"/>
      <c r="BL3" s="135"/>
      <c r="BM3" s="135"/>
      <c r="BN3" s="135"/>
      <c r="BO3" s="135"/>
    </row>
    <row r="4" spans="1:67" ht="33" customHeight="1" x14ac:dyDescent="0.15">
      <c r="A4" s="136"/>
      <c r="B4" s="136"/>
      <c r="C4" s="136"/>
      <c r="D4" s="52" t="s">
        <v>3</v>
      </c>
      <c r="E4" s="52" t="s">
        <v>4</v>
      </c>
      <c r="F4" s="52" t="s">
        <v>5</v>
      </c>
      <c r="G4" s="52" t="s">
        <v>6</v>
      </c>
      <c r="H4" s="52" t="s">
        <v>16</v>
      </c>
      <c r="I4" s="51" t="s">
        <v>7</v>
      </c>
      <c r="J4" s="51" t="s">
        <v>8</v>
      </c>
      <c r="K4" s="53" t="s">
        <v>13</v>
      </c>
      <c r="L4" s="53" t="s">
        <v>45</v>
      </c>
      <c r="M4" s="42"/>
      <c r="N4" s="142" t="s">
        <v>3</v>
      </c>
      <c r="O4" s="140"/>
      <c r="P4" s="140" t="s">
        <v>4</v>
      </c>
      <c r="Q4" s="140"/>
      <c r="R4" s="140" t="s">
        <v>5</v>
      </c>
      <c r="S4" s="140"/>
      <c r="T4" s="140" t="s">
        <v>6</v>
      </c>
      <c r="U4" s="140"/>
      <c r="V4" s="141" t="s">
        <v>16</v>
      </c>
      <c r="W4" s="142"/>
      <c r="X4" s="140" t="s">
        <v>7</v>
      </c>
      <c r="Y4" s="140"/>
      <c r="Z4" s="140" t="s">
        <v>8</v>
      </c>
      <c r="AA4" s="140"/>
      <c r="AB4" s="140" t="s">
        <v>13</v>
      </c>
      <c r="AC4" s="140"/>
      <c r="AD4" s="140" t="s">
        <v>45</v>
      </c>
      <c r="AE4" s="140"/>
      <c r="AF4" s="42"/>
      <c r="AG4" s="42"/>
      <c r="AI4" s="136"/>
      <c r="AJ4" s="136"/>
      <c r="AK4" s="136"/>
      <c r="AL4" s="2" t="s">
        <v>3</v>
      </c>
      <c r="AM4" s="2" t="s">
        <v>4</v>
      </c>
      <c r="AN4" s="2" t="s">
        <v>5</v>
      </c>
      <c r="AO4" s="2" t="s">
        <v>6</v>
      </c>
      <c r="AP4" s="52" t="s">
        <v>16</v>
      </c>
      <c r="AQ4" s="5" t="s">
        <v>7</v>
      </c>
      <c r="AR4" s="5" t="s">
        <v>8</v>
      </c>
      <c r="AS4" s="5" t="s">
        <v>13</v>
      </c>
      <c r="AT4" s="5" t="s">
        <v>45</v>
      </c>
      <c r="AU4" s="34"/>
      <c r="AV4" s="135" t="s">
        <v>3</v>
      </c>
      <c r="AW4" s="135"/>
      <c r="AX4" s="135" t="s">
        <v>4</v>
      </c>
      <c r="AY4" s="135"/>
      <c r="AZ4" s="135" t="s">
        <v>5</v>
      </c>
      <c r="BA4" s="135"/>
      <c r="BB4" s="135" t="s">
        <v>6</v>
      </c>
      <c r="BC4" s="135"/>
      <c r="BD4" s="141" t="s">
        <v>16</v>
      </c>
      <c r="BE4" s="142"/>
      <c r="BF4" s="135" t="s">
        <v>7</v>
      </c>
      <c r="BG4" s="135"/>
      <c r="BH4" s="135" t="s">
        <v>8</v>
      </c>
      <c r="BI4" s="135"/>
      <c r="BJ4" s="135" t="s">
        <v>13</v>
      </c>
      <c r="BK4" s="135"/>
      <c r="BL4" s="135" t="s">
        <v>45</v>
      </c>
      <c r="BM4" s="135"/>
      <c r="BN4" s="34"/>
      <c r="BO4" s="34"/>
    </row>
    <row r="5" spans="1:67" ht="29.25" customHeight="1" x14ac:dyDescent="0.15">
      <c r="A5" s="136"/>
      <c r="B5" s="136"/>
      <c r="C5" s="136"/>
      <c r="D5" s="51" t="s">
        <v>0</v>
      </c>
      <c r="E5" s="51" t="s">
        <v>0</v>
      </c>
      <c r="F5" s="51" t="s">
        <v>0</v>
      </c>
      <c r="G5" s="51" t="s">
        <v>0</v>
      </c>
      <c r="H5" s="51" t="s">
        <v>0</v>
      </c>
      <c r="I5" s="51" t="s">
        <v>0</v>
      </c>
      <c r="J5" s="51" t="s">
        <v>0</v>
      </c>
      <c r="K5" s="53" t="s">
        <v>0</v>
      </c>
      <c r="L5" s="53" t="s">
        <v>0</v>
      </c>
      <c r="M5" s="35" t="s">
        <v>35</v>
      </c>
      <c r="N5" s="56"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36"/>
      <c r="AJ5" s="136"/>
      <c r="AK5" s="136"/>
      <c r="AL5" s="5" t="s">
        <v>0</v>
      </c>
      <c r="AM5" s="5" t="s">
        <v>0</v>
      </c>
      <c r="AN5" s="5" t="s">
        <v>0</v>
      </c>
      <c r="AO5" s="5" t="s">
        <v>0</v>
      </c>
      <c r="AP5" s="51" t="s">
        <v>0</v>
      </c>
      <c r="AQ5" s="5" t="s">
        <v>0</v>
      </c>
      <c r="AR5" s="5" t="s">
        <v>0</v>
      </c>
      <c r="AS5" s="5" t="s">
        <v>0</v>
      </c>
      <c r="AT5" s="5" t="s">
        <v>0</v>
      </c>
      <c r="AU5" s="35" t="s">
        <v>17</v>
      </c>
      <c r="AV5" s="5" t="s">
        <v>0</v>
      </c>
      <c r="AW5" s="5" t="s">
        <v>2</v>
      </c>
      <c r="AX5" s="5" t="s">
        <v>0</v>
      </c>
      <c r="AY5" s="5" t="s">
        <v>2</v>
      </c>
      <c r="AZ5" s="5" t="s">
        <v>0</v>
      </c>
      <c r="BA5" s="5" t="s">
        <v>2</v>
      </c>
      <c r="BB5" s="5" t="s">
        <v>0</v>
      </c>
      <c r="BC5" s="5" t="s">
        <v>2</v>
      </c>
      <c r="BD5" s="5" t="s">
        <v>0</v>
      </c>
      <c r="BE5" s="5" t="s">
        <v>2</v>
      </c>
      <c r="BF5" s="5" t="s">
        <v>0</v>
      </c>
      <c r="BG5" s="5" t="s">
        <v>2</v>
      </c>
      <c r="BH5" s="5" t="s">
        <v>0</v>
      </c>
      <c r="BI5" s="5" t="s">
        <v>2</v>
      </c>
      <c r="BJ5" s="5" t="s">
        <v>0</v>
      </c>
      <c r="BK5" s="5" t="s">
        <v>2</v>
      </c>
      <c r="BL5" s="5" t="s">
        <v>0</v>
      </c>
      <c r="BM5" s="5" t="s">
        <v>2</v>
      </c>
      <c r="BN5" s="35" t="s">
        <v>19</v>
      </c>
      <c r="BO5" s="35" t="s">
        <v>20</v>
      </c>
    </row>
    <row r="6" spans="1:67" ht="29.25" customHeight="1" x14ac:dyDescent="0.15">
      <c r="A6" s="17"/>
      <c r="B6" s="17"/>
      <c r="C6" s="17"/>
      <c r="D6" s="51"/>
      <c r="E6" s="51"/>
      <c r="F6" s="51"/>
      <c r="G6" s="51"/>
      <c r="H6" s="51"/>
      <c r="I6" s="51"/>
      <c r="J6" s="51"/>
      <c r="K6" s="53"/>
      <c r="L6" s="88"/>
      <c r="M6" s="35"/>
      <c r="N6" s="56"/>
      <c r="O6" s="51"/>
      <c r="P6" s="51"/>
      <c r="Q6" s="51"/>
      <c r="R6" s="51"/>
      <c r="S6" s="51"/>
      <c r="T6" s="51"/>
      <c r="U6" s="51"/>
      <c r="V6" s="51"/>
      <c r="W6" s="51"/>
      <c r="X6" s="51"/>
      <c r="Y6" s="51"/>
      <c r="Z6" s="51"/>
      <c r="AA6" s="51"/>
      <c r="AB6" s="51"/>
      <c r="AC6" s="51"/>
      <c r="AD6" s="54"/>
      <c r="AE6" s="54"/>
      <c r="AF6" s="35"/>
      <c r="AG6" s="35"/>
      <c r="AI6" s="17"/>
      <c r="AJ6" s="17"/>
      <c r="AK6" s="17"/>
      <c r="AL6" s="5"/>
      <c r="AM6" s="5"/>
      <c r="AN6" s="5"/>
      <c r="AO6" s="5"/>
      <c r="AP6" s="51"/>
      <c r="AQ6" s="5"/>
      <c r="AR6" s="5"/>
      <c r="AS6" s="5"/>
      <c r="AT6" s="90"/>
      <c r="AU6" s="35"/>
      <c r="AV6" s="5"/>
      <c r="AW6" s="5"/>
      <c r="AX6" s="5"/>
      <c r="AY6" s="5"/>
      <c r="AZ6" s="5"/>
      <c r="BA6" s="5"/>
      <c r="BB6" s="5"/>
      <c r="BC6" s="5"/>
      <c r="BD6" s="5"/>
      <c r="BE6" s="5"/>
      <c r="BF6" s="5"/>
      <c r="BG6" s="5"/>
      <c r="BH6" s="5"/>
      <c r="BI6" s="5"/>
      <c r="BJ6" s="5"/>
      <c r="BK6" s="5"/>
      <c r="BL6" s="90"/>
      <c r="BM6" s="90"/>
      <c r="BN6" s="35"/>
      <c r="BO6" s="35"/>
    </row>
    <row r="7" spans="1:67" ht="20" customHeight="1" x14ac:dyDescent="0.15">
      <c r="A7" s="78">
        <v>42378</v>
      </c>
      <c r="B7" s="78">
        <v>42374</v>
      </c>
      <c r="C7" s="3">
        <v>1</v>
      </c>
      <c r="D7" s="4">
        <v>3248314.11</v>
      </c>
      <c r="E7" s="4">
        <v>1249378.1000000001</v>
      </c>
      <c r="F7" s="4">
        <v>278358.3</v>
      </c>
      <c r="G7" s="4">
        <v>42946.1</v>
      </c>
      <c r="H7" s="12">
        <v>0</v>
      </c>
      <c r="I7" s="4">
        <v>0</v>
      </c>
      <c r="J7" s="4">
        <v>0</v>
      </c>
      <c r="K7" s="4">
        <v>0</v>
      </c>
      <c r="L7" s="4">
        <v>0</v>
      </c>
      <c r="M7" s="33">
        <f t="shared" ref="M7:M14" si="0">SUM(D7:L7)</f>
        <v>4818996.6099999994</v>
      </c>
      <c r="N7" s="4">
        <v>2483995.21</v>
      </c>
      <c r="O7" s="6">
        <v>146.92667</v>
      </c>
      <c r="P7" s="4">
        <v>1014709.7</v>
      </c>
      <c r="Q7" s="4">
        <v>143.31007299999999</v>
      </c>
      <c r="R7" s="4">
        <v>245895.3</v>
      </c>
      <c r="S7" s="4">
        <v>189.53158999999999</v>
      </c>
      <c r="T7" s="4">
        <v>42732.7</v>
      </c>
      <c r="U7" s="4">
        <v>111.960493</v>
      </c>
      <c r="V7" s="12">
        <v>0</v>
      </c>
      <c r="W7" s="12">
        <v>0</v>
      </c>
      <c r="X7" s="4">
        <v>0</v>
      </c>
      <c r="Y7" s="4">
        <v>0</v>
      </c>
      <c r="Z7" s="4">
        <v>0</v>
      </c>
      <c r="AA7" s="4">
        <v>0</v>
      </c>
      <c r="AB7" s="4">
        <v>0</v>
      </c>
      <c r="AC7" s="4">
        <v>0</v>
      </c>
      <c r="AD7" s="4">
        <v>0</v>
      </c>
      <c r="AE7" s="4">
        <v>0</v>
      </c>
      <c r="AF7" s="19">
        <f t="shared" ref="AF7:AF14" si="1">N7+P7+R7+T7+X7+Z7+AB7+AD7</f>
        <v>3787332.91</v>
      </c>
      <c r="AG7" s="19">
        <f t="shared" ref="AG7:AG14" si="2">(N7*O7+P7*Q7+R7*S7+T7*U7+X7*Y7+Z7*AA7+AB7*AC7+AD7*AE7)/AF7</f>
        <v>148.32933369562349</v>
      </c>
      <c r="AI7" s="78">
        <v>42014</v>
      </c>
      <c r="AJ7" s="78">
        <v>42010</v>
      </c>
      <c r="AK7" s="3">
        <v>1</v>
      </c>
      <c r="AL7" s="4">
        <v>3367213.3</v>
      </c>
      <c r="AM7" s="4">
        <v>1173895.25</v>
      </c>
      <c r="AN7" s="4">
        <v>384632.31</v>
      </c>
      <c r="AO7" s="4">
        <v>52325</v>
      </c>
      <c r="AP7" s="12">
        <v>0</v>
      </c>
      <c r="AQ7" s="4">
        <v>0</v>
      </c>
      <c r="AR7" s="4">
        <v>0</v>
      </c>
      <c r="AS7" s="4">
        <v>0</v>
      </c>
      <c r="AT7" s="4">
        <v>0</v>
      </c>
      <c r="AU7" s="33">
        <v>4978065.8599999994</v>
      </c>
      <c r="AV7" s="4">
        <v>2643911.92</v>
      </c>
      <c r="AW7" s="6">
        <v>144.483631</v>
      </c>
      <c r="AX7" s="4">
        <v>944843.65</v>
      </c>
      <c r="AY7" s="4">
        <v>146.78794099999999</v>
      </c>
      <c r="AZ7" s="4">
        <v>324895.90999999997</v>
      </c>
      <c r="BA7" s="4">
        <v>162.88926599999999</v>
      </c>
      <c r="BB7" s="4">
        <v>50416.15</v>
      </c>
      <c r="BC7" s="4">
        <v>106.27371599999999</v>
      </c>
      <c r="BD7" s="12">
        <v>0</v>
      </c>
      <c r="BE7" s="12">
        <v>0</v>
      </c>
      <c r="BF7" s="4">
        <v>0</v>
      </c>
      <c r="BG7" s="4">
        <v>0</v>
      </c>
      <c r="BH7" s="4">
        <v>0</v>
      </c>
      <c r="BI7" s="4">
        <v>0</v>
      </c>
      <c r="BJ7" s="4">
        <v>0</v>
      </c>
      <c r="BK7" s="4">
        <v>0</v>
      </c>
      <c r="BL7" s="4">
        <v>0</v>
      </c>
      <c r="BM7" s="4">
        <v>0</v>
      </c>
      <c r="BN7" s="19">
        <v>3964067.63</v>
      </c>
      <c r="BO7" s="19">
        <v>146.05543349658285</v>
      </c>
    </row>
    <row r="8" spans="1:67" ht="20" customHeight="1" x14ac:dyDescent="0.15">
      <c r="A8" s="78">
        <v>42385</v>
      </c>
      <c r="B8" s="78">
        <v>42381</v>
      </c>
      <c r="C8" s="3">
        <v>2</v>
      </c>
      <c r="D8" s="4">
        <v>2965137.7</v>
      </c>
      <c r="E8" s="4">
        <v>1071454.3999999999</v>
      </c>
      <c r="F8" s="4">
        <v>173836.9</v>
      </c>
      <c r="G8" s="4">
        <v>39642.1</v>
      </c>
      <c r="H8" s="12">
        <v>0</v>
      </c>
      <c r="I8" s="4">
        <v>0</v>
      </c>
      <c r="J8" s="4">
        <v>0</v>
      </c>
      <c r="K8" s="4">
        <v>0</v>
      </c>
      <c r="L8" s="4">
        <v>0</v>
      </c>
      <c r="M8" s="33">
        <f t="shared" si="0"/>
        <v>4250071.0999999996</v>
      </c>
      <c r="N8" s="4">
        <v>2096794.9</v>
      </c>
      <c r="O8" s="4">
        <v>140.18718799999999</v>
      </c>
      <c r="P8" s="4">
        <v>840485.6</v>
      </c>
      <c r="Q8" s="4">
        <v>139.77850900000001</v>
      </c>
      <c r="R8" s="4">
        <v>158255.20000000001</v>
      </c>
      <c r="S8" s="4">
        <v>173.03719799999999</v>
      </c>
      <c r="T8" s="4">
        <v>37271.9</v>
      </c>
      <c r="U8" s="4">
        <v>100.50485399999999</v>
      </c>
      <c r="V8" s="12">
        <v>0</v>
      </c>
      <c r="W8" s="12">
        <v>0</v>
      </c>
      <c r="X8" s="4">
        <v>0</v>
      </c>
      <c r="Y8" s="4">
        <v>0</v>
      </c>
      <c r="Z8" s="4">
        <v>0</v>
      </c>
      <c r="AA8" s="4">
        <v>0</v>
      </c>
      <c r="AB8" s="4">
        <v>0</v>
      </c>
      <c r="AC8" s="4">
        <v>0</v>
      </c>
      <c r="AD8" s="4">
        <v>0</v>
      </c>
      <c r="AE8" s="4">
        <v>0</v>
      </c>
      <c r="AF8" s="19">
        <f t="shared" si="1"/>
        <v>3132807.6</v>
      </c>
      <c r="AG8" s="19">
        <f t="shared" si="2"/>
        <v>141.26486672607783</v>
      </c>
      <c r="AI8" s="78">
        <v>42021</v>
      </c>
      <c r="AJ8" s="78">
        <v>42017</v>
      </c>
      <c r="AK8" s="3">
        <v>2</v>
      </c>
      <c r="AL8" s="4">
        <v>3366610.06</v>
      </c>
      <c r="AM8" s="4">
        <v>1233356.5</v>
      </c>
      <c r="AN8" s="4">
        <v>226091.8</v>
      </c>
      <c r="AO8" s="4">
        <v>35230.699999999997</v>
      </c>
      <c r="AP8" s="12">
        <v>0</v>
      </c>
      <c r="AQ8" s="4">
        <v>0</v>
      </c>
      <c r="AR8" s="4">
        <v>0</v>
      </c>
      <c r="AS8" s="4">
        <v>0</v>
      </c>
      <c r="AT8" s="4">
        <v>0</v>
      </c>
      <c r="AU8" s="33">
        <v>4861289.0600000005</v>
      </c>
      <c r="AV8" s="4">
        <v>2357246.8199999998</v>
      </c>
      <c r="AW8" s="4">
        <v>144.10408899999999</v>
      </c>
      <c r="AX8" s="4">
        <v>894217.4</v>
      </c>
      <c r="AY8" s="4">
        <v>144.234026</v>
      </c>
      <c r="AZ8" s="4">
        <v>177818.8</v>
      </c>
      <c r="BA8" s="4">
        <v>153.26405600000001</v>
      </c>
      <c r="BB8" s="4">
        <v>31990.5</v>
      </c>
      <c r="BC8" s="4">
        <v>109.432737</v>
      </c>
      <c r="BD8" s="12">
        <v>0</v>
      </c>
      <c r="BE8" s="12">
        <v>0</v>
      </c>
      <c r="BF8" s="4">
        <v>0</v>
      </c>
      <c r="BG8" s="4">
        <v>0</v>
      </c>
      <c r="BH8" s="4">
        <v>0</v>
      </c>
      <c r="BI8" s="4">
        <v>0</v>
      </c>
      <c r="BJ8" s="4">
        <v>0</v>
      </c>
      <c r="BK8" s="4">
        <v>0</v>
      </c>
      <c r="BL8" s="4">
        <v>0</v>
      </c>
      <c r="BM8" s="4">
        <v>0</v>
      </c>
      <c r="BN8" s="19">
        <v>3461273.5199999996</v>
      </c>
      <c r="BO8" s="19">
        <v>144.28779374810884</v>
      </c>
    </row>
    <row r="9" spans="1:67" ht="20" customHeight="1" x14ac:dyDescent="0.15">
      <c r="A9" s="78">
        <v>42392</v>
      </c>
      <c r="B9" s="78">
        <v>42388</v>
      </c>
      <c r="C9" s="3">
        <v>3</v>
      </c>
      <c r="D9" s="4">
        <v>2696982.93</v>
      </c>
      <c r="E9" s="4">
        <v>1024297.88</v>
      </c>
      <c r="F9" s="4">
        <v>152453.79999999999</v>
      </c>
      <c r="G9" s="4">
        <v>23886.6</v>
      </c>
      <c r="H9" s="12">
        <v>0</v>
      </c>
      <c r="I9" s="4">
        <v>0</v>
      </c>
      <c r="J9" s="4">
        <v>0</v>
      </c>
      <c r="K9" s="4">
        <v>0</v>
      </c>
      <c r="L9" s="4">
        <v>0</v>
      </c>
      <c r="M9" s="33">
        <f t="shared" si="0"/>
        <v>3897621.21</v>
      </c>
      <c r="N9" s="4">
        <v>1797140.06</v>
      </c>
      <c r="O9" s="4">
        <v>131.78707900000001</v>
      </c>
      <c r="P9" s="4">
        <v>808855.48</v>
      </c>
      <c r="Q9" s="4">
        <v>131.74868699999999</v>
      </c>
      <c r="R9" s="4">
        <v>122229.8</v>
      </c>
      <c r="S9" s="4">
        <v>187.22363200000001</v>
      </c>
      <c r="T9" s="4">
        <v>23886.6</v>
      </c>
      <c r="U9" s="4">
        <v>114.53841</v>
      </c>
      <c r="V9" s="12">
        <v>0</v>
      </c>
      <c r="W9" s="12">
        <v>0</v>
      </c>
      <c r="X9" s="4">
        <v>0</v>
      </c>
      <c r="Y9" s="4">
        <v>0</v>
      </c>
      <c r="Z9" s="4">
        <v>0</v>
      </c>
      <c r="AA9" s="4">
        <v>0</v>
      </c>
      <c r="AB9" s="4">
        <v>0</v>
      </c>
      <c r="AC9" s="4">
        <v>0</v>
      </c>
      <c r="AD9" s="4">
        <v>0</v>
      </c>
      <c r="AE9" s="4">
        <v>0</v>
      </c>
      <c r="AF9" s="19">
        <f t="shared" si="1"/>
        <v>2752111.94</v>
      </c>
      <c r="AG9" s="19">
        <f t="shared" si="2"/>
        <v>134.08819657349372</v>
      </c>
      <c r="AI9" s="78">
        <v>42028</v>
      </c>
      <c r="AJ9" s="78">
        <v>42024</v>
      </c>
      <c r="AK9" s="3">
        <v>3</v>
      </c>
      <c r="AL9" s="4">
        <v>3185717.16</v>
      </c>
      <c r="AM9" s="4">
        <v>1282383.8600000001</v>
      </c>
      <c r="AN9" s="4">
        <v>285576.7</v>
      </c>
      <c r="AO9" s="4">
        <v>64250.15</v>
      </c>
      <c r="AP9" s="12">
        <v>0</v>
      </c>
      <c r="AQ9" s="4">
        <v>0</v>
      </c>
      <c r="AR9" s="4">
        <v>0</v>
      </c>
      <c r="AS9" s="4">
        <v>0</v>
      </c>
      <c r="AT9" s="4">
        <v>0</v>
      </c>
      <c r="AU9" s="33">
        <v>4817927.870000001</v>
      </c>
      <c r="AV9" s="4">
        <v>2273633.7200000002</v>
      </c>
      <c r="AW9" s="4">
        <v>135.381981</v>
      </c>
      <c r="AX9" s="4">
        <v>986426.01</v>
      </c>
      <c r="AY9" s="4">
        <v>136.903694</v>
      </c>
      <c r="AZ9" s="4">
        <v>211711.5</v>
      </c>
      <c r="BA9" s="4">
        <v>158.35572199999999</v>
      </c>
      <c r="BB9" s="4">
        <v>61864.7</v>
      </c>
      <c r="BC9" s="4">
        <v>106.060613</v>
      </c>
      <c r="BD9" s="12">
        <v>0</v>
      </c>
      <c r="BE9" s="12">
        <v>0</v>
      </c>
      <c r="BF9" s="4">
        <v>0</v>
      </c>
      <c r="BG9" s="4">
        <v>0</v>
      </c>
      <c r="BH9" s="4">
        <v>0</v>
      </c>
      <c r="BI9" s="4">
        <v>0</v>
      </c>
      <c r="BJ9" s="4">
        <v>0</v>
      </c>
      <c r="BK9" s="4">
        <v>0</v>
      </c>
      <c r="BL9" s="4">
        <v>0</v>
      </c>
      <c r="BM9" s="4">
        <v>0</v>
      </c>
      <c r="BN9" s="19">
        <v>3533635.9300000006</v>
      </c>
      <c r="BO9" s="19">
        <v>136.6698626340785</v>
      </c>
    </row>
    <row r="10" spans="1:67" ht="20" customHeight="1" x14ac:dyDescent="0.15">
      <c r="A10" s="78">
        <v>42399</v>
      </c>
      <c r="B10" s="78">
        <v>42395</v>
      </c>
      <c r="C10" s="3">
        <v>4</v>
      </c>
      <c r="D10" s="4">
        <v>2718027.29</v>
      </c>
      <c r="E10" s="4">
        <v>1115156.1200000001</v>
      </c>
      <c r="F10" s="4">
        <v>0</v>
      </c>
      <c r="G10" s="4">
        <v>23825.8</v>
      </c>
      <c r="H10" s="12">
        <v>0</v>
      </c>
      <c r="I10" s="4">
        <v>0</v>
      </c>
      <c r="J10" s="4">
        <v>0</v>
      </c>
      <c r="K10" s="4">
        <v>0</v>
      </c>
      <c r="L10" s="81">
        <v>0</v>
      </c>
      <c r="M10" s="33">
        <f t="shared" si="0"/>
        <v>3857009.21</v>
      </c>
      <c r="N10" s="4">
        <v>1837380.33</v>
      </c>
      <c r="O10" s="4">
        <v>122.419826</v>
      </c>
      <c r="P10" s="4">
        <v>909254.92</v>
      </c>
      <c r="Q10" s="4">
        <v>121.49824700000001</v>
      </c>
      <c r="R10" s="4">
        <v>0</v>
      </c>
      <c r="S10" s="4">
        <v>0</v>
      </c>
      <c r="T10" s="4">
        <v>22312.6</v>
      </c>
      <c r="U10" s="4">
        <v>114.816417</v>
      </c>
      <c r="V10" s="12">
        <v>0</v>
      </c>
      <c r="W10" s="12">
        <v>0</v>
      </c>
      <c r="X10" s="4">
        <v>0</v>
      </c>
      <c r="Y10" s="4">
        <v>0</v>
      </c>
      <c r="Z10" s="4">
        <v>0</v>
      </c>
      <c r="AA10" s="4">
        <v>0</v>
      </c>
      <c r="AB10" s="4">
        <v>0</v>
      </c>
      <c r="AC10" s="4">
        <v>0</v>
      </c>
      <c r="AD10" s="4">
        <v>0</v>
      </c>
      <c r="AE10" s="4">
        <v>0</v>
      </c>
      <c r="AF10" s="19">
        <f t="shared" si="1"/>
        <v>2768947.85</v>
      </c>
      <c r="AG10" s="19">
        <f t="shared" si="2"/>
        <v>122.05593252198737</v>
      </c>
      <c r="AI10" s="78">
        <v>42035</v>
      </c>
      <c r="AJ10" s="78">
        <v>42031</v>
      </c>
      <c r="AK10" s="3">
        <v>4</v>
      </c>
      <c r="AL10" s="4">
        <v>3140770.14</v>
      </c>
      <c r="AM10" s="4">
        <v>1294933.3500000001</v>
      </c>
      <c r="AN10" s="4">
        <v>214195.20000000001</v>
      </c>
      <c r="AO10" s="4">
        <v>54096.1</v>
      </c>
      <c r="AP10" s="12">
        <v>0</v>
      </c>
      <c r="AQ10" s="4">
        <v>0</v>
      </c>
      <c r="AR10" s="4">
        <v>0</v>
      </c>
      <c r="AS10" s="4">
        <v>0</v>
      </c>
      <c r="AT10" s="4">
        <v>0</v>
      </c>
      <c r="AU10" s="33">
        <v>4703994.79</v>
      </c>
      <c r="AV10" s="4">
        <v>2093285.55</v>
      </c>
      <c r="AW10" s="4">
        <v>131.18785199999999</v>
      </c>
      <c r="AX10" s="4">
        <v>1034838.7</v>
      </c>
      <c r="AY10" s="4">
        <v>132.06660400000001</v>
      </c>
      <c r="AZ10" s="4">
        <v>178559.8</v>
      </c>
      <c r="BA10" s="4">
        <v>156.45244099999999</v>
      </c>
      <c r="BB10" s="4">
        <v>52593.15</v>
      </c>
      <c r="BC10" s="4">
        <v>109.076921</v>
      </c>
      <c r="BD10" s="12">
        <v>0</v>
      </c>
      <c r="BE10" s="12">
        <v>0</v>
      </c>
      <c r="BF10" s="4">
        <v>0</v>
      </c>
      <c r="BG10" s="4">
        <v>0</v>
      </c>
      <c r="BH10" s="4">
        <v>0</v>
      </c>
      <c r="BI10" s="4">
        <v>0</v>
      </c>
      <c r="BJ10" s="4">
        <v>0</v>
      </c>
      <c r="BK10" s="4">
        <v>0</v>
      </c>
      <c r="BL10" s="4">
        <v>0</v>
      </c>
      <c r="BM10" s="4">
        <v>0</v>
      </c>
      <c r="BN10" s="19">
        <v>3359277.1999999997</v>
      </c>
      <c r="BO10" s="19">
        <v>132.45530412496962</v>
      </c>
    </row>
    <row r="11" spans="1:67" s="13" customFormat="1" ht="20" customHeight="1" x14ac:dyDescent="0.15">
      <c r="A11" s="78">
        <v>42406</v>
      </c>
      <c r="B11" s="78">
        <v>42402</v>
      </c>
      <c r="C11" s="3">
        <v>5</v>
      </c>
      <c r="D11" s="12">
        <v>2412382.71</v>
      </c>
      <c r="E11" s="12">
        <v>1086641.75</v>
      </c>
      <c r="F11" s="12">
        <v>202774.25</v>
      </c>
      <c r="G11" s="12">
        <v>23362.400000000001</v>
      </c>
      <c r="H11" s="12">
        <v>0</v>
      </c>
      <c r="I11" s="12">
        <v>0</v>
      </c>
      <c r="J11" s="12">
        <v>0</v>
      </c>
      <c r="K11" s="12">
        <v>0</v>
      </c>
      <c r="L11" s="12">
        <v>0</v>
      </c>
      <c r="M11" s="33">
        <f t="shared" si="0"/>
        <v>3725161.11</v>
      </c>
      <c r="N11" s="12">
        <v>1617880.45</v>
      </c>
      <c r="O11" s="12">
        <v>119.77932699999999</v>
      </c>
      <c r="P11" s="12">
        <v>815595.7</v>
      </c>
      <c r="Q11" s="12">
        <v>114.66699800000001</v>
      </c>
      <c r="R11" s="12">
        <v>183443.45</v>
      </c>
      <c r="S11" s="12">
        <v>173.56010000000001</v>
      </c>
      <c r="T11" s="12">
        <v>22706.6</v>
      </c>
      <c r="U11" s="12">
        <v>103.96155299999999</v>
      </c>
      <c r="V11" s="12">
        <v>0</v>
      </c>
      <c r="W11" s="12">
        <v>0</v>
      </c>
      <c r="X11" s="12">
        <v>0</v>
      </c>
      <c r="Y11" s="12">
        <v>0</v>
      </c>
      <c r="Z11" s="12">
        <v>0</v>
      </c>
      <c r="AA11" s="12">
        <v>0</v>
      </c>
      <c r="AB11" s="12">
        <v>0</v>
      </c>
      <c r="AC11" s="12">
        <v>0</v>
      </c>
      <c r="AD11" s="12">
        <v>0</v>
      </c>
      <c r="AE11" s="12">
        <v>0</v>
      </c>
      <c r="AF11" s="19">
        <f t="shared" si="1"/>
        <v>2639626.2000000002</v>
      </c>
      <c r="AG11" s="19">
        <f t="shared" si="2"/>
        <v>121.80119249227809</v>
      </c>
      <c r="AI11" s="78">
        <v>42042</v>
      </c>
      <c r="AJ11" s="78">
        <v>42038</v>
      </c>
      <c r="AK11" s="11">
        <v>5</v>
      </c>
      <c r="AL11" s="12">
        <v>2910768.66</v>
      </c>
      <c r="AM11" s="12">
        <v>1143310.8500000001</v>
      </c>
      <c r="AN11" s="12">
        <v>91551.05</v>
      </c>
      <c r="AO11" s="12">
        <v>46407.35</v>
      </c>
      <c r="AP11" s="12">
        <v>0</v>
      </c>
      <c r="AQ11" s="12">
        <v>0</v>
      </c>
      <c r="AR11" s="12">
        <v>0</v>
      </c>
      <c r="AS11" s="12">
        <v>0</v>
      </c>
      <c r="AT11" s="4">
        <v>0</v>
      </c>
      <c r="AU11" s="19">
        <v>4192037.91</v>
      </c>
      <c r="AV11" s="12">
        <v>1871026.98</v>
      </c>
      <c r="AW11" s="12">
        <v>120.881894</v>
      </c>
      <c r="AX11" s="12">
        <v>865974</v>
      </c>
      <c r="AY11" s="12">
        <v>130.673292</v>
      </c>
      <c r="AZ11" s="12">
        <v>86045.65</v>
      </c>
      <c r="BA11" s="12">
        <v>151.908942</v>
      </c>
      <c r="BB11" s="12">
        <v>42257.7</v>
      </c>
      <c r="BC11" s="12">
        <v>113.047123</v>
      </c>
      <c r="BD11" s="12">
        <v>0</v>
      </c>
      <c r="BE11" s="12">
        <v>0</v>
      </c>
      <c r="BF11" s="12">
        <v>0</v>
      </c>
      <c r="BG11" s="12">
        <v>0</v>
      </c>
      <c r="BH11" s="12">
        <v>0</v>
      </c>
      <c r="BI11" s="12">
        <v>0</v>
      </c>
      <c r="BJ11" s="12">
        <v>0</v>
      </c>
      <c r="BK11" s="12">
        <v>0</v>
      </c>
      <c r="BL11" s="4">
        <v>0</v>
      </c>
      <c r="BM11" s="4">
        <v>0</v>
      </c>
      <c r="BN11" s="19">
        <v>2865304.33</v>
      </c>
      <c r="BO11" s="19">
        <v>124.65732514308785</v>
      </c>
    </row>
    <row r="12" spans="1:67" ht="20" customHeight="1" x14ac:dyDescent="0.15">
      <c r="A12" s="78">
        <v>42413</v>
      </c>
      <c r="B12" s="78">
        <v>42409</v>
      </c>
      <c r="C12" s="3">
        <v>6</v>
      </c>
      <c r="D12" s="4">
        <v>1498272.52</v>
      </c>
      <c r="E12" s="4">
        <v>519943.05</v>
      </c>
      <c r="F12" s="4">
        <v>53730</v>
      </c>
      <c r="G12" s="4">
        <v>3542.8</v>
      </c>
      <c r="H12" s="12">
        <v>0</v>
      </c>
      <c r="I12" s="4">
        <v>0</v>
      </c>
      <c r="J12" s="4">
        <v>0</v>
      </c>
      <c r="K12" s="4">
        <v>0</v>
      </c>
      <c r="L12" s="4">
        <v>0</v>
      </c>
      <c r="M12" s="19">
        <f t="shared" si="0"/>
        <v>2075488.37</v>
      </c>
      <c r="N12" s="4">
        <v>1072783.77</v>
      </c>
      <c r="O12" s="4">
        <v>123.926435</v>
      </c>
      <c r="P12" s="4">
        <v>379529.75</v>
      </c>
      <c r="Q12" s="4">
        <v>117.852273</v>
      </c>
      <c r="R12" s="4">
        <v>38519</v>
      </c>
      <c r="S12" s="4">
        <v>135.00960799999999</v>
      </c>
      <c r="T12" s="4">
        <v>3542.8</v>
      </c>
      <c r="U12" s="4">
        <v>89.214744999999994</v>
      </c>
      <c r="V12" s="12">
        <v>0</v>
      </c>
      <c r="W12" s="12">
        <v>0</v>
      </c>
      <c r="X12" s="4">
        <v>0</v>
      </c>
      <c r="Y12" s="4">
        <v>0</v>
      </c>
      <c r="Z12" s="4">
        <v>0</v>
      </c>
      <c r="AA12" s="4">
        <v>0</v>
      </c>
      <c r="AB12" s="4">
        <v>0</v>
      </c>
      <c r="AC12" s="4">
        <v>0</v>
      </c>
      <c r="AD12" s="4">
        <v>0</v>
      </c>
      <c r="AE12" s="4">
        <v>0</v>
      </c>
      <c r="AF12" s="19">
        <f t="shared" si="1"/>
        <v>1494375.32</v>
      </c>
      <c r="AG12" s="19">
        <f t="shared" si="2"/>
        <v>122.58715363401458</v>
      </c>
      <c r="AI12" s="78">
        <v>42049</v>
      </c>
      <c r="AJ12" s="78">
        <v>42045</v>
      </c>
      <c r="AK12" s="3">
        <v>6</v>
      </c>
      <c r="AL12" s="4">
        <v>3218675.53</v>
      </c>
      <c r="AM12" s="4">
        <v>1301262.1000000001</v>
      </c>
      <c r="AN12" s="4">
        <v>169844.3</v>
      </c>
      <c r="AO12" s="4">
        <v>40473.4</v>
      </c>
      <c r="AP12" s="12">
        <v>0</v>
      </c>
      <c r="AQ12" s="4">
        <v>0</v>
      </c>
      <c r="AR12" s="4">
        <v>0</v>
      </c>
      <c r="AS12" s="4">
        <v>0</v>
      </c>
      <c r="AT12" s="4">
        <v>0</v>
      </c>
      <c r="AU12" s="19">
        <v>4730255.33</v>
      </c>
      <c r="AV12" s="4">
        <v>1982122.73</v>
      </c>
      <c r="AW12" s="4">
        <v>120.491139</v>
      </c>
      <c r="AX12" s="4">
        <v>895676.75</v>
      </c>
      <c r="AY12" s="4">
        <v>124.21936599999999</v>
      </c>
      <c r="AZ12" s="4">
        <v>154264.70000000001</v>
      </c>
      <c r="BA12" s="4">
        <v>148.92818700000001</v>
      </c>
      <c r="BB12" s="4">
        <v>31163.05</v>
      </c>
      <c r="BC12" s="4">
        <v>94.988647999999998</v>
      </c>
      <c r="BD12" s="12">
        <v>0</v>
      </c>
      <c r="BE12" s="12">
        <v>0</v>
      </c>
      <c r="BF12" s="4">
        <v>0</v>
      </c>
      <c r="BG12" s="4">
        <v>0</v>
      </c>
      <c r="BH12" s="4">
        <v>0</v>
      </c>
      <c r="BI12" s="4">
        <v>0</v>
      </c>
      <c r="BJ12" s="4">
        <v>0</v>
      </c>
      <c r="BK12" s="4">
        <v>0</v>
      </c>
      <c r="BL12" s="4">
        <v>0</v>
      </c>
      <c r="BM12" s="4">
        <v>0</v>
      </c>
      <c r="BN12" s="19">
        <v>3063227.23</v>
      </c>
      <c r="BO12" s="19">
        <v>122.75391057998178</v>
      </c>
    </row>
    <row r="13" spans="1:67" ht="20" customHeight="1" x14ac:dyDescent="0.15">
      <c r="A13" s="78">
        <v>42420</v>
      </c>
      <c r="B13" s="78">
        <v>42416</v>
      </c>
      <c r="C13" s="3">
        <v>7</v>
      </c>
      <c r="D13" s="4">
        <v>1533582.29</v>
      </c>
      <c r="E13" s="4">
        <v>376503.1</v>
      </c>
      <c r="F13" s="4">
        <v>0</v>
      </c>
      <c r="G13" s="4">
        <v>3037.4</v>
      </c>
      <c r="H13" s="12">
        <v>0</v>
      </c>
      <c r="I13" s="4">
        <v>0</v>
      </c>
      <c r="J13" s="4">
        <v>0</v>
      </c>
      <c r="K13" s="4">
        <v>0</v>
      </c>
      <c r="L13" s="4">
        <v>0</v>
      </c>
      <c r="M13" s="19">
        <f t="shared" si="0"/>
        <v>1913122.79</v>
      </c>
      <c r="N13" s="4">
        <v>1019797.99</v>
      </c>
      <c r="O13" s="4">
        <v>120.558515</v>
      </c>
      <c r="P13" s="4">
        <v>299472.09999999998</v>
      </c>
      <c r="Q13" s="4">
        <v>115.732975</v>
      </c>
      <c r="R13" s="4">
        <v>0</v>
      </c>
      <c r="S13" s="4">
        <v>0</v>
      </c>
      <c r="T13" s="4">
        <v>3037.4</v>
      </c>
      <c r="U13" s="4">
        <v>97.377954000000003</v>
      </c>
      <c r="V13" s="12">
        <v>0</v>
      </c>
      <c r="W13" s="12">
        <v>0</v>
      </c>
      <c r="X13" s="4">
        <v>0</v>
      </c>
      <c r="Y13" s="4">
        <v>0</v>
      </c>
      <c r="Z13" s="4">
        <v>0</v>
      </c>
      <c r="AA13" s="4">
        <v>0</v>
      </c>
      <c r="AB13" s="4">
        <v>0</v>
      </c>
      <c r="AC13" s="4">
        <v>0</v>
      </c>
      <c r="AD13" s="4">
        <v>0</v>
      </c>
      <c r="AE13" s="4">
        <v>0</v>
      </c>
      <c r="AF13" s="19">
        <f t="shared" si="1"/>
        <v>1322307.4899999998</v>
      </c>
      <c r="AG13" s="19">
        <f t="shared" si="2"/>
        <v>119.41239486918582</v>
      </c>
      <c r="AI13" s="78">
        <v>42056</v>
      </c>
      <c r="AJ13" s="78">
        <v>42052</v>
      </c>
      <c r="AK13" s="3">
        <v>7</v>
      </c>
      <c r="AL13" s="4">
        <v>3042549.68</v>
      </c>
      <c r="AM13" s="4">
        <v>1420734.38</v>
      </c>
      <c r="AN13" s="4">
        <v>64235.4</v>
      </c>
      <c r="AO13" s="4">
        <v>39232</v>
      </c>
      <c r="AP13" s="12">
        <v>0</v>
      </c>
      <c r="AQ13" s="4">
        <v>0</v>
      </c>
      <c r="AR13" s="4">
        <v>0</v>
      </c>
      <c r="AS13" s="4">
        <v>0</v>
      </c>
      <c r="AT13" s="4">
        <v>0</v>
      </c>
      <c r="AU13" s="19">
        <v>4566751.4600000009</v>
      </c>
      <c r="AV13" s="4">
        <v>1623700.37</v>
      </c>
      <c r="AW13" s="4">
        <v>109.06696700000001</v>
      </c>
      <c r="AX13" s="4">
        <v>885804.05</v>
      </c>
      <c r="AY13" s="4">
        <v>114.105642</v>
      </c>
      <c r="AZ13" s="4">
        <v>61676.2</v>
      </c>
      <c r="BA13" s="4">
        <v>148.980366</v>
      </c>
      <c r="BB13" s="4">
        <v>32655.85</v>
      </c>
      <c r="BC13" s="4">
        <v>96.537451000000004</v>
      </c>
      <c r="BD13" s="12">
        <v>0</v>
      </c>
      <c r="BE13" s="12">
        <v>0</v>
      </c>
      <c r="BF13" s="4">
        <v>0</v>
      </c>
      <c r="BG13" s="4">
        <v>0</v>
      </c>
      <c r="BH13" s="4">
        <v>0</v>
      </c>
      <c r="BI13" s="4">
        <v>0</v>
      </c>
      <c r="BJ13" s="4">
        <v>0</v>
      </c>
      <c r="BK13" s="4">
        <v>0</v>
      </c>
      <c r="BL13" s="4">
        <v>0</v>
      </c>
      <c r="BM13" s="4">
        <v>0</v>
      </c>
      <c r="BN13" s="19">
        <v>2603836.4700000002</v>
      </c>
      <c r="BO13" s="19">
        <v>111.56936051857953</v>
      </c>
    </row>
    <row r="14" spans="1:67" ht="20" customHeight="1" x14ac:dyDescent="0.15">
      <c r="A14" s="78">
        <v>42427</v>
      </c>
      <c r="B14" s="78">
        <v>42423</v>
      </c>
      <c r="C14" s="3">
        <v>8</v>
      </c>
      <c r="D14" s="4">
        <v>732839.29</v>
      </c>
      <c r="E14" s="4">
        <v>274980.8</v>
      </c>
      <c r="F14" s="4">
        <v>0</v>
      </c>
      <c r="G14" s="4">
        <v>2607.8000000000002</v>
      </c>
      <c r="H14" s="4">
        <v>0</v>
      </c>
      <c r="I14" s="4">
        <v>0</v>
      </c>
      <c r="J14" s="4">
        <v>0</v>
      </c>
      <c r="K14" s="4">
        <v>0</v>
      </c>
      <c r="L14" s="4">
        <v>0</v>
      </c>
      <c r="M14" s="19">
        <f t="shared" si="0"/>
        <v>1010427.8900000001</v>
      </c>
      <c r="N14" s="4">
        <v>538626.85</v>
      </c>
      <c r="O14" s="4">
        <v>110.754724</v>
      </c>
      <c r="P14" s="4">
        <v>210638.7</v>
      </c>
      <c r="Q14" s="4">
        <v>107.75832699999999</v>
      </c>
      <c r="R14" s="4">
        <v>0</v>
      </c>
      <c r="S14" s="4">
        <v>0</v>
      </c>
      <c r="T14" s="4">
        <v>2607.8000000000002</v>
      </c>
      <c r="U14" s="4">
        <v>68.824602999999996</v>
      </c>
      <c r="V14" s="4">
        <v>0</v>
      </c>
      <c r="W14" s="4">
        <v>0</v>
      </c>
      <c r="X14" s="4">
        <v>0</v>
      </c>
      <c r="Y14" s="4">
        <v>0</v>
      </c>
      <c r="Z14" s="4">
        <v>0</v>
      </c>
      <c r="AA14" s="4">
        <v>0</v>
      </c>
      <c r="AB14" s="4">
        <v>0</v>
      </c>
      <c r="AC14" s="4">
        <v>0</v>
      </c>
      <c r="AD14" s="4">
        <v>0</v>
      </c>
      <c r="AE14" s="4">
        <v>0</v>
      </c>
      <c r="AF14" s="19">
        <f t="shared" si="1"/>
        <v>751873.35000000009</v>
      </c>
      <c r="AG14" s="19">
        <f t="shared" si="2"/>
        <v>109.76984730725952</v>
      </c>
      <c r="AI14" s="78">
        <v>42063</v>
      </c>
      <c r="AJ14" s="78">
        <v>42059</v>
      </c>
      <c r="AK14" s="3">
        <v>8</v>
      </c>
      <c r="AL14" s="4">
        <v>3170197.65</v>
      </c>
      <c r="AM14" s="4">
        <v>1311367.6299999999</v>
      </c>
      <c r="AN14" s="4">
        <v>0</v>
      </c>
      <c r="AO14" s="4">
        <v>39049.65</v>
      </c>
      <c r="AP14" s="4">
        <v>0</v>
      </c>
      <c r="AQ14" s="4">
        <v>0</v>
      </c>
      <c r="AR14" s="4">
        <v>0</v>
      </c>
      <c r="AS14" s="4">
        <v>0</v>
      </c>
      <c r="AT14" s="4">
        <v>0</v>
      </c>
      <c r="AU14" s="19">
        <v>4520614.93</v>
      </c>
      <c r="AV14" s="4">
        <v>1866607.58</v>
      </c>
      <c r="AW14" s="4">
        <v>95.611035000000001</v>
      </c>
      <c r="AX14" s="4">
        <v>875530.33</v>
      </c>
      <c r="AY14" s="4">
        <v>97.225943999999998</v>
      </c>
      <c r="AZ14" s="4">
        <v>0</v>
      </c>
      <c r="BA14" s="4">
        <v>0</v>
      </c>
      <c r="BB14" s="4">
        <v>37752.400000000001</v>
      </c>
      <c r="BC14" s="4">
        <v>89.716774000000001</v>
      </c>
      <c r="BD14" s="4">
        <v>0</v>
      </c>
      <c r="BE14" s="4">
        <v>0</v>
      </c>
      <c r="BF14" s="4">
        <v>0</v>
      </c>
      <c r="BG14" s="4">
        <v>0</v>
      </c>
      <c r="BH14" s="4">
        <v>0</v>
      </c>
      <c r="BI14" s="4">
        <v>0</v>
      </c>
      <c r="BJ14" s="4">
        <v>0</v>
      </c>
      <c r="BK14" s="4">
        <v>0</v>
      </c>
      <c r="BL14" s="4">
        <v>0</v>
      </c>
      <c r="BM14" s="4">
        <v>0</v>
      </c>
      <c r="BN14" s="19">
        <v>2779890.31</v>
      </c>
      <c r="BO14" s="19">
        <v>96.03960561892977</v>
      </c>
    </row>
    <row r="15" spans="1:67" ht="20" customHeight="1" x14ac:dyDescent="0.15">
      <c r="A15" s="78">
        <v>42434</v>
      </c>
      <c r="B15" s="78"/>
      <c r="C15" s="3">
        <v>9</v>
      </c>
      <c r="D15" s="4">
        <v>0</v>
      </c>
      <c r="E15" s="4">
        <v>0</v>
      </c>
      <c r="F15" s="4">
        <v>0</v>
      </c>
      <c r="G15" s="4">
        <v>0</v>
      </c>
      <c r="H15" s="12">
        <v>0</v>
      </c>
      <c r="I15" s="4">
        <v>0</v>
      </c>
      <c r="J15" s="4">
        <v>0</v>
      </c>
      <c r="K15" s="4">
        <v>0</v>
      </c>
      <c r="L15" s="4">
        <v>0</v>
      </c>
      <c r="M15" s="19">
        <v>0</v>
      </c>
      <c r="N15" s="4">
        <v>0</v>
      </c>
      <c r="O15" s="4">
        <v>0</v>
      </c>
      <c r="P15" s="4">
        <v>0</v>
      </c>
      <c r="Q15" s="4">
        <v>0</v>
      </c>
      <c r="R15" s="4">
        <v>0</v>
      </c>
      <c r="S15" s="4">
        <v>0</v>
      </c>
      <c r="T15" s="4">
        <v>0</v>
      </c>
      <c r="U15" s="4">
        <v>0</v>
      </c>
      <c r="V15" s="12">
        <v>0</v>
      </c>
      <c r="W15" s="12">
        <v>0</v>
      </c>
      <c r="X15" s="4">
        <v>0</v>
      </c>
      <c r="Y15" s="4">
        <v>0</v>
      </c>
      <c r="Z15" s="4">
        <v>0</v>
      </c>
      <c r="AA15" s="4">
        <v>0</v>
      </c>
      <c r="AB15" s="4">
        <v>0</v>
      </c>
      <c r="AC15" s="4">
        <v>0</v>
      </c>
      <c r="AD15" s="4">
        <v>0</v>
      </c>
      <c r="AE15" s="4">
        <v>0</v>
      </c>
      <c r="AF15" s="19">
        <v>0</v>
      </c>
      <c r="AG15" s="19">
        <v>0</v>
      </c>
      <c r="AI15" s="78">
        <v>42070</v>
      </c>
      <c r="AJ15" s="78">
        <v>42066</v>
      </c>
      <c r="AK15" s="3">
        <v>9</v>
      </c>
      <c r="AL15" s="4">
        <v>1321039.04</v>
      </c>
      <c r="AM15" s="4">
        <v>833410.88</v>
      </c>
      <c r="AN15" s="4">
        <v>0</v>
      </c>
      <c r="AO15" s="4">
        <v>26974.35</v>
      </c>
      <c r="AP15" s="12">
        <v>0</v>
      </c>
      <c r="AQ15" s="4">
        <v>0</v>
      </c>
      <c r="AR15" s="4">
        <v>0</v>
      </c>
      <c r="AS15" s="4">
        <v>0</v>
      </c>
      <c r="AT15" s="4">
        <v>0</v>
      </c>
      <c r="AU15" s="19">
        <v>2181424.27</v>
      </c>
      <c r="AV15" s="4">
        <v>857968.16</v>
      </c>
      <c r="AW15" s="4">
        <v>89.241833</v>
      </c>
      <c r="AX15" s="4">
        <v>619069.63</v>
      </c>
      <c r="AY15" s="4">
        <v>83.780218000000005</v>
      </c>
      <c r="AZ15" s="4">
        <v>0</v>
      </c>
      <c r="BA15" s="4">
        <v>0</v>
      </c>
      <c r="BB15" s="4">
        <v>21846.3</v>
      </c>
      <c r="BC15" s="4">
        <v>71.916781999999998</v>
      </c>
      <c r="BD15" s="12">
        <v>0</v>
      </c>
      <c r="BE15" s="12">
        <v>0</v>
      </c>
      <c r="BF15" s="4">
        <v>0</v>
      </c>
      <c r="BG15" s="4">
        <v>0</v>
      </c>
      <c r="BH15" s="4">
        <v>0</v>
      </c>
      <c r="BI15" s="4">
        <v>0</v>
      </c>
      <c r="BJ15" s="4">
        <v>0</v>
      </c>
      <c r="BK15" s="4">
        <v>0</v>
      </c>
      <c r="BL15" s="4">
        <v>0</v>
      </c>
      <c r="BM15" s="4">
        <v>0</v>
      </c>
      <c r="BN15" s="19">
        <v>1498884.09</v>
      </c>
      <c r="BO15" s="19">
        <v>86.733561503894009</v>
      </c>
    </row>
    <row r="16" spans="1:67" ht="20" customHeight="1" x14ac:dyDescent="0.15">
      <c r="A16" s="78">
        <v>42441</v>
      </c>
      <c r="B16" s="78"/>
      <c r="C16" s="3">
        <v>10</v>
      </c>
      <c r="D16" s="4">
        <v>0</v>
      </c>
      <c r="E16" s="4">
        <v>0</v>
      </c>
      <c r="F16" s="4">
        <v>0</v>
      </c>
      <c r="G16" s="4">
        <v>0</v>
      </c>
      <c r="H16" s="12">
        <v>0</v>
      </c>
      <c r="I16" s="4">
        <v>0</v>
      </c>
      <c r="J16" s="4">
        <v>0</v>
      </c>
      <c r="K16" s="4">
        <v>0</v>
      </c>
      <c r="L16" s="4">
        <v>0</v>
      </c>
      <c r="M16" s="19">
        <v>0</v>
      </c>
      <c r="N16" s="4">
        <v>0</v>
      </c>
      <c r="O16" s="4">
        <v>0</v>
      </c>
      <c r="P16" s="4">
        <v>0</v>
      </c>
      <c r="Q16" s="4">
        <v>0</v>
      </c>
      <c r="R16" s="4">
        <v>0</v>
      </c>
      <c r="S16" s="4">
        <v>0</v>
      </c>
      <c r="T16" s="4">
        <v>0</v>
      </c>
      <c r="U16" s="4">
        <v>0</v>
      </c>
      <c r="V16" s="12">
        <v>0</v>
      </c>
      <c r="W16" s="12">
        <v>0</v>
      </c>
      <c r="X16" s="4">
        <v>0</v>
      </c>
      <c r="Y16" s="4">
        <v>0</v>
      </c>
      <c r="Z16" s="4">
        <v>0</v>
      </c>
      <c r="AA16" s="4">
        <v>0</v>
      </c>
      <c r="AB16" s="4">
        <v>0</v>
      </c>
      <c r="AC16" s="4">
        <v>0</v>
      </c>
      <c r="AD16" s="4">
        <v>0</v>
      </c>
      <c r="AE16" s="4">
        <v>0</v>
      </c>
      <c r="AF16" s="19">
        <v>0</v>
      </c>
      <c r="AG16" s="19">
        <v>0</v>
      </c>
      <c r="AI16" s="78">
        <v>42077</v>
      </c>
      <c r="AJ16" s="78">
        <v>42073</v>
      </c>
      <c r="AK16" s="3">
        <v>10</v>
      </c>
      <c r="AL16" s="4">
        <v>2036204.97</v>
      </c>
      <c r="AM16" s="4">
        <v>689919.35</v>
      </c>
      <c r="AN16" s="4">
        <v>60066.15</v>
      </c>
      <c r="AO16" s="4">
        <v>24414.75</v>
      </c>
      <c r="AP16" s="12">
        <v>0</v>
      </c>
      <c r="AQ16" s="4">
        <v>0</v>
      </c>
      <c r="AR16" s="4">
        <v>0</v>
      </c>
      <c r="AS16" s="4">
        <v>0</v>
      </c>
      <c r="AT16" s="4">
        <v>0</v>
      </c>
      <c r="AU16" s="19">
        <v>2810605.2199999997</v>
      </c>
      <c r="AV16" s="4">
        <v>1311564.79</v>
      </c>
      <c r="AW16" s="4">
        <v>89.976076000000006</v>
      </c>
      <c r="AX16" s="4">
        <v>571010.69999999995</v>
      </c>
      <c r="AY16" s="4">
        <v>97.045339999999996</v>
      </c>
      <c r="AZ16" s="4">
        <v>60066.15</v>
      </c>
      <c r="BA16" s="4">
        <v>161.28698299999999</v>
      </c>
      <c r="BB16" s="4">
        <v>21939.4</v>
      </c>
      <c r="BC16" s="4">
        <v>81.200059999999993</v>
      </c>
      <c r="BD16" s="12">
        <v>0</v>
      </c>
      <c r="BE16" s="12">
        <v>0</v>
      </c>
      <c r="BF16" s="4">
        <v>0</v>
      </c>
      <c r="BG16" s="4">
        <v>0</v>
      </c>
      <c r="BH16" s="4">
        <v>0</v>
      </c>
      <c r="BI16" s="4">
        <v>0</v>
      </c>
      <c r="BJ16" s="4">
        <v>0</v>
      </c>
      <c r="BK16" s="4">
        <v>0</v>
      </c>
      <c r="BL16" s="4">
        <v>0</v>
      </c>
      <c r="BM16" s="4">
        <v>0</v>
      </c>
      <c r="BN16" s="19">
        <v>1964581.0399999998</v>
      </c>
      <c r="BO16" s="19">
        <v>94.113068229240127</v>
      </c>
    </row>
    <row r="17" spans="1:67" ht="20" customHeight="1" x14ac:dyDescent="0.15">
      <c r="A17" s="78">
        <v>42448</v>
      </c>
      <c r="B17" s="78">
        <v>42444</v>
      </c>
      <c r="C17" s="3">
        <v>11</v>
      </c>
      <c r="D17" s="4">
        <v>943791.54</v>
      </c>
      <c r="E17" s="4">
        <v>247002.35</v>
      </c>
      <c r="F17" s="4">
        <v>99732.18</v>
      </c>
      <c r="G17" s="4">
        <v>269.8</v>
      </c>
      <c r="H17" s="12">
        <v>0</v>
      </c>
      <c r="I17" s="4">
        <v>0</v>
      </c>
      <c r="J17" s="4">
        <v>0</v>
      </c>
      <c r="K17" s="4">
        <v>0</v>
      </c>
      <c r="L17" s="4">
        <v>0</v>
      </c>
      <c r="M17" s="19">
        <f>SUM(D17:L17)</f>
        <v>1290795.8700000001</v>
      </c>
      <c r="N17" s="4">
        <v>721285.72</v>
      </c>
      <c r="O17" s="4">
        <v>112.021901</v>
      </c>
      <c r="P17" s="4">
        <v>171949.35</v>
      </c>
      <c r="Q17" s="4">
        <v>109.903243</v>
      </c>
      <c r="R17" s="4">
        <v>51453.48</v>
      </c>
      <c r="S17" s="4">
        <v>170.18942100000001</v>
      </c>
      <c r="T17" s="4">
        <v>269.8</v>
      </c>
      <c r="U17" s="4">
        <v>130.45366899999999</v>
      </c>
      <c r="V17" s="12">
        <v>0</v>
      </c>
      <c r="W17" s="12">
        <v>0</v>
      </c>
      <c r="X17" s="4">
        <v>0</v>
      </c>
      <c r="Y17" s="4">
        <v>0</v>
      </c>
      <c r="Z17" s="4">
        <v>0</v>
      </c>
      <c r="AA17" s="4">
        <v>0</v>
      </c>
      <c r="AB17" s="4">
        <v>0</v>
      </c>
      <c r="AC17" s="4">
        <v>0</v>
      </c>
      <c r="AD17" s="4">
        <v>0</v>
      </c>
      <c r="AE17" s="4">
        <v>0</v>
      </c>
      <c r="AF17" s="19">
        <f>N17+P17+R17+T17+X17+Z17+AB17+AD17</f>
        <v>944958.35</v>
      </c>
      <c r="AG17" s="19">
        <f>(N17*O17+P17*Q17+R17*S17+T17*U17+X17*Y17+Z17*AA17+AB17*AC17+AD17*AE17)/AF17</f>
        <v>114.80889404789858</v>
      </c>
      <c r="AI17" s="78">
        <v>42084</v>
      </c>
      <c r="AJ17" s="2"/>
      <c r="AK17" s="3">
        <v>11</v>
      </c>
      <c r="AL17" s="4">
        <v>0</v>
      </c>
      <c r="AM17" s="4">
        <v>0</v>
      </c>
      <c r="AN17" s="4">
        <v>0</v>
      </c>
      <c r="AO17" s="4">
        <v>0</v>
      </c>
      <c r="AP17" s="12">
        <v>0</v>
      </c>
      <c r="AQ17" s="4">
        <v>0</v>
      </c>
      <c r="AR17" s="4">
        <v>0</v>
      </c>
      <c r="AS17" s="4">
        <v>0</v>
      </c>
      <c r="AT17" s="4">
        <v>0</v>
      </c>
      <c r="AU17" s="19">
        <v>0</v>
      </c>
      <c r="AV17" s="4">
        <v>0</v>
      </c>
      <c r="AW17" s="4">
        <v>0</v>
      </c>
      <c r="AX17" s="4">
        <v>0</v>
      </c>
      <c r="AY17" s="4">
        <v>0</v>
      </c>
      <c r="AZ17" s="4">
        <v>0</v>
      </c>
      <c r="BA17" s="4">
        <v>0</v>
      </c>
      <c r="BB17" s="4">
        <v>0</v>
      </c>
      <c r="BC17" s="4">
        <v>0</v>
      </c>
      <c r="BD17" s="12">
        <v>0</v>
      </c>
      <c r="BE17" s="12">
        <v>0</v>
      </c>
      <c r="BF17" s="4">
        <v>0</v>
      </c>
      <c r="BG17" s="4">
        <v>0</v>
      </c>
      <c r="BH17" s="4">
        <v>0</v>
      </c>
      <c r="BI17" s="4">
        <v>0</v>
      </c>
      <c r="BJ17" s="4">
        <v>0</v>
      </c>
      <c r="BK17" s="4">
        <v>0</v>
      </c>
      <c r="BL17" s="4">
        <v>0</v>
      </c>
      <c r="BM17" s="4">
        <v>0</v>
      </c>
      <c r="BN17" s="19">
        <v>0</v>
      </c>
      <c r="BO17" s="19">
        <v>0</v>
      </c>
    </row>
    <row r="18" spans="1:67" ht="20" customHeight="1" x14ac:dyDescent="0.15">
      <c r="A18" s="78">
        <v>42455</v>
      </c>
      <c r="B18" s="78"/>
      <c r="C18" s="3">
        <v>12</v>
      </c>
      <c r="D18" s="4">
        <v>0</v>
      </c>
      <c r="E18" s="4">
        <v>0</v>
      </c>
      <c r="F18" s="4">
        <v>0</v>
      </c>
      <c r="G18" s="4">
        <v>0</v>
      </c>
      <c r="H18" s="12">
        <v>0</v>
      </c>
      <c r="I18" s="4">
        <v>0</v>
      </c>
      <c r="J18" s="4">
        <v>0</v>
      </c>
      <c r="K18" s="4">
        <v>0</v>
      </c>
      <c r="L18" s="4">
        <v>0</v>
      </c>
      <c r="M18" s="19">
        <v>0</v>
      </c>
      <c r="N18" s="4">
        <v>0</v>
      </c>
      <c r="O18" s="4">
        <v>0</v>
      </c>
      <c r="P18" s="4">
        <v>0</v>
      </c>
      <c r="Q18" s="4">
        <v>0</v>
      </c>
      <c r="R18" s="4">
        <v>0</v>
      </c>
      <c r="S18" s="4">
        <v>0</v>
      </c>
      <c r="T18" s="4">
        <v>0</v>
      </c>
      <c r="U18" s="4">
        <v>0</v>
      </c>
      <c r="V18" s="12">
        <v>0</v>
      </c>
      <c r="W18" s="12">
        <v>0</v>
      </c>
      <c r="X18" s="4">
        <v>0</v>
      </c>
      <c r="Y18" s="4">
        <v>0</v>
      </c>
      <c r="Z18" s="4">
        <v>0</v>
      </c>
      <c r="AA18" s="4">
        <v>0</v>
      </c>
      <c r="AB18" s="4">
        <v>0</v>
      </c>
      <c r="AC18" s="4">
        <v>0</v>
      </c>
      <c r="AD18" s="4">
        <v>0</v>
      </c>
      <c r="AE18" s="4">
        <v>0</v>
      </c>
      <c r="AF18" s="19">
        <v>0</v>
      </c>
      <c r="AG18" s="19">
        <v>0</v>
      </c>
      <c r="AI18" s="78">
        <v>42091</v>
      </c>
      <c r="AJ18" s="78">
        <v>42087</v>
      </c>
      <c r="AK18" s="3">
        <v>12</v>
      </c>
      <c r="AL18" s="4">
        <v>2518958.9900000002</v>
      </c>
      <c r="AM18" s="4">
        <v>981055.83</v>
      </c>
      <c r="AN18" s="4">
        <v>0</v>
      </c>
      <c r="AO18" s="4">
        <v>15716.65</v>
      </c>
      <c r="AP18" s="12">
        <v>0</v>
      </c>
      <c r="AQ18" s="4">
        <v>0</v>
      </c>
      <c r="AR18" s="4">
        <v>0</v>
      </c>
      <c r="AS18" s="4">
        <v>0</v>
      </c>
      <c r="AT18" s="4">
        <v>0</v>
      </c>
      <c r="AU18" s="19">
        <v>3515731.47</v>
      </c>
      <c r="AV18" s="4">
        <v>1887386.99</v>
      </c>
      <c r="AW18" s="4">
        <v>84.418514000000002</v>
      </c>
      <c r="AX18" s="4">
        <v>761265.9800000001</v>
      </c>
      <c r="AY18" s="4">
        <v>86.593903999999995</v>
      </c>
      <c r="AZ18" s="4">
        <v>0</v>
      </c>
      <c r="BA18" s="4">
        <v>0</v>
      </c>
      <c r="BB18" s="4">
        <v>12889.85</v>
      </c>
      <c r="BC18" s="4">
        <v>69.059224</v>
      </c>
      <c r="BD18" s="12">
        <v>0</v>
      </c>
      <c r="BE18" s="12">
        <v>0</v>
      </c>
      <c r="BF18" s="4">
        <v>0</v>
      </c>
      <c r="BG18" s="4">
        <v>0</v>
      </c>
      <c r="BH18" s="4">
        <v>0</v>
      </c>
      <c r="BI18" s="4">
        <v>0</v>
      </c>
      <c r="BJ18" s="4">
        <v>0</v>
      </c>
      <c r="BK18" s="4">
        <v>0</v>
      </c>
      <c r="BL18" s="4">
        <v>0</v>
      </c>
      <c r="BM18" s="4">
        <v>0</v>
      </c>
      <c r="BN18" s="19">
        <v>2661542.8200000003</v>
      </c>
      <c r="BO18" s="19">
        <v>84.966343418737551</v>
      </c>
    </row>
    <row r="19" spans="1:67" ht="20" customHeight="1" x14ac:dyDescent="0.15">
      <c r="A19" s="78">
        <v>42462</v>
      </c>
      <c r="B19" s="78"/>
      <c r="C19" s="3">
        <v>13</v>
      </c>
      <c r="D19" s="4">
        <v>0</v>
      </c>
      <c r="E19" s="4">
        <v>0</v>
      </c>
      <c r="F19" s="4">
        <v>0</v>
      </c>
      <c r="G19" s="4">
        <v>0</v>
      </c>
      <c r="H19" s="12">
        <v>0</v>
      </c>
      <c r="I19" s="4">
        <v>0</v>
      </c>
      <c r="J19" s="4">
        <v>0</v>
      </c>
      <c r="K19" s="4">
        <v>0</v>
      </c>
      <c r="L19" s="4">
        <v>0</v>
      </c>
      <c r="M19" s="19">
        <v>0</v>
      </c>
      <c r="N19" s="4">
        <v>0</v>
      </c>
      <c r="O19" s="4">
        <v>0</v>
      </c>
      <c r="P19" s="4">
        <v>0</v>
      </c>
      <c r="Q19" s="4">
        <v>0</v>
      </c>
      <c r="R19" s="4">
        <v>0</v>
      </c>
      <c r="S19" s="4">
        <v>0</v>
      </c>
      <c r="T19" s="4">
        <v>0</v>
      </c>
      <c r="U19" s="4">
        <v>0</v>
      </c>
      <c r="V19" s="12">
        <v>0</v>
      </c>
      <c r="W19" s="12">
        <v>0</v>
      </c>
      <c r="X19" s="4">
        <v>0</v>
      </c>
      <c r="Y19" s="4">
        <v>0</v>
      </c>
      <c r="Z19" s="4">
        <v>0</v>
      </c>
      <c r="AA19" s="4">
        <v>0</v>
      </c>
      <c r="AB19" s="4">
        <v>0</v>
      </c>
      <c r="AC19" s="4">
        <v>0</v>
      </c>
      <c r="AD19" s="4">
        <v>0</v>
      </c>
      <c r="AE19" s="4">
        <v>0</v>
      </c>
      <c r="AF19" s="19">
        <v>0</v>
      </c>
      <c r="AG19" s="19">
        <v>0</v>
      </c>
      <c r="AI19" s="78">
        <v>42098</v>
      </c>
      <c r="AJ19" s="78"/>
      <c r="AK19" s="3">
        <v>13</v>
      </c>
      <c r="AL19" s="4">
        <v>0</v>
      </c>
      <c r="AM19" s="4">
        <v>0</v>
      </c>
      <c r="AN19" s="4">
        <v>0</v>
      </c>
      <c r="AO19" s="4">
        <v>0</v>
      </c>
      <c r="AP19" s="12">
        <v>0</v>
      </c>
      <c r="AQ19" s="4">
        <v>0</v>
      </c>
      <c r="AR19" s="4">
        <v>0</v>
      </c>
      <c r="AS19" s="4">
        <v>0</v>
      </c>
      <c r="AT19" s="4">
        <v>0</v>
      </c>
      <c r="AU19" s="19">
        <v>0</v>
      </c>
      <c r="AV19" s="4">
        <v>0</v>
      </c>
      <c r="AW19" s="4">
        <v>0</v>
      </c>
      <c r="AX19" s="4">
        <v>0</v>
      </c>
      <c r="AY19" s="4">
        <v>0</v>
      </c>
      <c r="AZ19" s="4">
        <v>0</v>
      </c>
      <c r="BA19" s="4">
        <v>0</v>
      </c>
      <c r="BB19" s="4">
        <v>0</v>
      </c>
      <c r="BC19" s="4">
        <v>0</v>
      </c>
      <c r="BD19" s="12">
        <v>0</v>
      </c>
      <c r="BE19" s="12">
        <v>0</v>
      </c>
      <c r="BF19" s="4">
        <v>0</v>
      </c>
      <c r="BG19" s="4">
        <v>0</v>
      </c>
      <c r="BH19" s="4">
        <v>0</v>
      </c>
      <c r="BI19" s="4">
        <v>0</v>
      </c>
      <c r="BJ19" s="4">
        <v>0</v>
      </c>
      <c r="BK19" s="4">
        <v>0</v>
      </c>
      <c r="BL19" s="4">
        <v>0</v>
      </c>
      <c r="BM19" s="4">
        <v>0</v>
      </c>
      <c r="BN19" s="19">
        <v>0</v>
      </c>
      <c r="BO19" s="19">
        <v>0</v>
      </c>
    </row>
    <row r="20" spans="1:67" ht="20" customHeight="1" x14ac:dyDescent="0.15">
      <c r="A20" s="78">
        <v>42469</v>
      </c>
      <c r="B20" s="78">
        <v>42465</v>
      </c>
      <c r="C20" s="11">
        <v>14</v>
      </c>
      <c r="D20" s="4">
        <v>619948.06999999995</v>
      </c>
      <c r="E20" s="4">
        <v>116790.2</v>
      </c>
      <c r="F20" s="4">
        <v>71620.63</v>
      </c>
      <c r="G20" s="4">
        <v>2137.6</v>
      </c>
      <c r="H20" s="12">
        <v>0</v>
      </c>
      <c r="I20" s="4">
        <v>0</v>
      </c>
      <c r="J20" s="4">
        <v>0</v>
      </c>
      <c r="K20" s="4">
        <v>0</v>
      </c>
      <c r="L20" s="4">
        <v>0</v>
      </c>
      <c r="M20" s="19">
        <f t="shared" ref="M20:M57" si="3">SUM(D20:L20)</f>
        <v>810496.49999999988</v>
      </c>
      <c r="N20" s="4">
        <v>369211.67</v>
      </c>
      <c r="O20" s="4">
        <v>146.539503</v>
      </c>
      <c r="P20" s="4">
        <v>59732.4</v>
      </c>
      <c r="Q20" s="4">
        <v>126.736861</v>
      </c>
      <c r="R20" s="4">
        <v>36268.43</v>
      </c>
      <c r="S20" s="4">
        <v>158.27843300000001</v>
      </c>
      <c r="T20" s="4">
        <v>2137.6</v>
      </c>
      <c r="U20" s="4">
        <v>124.489614</v>
      </c>
      <c r="V20" s="12">
        <v>0</v>
      </c>
      <c r="W20" s="12">
        <v>0</v>
      </c>
      <c r="X20" s="4">
        <v>0</v>
      </c>
      <c r="Y20" s="4">
        <v>0</v>
      </c>
      <c r="Z20" s="4">
        <v>0</v>
      </c>
      <c r="AA20" s="4">
        <v>0</v>
      </c>
      <c r="AB20" s="4">
        <v>0</v>
      </c>
      <c r="AC20" s="4">
        <v>0</v>
      </c>
      <c r="AD20" s="4">
        <v>0</v>
      </c>
      <c r="AE20" s="4">
        <v>0</v>
      </c>
      <c r="AF20" s="19">
        <f t="shared" ref="AF20:AF58" si="4">N20+P20+R20+T20+X20+Z20+AB20+AD20</f>
        <v>467350.1</v>
      </c>
      <c r="AG20" s="19">
        <f t="shared" ref="AG20:AG57" si="5">(N20*O20+P20*Q20+R20*S20+T20*U20+X20*Y20+Z20*AA20+AB20*AC20+AD20*AE20)/AF20</f>
        <v>144.81865044268315</v>
      </c>
      <c r="AI20" s="78">
        <v>42105</v>
      </c>
      <c r="AJ20" s="78">
        <v>42101</v>
      </c>
      <c r="AK20" s="11">
        <v>14</v>
      </c>
      <c r="AL20" s="4">
        <v>910705.25</v>
      </c>
      <c r="AM20" s="4">
        <v>120215.45</v>
      </c>
      <c r="AN20" s="4">
        <v>16362.4</v>
      </c>
      <c r="AO20" s="4">
        <v>587.4</v>
      </c>
      <c r="AP20" s="12">
        <v>0</v>
      </c>
      <c r="AQ20" s="4">
        <v>0</v>
      </c>
      <c r="AR20" s="4">
        <v>0</v>
      </c>
      <c r="AS20" s="4">
        <v>0</v>
      </c>
      <c r="AT20" s="4">
        <v>0</v>
      </c>
      <c r="AU20" s="19">
        <v>1047870.5</v>
      </c>
      <c r="AV20" s="4">
        <v>657769.94999999995</v>
      </c>
      <c r="AW20" s="4">
        <v>108.732478</v>
      </c>
      <c r="AX20" s="4">
        <v>87593.25</v>
      </c>
      <c r="AY20" s="4">
        <v>103.29989500000001</v>
      </c>
      <c r="AZ20" s="4">
        <v>12557.4</v>
      </c>
      <c r="BA20" s="4">
        <v>139.77839299999999</v>
      </c>
      <c r="BB20" s="4">
        <v>0</v>
      </c>
      <c r="BC20" s="4">
        <v>0</v>
      </c>
      <c r="BD20" s="12">
        <v>0</v>
      </c>
      <c r="BE20" s="12">
        <v>0</v>
      </c>
      <c r="BF20" s="4">
        <v>0</v>
      </c>
      <c r="BG20" s="4">
        <v>0</v>
      </c>
      <c r="BH20" s="4">
        <v>0</v>
      </c>
      <c r="BI20" s="4">
        <v>0</v>
      </c>
      <c r="BJ20" s="4">
        <v>0</v>
      </c>
      <c r="BK20" s="4">
        <v>0</v>
      </c>
      <c r="BL20" s="4">
        <v>0</v>
      </c>
      <c r="BM20" s="4">
        <v>0</v>
      </c>
      <c r="BN20" s="19">
        <v>757920.6</v>
      </c>
      <c r="BO20" s="19">
        <v>108.61900750210913</v>
      </c>
    </row>
    <row r="21" spans="1:67" ht="20" customHeight="1" x14ac:dyDescent="0.15">
      <c r="A21" s="78">
        <v>42476</v>
      </c>
      <c r="B21" s="78">
        <v>42472</v>
      </c>
      <c r="C21" s="11">
        <v>15</v>
      </c>
      <c r="D21" s="4">
        <v>1092440.6399999999</v>
      </c>
      <c r="E21" s="4">
        <v>236539.45</v>
      </c>
      <c r="F21" s="4">
        <v>169110.7</v>
      </c>
      <c r="G21" s="4">
        <v>4707.6000000000004</v>
      </c>
      <c r="H21" s="12">
        <v>0</v>
      </c>
      <c r="I21" s="4">
        <v>0</v>
      </c>
      <c r="J21" s="4">
        <v>0</v>
      </c>
      <c r="K21" s="4">
        <v>0</v>
      </c>
      <c r="L21" s="4">
        <v>0</v>
      </c>
      <c r="M21" s="19">
        <f t="shared" si="3"/>
        <v>1502798.39</v>
      </c>
      <c r="N21" s="4">
        <v>635801.09</v>
      </c>
      <c r="O21" s="4">
        <v>163.43772899999999</v>
      </c>
      <c r="P21" s="4">
        <v>148598.15</v>
      </c>
      <c r="Q21" s="4">
        <v>169.73277200000001</v>
      </c>
      <c r="R21" s="4">
        <v>158447.4</v>
      </c>
      <c r="S21" s="4">
        <v>233.532646</v>
      </c>
      <c r="T21" s="4">
        <v>4707.6000000000004</v>
      </c>
      <c r="U21" s="4">
        <v>132.856189</v>
      </c>
      <c r="V21" s="12">
        <v>0</v>
      </c>
      <c r="W21" s="12">
        <v>0</v>
      </c>
      <c r="X21" s="4">
        <v>0</v>
      </c>
      <c r="Y21" s="4">
        <v>0</v>
      </c>
      <c r="Z21" s="4">
        <v>0</v>
      </c>
      <c r="AA21" s="4">
        <v>0</v>
      </c>
      <c r="AB21" s="4">
        <v>0</v>
      </c>
      <c r="AC21" s="4">
        <v>0</v>
      </c>
      <c r="AD21" s="4">
        <v>0</v>
      </c>
      <c r="AE21" s="4">
        <v>0</v>
      </c>
      <c r="AF21" s="19">
        <f t="shared" si="4"/>
        <v>947554.24</v>
      </c>
      <c r="AG21" s="19">
        <f t="shared" si="5"/>
        <v>175.99407979859095</v>
      </c>
      <c r="AI21" s="78">
        <v>42112</v>
      </c>
      <c r="AJ21" s="78">
        <v>42110</v>
      </c>
      <c r="AK21" s="11">
        <v>15</v>
      </c>
      <c r="AL21" s="4">
        <v>985775.62</v>
      </c>
      <c r="AM21" s="4">
        <v>217589.45</v>
      </c>
      <c r="AN21" s="4">
        <v>48052.3</v>
      </c>
      <c r="AO21" s="4">
        <v>2961.6</v>
      </c>
      <c r="AP21" s="12">
        <v>0</v>
      </c>
      <c r="AQ21" s="4">
        <v>0</v>
      </c>
      <c r="AR21" s="4">
        <v>0</v>
      </c>
      <c r="AS21" s="4">
        <v>0</v>
      </c>
      <c r="AT21" s="4">
        <v>0</v>
      </c>
      <c r="AU21" s="19">
        <v>1254378.9700000002</v>
      </c>
      <c r="AV21" s="4">
        <v>704102.63</v>
      </c>
      <c r="AW21" s="4">
        <v>114.33752699999999</v>
      </c>
      <c r="AX21" s="4">
        <v>167212.45000000001</v>
      </c>
      <c r="AY21" s="4">
        <v>94.527747000000005</v>
      </c>
      <c r="AZ21" s="4">
        <v>37678.800000000003</v>
      </c>
      <c r="BA21" s="4">
        <v>216.48041599999999</v>
      </c>
      <c r="BB21" s="4">
        <v>2961.6</v>
      </c>
      <c r="BC21" s="4">
        <v>68.129693000000003</v>
      </c>
      <c r="BD21" s="12">
        <v>0</v>
      </c>
      <c r="BE21" s="12">
        <v>0</v>
      </c>
      <c r="BF21" s="4">
        <v>0</v>
      </c>
      <c r="BG21" s="4">
        <v>0</v>
      </c>
      <c r="BH21" s="4">
        <v>0</v>
      </c>
      <c r="BI21" s="4">
        <v>0</v>
      </c>
      <c r="BJ21" s="4">
        <v>0</v>
      </c>
      <c r="BK21" s="4">
        <v>0</v>
      </c>
      <c r="BL21" s="4">
        <v>0</v>
      </c>
      <c r="BM21" s="4">
        <v>0</v>
      </c>
      <c r="BN21" s="19">
        <v>911955.4800000001</v>
      </c>
      <c r="BO21" s="19">
        <v>114.77541078476304</v>
      </c>
    </row>
    <row r="22" spans="1:67" ht="20" customHeight="1" x14ac:dyDescent="0.15">
      <c r="A22" s="78">
        <v>42483</v>
      </c>
      <c r="B22" s="78">
        <v>42479</v>
      </c>
      <c r="C22" s="39">
        <v>16</v>
      </c>
      <c r="D22" s="7">
        <v>1355577.41</v>
      </c>
      <c r="E22" s="4">
        <v>392872.67</v>
      </c>
      <c r="F22" s="7">
        <v>309677.2</v>
      </c>
      <c r="G22" s="40">
        <v>16170.6</v>
      </c>
      <c r="H22" s="12">
        <v>0</v>
      </c>
      <c r="I22" s="4">
        <v>0</v>
      </c>
      <c r="J22" s="4">
        <v>0</v>
      </c>
      <c r="K22" s="4">
        <v>0</v>
      </c>
      <c r="L22" s="4">
        <v>0</v>
      </c>
      <c r="M22" s="19">
        <f t="shared" si="3"/>
        <v>2074297.88</v>
      </c>
      <c r="N22" s="4">
        <v>897564.03</v>
      </c>
      <c r="O22" s="4">
        <v>159.09860800000001</v>
      </c>
      <c r="P22" s="4">
        <v>206804.07</v>
      </c>
      <c r="Q22" s="4">
        <v>169.138228</v>
      </c>
      <c r="R22" s="4">
        <v>271516.59999999998</v>
      </c>
      <c r="S22" s="4">
        <v>229.45004</v>
      </c>
      <c r="T22" s="12">
        <v>14933.6</v>
      </c>
      <c r="U22" s="12">
        <v>118.11792199999999</v>
      </c>
      <c r="V22" s="12">
        <v>0</v>
      </c>
      <c r="W22" s="12">
        <v>0</v>
      </c>
      <c r="X22" s="4">
        <v>0</v>
      </c>
      <c r="Y22" s="4">
        <v>0</v>
      </c>
      <c r="Z22" s="4">
        <v>0</v>
      </c>
      <c r="AA22" s="4">
        <v>0</v>
      </c>
      <c r="AB22" s="4">
        <v>0</v>
      </c>
      <c r="AC22" s="4">
        <v>0</v>
      </c>
      <c r="AD22" s="4">
        <v>0</v>
      </c>
      <c r="AE22" s="4">
        <v>0</v>
      </c>
      <c r="AF22" s="19">
        <f t="shared" si="4"/>
        <v>1390818.3000000003</v>
      </c>
      <c r="AG22" s="19">
        <f t="shared" si="5"/>
        <v>173.88546170085723</v>
      </c>
      <c r="AI22" s="78">
        <v>42119</v>
      </c>
      <c r="AJ22" s="78">
        <v>42115</v>
      </c>
      <c r="AK22" s="39">
        <v>16</v>
      </c>
      <c r="AL22" s="7">
        <v>662458.05000000005</v>
      </c>
      <c r="AM22" s="7">
        <v>140101</v>
      </c>
      <c r="AN22" s="7">
        <v>122593.1</v>
      </c>
      <c r="AO22" s="40">
        <v>4870.55</v>
      </c>
      <c r="AP22" s="12">
        <v>0</v>
      </c>
      <c r="AQ22" s="4">
        <v>0</v>
      </c>
      <c r="AR22" s="4">
        <v>0</v>
      </c>
      <c r="AS22" s="4">
        <v>0</v>
      </c>
      <c r="AT22" s="4">
        <v>0</v>
      </c>
      <c r="AU22" s="19">
        <v>930022.70000000007</v>
      </c>
      <c r="AV22" s="7">
        <v>334154.95</v>
      </c>
      <c r="AW22" s="7">
        <v>162.30299600000001</v>
      </c>
      <c r="AX22" s="7">
        <v>95635.6</v>
      </c>
      <c r="AY22" s="7">
        <v>173.66912099999999</v>
      </c>
      <c r="AZ22" s="7">
        <v>94688.9</v>
      </c>
      <c r="BA22" s="7">
        <v>224.01845</v>
      </c>
      <c r="BB22" s="40">
        <v>4870.55</v>
      </c>
      <c r="BC22" s="40">
        <v>134.795669</v>
      </c>
      <c r="BD22" s="12">
        <v>0</v>
      </c>
      <c r="BE22" s="12">
        <v>0</v>
      </c>
      <c r="BF22" s="4">
        <v>0</v>
      </c>
      <c r="BG22" s="4">
        <v>0</v>
      </c>
      <c r="BH22" s="4">
        <v>0</v>
      </c>
      <c r="BI22" s="4">
        <v>0</v>
      </c>
      <c r="BJ22" s="4">
        <v>0</v>
      </c>
      <c r="BK22" s="4">
        <v>0</v>
      </c>
      <c r="BL22" s="4">
        <v>0</v>
      </c>
      <c r="BM22" s="4">
        <v>0</v>
      </c>
      <c r="BN22" s="19">
        <v>529350.00000000012</v>
      </c>
      <c r="BO22" s="19">
        <v>175.14289176799988</v>
      </c>
    </row>
    <row r="23" spans="1:67" ht="20" customHeight="1" x14ac:dyDescent="0.15">
      <c r="A23" s="78">
        <v>42490</v>
      </c>
      <c r="B23" s="78">
        <v>42486</v>
      </c>
      <c r="C23" s="43">
        <v>17</v>
      </c>
      <c r="D23" s="44">
        <v>1383000.65</v>
      </c>
      <c r="E23" s="44">
        <v>478000.5</v>
      </c>
      <c r="F23" s="44">
        <v>349704.4</v>
      </c>
      <c r="G23" s="44">
        <v>11658.4</v>
      </c>
      <c r="H23" s="12">
        <v>0</v>
      </c>
      <c r="I23" s="4">
        <v>0</v>
      </c>
      <c r="J23" s="4">
        <v>0</v>
      </c>
      <c r="K23" s="4">
        <v>0</v>
      </c>
      <c r="L23" s="4">
        <v>0</v>
      </c>
      <c r="M23" s="19">
        <f t="shared" si="3"/>
        <v>2222363.9499999997</v>
      </c>
      <c r="N23" s="44">
        <v>914263.87</v>
      </c>
      <c r="O23" s="44">
        <v>146.580457</v>
      </c>
      <c r="P23" s="44">
        <v>341115.4</v>
      </c>
      <c r="Q23" s="44">
        <v>156.93195700000001</v>
      </c>
      <c r="R23" s="44">
        <v>288695</v>
      </c>
      <c r="S23" s="44">
        <v>226.00196399999999</v>
      </c>
      <c r="T23" s="44">
        <v>11658.4</v>
      </c>
      <c r="U23" s="44">
        <v>121.863274</v>
      </c>
      <c r="V23" s="12">
        <v>0</v>
      </c>
      <c r="W23" s="12">
        <v>0</v>
      </c>
      <c r="X23" s="4">
        <v>0</v>
      </c>
      <c r="Y23" s="4">
        <v>0</v>
      </c>
      <c r="Z23" s="4">
        <v>0</v>
      </c>
      <c r="AA23" s="4">
        <v>0</v>
      </c>
      <c r="AB23" s="4">
        <v>0</v>
      </c>
      <c r="AC23" s="4">
        <v>0</v>
      </c>
      <c r="AD23" s="4">
        <v>0</v>
      </c>
      <c r="AE23" s="4">
        <v>0</v>
      </c>
      <c r="AF23" s="19">
        <f t="shared" si="4"/>
        <v>1555732.67</v>
      </c>
      <c r="AG23" s="19">
        <f t="shared" si="5"/>
        <v>163.40306780252163</v>
      </c>
      <c r="AI23" s="78">
        <v>42126</v>
      </c>
      <c r="AJ23" s="78">
        <v>42122</v>
      </c>
      <c r="AK23" s="43">
        <v>17</v>
      </c>
      <c r="AL23" s="44">
        <v>788362.12</v>
      </c>
      <c r="AM23" s="44">
        <v>161494.70000000001</v>
      </c>
      <c r="AN23" s="44">
        <v>123557.6</v>
      </c>
      <c r="AO23" s="44">
        <v>6362.15</v>
      </c>
      <c r="AP23" s="12">
        <v>0</v>
      </c>
      <c r="AQ23" s="4">
        <v>0</v>
      </c>
      <c r="AR23" s="4">
        <v>0</v>
      </c>
      <c r="AS23" s="4">
        <v>0</v>
      </c>
      <c r="AT23" s="4">
        <v>0</v>
      </c>
      <c r="AU23" s="19">
        <v>1079776.57</v>
      </c>
      <c r="AV23" s="44">
        <v>526501.01</v>
      </c>
      <c r="AW23" s="44">
        <v>142.833787</v>
      </c>
      <c r="AX23" s="44">
        <v>97977.600000000006</v>
      </c>
      <c r="AY23" s="44">
        <v>152.33116999999999</v>
      </c>
      <c r="AZ23" s="44">
        <v>4544</v>
      </c>
      <c r="BA23" s="44">
        <v>125.971214</v>
      </c>
      <c r="BB23" s="44">
        <v>98989.8</v>
      </c>
      <c r="BC23" s="44">
        <v>216.43384</v>
      </c>
      <c r="BD23" s="12">
        <v>0</v>
      </c>
      <c r="BE23" s="12">
        <v>0</v>
      </c>
      <c r="BF23" s="4">
        <v>0</v>
      </c>
      <c r="BG23" s="4">
        <v>0</v>
      </c>
      <c r="BH23" s="4">
        <v>0</v>
      </c>
      <c r="BI23" s="4">
        <v>0</v>
      </c>
      <c r="BJ23" s="4">
        <v>0</v>
      </c>
      <c r="BK23" s="4">
        <v>0</v>
      </c>
      <c r="BL23" s="4">
        <v>0</v>
      </c>
      <c r="BM23" s="4">
        <v>0</v>
      </c>
      <c r="BN23" s="19">
        <v>728012.41</v>
      </c>
      <c r="BO23" s="19">
        <v>154.01431314977842</v>
      </c>
    </row>
    <row r="24" spans="1:67" ht="20" customHeight="1" x14ac:dyDescent="0.15">
      <c r="A24" s="78">
        <v>42497</v>
      </c>
      <c r="B24" s="78">
        <v>42493</v>
      </c>
      <c r="C24" s="43">
        <v>18</v>
      </c>
      <c r="D24" s="44">
        <v>1793911.4</v>
      </c>
      <c r="E24" s="44">
        <v>645562.55000000005</v>
      </c>
      <c r="F24" s="44">
        <v>393569.5</v>
      </c>
      <c r="G24" s="44">
        <v>22008.7</v>
      </c>
      <c r="H24" s="12">
        <v>0</v>
      </c>
      <c r="I24" s="45">
        <v>0</v>
      </c>
      <c r="J24" s="45">
        <v>0</v>
      </c>
      <c r="K24" s="45">
        <v>0</v>
      </c>
      <c r="L24" s="45">
        <v>0</v>
      </c>
      <c r="M24" s="42">
        <f t="shared" si="3"/>
        <v>2855052.1500000004</v>
      </c>
      <c r="N24" s="44">
        <v>1212339.73</v>
      </c>
      <c r="O24" s="44">
        <v>145.680297</v>
      </c>
      <c r="P24" s="44">
        <v>396765.35</v>
      </c>
      <c r="Q24" s="44">
        <v>151.157444</v>
      </c>
      <c r="R24" s="44">
        <v>361691.9</v>
      </c>
      <c r="S24" s="44">
        <v>219.67714699999999</v>
      </c>
      <c r="T24" s="44">
        <v>20973.9</v>
      </c>
      <c r="U24" s="44">
        <v>118.824129</v>
      </c>
      <c r="V24" s="12">
        <v>0</v>
      </c>
      <c r="W24" s="12">
        <v>0</v>
      </c>
      <c r="X24" s="45">
        <v>0</v>
      </c>
      <c r="Y24" s="45">
        <v>0</v>
      </c>
      <c r="Z24" s="45">
        <v>0</v>
      </c>
      <c r="AA24" s="45">
        <v>0</v>
      </c>
      <c r="AB24" s="45">
        <v>0</v>
      </c>
      <c r="AC24" s="45">
        <v>0</v>
      </c>
      <c r="AD24" s="45">
        <v>0</v>
      </c>
      <c r="AE24" s="45">
        <v>0</v>
      </c>
      <c r="AF24" s="19">
        <f t="shared" si="4"/>
        <v>1991770.88</v>
      </c>
      <c r="AG24" s="19">
        <f t="shared" si="5"/>
        <v>159.92587369753471</v>
      </c>
      <c r="AI24" s="78">
        <v>42133</v>
      </c>
      <c r="AJ24" s="78">
        <v>42129</v>
      </c>
      <c r="AK24" s="43">
        <v>18</v>
      </c>
      <c r="AL24" s="44">
        <v>1142914.02</v>
      </c>
      <c r="AM24" s="44">
        <v>321482.34999999998</v>
      </c>
      <c r="AN24" s="44">
        <v>349561.95</v>
      </c>
      <c r="AO24" s="44">
        <v>20480.900000000001</v>
      </c>
      <c r="AP24" s="12">
        <v>0</v>
      </c>
      <c r="AQ24" s="45">
        <v>0</v>
      </c>
      <c r="AR24" s="45">
        <v>0</v>
      </c>
      <c r="AS24" s="45">
        <v>0</v>
      </c>
      <c r="AT24" s="4">
        <v>0</v>
      </c>
      <c r="AU24" s="42">
        <v>1834439.22</v>
      </c>
      <c r="AV24" s="44">
        <v>751978.01</v>
      </c>
      <c r="AW24" s="44">
        <v>148.96167800000001</v>
      </c>
      <c r="AX24" s="44">
        <v>179851</v>
      </c>
      <c r="AY24" s="44">
        <v>147.98468600000001</v>
      </c>
      <c r="AZ24" s="44">
        <v>250674.45</v>
      </c>
      <c r="BA24" s="44">
        <v>193.22499999999999</v>
      </c>
      <c r="BB24" s="44">
        <v>16793.150000000001</v>
      </c>
      <c r="BC24" s="44">
        <v>111.149677</v>
      </c>
      <c r="BD24" s="12">
        <v>0</v>
      </c>
      <c r="BE24" s="12">
        <v>0</v>
      </c>
      <c r="BF24" s="45">
        <v>0</v>
      </c>
      <c r="BG24" s="45">
        <v>0</v>
      </c>
      <c r="BH24" s="45">
        <v>0</v>
      </c>
      <c r="BI24" s="45">
        <v>0</v>
      </c>
      <c r="BJ24" s="45">
        <v>0</v>
      </c>
      <c r="BK24" s="45">
        <v>0</v>
      </c>
      <c r="BL24" s="4">
        <v>0</v>
      </c>
      <c r="BM24" s="4">
        <v>0</v>
      </c>
      <c r="BN24" s="19">
        <v>1199296.6099999999</v>
      </c>
      <c r="BO24" s="19">
        <v>157.53752839345501</v>
      </c>
    </row>
    <row r="25" spans="1:67" ht="20" customHeight="1" x14ac:dyDescent="0.15">
      <c r="A25" s="78">
        <v>42504</v>
      </c>
      <c r="B25" s="78">
        <v>42501</v>
      </c>
      <c r="C25" s="43">
        <v>19</v>
      </c>
      <c r="D25" s="44">
        <v>1791616.07</v>
      </c>
      <c r="E25" s="44">
        <v>842552.78</v>
      </c>
      <c r="F25" s="44">
        <v>395721.68</v>
      </c>
      <c r="G25" s="44">
        <v>19987.7</v>
      </c>
      <c r="H25" s="12">
        <v>0</v>
      </c>
      <c r="I25" s="45">
        <v>0</v>
      </c>
      <c r="J25" s="45">
        <v>0</v>
      </c>
      <c r="K25" s="45">
        <v>0</v>
      </c>
      <c r="L25" s="45">
        <v>0</v>
      </c>
      <c r="M25" s="42">
        <f t="shared" si="3"/>
        <v>3049878.2300000004</v>
      </c>
      <c r="N25" s="44">
        <v>1223288.8600000001</v>
      </c>
      <c r="O25" s="44">
        <v>148.618212</v>
      </c>
      <c r="P25" s="44">
        <v>670389.48</v>
      </c>
      <c r="Q25" s="44">
        <v>153.699399</v>
      </c>
      <c r="R25" s="44">
        <v>361045.48</v>
      </c>
      <c r="S25" s="44">
        <v>213.76892900000001</v>
      </c>
      <c r="T25" s="44">
        <v>19650.3</v>
      </c>
      <c r="U25" s="44">
        <v>124.05577</v>
      </c>
      <c r="V25" s="12">
        <v>0</v>
      </c>
      <c r="W25" s="12">
        <v>0</v>
      </c>
      <c r="X25" s="45">
        <v>0</v>
      </c>
      <c r="Y25" s="45">
        <v>0</v>
      </c>
      <c r="Z25" s="45">
        <v>0</v>
      </c>
      <c r="AA25" s="45">
        <v>0</v>
      </c>
      <c r="AB25" s="45">
        <v>0</v>
      </c>
      <c r="AC25" s="45">
        <v>0</v>
      </c>
      <c r="AD25" s="45">
        <v>0</v>
      </c>
      <c r="AE25" s="45">
        <v>0</v>
      </c>
      <c r="AF25" s="19">
        <f t="shared" si="4"/>
        <v>2274374.12</v>
      </c>
      <c r="AG25" s="19">
        <f t="shared" si="5"/>
        <v>160.24606452247298</v>
      </c>
      <c r="AI25" s="78">
        <v>42140</v>
      </c>
      <c r="AJ25" s="78">
        <v>42136</v>
      </c>
      <c r="AK25" s="43">
        <v>19</v>
      </c>
      <c r="AL25" s="44">
        <v>718247.6</v>
      </c>
      <c r="AM25" s="44">
        <v>212627.25</v>
      </c>
      <c r="AN25" s="44">
        <v>281902.2</v>
      </c>
      <c r="AO25" s="44">
        <v>22248.25</v>
      </c>
      <c r="AP25" s="12">
        <v>0</v>
      </c>
      <c r="AQ25" s="45">
        <v>0</v>
      </c>
      <c r="AR25" s="45">
        <v>0</v>
      </c>
      <c r="AS25" s="45">
        <v>0</v>
      </c>
      <c r="AT25" s="4">
        <v>0</v>
      </c>
      <c r="AU25" s="42">
        <v>1235025.3</v>
      </c>
      <c r="AV25" s="44">
        <v>538364.69999999995</v>
      </c>
      <c r="AW25" s="44">
        <v>153.332156</v>
      </c>
      <c r="AX25" s="44">
        <v>135772.35</v>
      </c>
      <c r="AY25" s="44">
        <v>159.56642500000001</v>
      </c>
      <c r="AZ25" s="44">
        <v>213579.3</v>
      </c>
      <c r="BA25" s="44">
        <v>191.59028499999999</v>
      </c>
      <c r="BB25" s="44">
        <v>15851.9</v>
      </c>
      <c r="BC25" s="44">
        <v>109.231669</v>
      </c>
      <c r="BD25" s="12">
        <v>0</v>
      </c>
      <c r="BE25" s="12">
        <v>0</v>
      </c>
      <c r="BF25" s="45">
        <v>0</v>
      </c>
      <c r="BG25" s="45">
        <v>0</v>
      </c>
      <c r="BH25" s="45">
        <v>0</v>
      </c>
      <c r="BI25" s="45">
        <v>0</v>
      </c>
      <c r="BJ25" s="45">
        <v>0</v>
      </c>
      <c r="BK25" s="45">
        <v>0</v>
      </c>
      <c r="BL25" s="4">
        <v>0</v>
      </c>
      <c r="BM25" s="4">
        <v>0</v>
      </c>
      <c r="BN25" s="19">
        <v>903568.24999999988</v>
      </c>
      <c r="BO25" s="19">
        <v>162.53844368653233</v>
      </c>
    </row>
    <row r="26" spans="1:67" ht="20" customHeight="1" x14ac:dyDescent="0.15">
      <c r="A26" s="78">
        <v>42511</v>
      </c>
      <c r="B26" s="78">
        <v>42507</v>
      </c>
      <c r="C26" s="43">
        <v>20</v>
      </c>
      <c r="D26" s="44">
        <v>1855251.5</v>
      </c>
      <c r="E26" s="44">
        <v>725860.43</v>
      </c>
      <c r="F26" s="44">
        <v>438412</v>
      </c>
      <c r="G26" s="44">
        <v>31802.799999999999</v>
      </c>
      <c r="H26" s="12">
        <v>0</v>
      </c>
      <c r="I26" s="45">
        <v>0</v>
      </c>
      <c r="J26" s="45">
        <v>0</v>
      </c>
      <c r="K26" s="45">
        <v>0</v>
      </c>
      <c r="L26" s="45">
        <v>0</v>
      </c>
      <c r="M26" s="42">
        <f t="shared" si="3"/>
        <v>3051326.73</v>
      </c>
      <c r="N26" s="44">
        <v>1203148</v>
      </c>
      <c r="O26" s="44">
        <v>144.208831</v>
      </c>
      <c r="P26" s="44">
        <v>500690.73</v>
      </c>
      <c r="Q26" s="44">
        <v>148.480953</v>
      </c>
      <c r="R26" s="44">
        <v>385531.5</v>
      </c>
      <c r="S26" s="44">
        <v>210.25538900000001</v>
      </c>
      <c r="T26" s="44">
        <v>25919.3</v>
      </c>
      <c r="U26" s="44">
        <v>120.40269600000001</v>
      </c>
      <c r="V26" s="12">
        <v>0</v>
      </c>
      <c r="W26" s="12">
        <v>0</v>
      </c>
      <c r="X26" s="45">
        <v>0</v>
      </c>
      <c r="Y26" s="45">
        <v>0</v>
      </c>
      <c r="Z26" s="45">
        <v>0</v>
      </c>
      <c r="AA26" s="45">
        <v>0</v>
      </c>
      <c r="AB26" s="45">
        <v>0</v>
      </c>
      <c r="AC26" s="45">
        <v>0</v>
      </c>
      <c r="AD26" s="45">
        <v>0</v>
      </c>
      <c r="AE26" s="45">
        <v>0</v>
      </c>
      <c r="AF26" s="19">
        <f t="shared" si="4"/>
        <v>2115289.5299999998</v>
      </c>
      <c r="AG26" s="19">
        <f t="shared" si="5"/>
        <v>156.96595087450746</v>
      </c>
      <c r="AI26" s="78">
        <v>42147</v>
      </c>
      <c r="AJ26" s="78">
        <v>42143</v>
      </c>
      <c r="AK26" s="43">
        <v>20</v>
      </c>
      <c r="AL26" s="44">
        <v>908424.9</v>
      </c>
      <c r="AM26" s="44">
        <v>297937.53999999998</v>
      </c>
      <c r="AN26" s="44">
        <v>217067.7</v>
      </c>
      <c r="AO26" s="44">
        <v>19601.349999999999</v>
      </c>
      <c r="AP26" s="12">
        <v>0</v>
      </c>
      <c r="AQ26" s="45">
        <v>0</v>
      </c>
      <c r="AR26" s="45">
        <v>0</v>
      </c>
      <c r="AS26" s="45">
        <v>0</v>
      </c>
      <c r="AT26" s="4">
        <v>0</v>
      </c>
      <c r="AU26" s="42">
        <v>1443031.49</v>
      </c>
      <c r="AV26" s="44">
        <v>675966.09</v>
      </c>
      <c r="AW26" s="44">
        <v>143.28259600000001</v>
      </c>
      <c r="AX26" s="44">
        <v>190742.3</v>
      </c>
      <c r="AY26" s="44">
        <v>154.16583800000001</v>
      </c>
      <c r="AZ26" s="44">
        <v>180802.7</v>
      </c>
      <c r="BA26" s="44">
        <v>185.468996</v>
      </c>
      <c r="BB26" s="44">
        <v>17179.400000000001</v>
      </c>
      <c r="BC26" s="44">
        <v>114.16922</v>
      </c>
      <c r="BD26" s="12">
        <v>0</v>
      </c>
      <c r="BE26" s="12">
        <v>0</v>
      </c>
      <c r="BF26" s="45">
        <v>0</v>
      </c>
      <c r="BG26" s="45">
        <v>0</v>
      </c>
      <c r="BH26" s="45">
        <v>0</v>
      </c>
      <c r="BI26" s="45">
        <v>0</v>
      </c>
      <c r="BJ26" s="45">
        <v>0</v>
      </c>
      <c r="BK26" s="45">
        <v>0</v>
      </c>
      <c r="BL26" s="4">
        <v>0</v>
      </c>
      <c r="BM26" s="4">
        <v>0</v>
      </c>
      <c r="BN26" s="19">
        <v>1064690.4899999998</v>
      </c>
      <c r="BO26" s="19">
        <v>151.92657224342659</v>
      </c>
    </row>
    <row r="27" spans="1:67" ht="20" customHeight="1" x14ac:dyDescent="0.15">
      <c r="A27" s="78">
        <v>42518</v>
      </c>
      <c r="B27" s="78">
        <v>42514</v>
      </c>
      <c r="C27" s="43">
        <v>21</v>
      </c>
      <c r="D27" s="44">
        <v>1673988.93</v>
      </c>
      <c r="E27" s="44">
        <v>792082.1</v>
      </c>
      <c r="F27" s="44">
        <v>287721.15000000002</v>
      </c>
      <c r="G27" s="44">
        <v>19125.7</v>
      </c>
      <c r="H27" s="12">
        <v>0</v>
      </c>
      <c r="I27" s="45">
        <v>0</v>
      </c>
      <c r="J27" s="45">
        <v>0</v>
      </c>
      <c r="K27" s="45">
        <v>0</v>
      </c>
      <c r="L27" s="45">
        <v>0</v>
      </c>
      <c r="M27" s="42">
        <f t="shared" si="3"/>
        <v>2772917.88</v>
      </c>
      <c r="N27" s="44">
        <v>1098253.92</v>
      </c>
      <c r="O27" s="44">
        <v>144.526927</v>
      </c>
      <c r="P27" s="44">
        <v>498409.5</v>
      </c>
      <c r="Q27" s="44">
        <v>145.94646399999999</v>
      </c>
      <c r="R27" s="44">
        <v>260088.75</v>
      </c>
      <c r="S27" s="44">
        <v>217.17715999999999</v>
      </c>
      <c r="T27" s="44">
        <v>18286.5</v>
      </c>
      <c r="U27" s="44">
        <v>118.010176</v>
      </c>
      <c r="V27" s="12">
        <v>0</v>
      </c>
      <c r="W27" s="12">
        <v>0</v>
      </c>
      <c r="X27" s="45">
        <v>0</v>
      </c>
      <c r="Y27" s="45">
        <v>0</v>
      </c>
      <c r="Z27" s="45">
        <v>0</v>
      </c>
      <c r="AA27" s="45">
        <v>0</v>
      </c>
      <c r="AB27" s="45">
        <v>0</v>
      </c>
      <c r="AC27" s="45">
        <v>0</v>
      </c>
      <c r="AD27" s="45">
        <v>0</v>
      </c>
      <c r="AE27" s="45">
        <v>0</v>
      </c>
      <c r="AF27" s="19">
        <f t="shared" si="4"/>
        <v>1875038.67</v>
      </c>
      <c r="AG27" s="19">
        <f t="shared" si="5"/>
        <v>154.72304762049831</v>
      </c>
      <c r="AI27" s="78">
        <v>42154</v>
      </c>
      <c r="AJ27" s="78">
        <v>42150</v>
      </c>
      <c r="AK27" s="43">
        <v>21</v>
      </c>
      <c r="AL27" s="44">
        <v>1289010.18</v>
      </c>
      <c r="AM27" s="44">
        <v>569169.25</v>
      </c>
      <c r="AN27" s="44">
        <v>377254.91</v>
      </c>
      <c r="AO27" s="44">
        <v>26318.3</v>
      </c>
      <c r="AP27" s="12">
        <v>0</v>
      </c>
      <c r="AQ27" s="45">
        <v>0</v>
      </c>
      <c r="AR27" s="45">
        <v>0</v>
      </c>
      <c r="AS27" s="45">
        <v>0</v>
      </c>
      <c r="AT27" s="4">
        <v>0</v>
      </c>
      <c r="AU27" s="42">
        <v>2261752.6399999997</v>
      </c>
      <c r="AV27" s="44">
        <v>892199.24</v>
      </c>
      <c r="AW27" s="44">
        <v>156.61585199999999</v>
      </c>
      <c r="AX27" s="44">
        <v>399460.5</v>
      </c>
      <c r="AY27" s="44">
        <v>161.34280899999999</v>
      </c>
      <c r="AZ27" s="44">
        <v>316672.44</v>
      </c>
      <c r="BA27" s="44">
        <v>183.90685500000001</v>
      </c>
      <c r="BB27" s="44">
        <v>23423.8</v>
      </c>
      <c r="BC27" s="44">
        <v>113.672077</v>
      </c>
      <c r="BD27" s="12">
        <v>0</v>
      </c>
      <c r="BE27" s="12">
        <v>0</v>
      </c>
      <c r="BF27" s="45">
        <v>0</v>
      </c>
      <c r="BG27" s="45">
        <v>0</v>
      </c>
      <c r="BH27" s="45">
        <v>0</v>
      </c>
      <c r="BI27" s="45">
        <v>0</v>
      </c>
      <c r="BJ27" s="45">
        <v>0</v>
      </c>
      <c r="BK27" s="45">
        <v>0</v>
      </c>
      <c r="BL27" s="4">
        <v>0</v>
      </c>
      <c r="BM27" s="4">
        <v>0</v>
      </c>
      <c r="BN27" s="19">
        <v>1631755.98</v>
      </c>
      <c r="BO27" s="19">
        <v>162.45289800237518</v>
      </c>
    </row>
    <row r="28" spans="1:67" ht="20" customHeight="1" x14ac:dyDescent="0.15">
      <c r="A28" s="78">
        <v>42525</v>
      </c>
      <c r="B28" s="78">
        <v>42521</v>
      </c>
      <c r="C28" s="43">
        <v>22</v>
      </c>
      <c r="D28" s="4">
        <v>1430981.46</v>
      </c>
      <c r="E28" s="4">
        <v>548652.69999999995</v>
      </c>
      <c r="F28" s="4">
        <v>218727.1</v>
      </c>
      <c r="G28" s="4">
        <v>14514.4</v>
      </c>
      <c r="H28" s="12">
        <v>0</v>
      </c>
      <c r="I28" s="12">
        <v>0</v>
      </c>
      <c r="J28" s="12">
        <v>0</v>
      </c>
      <c r="K28" s="12">
        <v>0</v>
      </c>
      <c r="L28" s="12">
        <v>0</v>
      </c>
      <c r="M28" s="19">
        <f t="shared" si="3"/>
        <v>2212875.6599999997</v>
      </c>
      <c r="N28" s="4">
        <v>967673.66</v>
      </c>
      <c r="O28" s="4">
        <v>144.68088700000001</v>
      </c>
      <c r="P28" s="4">
        <v>415214.9</v>
      </c>
      <c r="Q28" s="4">
        <v>144.719291</v>
      </c>
      <c r="R28" s="4">
        <v>207522</v>
      </c>
      <c r="S28" s="4">
        <v>233.18179699999999</v>
      </c>
      <c r="T28" s="4">
        <v>12143</v>
      </c>
      <c r="U28" s="4">
        <v>123.94708</v>
      </c>
      <c r="V28" s="12">
        <v>0</v>
      </c>
      <c r="W28" s="12">
        <v>0</v>
      </c>
      <c r="X28" s="12">
        <v>0</v>
      </c>
      <c r="Y28" s="12">
        <v>0</v>
      </c>
      <c r="Z28" s="12">
        <v>0</v>
      </c>
      <c r="AA28" s="12">
        <v>0</v>
      </c>
      <c r="AB28" s="12">
        <v>0</v>
      </c>
      <c r="AC28" s="12">
        <v>0</v>
      </c>
      <c r="AD28" s="12">
        <v>0</v>
      </c>
      <c r="AE28" s="12">
        <v>0</v>
      </c>
      <c r="AF28" s="19">
        <f t="shared" si="4"/>
        <v>1602553.56</v>
      </c>
      <c r="AG28" s="19">
        <f t="shared" si="5"/>
        <v>155.9941195759138</v>
      </c>
      <c r="AI28" s="78">
        <v>42161</v>
      </c>
      <c r="AJ28" s="78">
        <v>42157</v>
      </c>
      <c r="AK28" s="43">
        <v>22</v>
      </c>
      <c r="AL28" s="4">
        <v>1317080.83</v>
      </c>
      <c r="AM28" s="4">
        <v>488062.8</v>
      </c>
      <c r="AN28" s="4">
        <v>349051.29</v>
      </c>
      <c r="AO28" s="4">
        <v>24347.3</v>
      </c>
      <c r="AP28" s="12">
        <v>0</v>
      </c>
      <c r="AQ28" s="12">
        <v>0</v>
      </c>
      <c r="AR28" s="12">
        <v>0</v>
      </c>
      <c r="AS28" s="12">
        <v>0</v>
      </c>
      <c r="AT28" s="4">
        <v>0</v>
      </c>
      <c r="AU28" s="19">
        <v>2178542.2199999997</v>
      </c>
      <c r="AV28" s="4">
        <v>854284.98</v>
      </c>
      <c r="AW28" s="4">
        <v>151.02343300000001</v>
      </c>
      <c r="AX28" s="4">
        <v>335782.2</v>
      </c>
      <c r="AY28" s="4">
        <v>162.60211000000001</v>
      </c>
      <c r="AZ28" s="4">
        <v>309737.49</v>
      </c>
      <c r="BA28" s="4">
        <v>189.317218</v>
      </c>
      <c r="BB28" s="4">
        <v>21733.8</v>
      </c>
      <c r="BC28" s="4">
        <v>108.97118</v>
      </c>
      <c r="BD28" s="12">
        <v>0</v>
      </c>
      <c r="BE28" s="12">
        <v>0</v>
      </c>
      <c r="BF28" s="12">
        <v>0</v>
      </c>
      <c r="BG28" s="12">
        <v>0</v>
      </c>
      <c r="BH28" s="12">
        <v>0</v>
      </c>
      <c r="BI28" s="12">
        <v>0</v>
      </c>
      <c r="BJ28" s="12">
        <v>0</v>
      </c>
      <c r="BK28" s="12">
        <v>0</v>
      </c>
      <c r="BL28" s="4">
        <v>0</v>
      </c>
      <c r="BM28" s="4">
        <v>0</v>
      </c>
      <c r="BN28" s="19">
        <v>1521538.47</v>
      </c>
      <c r="BO28" s="19">
        <v>160.7734192940683</v>
      </c>
    </row>
    <row r="29" spans="1:67" ht="20" customHeight="1" x14ac:dyDescent="0.15">
      <c r="A29" s="78">
        <v>42532</v>
      </c>
      <c r="B29" s="78">
        <v>42528</v>
      </c>
      <c r="C29" s="11">
        <v>23</v>
      </c>
      <c r="D29" s="4">
        <v>1648587.17</v>
      </c>
      <c r="E29" s="4">
        <v>652009.5</v>
      </c>
      <c r="F29" s="4">
        <v>352487.95</v>
      </c>
      <c r="G29" s="4">
        <v>18122.8</v>
      </c>
      <c r="H29" s="12">
        <v>0</v>
      </c>
      <c r="I29" s="12">
        <v>0</v>
      </c>
      <c r="J29" s="12">
        <v>0</v>
      </c>
      <c r="K29" s="12">
        <v>0</v>
      </c>
      <c r="L29" s="12">
        <v>0</v>
      </c>
      <c r="M29" s="19">
        <f t="shared" si="3"/>
        <v>2671207.42</v>
      </c>
      <c r="N29" s="4">
        <v>1127734.52</v>
      </c>
      <c r="O29" s="4">
        <v>153.87592799999999</v>
      </c>
      <c r="P29" s="4">
        <v>452621.6</v>
      </c>
      <c r="Q29" s="4">
        <v>155.327483</v>
      </c>
      <c r="R29" s="4">
        <v>319167.95</v>
      </c>
      <c r="S29" s="4">
        <v>239.85574099999999</v>
      </c>
      <c r="T29" s="4">
        <v>14241.2</v>
      </c>
      <c r="U29" s="4">
        <v>126.49845500000001</v>
      </c>
      <c r="V29" s="12">
        <v>0</v>
      </c>
      <c r="W29" s="12">
        <v>0</v>
      </c>
      <c r="X29" s="12">
        <v>0</v>
      </c>
      <c r="Y29" s="12">
        <v>0</v>
      </c>
      <c r="Z29" s="12">
        <v>0</v>
      </c>
      <c r="AA29" s="12">
        <v>0</v>
      </c>
      <c r="AB29" s="12">
        <v>0</v>
      </c>
      <c r="AC29" s="12">
        <v>0</v>
      </c>
      <c r="AD29" s="12">
        <v>0</v>
      </c>
      <c r="AE29" s="12">
        <v>0</v>
      </c>
      <c r="AF29" s="19">
        <f t="shared" si="4"/>
        <v>1913765.27</v>
      </c>
      <c r="AG29" s="19">
        <f t="shared" si="5"/>
        <v>168.35477667024145</v>
      </c>
      <c r="AI29" s="78">
        <v>42168</v>
      </c>
      <c r="AJ29" s="78">
        <v>42164</v>
      </c>
      <c r="AK29" s="11">
        <v>23</v>
      </c>
      <c r="AL29" s="4">
        <v>1636043.16</v>
      </c>
      <c r="AM29" s="4">
        <v>590054.65</v>
      </c>
      <c r="AN29" s="4">
        <v>470790.2</v>
      </c>
      <c r="AO29" s="4">
        <v>27315.3</v>
      </c>
      <c r="AP29" s="12">
        <v>0</v>
      </c>
      <c r="AQ29" s="12">
        <v>0</v>
      </c>
      <c r="AR29" s="12">
        <v>0</v>
      </c>
      <c r="AS29" s="12">
        <v>0</v>
      </c>
      <c r="AT29" s="4">
        <v>0</v>
      </c>
      <c r="AU29" s="19">
        <v>2724203.31</v>
      </c>
      <c r="AV29" s="4">
        <v>1076904.94</v>
      </c>
      <c r="AW29" s="4">
        <v>151.490286</v>
      </c>
      <c r="AX29" s="4">
        <v>414931.85</v>
      </c>
      <c r="AY29" s="4">
        <v>160.27454800000001</v>
      </c>
      <c r="AZ29" s="4">
        <v>423284.9</v>
      </c>
      <c r="BA29" s="4">
        <v>210.724772</v>
      </c>
      <c r="BB29" s="4">
        <v>23408.15</v>
      </c>
      <c r="BC29" s="4">
        <v>109.61432000000001</v>
      </c>
      <c r="BD29" s="12">
        <v>0</v>
      </c>
      <c r="BE29" s="12">
        <v>0</v>
      </c>
      <c r="BF29" s="12">
        <v>0</v>
      </c>
      <c r="BG29" s="12">
        <v>0</v>
      </c>
      <c r="BH29" s="12">
        <v>0</v>
      </c>
      <c r="BI29" s="12">
        <v>0</v>
      </c>
      <c r="BJ29" s="12">
        <v>0</v>
      </c>
      <c r="BK29" s="12">
        <v>0</v>
      </c>
      <c r="BL29" s="4">
        <v>0</v>
      </c>
      <c r="BM29" s="4">
        <v>0</v>
      </c>
      <c r="BN29" s="19">
        <v>1938529.8399999999</v>
      </c>
      <c r="BO29" s="19">
        <v>165.79891004061997</v>
      </c>
    </row>
    <row r="30" spans="1:67" ht="20" customHeight="1" x14ac:dyDescent="0.15">
      <c r="A30" s="78">
        <v>42539</v>
      </c>
      <c r="B30" s="78">
        <v>42535</v>
      </c>
      <c r="C30" s="11">
        <v>24</v>
      </c>
      <c r="D30" s="4">
        <v>1802274.64</v>
      </c>
      <c r="E30" s="4">
        <v>915767.6</v>
      </c>
      <c r="F30" s="4">
        <v>480278.25</v>
      </c>
      <c r="G30" s="4">
        <v>18706.2</v>
      </c>
      <c r="H30" s="4">
        <v>0</v>
      </c>
      <c r="I30" s="12">
        <v>0</v>
      </c>
      <c r="J30" s="12">
        <v>0</v>
      </c>
      <c r="K30" s="12">
        <v>0</v>
      </c>
      <c r="L30" s="12">
        <v>0</v>
      </c>
      <c r="M30" s="19">
        <f t="shared" si="3"/>
        <v>3217026.69</v>
      </c>
      <c r="N30" s="4">
        <v>1336411.55</v>
      </c>
      <c r="O30" s="4">
        <v>163.86744899999999</v>
      </c>
      <c r="P30" s="4">
        <v>680140.3</v>
      </c>
      <c r="Q30" s="4">
        <v>164.65078800000001</v>
      </c>
      <c r="R30" s="4">
        <v>448758.4</v>
      </c>
      <c r="S30" s="4">
        <v>246.11324099999999</v>
      </c>
      <c r="T30" s="4">
        <v>15521.4</v>
      </c>
      <c r="U30" s="4">
        <v>130.89241899999999</v>
      </c>
      <c r="V30" s="4">
        <v>0</v>
      </c>
      <c r="W30" s="4">
        <v>0</v>
      </c>
      <c r="X30" s="12">
        <v>0</v>
      </c>
      <c r="Y30" s="12">
        <v>0</v>
      </c>
      <c r="Z30" s="12">
        <v>0</v>
      </c>
      <c r="AA30" s="12">
        <v>0</v>
      </c>
      <c r="AB30" s="12">
        <v>0</v>
      </c>
      <c r="AC30" s="12">
        <v>0</v>
      </c>
      <c r="AD30" s="12">
        <v>0</v>
      </c>
      <c r="AE30" s="12">
        <v>0</v>
      </c>
      <c r="AF30" s="19">
        <f t="shared" si="4"/>
        <v>2480831.65</v>
      </c>
      <c r="AG30" s="19">
        <f t="shared" si="5"/>
        <v>178.75336510658968</v>
      </c>
      <c r="AI30" s="78">
        <v>42175</v>
      </c>
      <c r="AJ30" s="78">
        <v>42171</v>
      </c>
      <c r="AK30" s="11">
        <v>24</v>
      </c>
      <c r="AL30" s="4">
        <v>2060580.5</v>
      </c>
      <c r="AM30" s="4">
        <v>807798.81</v>
      </c>
      <c r="AN30" s="4">
        <v>432956.82</v>
      </c>
      <c r="AO30" s="4">
        <v>31831.3</v>
      </c>
      <c r="AP30" s="4">
        <v>0</v>
      </c>
      <c r="AQ30" s="12">
        <v>0</v>
      </c>
      <c r="AR30" s="12">
        <v>0</v>
      </c>
      <c r="AS30" s="12">
        <v>0</v>
      </c>
      <c r="AT30" s="4">
        <v>0</v>
      </c>
      <c r="AU30" s="19">
        <v>3333167.4299999997</v>
      </c>
      <c r="AV30" s="4">
        <v>1312049.1299999999</v>
      </c>
      <c r="AW30" s="4">
        <v>157.55472800000001</v>
      </c>
      <c r="AX30" s="4">
        <v>515155.86</v>
      </c>
      <c r="AY30" s="4">
        <v>175.62496400000001</v>
      </c>
      <c r="AZ30" s="4">
        <v>389790.12</v>
      </c>
      <c r="BA30" s="4">
        <v>233.065462</v>
      </c>
      <c r="BB30" s="4">
        <v>28649.05</v>
      </c>
      <c r="BC30" s="4">
        <v>117.452898</v>
      </c>
      <c r="BD30" s="4">
        <v>0</v>
      </c>
      <c r="BE30" s="4">
        <v>0</v>
      </c>
      <c r="BF30" s="12">
        <v>0</v>
      </c>
      <c r="BG30" s="12">
        <v>0</v>
      </c>
      <c r="BH30" s="12">
        <v>0</v>
      </c>
      <c r="BI30" s="12">
        <v>0</v>
      </c>
      <c r="BJ30" s="12">
        <v>0</v>
      </c>
      <c r="BK30" s="12">
        <v>0</v>
      </c>
      <c r="BL30" s="4">
        <v>0</v>
      </c>
      <c r="BM30" s="4">
        <v>0</v>
      </c>
      <c r="BN30" s="19">
        <v>2245644.1599999997</v>
      </c>
      <c r="BO30" s="19">
        <v>174.29533515895861</v>
      </c>
    </row>
    <row r="31" spans="1:67" ht="20" customHeight="1" x14ac:dyDescent="0.15">
      <c r="A31" s="78">
        <v>42546</v>
      </c>
      <c r="B31" s="78">
        <v>42544</v>
      </c>
      <c r="C31" s="11">
        <v>25</v>
      </c>
      <c r="D31" s="4">
        <v>2081673.36</v>
      </c>
      <c r="E31" s="4">
        <v>981529</v>
      </c>
      <c r="F31" s="4">
        <v>551263.65</v>
      </c>
      <c r="G31" s="4">
        <v>21911.200000000001</v>
      </c>
      <c r="H31" s="4">
        <v>0</v>
      </c>
      <c r="I31" s="12">
        <v>43272.1</v>
      </c>
      <c r="J31" s="12">
        <v>0</v>
      </c>
      <c r="K31" s="12">
        <v>0</v>
      </c>
      <c r="L31" s="12">
        <v>0</v>
      </c>
      <c r="M31" s="19">
        <f t="shared" si="3"/>
        <v>3679649.3100000005</v>
      </c>
      <c r="N31" s="4">
        <v>1511780.57</v>
      </c>
      <c r="O31" s="4">
        <v>160.49722199999999</v>
      </c>
      <c r="P31" s="4">
        <v>799171.2</v>
      </c>
      <c r="Q31" s="4">
        <v>171.240612</v>
      </c>
      <c r="R31" s="4">
        <v>489176.25</v>
      </c>
      <c r="S31" s="4">
        <v>252.02858499999999</v>
      </c>
      <c r="T31" s="4">
        <v>21911.200000000001</v>
      </c>
      <c r="U31" s="4">
        <v>134.32023799999999</v>
      </c>
      <c r="V31" s="4">
        <v>0</v>
      </c>
      <c r="W31" s="4">
        <v>0</v>
      </c>
      <c r="X31" s="12">
        <v>21505.5</v>
      </c>
      <c r="Y31" s="12">
        <v>404.334202</v>
      </c>
      <c r="Z31" s="12">
        <v>0</v>
      </c>
      <c r="AA31" s="12">
        <v>0</v>
      </c>
      <c r="AB31" s="12">
        <v>0</v>
      </c>
      <c r="AC31" s="12">
        <v>0</v>
      </c>
      <c r="AD31" s="12">
        <v>0</v>
      </c>
      <c r="AE31" s="12">
        <v>0</v>
      </c>
      <c r="AF31" s="19">
        <f t="shared" si="4"/>
        <v>2843544.72</v>
      </c>
      <c r="AG31" s="19">
        <f t="shared" si="5"/>
        <v>180.90521608622132</v>
      </c>
      <c r="AI31" s="78">
        <v>42182</v>
      </c>
      <c r="AJ31" s="78">
        <v>42178</v>
      </c>
      <c r="AK31" s="11">
        <v>25</v>
      </c>
      <c r="AL31" s="4">
        <v>2112600.52</v>
      </c>
      <c r="AM31" s="4">
        <v>804849.65</v>
      </c>
      <c r="AN31" s="4">
        <v>559139.56999999995</v>
      </c>
      <c r="AO31" s="4">
        <v>49993.05</v>
      </c>
      <c r="AP31" s="4">
        <v>0</v>
      </c>
      <c r="AQ31" s="12">
        <v>0</v>
      </c>
      <c r="AR31" s="12">
        <v>0</v>
      </c>
      <c r="AS31" s="12">
        <v>0</v>
      </c>
      <c r="AT31" s="4">
        <v>0</v>
      </c>
      <c r="AU31" s="19">
        <v>3526582.7899999996</v>
      </c>
      <c r="AV31" s="4">
        <v>1373267.32</v>
      </c>
      <c r="AW31" s="4">
        <v>159.34605999999999</v>
      </c>
      <c r="AX31" s="4">
        <v>600128.6</v>
      </c>
      <c r="AY31" s="4">
        <v>175.64284900000001</v>
      </c>
      <c r="AZ31" s="4">
        <v>481025.67</v>
      </c>
      <c r="BA31" s="4">
        <v>246.43513100000001</v>
      </c>
      <c r="BB31" s="4">
        <v>32275.15</v>
      </c>
      <c r="BC31" s="4">
        <v>118.552274</v>
      </c>
      <c r="BD31" s="4">
        <v>0</v>
      </c>
      <c r="BE31" s="4">
        <v>0</v>
      </c>
      <c r="BF31" s="12">
        <v>0</v>
      </c>
      <c r="BG31" s="12">
        <v>0</v>
      </c>
      <c r="BH31" s="12">
        <v>0</v>
      </c>
      <c r="BI31" s="12">
        <v>0</v>
      </c>
      <c r="BJ31" s="12">
        <v>0</v>
      </c>
      <c r="BK31" s="12">
        <v>0</v>
      </c>
      <c r="BL31" s="4">
        <v>0</v>
      </c>
      <c r="BM31" s="4">
        <v>0</v>
      </c>
      <c r="BN31" s="19">
        <v>2486696.7399999998</v>
      </c>
      <c r="BO31" s="19">
        <v>179.59606536748205</v>
      </c>
    </row>
    <row r="32" spans="1:67" ht="20" customHeight="1" x14ac:dyDescent="0.15">
      <c r="A32" s="78">
        <v>42553</v>
      </c>
      <c r="B32" s="78">
        <v>42550</v>
      </c>
      <c r="C32" s="11">
        <v>26</v>
      </c>
      <c r="D32" s="4">
        <v>2230036.9</v>
      </c>
      <c r="E32" s="4">
        <v>1107436.3999999999</v>
      </c>
      <c r="F32" s="4">
        <v>538114.22</v>
      </c>
      <c r="G32" s="4">
        <v>22724.799999999999</v>
      </c>
      <c r="H32" s="4">
        <v>0</v>
      </c>
      <c r="I32" s="12">
        <v>51552.5</v>
      </c>
      <c r="J32" s="12">
        <v>0</v>
      </c>
      <c r="K32" s="12">
        <v>0</v>
      </c>
      <c r="L32" s="12">
        <v>0</v>
      </c>
      <c r="M32" s="19">
        <f t="shared" si="3"/>
        <v>3949864.8199999994</v>
      </c>
      <c r="N32" s="4">
        <v>1617671.92</v>
      </c>
      <c r="O32" s="4">
        <v>164.52975799999999</v>
      </c>
      <c r="P32" s="4">
        <v>872415</v>
      </c>
      <c r="Q32" s="4">
        <v>176.650586</v>
      </c>
      <c r="R32" s="4">
        <v>466209.72</v>
      </c>
      <c r="S32" s="4">
        <v>244.282015</v>
      </c>
      <c r="T32" s="4">
        <v>21215</v>
      </c>
      <c r="U32" s="4">
        <v>134.70542499999999</v>
      </c>
      <c r="V32" s="4">
        <v>0</v>
      </c>
      <c r="W32" s="4">
        <v>0</v>
      </c>
      <c r="X32" s="12">
        <v>35085.1</v>
      </c>
      <c r="Y32" s="12">
        <v>430.03896500000002</v>
      </c>
      <c r="Z32" s="12">
        <v>0</v>
      </c>
      <c r="AA32" s="12">
        <v>0</v>
      </c>
      <c r="AB32" s="12">
        <v>0</v>
      </c>
      <c r="AC32" s="12">
        <v>0</v>
      </c>
      <c r="AD32" s="12">
        <v>0</v>
      </c>
      <c r="AE32" s="12">
        <v>0</v>
      </c>
      <c r="AF32" s="19">
        <f t="shared" si="4"/>
        <v>3012596.7399999998</v>
      </c>
      <c r="AG32" s="19">
        <f t="shared" si="5"/>
        <v>183.26388283971511</v>
      </c>
      <c r="AI32" s="78">
        <v>42189</v>
      </c>
      <c r="AJ32" s="78">
        <v>42185</v>
      </c>
      <c r="AK32" s="11">
        <v>26</v>
      </c>
      <c r="AL32" s="4">
        <v>2118391.06</v>
      </c>
      <c r="AM32" s="4">
        <v>835604.1</v>
      </c>
      <c r="AN32" s="4">
        <v>442975.3</v>
      </c>
      <c r="AO32" s="4">
        <v>43467</v>
      </c>
      <c r="AP32" s="4">
        <v>0</v>
      </c>
      <c r="AQ32" s="12">
        <v>0</v>
      </c>
      <c r="AR32" s="12">
        <v>0</v>
      </c>
      <c r="AS32" s="12">
        <v>0</v>
      </c>
      <c r="AT32" s="4">
        <v>0</v>
      </c>
      <c r="AU32" s="19">
        <v>3440437.46</v>
      </c>
      <c r="AV32" s="4">
        <v>1535637.56</v>
      </c>
      <c r="AW32" s="4">
        <v>152.36118300000001</v>
      </c>
      <c r="AX32" s="4">
        <v>634089.75</v>
      </c>
      <c r="AY32" s="4">
        <v>165.121914</v>
      </c>
      <c r="AZ32" s="4">
        <v>397628.4</v>
      </c>
      <c r="BA32" s="4">
        <v>255.20438100000001</v>
      </c>
      <c r="BB32" s="4">
        <v>38328.6</v>
      </c>
      <c r="BC32" s="4">
        <v>120.444383</v>
      </c>
      <c r="BD32" s="4">
        <v>0</v>
      </c>
      <c r="BE32" s="4">
        <v>0</v>
      </c>
      <c r="BF32" s="12">
        <v>0</v>
      </c>
      <c r="BG32" s="12">
        <v>0</v>
      </c>
      <c r="BH32" s="12">
        <v>0</v>
      </c>
      <c r="BI32" s="12">
        <v>0</v>
      </c>
      <c r="BJ32" s="12">
        <v>0</v>
      </c>
      <c r="BK32" s="12">
        <v>0</v>
      </c>
      <c r="BL32" s="4">
        <v>0</v>
      </c>
      <c r="BM32" s="4">
        <v>0</v>
      </c>
      <c r="BN32" s="19">
        <v>2605684.31</v>
      </c>
      <c r="BO32" s="19">
        <v>170.69091640532969</v>
      </c>
    </row>
    <row r="33" spans="1:67" s="13" customFormat="1" ht="20" customHeight="1" x14ac:dyDescent="0.15">
      <c r="A33" s="92">
        <v>42560</v>
      </c>
      <c r="B33" s="92">
        <v>42559</v>
      </c>
      <c r="C33" s="11">
        <v>27</v>
      </c>
      <c r="D33" s="12">
        <v>2359359.9500000002</v>
      </c>
      <c r="E33" s="12">
        <v>1178830.1000000001</v>
      </c>
      <c r="F33" s="12">
        <v>654754.9</v>
      </c>
      <c r="G33" s="12">
        <v>30898.3</v>
      </c>
      <c r="H33" s="12">
        <v>0</v>
      </c>
      <c r="I33" s="12">
        <v>73168.210000000006</v>
      </c>
      <c r="J33" s="12">
        <v>0</v>
      </c>
      <c r="K33" s="12">
        <v>0</v>
      </c>
      <c r="L33" s="12">
        <v>0</v>
      </c>
      <c r="M33" s="19">
        <f t="shared" si="3"/>
        <v>4297011.46</v>
      </c>
      <c r="N33" s="12">
        <v>1835077.46</v>
      </c>
      <c r="O33" s="12">
        <v>163.79379800000001</v>
      </c>
      <c r="P33" s="12">
        <v>916830.3</v>
      </c>
      <c r="Q33" s="12">
        <v>165.077043</v>
      </c>
      <c r="R33" s="12">
        <v>519571.8</v>
      </c>
      <c r="S33" s="12">
        <v>240.18916200000001</v>
      </c>
      <c r="T33" s="12">
        <v>29297.5</v>
      </c>
      <c r="U33" s="12">
        <v>139.27289300000001</v>
      </c>
      <c r="V33" s="12">
        <v>0</v>
      </c>
      <c r="W33" s="12">
        <v>0</v>
      </c>
      <c r="X33" s="12">
        <v>49513.01</v>
      </c>
      <c r="Y33" s="12">
        <v>499.98988500000002</v>
      </c>
      <c r="Z33" s="12">
        <v>0</v>
      </c>
      <c r="AA33" s="12">
        <v>0</v>
      </c>
      <c r="AB33" s="12">
        <v>0</v>
      </c>
      <c r="AC33" s="12">
        <v>0</v>
      </c>
      <c r="AD33" s="12">
        <v>0</v>
      </c>
      <c r="AE33" s="12">
        <v>0</v>
      </c>
      <c r="AF33" s="19">
        <f t="shared" si="4"/>
        <v>3350290.0699999994</v>
      </c>
      <c r="AG33" s="19">
        <f t="shared" si="5"/>
        <v>180.74668043707601</v>
      </c>
      <c r="AI33" s="92">
        <v>42196</v>
      </c>
      <c r="AJ33" s="92">
        <v>42192</v>
      </c>
      <c r="AK33" s="11">
        <v>27</v>
      </c>
      <c r="AL33" s="12">
        <v>2117160.66</v>
      </c>
      <c r="AM33" s="12">
        <v>972019.25</v>
      </c>
      <c r="AN33" s="12">
        <v>323767.40000000002</v>
      </c>
      <c r="AO33" s="12">
        <v>36766.65</v>
      </c>
      <c r="AP33" s="12">
        <v>0</v>
      </c>
      <c r="AQ33" s="12">
        <v>0</v>
      </c>
      <c r="AR33" s="12">
        <v>0</v>
      </c>
      <c r="AS33" s="12">
        <v>0</v>
      </c>
      <c r="AT33" s="12">
        <v>0</v>
      </c>
      <c r="AU33" s="58">
        <v>3449713.96</v>
      </c>
      <c r="AV33" s="12">
        <v>1436280.94</v>
      </c>
      <c r="AW33" s="12">
        <v>158.24818099999999</v>
      </c>
      <c r="AX33" s="12">
        <v>725029.2</v>
      </c>
      <c r="AY33" s="12">
        <v>176.58713700000001</v>
      </c>
      <c r="AZ33" s="12">
        <v>286856.59999999998</v>
      </c>
      <c r="BA33" s="12">
        <v>230.63565500000001</v>
      </c>
      <c r="BB33" s="12">
        <v>31994.3</v>
      </c>
      <c r="BC33" s="12">
        <v>126.420545</v>
      </c>
      <c r="BD33" s="12">
        <v>0</v>
      </c>
      <c r="BE33" s="12">
        <v>0</v>
      </c>
      <c r="BF33" s="12">
        <v>0</v>
      </c>
      <c r="BG33" s="12">
        <v>0</v>
      </c>
      <c r="BH33" s="12">
        <v>0</v>
      </c>
      <c r="BI33" s="12">
        <v>0</v>
      </c>
      <c r="BJ33" s="12">
        <v>0</v>
      </c>
      <c r="BK33" s="12">
        <v>0</v>
      </c>
      <c r="BL33" s="12">
        <v>0</v>
      </c>
      <c r="BM33" s="12">
        <v>0</v>
      </c>
      <c r="BN33" s="58">
        <v>2480161.0399999996</v>
      </c>
      <c r="BO33" s="58">
        <v>171.57102568804848</v>
      </c>
    </row>
    <row r="34" spans="1:67" ht="20" customHeight="1" x14ac:dyDescent="0.15">
      <c r="A34" s="78">
        <v>42567</v>
      </c>
      <c r="B34" s="78">
        <v>42564</v>
      </c>
      <c r="C34" s="11">
        <v>28</v>
      </c>
      <c r="D34" s="4">
        <v>2318745.89</v>
      </c>
      <c r="E34" s="4">
        <v>1090642.7</v>
      </c>
      <c r="F34" s="4">
        <v>613534.5</v>
      </c>
      <c r="G34" s="4">
        <v>38030.300000000003</v>
      </c>
      <c r="H34" s="4">
        <v>0</v>
      </c>
      <c r="I34" s="12">
        <v>92128.9</v>
      </c>
      <c r="J34" s="12">
        <v>0</v>
      </c>
      <c r="K34" s="12">
        <v>0</v>
      </c>
      <c r="L34" s="12">
        <v>0</v>
      </c>
      <c r="M34" s="19">
        <f t="shared" si="3"/>
        <v>4153082.2899999996</v>
      </c>
      <c r="N34" s="4">
        <v>1738568.71</v>
      </c>
      <c r="O34" s="4">
        <v>169.67766399999999</v>
      </c>
      <c r="P34" s="7">
        <v>859641.2</v>
      </c>
      <c r="Q34" s="4">
        <v>176.46989300000001</v>
      </c>
      <c r="R34" s="4">
        <v>471844.8</v>
      </c>
      <c r="S34" s="4">
        <v>241.25558699999999</v>
      </c>
      <c r="T34" s="4">
        <v>33451.1</v>
      </c>
      <c r="U34" s="4">
        <v>138.69150999999999</v>
      </c>
      <c r="V34" s="4">
        <v>0</v>
      </c>
      <c r="W34" s="4">
        <v>0</v>
      </c>
      <c r="X34" s="12">
        <v>50588.5</v>
      </c>
      <c r="Y34" s="12">
        <v>491.50394999999997</v>
      </c>
      <c r="Z34" s="12">
        <v>0</v>
      </c>
      <c r="AA34" s="12">
        <v>0</v>
      </c>
      <c r="AB34" s="12">
        <v>0</v>
      </c>
      <c r="AC34" s="12">
        <v>0</v>
      </c>
      <c r="AD34" s="12">
        <v>0</v>
      </c>
      <c r="AE34" s="12">
        <v>0</v>
      </c>
      <c r="AF34" s="19">
        <f t="shared" si="4"/>
        <v>3154094.31</v>
      </c>
      <c r="AG34" s="19">
        <f t="shared" si="5"/>
        <v>187.06989561777516</v>
      </c>
      <c r="AI34" s="78">
        <v>42203</v>
      </c>
      <c r="AJ34" s="78">
        <v>42201</v>
      </c>
      <c r="AK34" s="11">
        <v>28</v>
      </c>
      <c r="AL34" s="4">
        <v>2098352.2400000002</v>
      </c>
      <c r="AM34" s="4">
        <v>984477.05</v>
      </c>
      <c r="AN34" s="4">
        <v>442880.7</v>
      </c>
      <c r="AO34" s="4">
        <v>48484.4</v>
      </c>
      <c r="AP34" s="4">
        <v>0</v>
      </c>
      <c r="AQ34" s="12">
        <v>0</v>
      </c>
      <c r="AR34" s="12">
        <v>0</v>
      </c>
      <c r="AS34" s="12">
        <v>0</v>
      </c>
      <c r="AT34" s="4">
        <v>0</v>
      </c>
      <c r="AU34" s="19">
        <v>3574194.39</v>
      </c>
      <c r="AV34" s="4">
        <v>1474608.44</v>
      </c>
      <c r="AW34" s="4">
        <v>163.37177800000001</v>
      </c>
      <c r="AX34" s="7">
        <v>762024</v>
      </c>
      <c r="AY34" s="4">
        <v>183.36454699999999</v>
      </c>
      <c r="AZ34" s="4">
        <v>399971.6</v>
      </c>
      <c r="BA34" s="4">
        <v>245.78132199999999</v>
      </c>
      <c r="BB34" s="4">
        <v>35542.1</v>
      </c>
      <c r="BC34" s="4">
        <v>115.406413</v>
      </c>
      <c r="BD34" s="4">
        <v>0</v>
      </c>
      <c r="BE34" s="4">
        <v>0</v>
      </c>
      <c r="BF34" s="12">
        <v>0</v>
      </c>
      <c r="BG34" s="12">
        <v>0</v>
      </c>
      <c r="BH34" s="12">
        <v>0</v>
      </c>
      <c r="BI34" s="12">
        <v>0</v>
      </c>
      <c r="BJ34" s="12">
        <v>0</v>
      </c>
      <c r="BK34" s="12">
        <v>0</v>
      </c>
      <c r="BL34" s="4">
        <v>0</v>
      </c>
      <c r="BM34" s="4">
        <v>0</v>
      </c>
      <c r="BN34" s="19">
        <v>2672146.14</v>
      </c>
      <c r="BO34" s="19">
        <v>180.77039871093154</v>
      </c>
    </row>
    <row r="35" spans="1:67" ht="20" customHeight="1" x14ac:dyDescent="0.15">
      <c r="A35" s="78">
        <v>42574</v>
      </c>
      <c r="B35" s="78">
        <v>42570</v>
      </c>
      <c r="C35" s="11">
        <v>29</v>
      </c>
      <c r="D35" s="4">
        <v>2855530.65</v>
      </c>
      <c r="E35" s="4">
        <v>1252078.8</v>
      </c>
      <c r="F35" s="4">
        <v>676780.8</v>
      </c>
      <c r="G35" s="4">
        <v>35296.800000000003</v>
      </c>
      <c r="H35" s="4">
        <v>0</v>
      </c>
      <c r="I35" s="12">
        <v>119288.3</v>
      </c>
      <c r="J35" s="12">
        <v>0</v>
      </c>
      <c r="K35" s="12">
        <v>0</v>
      </c>
      <c r="L35" s="12">
        <v>0</v>
      </c>
      <c r="M35" s="19">
        <f t="shared" si="3"/>
        <v>4938975.3499999996</v>
      </c>
      <c r="N35" s="4">
        <v>2027035.57</v>
      </c>
      <c r="O35" s="4">
        <v>161.59751399999999</v>
      </c>
      <c r="P35" s="4">
        <v>962743.6</v>
      </c>
      <c r="Q35" s="4">
        <v>165.34270100000001</v>
      </c>
      <c r="R35" s="4">
        <v>510695.6</v>
      </c>
      <c r="S35" s="4">
        <v>239.51074399999999</v>
      </c>
      <c r="T35" s="4">
        <v>30276.799999999999</v>
      </c>
      <c r="U35" s="4">
        <v>136.081256</v>
      </c>
      <c r="V35" s="4">
        <v>0</v>
      </c>
      <c r="W35" s="4">
        <v>0</v>
      </c>
      <c r="X35" s="12">
        <v>94155.3</v>
      </c>
      <c r="Y35" s="12">
        <v>412.35125199999999</v>
      </c>
      <c r="Z35" s="12">
        <v>0</v>
      </c>
      <c r="AA35" s="12">
        <v>0</v>
      </c>
      <c r="AB35" s="12">
        <v>0</v>
      </c>
      <c r="AC35" s="12">
        <v>0</v>
      </c>
      <c r="AD35" s="12">
        <v>0</v>
      </c>
      <c r="AE35" s="12">
        <v>0</v>
      </c>
      <c r="AF35" s="19">
        <f t="shared" si="4"/>
        <v>3624906.8699999996</v>
      </c>
      <c r="AG35" s="19">
        <f t="shared" si="5"/>
        <v>179.86911206319058</v>
      </c>
      <c r="AI35" s="78">
        <v>42210</v>
      </c>
      <c r="AJ35" s="78">
        <v>42208</v>
      </c>
      <c r="AK35" s="11">
        <v>29</v>
      </c>
      <c r="AL35" s="4">
        <v>1991515.6</v>
      </c>
      <c r="AM35" s="4">
        <v>983394.19</v>
      </c>
      <c r="AN35" s="4">
        <v>418648.76</v>
      </c>
      <c r="AO35" s="4">
        <v>39734.15</v>
      </c>
      <c r="AP35" s="4">
        <v>0</v>
      </c>
      <c r="AQ35" s="12">
        <v>0</v>
      </c>
      <c r="AR35" s="12">
        <v>0</v>
      </c>
      <c r="AS35" s="12">
        <v>0</v>
      </c>
      <c r="AT35" s="4">
        <v>0</v>
      </c>
      <c r="AU35" s="19">
        <v>3433292.6999999997</v>
      </c>
      <c r="AV35" s="4">
        <v>1348190.47</v>
      </c>
      <c r="AW35" s="4">
        <v>166.62722600000001</v>
      </c>
      <c r="AX35" s="4">
        <v>720002.39</v>
      </c>
      <c r="AY35" s="4">
        <v>175.571473</v>
      </c>
      <c r="AZ35" s="4">
        <v>372393.46</v>
      </c>
      <c r="BA35" s="4">
        <v>260.86432600000001</v>
      </c>
      <c r="BB35" s="4">
        <v>28823</v>
      </c>
      <c r="BC35" s="4">
        <v>124.727278</v>
      </c>
      <c r="BD35" s="4">
        <v>0</v>
      </c>
      <c r="BE35" s="4">
        <v>0</v>
      </c>
      <c r="BF35" s="12">
        <v>0</v>
      </c>
      <c r="BG35" s="12">
        <v>0</v>
      </c>
      <c r="BH35" s="12">
        <v>0</v>
      </c>
      <c r="BI35" s="12">
        <v>0</v>
      </c>
      <c r="BJ35" s="12">
        <v>0</v>
      </c>
      <c r="BK35" s="12">
        <v>0</v>
      </c>
      <c r="BL35" s="4">
        <v>0</v>
      </c>
      <c r="BM35" s="4">
        <v>0</v>
      </c>
      <c r="BN35" s="19">
        <v>2469409.3199999998</v>
      </c>
      <c r="BO35" s="19">
        <v>182.95723513145998</v>
      </c>
    </row>
    <row r="36" spans="1:67" ht="20" customHeight="1" x14ac:dyDescent="0.15">
      <c r="A36" s="78">
        <v>42581</v>
      </c>
      <c r="B36" s="78">
        <v>42577</v>
      </c>
      <c r="C36" s="11">
        <v>30</v>
      </c>
      <c r="D36" s="4">
        <v>2507038.14</v>
      </c>
      <c r="E36" s="4">
        <v>1213944</v>
      </c>
      <c r="F36" s="4">
        <v>677713.16</v>
      </c>
      <c r="G36" s="4">
        <v>25798.799999999999</v>
      </c>
      <c r="H36" s="4">
        <v>0</v>
      </c>
      <c r="I36" s="12">
        <v>132340.6</v>
      </c>
      <c r="J36" s="12">
        <v>0</v>
      </c>
      <c r="K36" s="12">
        <v>0</v>
      </c>
      <c r="L36" s="12">
        <v>0</v>
      </c>
      <c r="M36" s="19">
        <f t="shared" si="3"/>
        <v>4556834.6999999993</v>
      </c>
      <c r="N36" s="4">
        <v>1797751.86</v>
      </c>
      <c r="O36" s="4">
        <v>159.613022</v>
      </c>
      <c r="P36" s="4">
        <v>963238.5</v>
      </c>
      <c r="Q36" s="4">
        <v>159.66307</v>
      </c>
      <c r="R36" s="4">
        <v>544951.26</v>
      </c>
      <c r="S36" s="4">
        <v>239.234737</v>
      </c>
      <c r="T36" s="4">
        <v>25798.799999999999</v>
      </c>
      <c r="U36" s="4">
        <v>137.69131100000001</v>
      </c>
      <c r="V36" s="4">
        <v>0</v>
      </c>
      <c r="W36" s="4">
        <v>0</v>
      </c>
      <c r="X36" s="12">
        <v>88396.3</v>
      </c>
      <c r="Y36" s="12">
        <v>385.21725500000002</v>
      </c>
      <c r="Z36" s="12">
        <v>0</v>
      </c>
      <c r="AA36" s="12">
        <v>0</v>
      </c>
      <c r="AB36" s="12">
        <v>0</v>
      </c>
      <c r="AC36" s="12">
        <v>0</v>
      </c>
      <c r="AD36" s="12">
        <v>0</v>
      </c>
      <c r="AE36" s="12">
        <v>0</v>
      </c>
      <c r="AF36" s="19">
        <f t="shared" si="4"/>
        <v>3420136.7199999997</v>
      </c>
      <c r="AG36" s="19">
        <f t="shared" si="5"/>
        <v>177.97930172487898</v>
      </c>
      <c r="AI36" s="78">
        <v>42217</v>
      </c>
      <c r="AJ36" s="78">
        <v>42213</v>
      </c>
      <c r="AK36" s="11">
        <v>30</v>
      </c>
      <c r="AL36" s="4">
        <v>2106598.2000000002</v>
      </c>
      <c r="AM36" s="4">
        <v>1034156.38</v>
      </c>
      <c r="AN36" s="4">
        <v>475268.15</v>
      </c>
      <c r="AO36" s="4">
        <v>35304.25</v>
      </c>
      <c r="AP36" s="4">
        <v>0</v>
      </c>
      <c r="AQ36" s="12">
        <v>0</v>
      </c>
      <c r="AR36" s="12">
        <v>0</v>
      </c>
      <c r="AS36" s="12">
        <v>0</v>
      </c>
      <c r="AT36" s="4">
        <v>0</v>
      </c>
      <c r="AU36" s="19">
        <v>3651326.98</v>
      </c>
      <c r="AV36" s="4">
        <v>1588857.51</v>
      </c>
      <c r="AW36" s="4">
        <v>166.28266500000001</v>
      </c>
      <c r="AX36" s="4">
        <v>820458.23</v>
      </c>
      <c r="AY36" s="4">
        <v>177.44638599999999</v>
      </c>
      <c r="AZ36" s="4">
        <v>401330.45</v>
      </c>
      <c r="BA36" s="4">
        <v>253.45621499999999</v>
      </c>
      <c r="BB36" s="4">
        <v>32013.25</v>
      </c>
      <c r="BC36" s="4">
        <v>121.986463</v>
      </c>
      <c r="BD36" s="4">
        <v>0</v>
      </c>
      <c r="BE36" s="4">
        <v>0</v>
      </c>
      <c r="BF36" s="12">
        <v>0</v>
      </c>
      <c r="BG36" s="12">
        <v>0</v>
      </c>
      <c r="BH36" s="12">
        <v>0</v>
      </c>
      <c r="BI36" s="12">
        <v>0</v>
      </c>
      <c r="BJ36" s="12">
        <v>0</v>
      </c>
      <c r="BK36" s="12">
        <v>0</v>
      </c>
      <c r="BL36" s="4">
        <v>0</v>
      </c>
      <c r="BM36" s="4">
        <v>0</v>
      </c>
      <c r="BN36" s="19">
        <v>2842659.4400000004</v>
      </c>
      <c r="BO36" s="19">
        <v>181.31320324583177</v>
      </c>
    </row>
    <row r="37" spans="1:67" ht="20" customHeight="1" x14ac:dyDescent="0.15">
      <c r="A37" s="78">
        <v>42588</v>
      </c>
      <c r="B37" s="78">
        <v>42584</v>
      </c>
      <c r="C37" s="11">
        <v>31</v>
      </c>
      <c r="D37" s="4">
        <v>3134993.6</v>
      </c>
      <c r="E37" s="4">
        <v>1346881.6</v>
      </c>
      <c r="F37" s="4">
        <v>767590</v>
      </c>
      <c r="G37" s="4">
        <v>32105.1</v>
      </c>
      <c r="H37" s="4">
        <v>0</v>
      </c>
      <c r="I37" s="12">
        <v>129746.6</v>
      </c>
      <c r="J37" s="12">
        <v>0</v>
      </c>
      <c r="K37" s="12">
        <v>0</v>
      </c>
      <c r="L37" s="12">
        <v>0</v>
      </c>
      <c r="M37" s="19">
        <f t="shared" si="3"/>
        <v>5411316.8999999994</v>
      </c>
      <c r="N37" s="4">
        <v>2175903.6</v>
      </c>
      <c r="O37" s="4">
        <v>159.764161</v>
      </c>
      <c r="P37" s="4">
        <v>1060367.2</v>
      </c>
      <c r="Q37" s="4">
        <v>159.536821</v>
      </c>
      <c r="R37" s="4">
        <v>650695.9</v>
      </c>
      <c r="S37" s="4">
        <v>232.93875299999999</v>
      </c>
      <c r="T37" s="4">
        <v>31623.7</v>
      </c>
      <c r="U37" s="4">
        <v>129.696113</v>
      </c>
      <c r="V37" s="4">
        <v>0</v>
      </c>
      <c r="W37" s="4">
        <v>0</v>
      </c>
      <c r="X37" s="12">
        <v>88314.9</v>
      </c>
      <c r="Y37" s="12">
        <v>359.34696400000001</v>
      </c>
      <c r="Z37" s="12">
        <v>0</v>
      </c>
      <c r="AA37" s="12">
        <v>0</v>
      </c>
      <c r="AB37" s="12">
        <v>0</v>
      </c>
      <c r="AC37" s="12">
        <v>0</v>
      </c>
      <c r="AD37" s="12">
        <v>0</v>
      </c>
      <c r="AE37" s="12">
        <v>0</v>
      </c>
      <c r="AF37" s="19">
        <f t="shared" si="4"/>
        <v>4006905.3</v>
      </c>
      <c r="AG37" s="19">
        <f t="shared" si="5"/>
        <v>175.74872032523584</v>
      </c>
      <c r="AI37" s="78">
        <v>42224</v>
      </c>
      <c r="AJ37" s="78">
        <v>42220</v>
      </c>
      <c r="AK37" s="11">
        <v>31</v>
      </c>
      <c r="AL37" s="4">
        <v>2380133.75</v>
      </c>
      <c r="AM37" s="4">
        <v>1107938.3999999999</v>
      </c>
      <c r="AN37" s="4">
        <v>509992.9</v>
      </c>
      <c r="AO37" s="4">
        <v>47375.65</v>
      </c>
      <c r="AP37" s="4">
        <v>0</v>
      </c>
      <c r="AQ37" s="12">
        <v>0</v>
      </c>
      <c r="AR37" s="12">
        <v>0</v>
      </c>
      <c r="AS37" s="12">
        <v>0</v>
      </c>
      <c r="AT37" s="4">
        <v>0</v>
      </c>
      <c r="AU37" s="19">
        <v>4045440.6999999997</v>
      </c>
      <c r="AV37" s="4">
        <v>1877682.66</v>
      </c>
      <c r="AW37" s="4">
        <v>159.313987</v>
      </c>
      <c r="AX37" s="4">
        <v>823597.05</v>
      </c>
      <c r="AY37" s="4">
        <v>175.76909800000001</v>
      </c>
      <c r="AZ37" s="4">
        <v>408988.7</v>
      </c>
      <c r="BA37" s="4">
        <v>257.623895</v>
      </c>
      <c r="BB37" s="4">
        <v>38387.1</v>
      </c>
      <c r="BC37" s="4">
        <v>120.502289</v>
      </c>
      <c r="BD37" s="4">
        <v>0</v>
      </c>
      <c r="BE37" s="4">
        <v>0</v>
      </c>
      <c r="BF37" s="12">
        <v>0</v>
      </c>
      <c r="BG37" s="12">
        <v>0</v>
      </c>
      <c r="BH37" s="12">
        <v>0</v>
      </c>
      <c r="BI37" s="12">
        <v>0</v>
      </c>
      <c r="BJ37" s="12">
        <v>0</v>
      </c>
      <c r="BK37" s="12">
        <v>0</v>
      </c>
      <c r="BL37" s="4">
        <v>0</v>
      </c>
      <c r="BM37" s="4">
        <v>0</v>
      </c>
      <c r="BN37" s="19">
        <v>3148655.5100000002</v>
      </c>
      <c r="BO37" s="19">
        <v>175.91477220776835</v>
      </c>
    </row>
    <row r="38" spans="1:67" ht="20" customHeight="1" x14ac:dyDescent="0.15">
      <c r="A38" s="78">
        <v>42595</v>
      </c>
      <c r="B38" s="78">
        <v>42591</v>
      </c>
      <c r="C38" s="3">
        <v>32</v>
      </c>
      <c r="D38" s="4">
        <v>2880247.88</v>
      </c>
      <c r="E38" s="4">
        <v>1277677.1000000001</v>
      </c>
      <c r="F38" s="4">
        <v>654905.69999999995</v>
      </c>
      <c r="G38" s="4">
        <v>25239</v>
      </c>
      <c r="H38" s="4">
        <v>0</v>
      </c>
      <c r="I38" s="12">
        <v>109796.1</v>
      </c>
      <c r="J38" s="12">
        <v>0</v>
      </c>
      <c r="K38" s="12">
        <v>0</v>
      </c>
      <c r="L38" s="12">
        <v>0</v>
      </c>
      <c r="M38" s="19">
        <f t="shared" si="3"/>
        <v>4947865.7799999993</v>
      </c>
      <c r="N38" s="4">
        <v>2086277.26</v>
      </c>
      <c r="O38" s="4">
        <v>159.36485099999999</v>
      </c>
      <c r="P38" s="4">
        <v>848874.1</v>
      </c>
      <c r="Q38" s="4">
        <v>156.475078</v>
      </c>
      <c r="R38" s="4">
        <v>570850.6</v>
      </c>
      <c r="S38" s="4">
        <v>232.183448</v>
      </c>
      <c r="T38" s="4">
        <v>24509.200000000001</v>
      </c>
      <c r="U38" s="4">
        <v>132.61699200000001</v>
      </c>
      <c r="V38" s="4">
        <v>0</v>
      </c>
      <c r="W38" s="4">
        <v>0</v>
      </c>
      <c r="X38" s="12">
        <v>80901.100000000006</v>
      </c>
      <c r="Y38" s="12">
        <v>338.585734</v>
      </c>
      <c r="Z38" s="12">
        <v>0</v>
      </c>
      <c r="AA38" s="12">
        <v>0</v>
      </c>
      <c r="AB38" s="12">
        <v>0</v>
      </c>
      <c r="AC38" s="12">
        <v>0</v>
      </c>
      <c r="AD38" s="12">
        <v>0</v>
      </c>
      <c r="AE38" s="12">
        <v>0</v>
      </c>
      <c r="AF38" s="19">
        <f t="shared" si="4"/>
        <v>3611412.2600000002</v>
      </c>
      <c r="AG38" s="19">
        <f t="shared" si="5"/>
        <v>174.02922063524551</v>
      </c>
      <c r="AI38" s="78">
        <v>42231</v>
      </c>
      <c r="AJ38" s="78">
        <v>42227</v>
      </c>
      <c r="AK38" s="11">
        <v>32</v>
      </c>
      <c r="AL38" s="4">
        <v>2208591.12</v>
      </c>
      <c r="AM38" s="4">
        <v>1083552.33</v>
      </c>
      <c r="AN38" s="4">
        <v>436710.57</v>
      </c>
      <c r="AO38" s="4">
        <v>39689.949999999997</v>
      </c>
      <c r="AP38" s="4">
        <v>0</v>
      </c>
      <c r="AQ38" s="12">
        <v>0</v>
      </c>
      <c r="AR38" s="12">
        <v>0</v>
      </c>
      <c r="AS38" s="12">
        <v>0</v>
      </c>
      <c r="AT38" s="4">
        <v>0</v>
      </c>
      <c r="AU38" s="19">
        <v>3768543.97</v>
      </c>
      <c r="AV38" s="4">
        <v>1650671.92</v>
      </c>
      <c r="AW38" s="4">
        <v>165.04808</v>
      </c>
      <c r="AX38" s="4">
        <v>841499.6</v>
      </c>
      <c r="AY38" s="4">
        <v>170.173813</v>
      </c>
      <c r="AZ38" s="4">
        <v>359440.27</v>
      </c>
      <c r="BA38" s="4">
        <v>247.56390500000001</v>
      </c>
      <c r="BB38" s="4">
        <v>30184.400000000001</v>
      </c>
      <c r="BC38" s="4">
        <v>107.41016</v>
      </c>
      <c r="BD38" s="4">
        <v>0</v>
      </c>
      <c r="BE38" s="4">
        <v>0</v>
      </c>
      <c r="BF38" s="12">
        <v>0</v>
      </c>
      <c r="BG38" s="12">
        <v>0</v>
      </c>
      <c r="BH38" s="12">
        <v>0</v>
      </c>
      <c r="BI38" s="12">
        <v>0</v>
      </c>
      <c r="BJ38" s="12">
        <v>0</v>
      </c>
      <c r="BK38" s="12">
        <v>0</v>
      </c>
      <c r="BL38" s="4">
        <v>0</v>
      </c>
      <c r="BM38" s="4">
        <v>0</v>
      </c>
      <c r="BN38" s="19">
        <v>2881796.19</v>
      </c>
      <c r="BO38" s="19">
        <v>176.23313422620868</v>
      </c>
    </row>
    <row r="39" spans="1:67" ht="20" customHeight="1" x14ac:dyDescent="0.15">
      <c r="A39" s="78">
        <v>42602</v>
      </c>
      <c r="B39" s="78">
        <v>42598</v>
      </c>
      <c r="C39" s="11">
        <v>33</v>
      </c>
      <c r="D39" s="4">
        <v>3098416</v>
      </c>
      <c r="E39" s="4">
        <v>1370870.75</v>
      </c>
      <c r="F39" s="4">
        <v>683585</v>
      </c>
      <c r="G39" s="4">
        <v>15487</v>
      </c>
      <c r="H39" s="12">
        <v>0</v>
      </c>
      <c r="I39" s="12">
        <v>104384.4</v>
      </c>
      <c r="J39" s="12">
        <v>0</v>
      </c>
      <c r="K39" s="12">
        <v>0</v>
      </c>
      <c r="L39" s="12">
        <v>0</v>
      </c>
      <c r="M39" s="19">
        <f t="shared" si="3"/>
        <v>5272743.1500000004</v>
      </c>
      <c r="N39" s="4">
        <v>2077365.85</v>
      </c>
      <c r="O39" s="4">
        <v>152.861783</v>
      </c>
      <c r="P39" s="4">
        <v>1007165.25</v>
      </c>
      <c r="Q39" s="4">
        <v>159.932906</v>
      </c>
      <c r="R39" s="4">
        <v>593753.30000000005</v>
      </c>
      <c r="S39" s="4">
        <v>232.93785299999999</v>
      </c>
      <c r="T39" s="4">
        <v>14650.2</v>
      </c>
      <c r="U39" s="4">
        <v>129.254481</v>
      </c>
      <c r="V39" s="4">
        <v>0</v>
      </c>
      <c r="W39" s="4">
        <v>0</v>
      </c>
      <c r="X39" s="12">
        <v>78746.2</v>
      </c>
      <c r="Y39" s="12">
        <v>335.793252</v>
      </c>
      <c r="Z39" s="12">
        <v>0</v>
      </c>
      <c r="AA39" s="12">
        <v>0</v>
      </c>
      <c r="AB39" s="12">
        <v>0</v>
      </c>
      <c r="AC39" s="12">
        <v>0</v>
      </c>
      <c r="AD39" s="12">
        <v>0</v>
      </c>
      <c r="AE39" s="12">
        <v>0</v>
      </c>
      <c r="AF39" s="19">
        <f t="shared" si="4"/>
        <v>3771680.8000000007</v>
      </c>
      <c r="AG39" s="19">
        <f t="shared" si="5"/>
        <v>171.08350699265972</v>
      </c>
      <c r="AI39" s="78">
        <v>42238</v>
      </c>
      <c r="AJ39" s="78">
        <v>42234</v>
      </c>
      <c r="AK39" s="11">
        <v>33</v>
      </c>
      <c r="AL39" s="4">
        <v>2346234.1</v>
      </c>
      <c r="AM39" s="4">
        <v>1232199.53</v>
      </c>
      <c r="AN39" s="4">
        <v>564642.5</v>
      </c>
      <c r="AO39" s="4">
        <v>51934.7</v>
      </c>
      <c r="AP39" s="12">
        <v>0</v>
      </c>
      <c r="AQ39" s="12">
        <v>0</v>
      </c>
      <c r="AR39" s="12">
        <v>0</v>
      </c>
      <c r="AS39" s="12">
        <v>0</v>
      </c>
      <c r="AT39" s="4">
        <v>0</v>
      </c>
      <c r="AU39" s="19">
        <v>4195010.83</v>
      </c>
      <c r="AV39" s="4">
        <v>1737919.35</v>
      </c>
      <c r="AW39" s="4">
        <v>167.73909699999999</v>
      </c>
      <c r="AX39" s="4">
        <v>935720.68</v>
      </c>
      <c r="AY39" s="4">
        <v>177.32201499999999</v>
      </c>
      <c r="AZ39" s="4">
        <v>416564.5</v>
      </c>
      <c r="BA39" s="4">
        <v>254.28309899999999</v>
      </c>
      <c r="BB39" s="4">
        <v>40430.400000000001</v>
      </c>
      <c r="BC39" s="4">
        <v>121.24458300000001</v>
      </c>
      <c r="BD39" s="4">
        <v>0</v>
      </c>
      <c r="BE39" s="4">
        <v>0</v>
      </c>
      <c r="BF39" s="12">
        <v>0</v>
      </c>
      <c r="BG39" s="12">
        <v>0</v>
      </c>
      <c r="BH39" s="12">
        <v>0</v>
      </c>
      <c r="BI39" s="12">
        <v>0</v>
      </c>
      <c r="BJ39" s="12">
        <v>0</v>
      </c>
      <c r="BK39" s="12">
        <v>0</v>
      </c>
      <c r="BL39" s="4">
        <v>0</v>
      </c>
      <c r="BM39" s="4">
        <v>0</v>
      </c>
      <c r="BN39" s="19">
        <v>3130634.93</v>
      </c>
      <c r="BO39" s="19">
        <v>181.51850681117452</v>
      </c>
    </row>
    <row r="40" spans="1:67" ht="20" customHeight="1" x14ac:dyDescent="0.15">
      <c r="A40" s="78">
        <v>42609</v>
      </c>
      <c r="B40" s="78">
        <v>42605</v>
      </c>
      <c r="C40" s="11">
        <v>34</v>
      </c>
      <c r="D40" s="4">
        <v>3244161.52</v>
      </c>
      <c r="E40" s="4">
        <v>1213860.77</v>
      </c>
      <c r="F40" s="4">
        <v>873797.9</v>
      </c>
      <c r="G40" s="4">
        <v>32810.400000000001</v>
      </c>
      <c r="H40" s="4">
        <v>0</v>
      </c>
      <c r="I40" s="12">
        <v>86333.6</v>
      </c>
      <c r="J40" s="12">
        <v>0</v>
      </c>
      <c r="K40" s="12">
        <v>0</v>
      </c>
      <c r="L40" s="12">
        <v>0</v>
      </c>
      <c r="M40" s="19">
        <f t="shared" si="3"/>
        <v>5450964.1900000004</v>
      </c>
      <c r="N40" s="4">
        <v>2290750.7200000002</v>
      </c>
      <c r="O40" s="4">
        <v>147.683772</v>
      </c>
      <c r="P40" s="4">
        <v>900174.27</v>
      </c>
      <c r="Q40" s="4">
        <v>156.52037300000001</v>
      </c>
      <c r="R40" s="4">
        <v>740576.4</v>
      </c>
      <c r="S40" s="4">
        <v>224.298089</v>
      </c>
      <c r="T40" s="4">
        <v>32393</v>
      </c>
      <c r="U40" s="4">
        <v>132.652918</v>
      </c>
      <c r="V40" s="4">
        <v>0</v>
      </c>
      <c r="W40" s="4">
        <v>0</v>
      </c>
      <c r="X40" s="12">
        <v>68647.8</v>
      </c>
      <c r="Y40" s="12">
        <v>337.03228899999999</v>
      </c>
      <c r="Z40" s="12">
        <v>0</v>
      </c>
      <c r="AA40" s="12">
        <v>0</v>
      </c>
      <c r="AB40" s="12">
        <v>0</v>
      </c>
      <c r="AC40" s="12">
        <v>0</v>
      </c>
      <c r="AD40" s="12">
        <v>0</v>
      </c>
      <c r="AE40" s="12">
        <v>0</v>
      </c>
      <c r="AF40" s="19">
        <f t="shared" si="4"/>
        <v>4032542.19</v>
      </c>
      <c r="AG40" s="19">
        <f t="shared" si="5"/>
        <v>166.82918870262495</v>
      </c>
      <c r="AI40" s="78">
        <v>42245</v>
      </c>
      <c r="AJ40" s="78">
        <v>42241</v>
      </c>
      <c r="AK40" s="11">
        <v>34</v>
      </c>
      <c r="AL40" s="4">
        <v>2535025.25</v>
      </c>
      <c r="AM40" s="4">
        <v>1197902.8500000001</v>
      </c>
      <c r="AN40" s="4">
        <v>542218.89</v>
      </c>
      <c r="AO40" s="4">
        <v>64265.05</v>
      </c>
      <c r="AP40" s="4">
        <v>0</v>
      </c>
      <c r="AQ40" s="12">
        <v>0</v>
      </c>
      <c r="AR40" s="12">
        <v>0</v>
      </c>
      <c r="AS40" s="12">
        <v>0</v>
      </c>
      <c r="AT40" s="4">
        <v>0</v>
      </c>
      <c r="AU40" s="19">
        <v>4339412.04</v>
      </c>
      <c r="AV40" s="4">
        <v>1941090.95</v>
      </c>
      <c r="AW40" s="4">
        <v>165.655922</v>
      </c>
      <c r="AX40" s="4">
        <v>919529.35</v>
      </c>
      <c r="AY40" s="4">
        <v>176.937375</v>
      </c>
      <c r="AZ40" s="4">
        <v>441824.57</v>
      </c>
      <c r="BA40" s="4">
        <v>238.030373</v>
      </c>
      <c r="BB40" s="4">
        <v>39472.050000000003</v>
      </c>
      <c r="BC40" s="4">
        <v>110.91088999999999</v>
      </c>
      <c r="BD40" s="4">
        <v>0</v>
      </c>
      <c r="BE40" s="4">
        <v>0</v>
      </c>
      <c r="BF40" s="12">
        <v>0</v>
      </c>
      <c r="BG40" s="12">
        <v>0</v>
      </c>
      <c r="BH40" s="12">
        <v>0</v>
      </c>
      <c r="BI40" s="12">
        <v>0</v>
      </c>
      <c r="BJ40" s="12">
        <v>0</v>
      </c>
      <c r="BK40" s="12">
        <v>0</v>
      </c>
      <c r="BL40" s="4">
        <v>0</v>
      </c>
      <c r="BM40" s="4">
        <v>0</v>
      </c>
      <c r="BN40" s="19">
        <v>3341916.9199999995</v>
      </c>
      <c r="BO40" s="19">
        <v>177.68181616730655</v>
      </c>
    </row>
    <row r="41" spans="1:67" ht="20" customHeight="1" x14ac:dyDescent="0.15">
      <c r="A41" s="78">
        <v>42616</v>
      </c>
      <c r="B41" s="78">
        <v>42612</v>
      </c>
      <c r="C41" s="11">
        <v>35</v>
      </c>
      <c r="D41" s="4">
        <v>3088100.3</v>
      </c>
      <c r="E41" s="4">
        <v>1453187.3</v>
      </c>
      <c r="F41" s="4">
        <v>759038.4</v>
      </c>
      <c r="G41" s="4">
        <v>27935.9</v>
      </c>
      <c r="H41" s="4">
        <v>0</v>
      </c>
      <c r="I41" s="12">
        <v>91717.3</v>
      </c>
      <c r="J41" s="12">
        <v>0</v>
      </c>
      <c r="K41" s="12">
        <v>0</v>
      </c>
      <c r="L41" s="12">
        <v>0</v>
      </c>
      <c r="M41" s="19">
        <f t="shared" si="3"/>
        <v>5419979.2000000002</v>
      </c>
      <c r="N41" s="4">
        <v>2138766.2000000002</v>
      </c>
      <c r="O41" s="4">
        <v>150.98656199999999</v>
      </c>
      <c r="P41" s="4">
        <v>1195063.8999999999</v>
      </c>
      <c r="Q41" s="4">
        <v>152.47208800000001</v>
      </c>
      <c r="R41" s="4">
        <v>661290.1</v>
      </c>
      <c r="S41" s="4">
        <v>219.35310799999999</v>
      </c>
      <c r="T41" s="4">
        <v>26047.9</v>
      </c>
      <c r="U41" s="4">
        <v>129.77476100000001</v>
      </c>
      <c r="V41" s="4">
        <v>0</v>
      </c>
      <c r="W41" s="4">
        <v>0</v>
      </c>
      <c r="X41" s="12">
        <v>72107.5</v>
      </c>
      <c r="Y41" s="12">
        <v>336.90011900000002</v>
      </c>
      <c r="Z41" s="12">
        <v>0</v>
      </c>
      <c r="AA41" s="12">
        <v>0</v>
      </c>
      <c r="AB41" s="12">
        <v>0</v>
      </c>
      <c r="AC41" s="12">
        <v>0</v>
      </c>
      <c r="AD41" s="12">
        <v>0</v>
      </c>
      <c r="AE41" s="12">
        <v>0</v>
      </c>
      <c r="AF41" s="19">
        <f t="shared" si="4"/>
        <v>4093275.6</v>
      </c>
      <c r="AG41" s="19">
        <f t="shared" si="5"/>
        <v>165.60533271659082</v>
      </c>
      <c r="AI41" s="78">
        <v>42252</v>
      </c>
      <c r="AJ41" s="78">
        <v>42248</v>
      </c>
      <c r="AK41" s="11">
        <v>35</v>
      </c>
      <c r="AL41" s="4">
        <v>2942889.37</v>
      </c>
      <c r="AM41" s="4">
        <v>1273701.6499999999</v>
      </c>
      <c r="AN41" s="4">
        <v>498824.3</v>
      </c>
      <c r="AO41" s="4">
        <v>58828.800000000003</v>
      </c>
      <c r="AP41" s="4">
        <v>0</v>
      </c>
      <c r="AQ41" s="12">
        <v>0</v>
      </c>
      <c r="AR41" s="12">
        <v>0</v>
      </c>
      <c r="AS41" s="12">
        <v>0</v>
      </c>
      <c r="AT41" s="4">
        <v>0</v>
      </c>
      <c r="AU41" s="19">
        <v>4774244.1199999992</v>
      </c>
      <c r="AV41" s="4">
        <v>2015388.17</v>
      </c>
      <c r="AW41" s="4">
        <v>163.541146</v>
      </c>
      <c r="AX41" s="4">
        <v>927587.25</v>
      </c>
      <c r="AY41" s="4">
        <v>172.43222700000001</v>
      </c>
      <c r="AZ41" s="4">
        <v>395963.9</v>
      </c>
      <c r="BA41" s="4">
        <v>229.04930999999999</v>
      </c>
      <c r="BB41" s="4">
        <v>41628.800000000003</v>
      </c>
      <c r="BC41" s="4">
        <v>103.473837</v>
      </c>
      <c r="BD41" s="4">
        <v>0</v>
      </c>
      <c r="BE41" s="4">
        <v>0</v>
      </c>
      <c r="BF41" s="12">
        <v>0</v>
      </c>
      <c r="BG41" s="12">
        <v>0</v>
      </c>
      <c r="BH41" s="12">
        <v>0</v>
      </c>
      <c r="BI41" s="12">
        <v>0</v>
      </c>
      <c r="BJ41" s="12">
        <v>0</v>
      </c>
      <c r="BK41" s="12">
        <v>0</v>
      </c>
      <c r="BL41" s="4">
        <v>0</v>
      </c>
      <c r="BM41" s="4">
        <v>0</v>
      </c>
      <c r="BN41" s="19">
        <v>3380568.1199999996</v>
      </c>
      <c r="BO41" s="19">
        <v>172.91400593240024</v>
      </c>
    </row>
    <row r="42" spans="1:67" ht="20" customHeight="1" x14ac:dyDescent="0.15">
      <c r="A42" s="78">
        <v>42623</v>
      </c>
      <c r="B42" s="78">
        <v>42619</v>
      </c>
      <c r="C42" s="11">
        <v>36</v>
      </c>
      <c r="D42" s="93">
        <v>3331801.5</v>
      </c>
      <c r="E42" s="93">
        <v>1490547.5</v>
      </c>
      <c r="F42" s="93">
        <v>637443.80000000005</v>
      </c>
      <c r="G42" s="93">
        <v>54289.8</v>
      </c>
      <c r="H42" s="4">
        <v>0</v>
      </c>
      <c r="I42" s="12">
        <v>89056.3</v>
      </c>
      <c r="J42" s="12">
        <v>0</v>
      </c>
      <c r="K42" s="12">
        <v>0</v>
      </c>
      <c r="L42" s="12">
        <v>0</v>
      </c>
      <c r="M42" s="19">
        <f t="shared" si="3"/>
        <v>5603138.8999999994</v>
      </c>
      <c r="N42" s="93">
        <v>2199964.0499999998</v>
      </c>
      <c r="O42" s="93">
        <v>149.999393</v>
      </c>
      <c r="P42" s="93">
        <v>1198664.7</v>
      </c>
      <c r="Q42" s="93">
        <v>150.585521</v>
      </c>
      <c r="R42" s="93">
        <v>563202.69999999995</v>
      </c>
      <c r="S42" s="93">
        <v>220.24810600000001</v>
      </c>
      <c r="T42" s="93">
        <v>49979.199999999997</v>
      </c>
      <c r="U42" s="93">
        <v>129.22792200000001</v>
      </c>
      <c r="V42" s="4">
        <v>0</v>
      </c>
      <c r="W42" s="4">
        <v>0</v>
      </c>
      <c r="X42" s="12">
        <v>71848.7</v>
      </c>
      <c r="Y42" s="12">
        <v>363.32154000000003</v>
      </c>
      <c r="Z42" s="12">
        <v>0</v>
      </c>
      <c r="AA42" s="12">
        <v>0</v>
      </c>
      <c r="AB42" s="12">
        <v>0</v>
      </c>
      <c r="AC42" s="12">
        <v>0</v>
      </c>
      <c r="AD42" s="12">
        <v>0</v>
      </c>
      <c r="AE42" s="12">
        <v>0</v>
      </c>
      <c r="AF42" s="19">
        <f t="shared" si="4"/>
        <v>4083659.3500000006</v>
      </c>
      <c r="AG42" s="19">
        <f t="shared" si="5"/>
        <v>163.35888470592846</v>
      </c>
      <c r="AI42" s="78">
        <v>42259</v>
      </c>
      <c r="AJ42" s="78">
        <v>42255</v>
      </c>
      <c r="AK42" s="11">
        <v>36</v>
      </c>
      <c r="AL42" s="4">
        <v>3067207.74</v>
      </c>
      <c r="AM42" s="4">
        <v>1259083.74</v>
      </c>
      <c r="AN42" s="4">
        <v>570505.06999999995</v>
      </c>
      <c r="AO42" s="4">
        <v>58950.2</v>
      </c>
      <c r="AP42" s="4">
        <v>0</v>
      </c>
      <c r="AQ42" s="12">
        <v>0</v>
      </c>
      <c r="AR42" s="12">
        <v>0</v>
      </c>
      <c r="AS42" s="12">
        <v>0</v>
      </c>
      <c r="AT42" s="4">
        <v>0</v>
      </c>
      <c r="AU42" s="19">
        <v>4955746.7500000009</v>
      </c>
      <c r="AV42" s="4">
        <v>2205884.85</v>
      </c>
      <c r="AW42" s="4">
        <v>164.21659500000001</v>
      </c>
      <c r="AX42" s="4">
        <v>956206.09</v>
      </c>
      <c r="AY42" s="4">
        <v>167.827811</v>
      </c>
      <c r="AZ42" s="4">
        <v>428706.67</v>
      </c>
      <c r="BA42" s="4">
        <v>224.70053999999999</v>
      </c>
      <c r="BB42" s="4">
        <v>42246.5</v>
      </c>
      <c r="BC42" s="4">
        <v>109.019109</v>
      </c>
      <c r="BD42" s="4">
        <v>0</v>
      </c>
      <c r="BE42" s="4">
        <v>0</v>
      </c>
      <c r="BF42" s="12">
        <v>0</v>
      </c>
      <c r="BG42" s="12">
        <v>0</v>
      </c>
      <c r="BH42" s="12">
        <v>0</v>
      </c>
      <c r="BI42" s="12">
        <v>0</v>
      </c>
      <c r="BJ42" s="12">
        <v>0</v>
      </c>
      <c r="BK42" s="12">
        <v>0</v>
      </c>
      <c r="BL42" s="4">
        <v>0</v>
      </c>
      <c r="BM42" s="4">
        <v>0</v>
      </c>
      <c r="BN42" s="19">
        <v>3633044.11</v>
      </c>
      <c r="BO42" s="19">
        <v>171.66242719184191</v>
      </c>
    </row>
    <row r="43" spans="1:67" ht="20" customHeight="1" x14ac:dyDescent="0.15">
      <c r="A43" s="78">
        <v>42630</v>
      </c>
      <c r="B43" s="78">
        <v>42627</v>
      </c>
      <c r="C43" s="11">
        <v>37</v>
      </c>
      <c r="D43" s="94">
        <v>3228215.96</v>
      </c>
      <c r="E43" s="94">
        <v>1346738.85</v>
      </c>
      <c r="F43" s="94">
        <v>760052.4</v>
      </c>
      <c r="G43" s="94">
        <v>41679.699999999997</v>
      </c>
      <c r="H43" s="4">
        <v>0</v>
      </c>
      <c r="I43" s="12">
        <v>118464.7</v>
      </c>
      <c r="J43" s="12">
        <v>0</v>
      </c>
      <c r="K43" s="12">
        <v>0</v>
      </c>
      <c r="L43" s="12">
        <v>0</v>
      </c>
      <c r="M43" s="19">
        <f t="shared" si="3"/>
        <v>5495151.6100000013</v>
      </c>
      <c r="N43" s="94">
        <v>2263187.36</v>
      </c>
      <c r="O43" s="94">
        <v>149.92318499999999</v>
      </c>
      <c r="P43" s="94">
        <v>1162119.1499999999</v>
      </c>
      <c r="Q43" s="94">
        <v>151.380011</v>
      </c>
      <c r="R43" s="94">
        <v>643902</v>
      </c>
      <c r="S43" s="94">
        <v>214.06002599999999</v>
      </c>
      <c r="T43" s="94">
        <v>36925.9</v>
      </c>
      <c r="U43" s="94">
        <v>130.047595</v>
      </c>
      <c r="V43" s="4">
        <v>0</v>
      </c>
      <c r="W43" s="4">
        <v>0</v>
      </c>
      <c r="X43" s="12">
        <v>70846.899999999994</v>
      </c>
      <c r="Y43" s="12">
        <v>299.89139899999998</v>
      </c>
      <c r="Z43" s="12">
        <v>0</v>
      </c>
      <c r="AA43" s="12">
        <v>0</v>
      </c>
      <c r="AB43" s="12">
        <v>0</v>
      </c>
      <c r="AC43" s="12">
        <v>0</v>
      </c>
      <c r="AD43" s="12">
        <v>0</v>
      </c>
      <c r="AE43" s="12">
        <v>0</v>
      </c>
      <c r="AF43" s="19">
        <f t="shared" si="4"/>
        <v>4176981.3099999996</v>
      </c>
      <c r="AG43" s="19">
        <f t="shared" si="5"/>
        <v>162.58345342673508</v>
      </c>
      <c r="AI43" s="78">
        <v>42266</v>
      </c>
      <c r="AJ43" s="78">
        <v>42262</v>
      </c>
      <c r="AK43" s="11">
        <v>37</v>
      </c>
      <c r="AL43" s="4">
        <v>2824571.08</v>
      </c>
      <c r="AM43" s="4">
        <v>1270165.94</v>
      </c>
      <c r="AN43" s="4">
        <v>407357.6</v>
      </c>
      <c r="AO43" s="4">
        <v>68782.75</v>
      </c>
      <c r="AP43" s="4">
        <v>0</v>
      </c>
      <c r="AQ43" s="12">
        <v>0</v>
      </c>
      <c r="AR43" s="12">
        <v>0</v>
      </c>
      <c r="AS43" s="12">
        <v>0</v>
      </c>
      <c r="AT43" s="4">
        <v>0</v>
      </c>
      <c r="AU43" s="19">
        <v>4570877.37</v>
      </c>
      <c r="AV43" s="4">
        <v>1978147.05</v>
      </c>
      <c r="AW43" s="4">
        <v>164.75342800000001</v>
      </c>
      <c r="AX43" s="4">
        <v>976262.99</v>
      </c>
      <c r="AY43" s="4">
        <v>167.10960800000001</v>
      </c>
      <c r="AZ43" s="4">
        <v>313507.09999999998</v>
      </c>
      <c r="BA43" s="4">
        <v>209.95884599999999</v>
      </c>
      <c r="BB43" s="4">
        <v>51576.9</v>
      </c>
      <c r="BC43" s="4">
        <v>109.829064</v>
      </c>
      <c r="BD43" s="4">
        <v>0</v>
      </c>
      <c r="BE43" s="4">
        <v>0</v>
      </c>
      <c r="BF43" s="12">
        <v>0</v>
      </c>
      <c r="BG43" s="12">
        <v>0</v>
      </c>
      <c r="BH43" s="12">
        <v>0</v>
      </c>
      <c r="BI43" s="12">
        <v>0</v>
      </c>
      <c r="BJ43" s="12">
        <v>0</v>
      </c>
      <c r="BK43" s="12">
        <v>0</v>
      </c>
      <c r="BL43" s="4">
        <v>0</v>
      </c>
      <c r="BM43" s="4">
        <v>0</v>
      </c>
      <c r="BN43" s="19">
        <v>3319494.04</v>
      </c>
      <c r="BO43" s="19">
        <v>168.86238021961427</v>
      </c>
    </row>
    <row r="44" spans="1:67" ht="20" customHeight="1" x14ac:dyDescent="0.15">
      <c r="A44" s="78">
        <v>42637</v>
      </c>
      <c r="B44" s="78">
        <v>42633</v>
      </c>
      <c r="C44" s="11">
        <v>38</v>
      </c>
      <c r="D44" s="96">
        <v>3313005.2</v>
      </c>
      <c r="E44" s="96">
        <v>1263995.6000000001</v>
      </c>
      <c r="F44" s="96">
        <v>775599.3</v>
      </c>
      <c r="G44" s="96">
        <v>35760.199999999997</v>
      </c>
      <c r="H44" s="4">
        <v>0</v>
      </c>
      <c r="I44" s="12">
        <v>109242.4</v>
      </c>
      <c r="J44" s="12">
        <v>0</v>
      </c>
      <c r="K44" s="12">
        <v>0</v>
      </c>
      <c r="L44" s="12">
        <v>0</v>
      </c>
      <c r="M44" s="19">
        <f t="shared" si="3"/>
        <v>5497602.7000000011</v>
      </c>
      <c r="N44" s="96">
        <v>2419342.87</v>
      </c>
      <c r="O44" s="96">
        <v>147.041877</v>
      </c>
      <c r="P44" s="96">
        <v>1085632.2</v>
      </c>
      <c r="Q44" s="96">
        <v>156.93015</v>
      </c>
      <c r="R44" s="96">
        <v>534581.94999999995</v>
      </c>
      <c r="S44" s="96">
        <v>212.360445</v>
      </c>
      <c r="T44" s="96">
        <v>28935</v>
      </c>
      <c r="U44" s="96">
        <v>120.950717</v>
      </c>
      <c r="V44" s="4">
        <v>0</v>
      </c>
      <c r="W44" s="4">
        <v>0</v>
      </c>
      <c r="X44" s="12">
        <v>70754.600000000006</v>
      </c>
      <c r="Y44" s="12">
        <v>300.03472499999998</v>
      </c>
      <c r="Z44" s="12">
        <v>0</v>
      </c>
      <c r="AA44" s="12">
        <v>0</v>
      </c>
      <c r="AB44" s="12">
        <v>0</v>
      </c>
      <c r="AC44" s="12">
        <v>0</v>
      </c>
      <c r="AD44" s="12">
        <v>0</v>
      </c>
      <c r="AE44" s="12">
        <v>0</v>
      </c>
      <c r="AF44" s="19">
        <f t="shared" si="4"/>
        <v>4139246.6200000006</v>
      </c>
      <c r="AG44" s="19">
        <f t="shared" si="5"/>
        <v>160.50402607879516</v>
      </c>
      <c r="AI44" s="78">
        <v>42273</v>
      </c>
      <c r="AJ44" s="78">
        <v>42269</v>
      </c>
      <c r="AK44" s="11">
        <v>38</v>
      </c>
      <c r="AL44" s="4">
        <v>3014787.15</v>
      </c>
      <c r="AM44" s="4">
        <v>1354497.45</v>
      </c>
      <c r="AN44" s="4">
        <v>440178.91</v>
      </c>
      <c r="AO44" s="4">
        <v>56578.5</v>
      </c>
      <c r="AP44" s="4">
        <v>0</v>
      </c>
      <c r="AQ44" s="12">
        <v>0</v>
      </c>
      <c r="AR44" s="12">
        <v>0</v>
      </c>
      <c r="AS44" s="12">
        <v>0</v>
      </c>
      <c r="AT44" s="4">
        <v>0</v>
      </c>
      <c r="AU44" s="19">
        <v>4866042.01</v>
      </c>
      <c r="AV44" s="4">
        <v>2125023.21</v>
      </c>
      <c r="AW44" s="4">
        <v>155.593479</v>
      </c>
      <c r="AX44" s="4">
        <v>984389.3</v>
      </c>
      <c r="AY44" s="4">
        <v>166.16661500000001</v>
      </c>
      <c r="AZ44" s="4">
        <v>380095.51</v>
      </c>
      <c r="BA44" s="4">
        <v>218.11887300000001</v>
      </c>
      <c r="BB44" s="4">
        <v>41868.449999999997</v>
      </c>
      <c r="BC44" s="4">
        <v>104.975751</v>
      </c>
      <c r="BD44" s="4">
        <v>0</v>
      </c>
      <c r="BE44" s="4">
        <v>0</v>
      </c>
      <c r="BF44" s="12">
        <v>0</v>
      </c>
      <c r="BG44" s="12">
        <v>0</v>
      </c>
      <c r="BH44" s="12">
        <v>0</v>
      </c>
      <c r="BI44" s="12">
        <v>0</v>
      </c>
      <c r="BJ44" s="12">
        <v>0</v>
      </c>
      <c r="BK44" s="12">
        <v>0</v>
      </c>
      <c r="BL44" s="4">
        <v>0</v>
      </c>
      <c r="BM44" s="4">
        <v>0</v>
      </c>
      <c r="BN44" s="19">
        <v>3531376.4699999997</v>
      </c>
      <c r="BO44" s="19">
        <v>164.67051112179593</v>
      </c>
    </row>
    <row r="45" spans="1:67" ht="20" customHeight="1" x14ac:dyDescent="0.15">
      <c r="A45" s="78">
        <v>42644</v>
      </c>
      <c r="B45" s="78">
        <v>42640</v>
      </c>
      <c r="C45" s="11">
        <v>39</v>
      </c>
      <c r="D45" s="99">
        <v>3349395.02</v>
      </c>
      <c r="E45" s="99">
        <v>1242989.28</v>
      </c>
      <c r="F45" s="99">
        <v>819268.4</v>
      </c>
      <c r="G45" s="99">
        <v>19064</v>
      </c>
      <c r="H45" s="4">
        <v>0</v>
      </c>
      <c r="I45" s="12">
        <v>134030.39999999999</v>
      </c>
      <c r="J45" s="12">
        <v>0</v>
      </c>
      <c r="K45" s="12">
        <v>0</v>
      </c>
      <c r="L45" s="12">
        <v>0</v>
      </c>
      <c r="M45" s="19">
        <f t="shared" si="3"/>
        <v>5564747.1000000006</v>
      </c>
      <c r="N45" s="99">
        <v>2098775.5299999998</v>
      </c>
      <c r="O45" s="99">
        <v>143.62951699999999</v>
      </c>
      <c r="P45" s="99">
        <v>1098954.3799999999</v>
      </c>
      <c r="Q45" s="99">
        <v>155.40605500000001</v>
      </c>
      <c r="R45" s="99">
        <v>647599.30000000005</v>
      </c>
      <c r="S45" s="99">
        <v>213.167292</v>
      </c>
      <c r="T45" s="99">
        <v>17849.2</v>
      </c>
      <c r="U45" s="99">
        <v>110.69716200000001</v>
      </c>
      <c r="V45" s="4">
        <v>0</v>
      </c>
      <c r="W45" s="4">
        <v>0</v>
      </c>
      <c r="X45" s="12">
        <v>91934.399999999994</v>
      </c>
      <c r="Y45" s="12">
        <v>311.03468099999998</v>
      </c>
      <c r="Z45" s="12">
        <v>0</v>
      </c>
      <c r="AA45" s="12">
        <v>0</v>
      </c>
      <c r="AB45" s="12">
        <v>0</v>
      </c>
      <c r="AC45" s="12">
        <v>0</v>
      </c>
      <c r="AD45" s="12">
        <v>0</v>
      </c>
      <c r="AE45" s="12">
        <v>0</v>
      </c>
      <c r="AF45" s="19">
        <f t="shared" si="4"/>
        <v>3955112.81</v>
      </c>
      <c r="AG45" s="19">
        <f t="shared" si="5"/>
        <v>162.03024867173946</v>
      </c>
      <c r="AI45" s="78">
        <v>42280</v>
      </c>
      <c r="AJ45" s="78">
        <v>42276</v>
      </c>
      <c r="AK45" s="11">
        <v>39</v>
      </c>
      <c r="AL45" s="4">
        <v>2779458.19</v>
      </c>
      <c r="AM45" s="4">
        <v>1111677.5</v>
      </c>
      <c r="AN45" s="4">
        <v>371429.5</v>
      </c>
      <c r="AO45" s="4">
        <v>46818.7</v>
      </c>
      <c r="AP45" s="4">
        <v>0</v>
      </c>
      <c r="AQ45" s="12">
        <v>0</v>
      </c>
      <c r="AR45" s="12">
        <v>0</v>
      </c>
      <c r="AS45" s="12">
        <v>0</v>
      </c>
      <c r="AT45" s="4">
        <v>0</v>
      </c>
      <c r="AU45" s="19">
        <v>4309383.8899999997</v>
      </c>
      <c r="AV45" s="4">
        <v>1950190.04</v>
      </c>
      <c r="AW45" s="4">
        <v>151.06857400000001</v>
      </c>
      <c r="AX45" s="4">
        <v>782408.4</v>
      </c>
      <c r="AY45" s="4">
        <v>163.43377100000001</v>
      </c>
      <c r="AZ45" s="4">
        <v>315323.3</v>
      </c>
      <c r="BA45" s="4">
        <v>218.21053800000001</v>
      </c>
      <c r="BB45" s="4">
        <v>34076.400000000001</v>
      </c>
      <c r="BC45" s="4">
        <v>97.080805999999995</v>
      </c>
      <c r="BD45" s="4">
        <v>0</v>
      </c>
      <c r="BE45" s="4">
        <v>0</v>
      </c>
      <c r="BF45" s="12">
        <v>0</v>
      </c>
      <c r="BG45" s="12">
        <v>0</v>
      </c>
      <c r="BH45" s="12">
        <v>0</v>
      </c>
      <c r="BI45" s="12">
        <v>0</v>
      </c>
      <c r="BJ45" s="12">
        <v>0</v>
      </c>
      <c r="BK45" s="12">
        <v>0</v>
      </c>
      <c r="BL45" s="4">
        <v>0</v>
      </c>
      <c r="BM45" s="4">
        <v>0</v>
      </c>
      <c r="BN45" s="19">
        <v>3081998.1399999997</v>
      </c>
      <c r="BO45" s="19">
        <v>160.48011468312995</v>
      </c>
    </row>
    <row r="46" spans="1:67" ht="20" customHeight="1" x14ac:dyDescent="0.15">
      <c r="A46" s="78">
        <v>42651</v>
      </c>
      <c r="B46" s="78">
        <v>42647</v>
      </c>
      <c r="C46" s="11">
        <v>40</v>
      </c>
      <c r="D46" s="63">
        <v>3826673.08</v>
      </c>
      <c r="E46" s="100">
        <v>1433809.2</v>
      </c>
      <c r="F46" s="100">
        <v>757739.7</v>
      </c>
      <c r="G46" s="100">
        <v>67169.899999999994</v>
      </c>
      <c r="H46" s="96">
        <v>0</v>
      </c>
      <c r="I46" s="12">
        <v>122070</v>
      </c>
      <c r="J46" s="12">
        <v>0</v>
      </c>
      <c r="K46" s="12">
        <v>0</v>
      </c>
      <c r="L46" s="97">
        <v>0</v>
      </c>
      <c r="M46" s="19">
        <f t="shared" si="3"/>
        <v>6207461.8800000008</v>
      </c>
      <c r="N46" s="100">
        <v>2216521.67</v>
      </c>
      <c r="O46" s="100">
        <v>142.09139099999999</v>
      </c>
      <c r="P46" s="100">
        <v>1102333.2</v>
      </c>
      <c r="Q46" s="100">
        <v>150.92094800000001</v>
      </c>
      <c r="R46" s="100">
        <v>549947.9</v>
      </c>
      <c r="S46" s="100">
        <v>204.841408</v>
      </c>
      <c r="T46" s="100">
        <v>60231.1</v>
      </c>
      <c r="U46" s="100">
        <v>117.805333</v>
      </c>
      <c r="V46" s="4">
        <v>0</v>
      </c>
      <c r="W46" s="4">
        <v>0</v>
      </c>
      <c r="X46" s="12">
        <v>76740.2</v>
      </c>
      <c r="Y46" s="12">
        <v>293.727172</v>
      </c>
      <c r="Z46" s="12">
        <v>0</v>
      </c>
      <c r="AA46" s="12">
        <v>0</v>
      </c>
      <c r="AB46" s="12">
        <v>0</v>
      </c>
      <c r="AC46" s="12">
        <v>0</v>
      </c>
      <c r="AD46" s="12">
        <v>0</v>
      </c>
      <c r="AE46" s="12">
        <v>0</v>
      </c>
      <c r="AF46" s="19">
        <f t="shared" si="4"/>
        <v>4005774.0700000003</v>
      </c>
      <c r="AG46" s="19">
        <f t="shared" si="5"/>
        <v>155.67581616195102</v>
      </c>
      <c r="AI46" s="78">
        <v>42287</v>
      </c>
      <c r="AJ46" s="78">
        <v>42283</v>
      </c>
      <c r="AK46" s="11">
        <v>40</v>
      </c>
      <c r="AL46" s="4">
        <v>3211178.8</v>
      </c>
      <c r="AM46" s="4">
        <v>1480121.17</v>
      </c>
      <c r="AN46" s="4">
        <v>479964.9</v>
      </c>
      <c r="AO46" s="4">
        <v>68808.649999999994</v>
      </c>
      <c r="AP46" s="4">
        <v>0</v>
      </c>
      <c r="AQ46" s="12">
        <v>0</v>
      </c>
      <c r="AR46" s="12">
        <v>0</v>
      </c>
      <c r="AS46" s="12">
        <v>0</v>
      </c>
      <c r="AT46" s="4">
        <v>0</v>
      </c>
      <c r="AU46" s="19">
        <v>5240073.5200000005</v>
      </c>
      <c r="AV46" s="4">
        <v>2385221.6</v>
      </c>
      <c r="AW46" s="4">
        <v>159.76790399999999</v>
      </c>
      <c r="AX46" s="4">
        <v>1155802.17</v>
      </c>
      <c r="AY46" s="4">
        <v>170.09318099999999</v>
      </c>
      <c r="AZ46" s="4">
        <v>436573.2</v>
      </c>
      <c r="BA46" s="4">
        <v>225.06550999999999</v>
      </c>
      <c r="BB46" s="4">
        <v>56694.95</v>
      </c>
      <c r="BC46" s="4">
        <v>101.600739</v>
      </c>
      <c r="BD46" s="4">
        <v>0</v>
      </c>
      <c r="BE46" s="4">
        <v>0</v>
      </c>
      <c r="BF46" s="12">
        <v>0</v>
      </c>
      <c r="BG46" s="12">
        <v>0</v>
      </c>
      <c r="BH46" s="12">
        <v>0</v>
      </c>
      <c r="BI46" s="12">
        <v>0</v>
      </c>
      <c r="BJ46" s="12">
        <v>0</v>
      </c>
      <c r="BK46" s="12">
        <v>0</v>
      </c>
      <c r="BL46" s="4">
        <v>0</v>
      </c>
      <c r="BM46" s="4">
        <v>0</v>
      </c>
      <c r="BN46" s="19">
        <v>4034291.9200000004</v>
      </c>
      <c r="BO46" s="19">
        <v>168.97481777605947</v>
      </c>
    </row>
    <row r="47" spans="1:67" ht="20" customHeight="1" x14ac:dyDescent="0.15">
      <c r="A47" s="78">
        <v>42658</v>
      </c>
      <c r="B47" s="78"/>
      <c r="C47" s="11">
        <v>41</v>
      </c>
      <c r="D47" s="7">
        <v>0</v>
      </c>
      <c r="E47" s="96">
        <v>0</v>
      </c>
      <c r="F47" s="96">
        <v>0</v>
      </c>
      <c r="G47" s="96">
        <v>0</v>
      </c>
      <c r="H47" s="96">
        <v>0</v>
      </c>
      <c r="I47" s="96">
        <v>0</v>
      </c>
      <c r="J47" s="96">
        <v>0</v>
      </c>
      <c r="K47" s="96">
        <v>0</v>
      </c>
      <c r="L47" s="7">
        <v>0</v>
      </c>
      <c r="M47" s="19">
        <v>0</v>
      </c>
      <c r="N47" s="4">
        <v>0</v>
      </c>
      <c r="O47" s="4">
        <v>0</v>
      </c>
      <c r="P47" s="4">
        <v>0</v>
      </c>
      <c r="Q47" s="4">
        <v>0</v>
      </c>
      <c r="R47" s="4">
        <v>0</v>
      </c>
      <c r="S47" s="4">
        <v>0</v>
      </c>
      <c r="T47" s="4">
        <v>0</v>
      </c>
      <c r="U47" s="4">
        <v>0</v>
      </c>
      <c r="V47" s="4">
        <v>0</v>
      </c>
      <c r="W47" s="4">
        <v>0</v>
      </c>
      <c r="X47" s="12">
        <v>0</v>
      </c>
      <c r="Y47" s="12">
        <v>0</v>
      </c>
      <c r="Z47" s="12">
        <v>0</v>
      </c>
      <c r="AA47" s="12">
        <v>0</v>
      </c>
      <c r="AB47" s="12">
        <v>0</v>
      </c>
      <c r="AC47" s="12">
        <v>0</v>
      </c>
      <c r="AD47" s="12">
        <v>0</v>
      </c>
      <c r="AE47" s="12">
        <v>0</v>
      </c>
      <c r="AF47" s="19">
        <v>0</v>
      </c>
      <c r="AG47" s="19">
        <v>0</v>
      </c>
      <c r="AI47" s="78">
        <v>42294</v>
      </c>
      <c r="AJ47" s="78">
        <v>42290</v>
      </c>
      <c r="AK47" s="11">
        <v>41</v>
      </c>
      <c r="AL47" s="7">
        <v>3502140.84</v>
      </c>
      <c r="AM47" s="7">
        <v>1605329.8</v>
      </c>
      <c r="AN47" s="7">
        <v>662469.6</v>
      </c>
      <c r="AO47" s="7">
        <v>77736.75</v>
      </c>
      <c r="AP47" s="7">
        <v>0</v>
      </c>
      <c r="AQ47" s="7">
        <v>0</v>
      </c>
      <c r="AR47" s="7">
        <v>0</v>
      </c>
      <c r="AS47" s="7">
        <v>0</v>
      </c>
      <c r="AT47" s="4">
        <v>0</v>
      </c>
      <c r="AU47" s="19">
        <v>5847676.9899999993</v>
      </c>
      <c r="AV47" s="4">
        <v>2761422.74</v>
      </c>
      <c r="AW47" s="4">
        <v>154.80521200000001</v>
      </c>
      <c r="AX47" s="4">
        <v>1167845.6499999999</v>
      </c>
      <c r="AY47" s="4">
        <v>165.48322099999999</v>
      </c>
      <c r="AZ47" s="4">
        <v>594913</v>
      </c>
      <c r="BA47" s="4">
        <v>221.30920499999999</v>
      </c>
      <c r="BB47" s="4">
        <v>64493.9</v>
      </c>
      <c r="BC47" s="4">
        <v>98.623526999999996</v>
      </c>
      <c r="BD47" s="4">
        <v>0</v>
      </c>
      <c r="BE47" s="4">
        <v>0</v>
      </c>
      <c r="BF47" s="12">
        <v>0</v>
      </c>
      <c r="BG47" s="12">
        <v>0</v>
      </c>
      <c r="BH47" s="12">
        <v>0</v>
      </c>
      <c r="BI47" s="12">
        <v>0</v>
      </c>
      <c r="BJ47" s="12">
        <v>0</v>
      </c>
      <c r="BK47" s="12">
        <v>0</v>
      </c>
      <c r="BL47" s="4">
        <v>0</v>
      </c>
      <c r="BM47" s="4">
        <v>0</v>
      </c>
      <c r="BN47" s="19">
        <v>4588675.290000001</v>
      </c>
      <c r="BO47" s="19">
        <v>165.35531138929417</v>
      </c>
    </row>
    <row r="48" spans="1:67" ht="20" customHeight="1" x14ac:dyDescent="0.15">
      <c r="A48" s="78">
        <v>42665</v>
      </c>
      <c r="B48" s="78">
        <v>42662</v>
      </c>
      <c r="C48" s="11">
        <v>42</v>
      </c>
      <c r="D48" s="63">
        <v>3646792.3</v>
      </c>
      <c r="E48" s="103">
        <v>1486768.5</v>
      </c>
      <c r="F48" s="103">
        <v>942662.3</v>
      </c>
      <c r="G48" s="103">
        <v>62824.4</v>
      </c>
      <c r="H48" s="96">
        <v>0</v>
      </c>
      <c r="I48" s="103">
        <v>150601.1</v>
      </c>
      <c r="J48" s="96">
        <v>0</v>
      </c>
      <c r="K48" s="96">
        <v>0</v>
      </c>
      <c r="L48" s="98">
        <v>0</v>
      </c>
      <c r="M48" s="19">
        <f t="shared" si="3"/>
        <v>6289648.5999999996</v>
      </c>
      <c r="N48" s="103">
        <v>2632236.7999999998</v>
      </c>
      <c r="O48" s="103">
        <v>146.65182999999999</v>
      </c>
      <c r="P48" s="103">
        <v>1259313.5</v>
      </c>
      <c r="Q48" s="103">
        <v>153.302944</v>
      </c>
      <c r="R48" s="103">
        <v>811022.1</v>
      </c>
      <c r="S48" s="103">
        <v>212.468087</v>
      </c>
      <c r="T48" s="103">
        <v>59034.8</v>
      </c>
      <c r="U48" s="103">
        <v>122.693275</v>
      </c>
      <c r="V48" s="4">
        <v>0</v>
      </c>
      <c r="W48" s="4">
        <v>0</v>
      </c>
      <c r="X48" s="103">
        <v>67340.899999999994</v>
      </c>
      <c r="Y48" s="103">
        <v>290.053089</v>
      </c>
      <c r="Z48" s="4">
        <v>0</v>
      </c>
      <c r="AA48" s="4">
        <v>0</v>
      </c>
      <c r="AB48" s="4">
        <v>0</v>
      </c>
      <c r="AC48" s="4">
        <v>0</v>
      </c>
      <c r="AD48" s="4">
        <v>0</v>
      </c>
      <c r="AE48" s="4">
        <v>0</v>
      </c>
      <c r="AF48" s="19">
        <f t="shared" si="4"/>
        <v>4828948.0999999996</v>
      </c>
      <c r="AG48" s="19">
        <f t="shared" si="5"/>
        <v>161.14704852512719</v>
      </c>
      <c r="AI48" s="78">
        <v>42301</v>
      </c>
      <c r="AJ48" s="78"/>
      <c r="AK48" s="11">
        <v>42</v>
      </c>
      <c r="AL48" s="4">
        <v>0</v>
      </c>
      <c r="AM48" s="4">
        <v>0</v>
      </c>
      <c r="AN48" s="4">
        <v>0</v>
      </c>
      <c r="AO48" s="4">
        <v>0</v>
      </c>
      <c r="AP48" s="4">
        <v>0</v>
      </c>
      <c r="AQ48" s="4">
        <v>0</v>
      </c>
      <c r="AR48" s="4">
        <v>0</v>
      </c>
      <c r="AS48" s="4">
        <v>0</v>
      </c>
      <c r="AT48" s="4">
        <v>0</v>
      </c>
      <c r="AU48" s="19">
        <v>0</v>
      </c>
      <c r="AV48" s="4">
        <v>0</v>
      </c>
      <c r="AW48" s="4">
        <v>0</v>
      </c>
      <c r="AX48" s="4">
        <v>0</v>
      </c>
      <c r="AY48" s="4">
        <v>0</v>
      </c>
      <c r="AZ48" s="4">
        <v>0</v>
      </c>
      <c r="BA48" s="4">
        <v>0</v>
      </c>
      <c r="BB48" s="4">
        <v>0</v>
      </c>
      <c r="BC48" s="4">
        <v>0</v>
      </c>
      <c r="BD48" s="4">
        <v>0</v>
      </c>
      <c r="BE48" s="4">
        <v>0</v>
      </c>
      <c r="BF48" s="4">
        <v>0</v>
      </c>
      <c r="BG48" s="4">
        <v>0</v>
      </c>
      <c r="BH48" s="4">
        <v>0</v>
      </c>
      <c r="BI48" s="4">
        <v>0</v>
      </c>
      <c r="BJ48" s="4">
        <v>0</v>
      </c>
      <c r="BK48" s="4">
        <v>0</v>
      </c>
      <c r="BL48" s="4">
        <v>0</v>
      </c>
      <c r="BM48" s="4">
        <v>0</v>
      </c>
      <c r="BN48" s="19">
        <v>0</v>
      </c>
      <c r="BO48" s="19">
        <v>0</v>
      </c>
    </row>
    <row r="49" spans="1:67" ht="20" customHeight="1" x14ac:dyDescent="0.15">
      <c r="A49" s="78">
        <v>42672</v>
      </c>
      <c r="B49" s="78">
        <v>42668</v>
      </c>
      <c r="C49" s="11">
        <v>43</v>
      </c>
      <c r="D49" s="63">
        <v>3487116.4</v>
      </c>
      <c r="E49" s="107">
        <v>1368243.1</v>
      </c>
      <c r="F49" s="107">
        <v>826205.8</v>
      </c>
      <c r="G49" s="107">
        <v>54525.3</v>
      </c>
      <c r="H49" s="96">
        <v>0</v>
      </c>
      <c r="I49" s="107">
        <v>128876.8</v>
      </c>
      <c r="J49" s="96">
        <v>0</v>
      </c>
      <c r="K49" s="96">
        <v>0</v>
      </c>
      <c r="L49" s="98">
        <v>0</v>
      </c>
      <c r="M49" s="19">
        <f t="shared" si="3"/>
        <v>5864967.3999999994</v>
      </c>
      <c r="N49" s="107">
        <v>2379497.17</v>
      </c>
      <c r="O49" s="107">
        <v>146.156657</v>
      </c>
      <c r="P49" s="107">
        <v>1168205.8999999999</v>
      </c>
      <c r="Q49" s="107">
        <v>151.289525</v>
      </c>
      <c r="R49" s="107">
        <v>688037.8</v>
      </c>
      <c r="S49" s="107">
        <v>211.45739499999999</v>
      </c>
      <c r="T49" s="107">
        <v>52898.9</v>
      </c>
      <c r="U49" s="107">
        <v>122.74073300000001</v>
      </c>
      <c r="V49" s="4">
        <v>0</v>
      </c>
      <c r="W49" s="4">
        <v>0</v>
      </c>
      <c r="X49" s="12">
        <v>76843.600000000006</v>
      </c>
      <c r="Y49" s="12">
        <v>244.51047299999999</v>
      </c>
      <c r="Z49" s="12">
        <v>0</v>
      </c>
      <c r="AA49" s="12">
        <v>0</v>
      </c>
      <c r="AB49" s="12">
        <v>0</v>
      </c>
      <c r="AC49" s="12">
        <v>0</v>
      </c>
      <c r="AD49" s="12">
        <v>0</v>
      </c>
      <c r="AE49" s="12">
        <v>0</v>
      </c>
      <c r="AF49" s="19">
        <f t="shared" si="4"/>
        <v>4365483.37</v>
      </c>
      <c r="AG49" s="19">
        <f t="shared" si="5"/>
        <v>159.2697083197927</v>
      </c>
      <c r="AI49" s="78">
        <v>42308</v>
      </c>
      <c r="AJ49" s="78">
        <v>42305</v>
      </c>
      <c r="AK49" s="11">
        <v>43</v>
      </c>
      <c r="AL49" s="4">
        <v>2929032.59</v>
      </c>
      <c r="AM49" s="4">
        <v>1251099.42</v>
      </c>
      <c r="AN49" s="7">
        <v>612182.75</v>
      </c>
      <c r="AO49" s="4">
        <v>99233.600000000006</v>
      </c>
      <c r="AP49" s="4">
        <v>0</v>
      </c>
      <c r="AQ49" s="4">
        <v>0</v>
      </c>
      <c r="AR49" s="4">
        <v>0</v>
      </c>
      <c r="AS49" s="4">
        <v>0</v>
      </c>
      <c r="AT49" s="4">
        <v>0</v>
      </c>
      <c r="AU49" s="19">
        <v>4891548.3599999994</v>
      </c>
      <c r="AV49" s="4">
        <v>2396573.9900000002</v>
      </c>
      <c r="AW49" s="4">
        <v>155.796989</v>
      </c>
      <c r="AX49" s="4">
        <v>989713.47</v>
      </c>
      <c r="AY49" s="4">
        <v>152.597172</v>
      </c>
      <c r="AZ49" s="4">
        <v>514307.2</v>
      </c>
      <c r="BA49" s="4">
        <v>214.12105399999999</v>
      </c>
      <c r="BB49" s="4">
        <v>88882.2</v>
      </c>
      <c r="BC49" s="4">
        <v>96.400882999999993</v>
      </c>
      <c r="BD49" s="4">
        <v>0</v>
      </c>
      <c r="BE49" s="4">
        <v>0</v>
      </c>
      <c r="BF49" s="12">
        <v>0</v>
      </c>
      <c r="BG49" s="12">
        <v>0</v>
      </c>
      <c r="BH49" s="12">
        <v>0</v>
      </c>
      <c r="BI49" s="12">
        <v>0</v>
      </c>
      <c r="BJ49" s="12">
        <v>0</v>
      </c>
      <c r="BK49" s="12">
        <v>0</v>
      </c>
      <c r="BL49" s="4">
        <v>0</v>
      </c>
      <c r="BM49" s="4">
        <v>0</v>
      </c>
      <c r="BN49" s="19">
        <v>3989476.8600000003</v>
      </c>
      <c r="BO49" s="19">
        <v>161.19878195678876</v>
      </c>
    </row>
    <row r="50" spans="1:67" ht="20" customHeight="1" x14ac:dyDescent="0.15">
      <c r="A50" s="78">
        <v>42679</v>
      </c>
      <c r="B50" s="78">
        <v>42676</v>
      </c>
      <c r="C50" s="11">
        <v>44</v>
      </c>
      <c r="D50" s="108">
        <v>3554793.04</v>
      </c>
      <c r="E50" s="108">
        <v>1261192.75</v>
      </c>
      <c r="F50" s="108">
        <v>789051</v>
      </c>
      <c r="G50" s="108">
        <v>33652.6</v>
      </c>
      <c r="H50" s="4">
        <v>0</v>
      </c>
      <c r="I50" s="108">
        <v>98656.6</v>
      </c>
      <c r="J50" s="4">
        <v>0</v>
      </c>
      <c r="K50" s="4">
        <v>0</v>
      </c>
      <c r="L50" s="4">
        <v>0</v>
      </c>
      <c r="M50" s="19">
        <f t="shared" si="3"/>
        <v>5737345.9899999993</v>
      </c>
      <c r="N50" s="108">
        <v>2660776.7400000002</v>
      </c>
      <c r="O50" s="108">
        <v>148.83054200000001</v>
      </c>
      <c r="P50" s="108">
        <v>1047793.05</v>
      </c>
      <c r="Q50" s="108">
        <v>155.04774</v>
      </c>
      <c r="R50" s="108">
        <v>687249.7</v>
      </c>
      <c r="S50" s="108">
        <v>210.82912300000001</v>
      </c>
      <c r="T50" s="108">
        <v>31961</v>
      </c>
      <c r="U50" s="108">
        <v>122.231607</v>
      </c>
      <c r="V50" s="4">
        <v>0</v>
      </c>
      <c r="W50" s="4">
        <v>0</v>
      </c>
      <c r="X50" s="108">
        <v>58743.8</v>
      </c>
      <c r="Y50" s="108">
        <v>235.706357</v>
      </c>
      <c r="Z50" s="4">
        <v>0</v>
      </c>
      <c r="AA50" s="4">
        <v>0</v>
      </c>
      <c r="AB50" s="4">
        <v>0</v>
      </c>
      <c r="AC50" s="4">
        <v>0</v>
      </c>
      <c r="AD50" s="4">
        <v>0</v>
      </c>
      <c r="AE50" s="4">
        <v>0</v>
      </c>
      <c r="AF50" s="19">
        <f t="shared" si="4"/>
        <v>4486524.29</v>
      </c>
      <c r="AG50" s="19">
        <f t="shared" si="5"/>
        <v>160.72753096898467</v>
      </c>
      <c r="AI50" s="78">
        <v>42315</v>
      </c>
      <c r="AJ50" s="78">
        <v>42311</v>
      </c>
      <c r="AK50" s="11">
        <v>44</v>
      </c>
      <c r="AL50" s="4">
        <v>3542608.28</v>
      </c>
      <c r="AM50" s="4">
        <v>1478215.5</v>
      </c>
      <c r="AN50" s="4">
        <v>544251.1</v>
      </c>
      <c r="AO50" s="4">
        <v>68212.7</v>
      </c>
      <c r="AP50" s="4">
        <v>0</v>
      </c>
      <c r="AQ50" s="4">
        <v>0</v>
      </c>
      <c r="AR50" s="4">
        <v>0</v>
      </c>
      <c r="AS50" s="4">
        <v>0</v>
      </c>
      <c r="AT50" s="4">
        <v>0</v>
      </c>
      <c r="AU50" s="19">
        <v>5633287.5799999991</v>
      </c>
      <c r="AV50" s="4">
        <v>2659277.29</v>
      </c>
      <c r="AW50" s="4">
        <v>157.16248200000001</v>
      </c>
      <c r="AX50" s="4">
        <v>1207396.3500000001</v>
      </c>
      <c r="AY50" s="4">
        <v>154.69097199999999</v>
      </c>
      <c r="AZ50" s="4">
        <v>473339.5</v>
      </c>
      <c r="BA50" s="4">
        <v>212.19608500000001</v>
      </c>
      <c r="BB50" s="4">
        <v>54231.5</v>
      </c>
      <c r="BC50" s="4">
        <v>91.482409000000004</v>
      </c>
      <c r="BD50" s="4">
        <v>0</v>
      </c>
      <c r="BE50" s="4">
        <v>0</v>
      </c>
      <c r="BF50" s="4">
        <v>0</v>
      </c>
      <c r="BG50" s="4">
        <v>0</v>
      </c>
      <c r="BH50" s="4">
        <v>0</v>
      </c>
      <c r="BI50" s="4">
        <v>0</v>
      </c>
      <c r="BJ50" s="4">
        <v>0</v>
      </c>
      <c r="BK50" s="4">
        <v>0</v>
      </c>
      <c r="BL50" s="4">
        <v>0</v>
      </c>
      <c r="BM50" s="4">
        <v>0</v>
      </c>
      <c r="BN50" s="19">
        <v>4394244.6400000006</v>
      </c>
      <c r="BO50" s="19">
        <v>161.60091424334695</v>
      </c>
    </row>
    <row r="51" spans="1:67" ht="20" customHeight="1" x14ac:dyDescent="0.15">
      <c r="A51" s="78">
        <v>42686</v>
      </c>
      <c r="B51" s="78">
        <v>42683</v>
      </c>
      <c r="C51" s="11">
        <v>45</v>
      </c>
      <c r="D51" s="110">
        <v>3931937.34</v>
      </c>
      <c r="E51" s="110">
        <v>1435333.1</v>
      </c>
      <c r="F51" s="110">
        <v>885923.85</v>
      </c>
      <c r="G51" s="110">
        <v>66369.8</v>
      </c>
      <c r="H51" s="4">
        <v>0</v>
      </c>
      <c r="I51" s="110">
        <v>134364.51999999999</v>
      </c>
      <c r="J51" s="4">
        <v>0</v>
      </c>
      <c r="K51" s="4">
        <v>0</v>
      </c>
      <c r="L51" s="4">
        <v>0</v>
      </c>
      <c r="M51" s="19">
        <f t="shared" si="3"/>
        <v>6453928.6099999985</v>
      </c>
      <c r="N51" s="7">
        <v>3016251.34</v>
      </c>
      <c r="O51" s="110">
        <v>150.153524</v>
      </c>
      <c r="P51" s="110">
        <v>1244836.3</v>
      </c>
      <c r="Q51" s="110">
        <v>159.15885299999999</v>
      </c>
      <c r="R51" s="110">
        <v>780442.05</v>
      </c>
      <c r="S51" s="110">
        <v>209.80326400000001</v>
      </c>
      <c r="T51" s="110">
        <v>59997.599999999999</v>
      </c>
      <c r="U51" s="110">
        <v>123.916353</v>
      </c>
      <c r="V51" s="4">
        <v>0</v>
      </c>
      <c r="W51" s="4">
        <v>0</v>
      </c>
      <c r="X51" s="110">
        <v>104414.42</v>
      </c>
      <c r="Y51" s="110">
        <v>279.95822600000002</v>
      </c>
      <c r="Z51" s="4">
        <v>0</v>
      </c>
      <c r="AA51" s="4">
        <v>0</v>
      </c>
      <c r="AB51" s="4">
        <v>0</v>
      </c>
      <c r="AC51" s="4">
        <v>0</v>
      </c>
      <c r="AD51" s="4">
        <v>0</v>
      </c>
      <c r="AE51" s="4">
        <v>0</v>
      </c>
      <c r="AF51" s="19">
        <f t="shared" si="4"/>
        <v>5205941.709999999</v>
      </c>
      <c r="AG51" s="19">
        <f t="shared" si="5"/>
        <v>163.55026277793436</v>
      </c>
      <c r="AI51" s="78">
        <v>42322</v>
      </c>
      <c r="AJ51" s="78">
        <v>42317</v>
      </c>
      <c r="AK51" s="11">
        <v>45</v>
      </c>
      <c r="AL51" s="4">
        <v>2511154.61</v>
      </c>
      <c r="AM51" s="4">
        <v>929572.15</v>
      </c>
      <c r="AN51" s="4">
        <v>764861.91</v>
      </c>
      <c r="AO51" s="4">
        <v>66744.600000000006</v>
      </c>
      <c r="AP51" s="4">
        <v>0</v>
      </c>
      <c r="AQ51" s="4">
        <v>0</v>
      </c>
      <c r="AR51" s="4">
        <v>0</v>
      </c>
      <c r="AS51" s="4">
        <v>0</v>
      </c>
      <c r="AT51" s="4">
        <v>0</v>
      </c>
      <c r="AU51" s="19">
        <v>4272333.2699999996</v>
      </c>
      <c r="AV51" s="7">
        <v>2107852.94</v>
      </c>
      <c r="AW51" s="4">
        <v>154.360333</v>
      </c>
      <c r="AX51" s="4">
        <v>822486.55</v>
      </c>
      <c r="AY51" s="4">
        <v>158.28171699999999</v>
      </c>
      <c r="AZ51" s="4">
        <v>644420.81000000006</v>
      </c>
      <c r="BA51" s="4">
        <v>213.28914399999999</v>
      </c>
      <c r="BB51" s="4">
        <v>59823</v>
      </c>
      <c r="BC51" s="4">
        <v>89.685383000000002</v>
      </c>
      <c r="BD51" s="4">
        <v>0</v>
      </c>
      <c r="BE51" s="4">
        <v>0</v>
      </c>
      <c r="BF51" s="4">
        <v>0</v>
      </c>
      <c r="BG51" s="4">
        <v>0</v>
      </c>
      <c r="BH51" s="4">
        <v>0</v>
      </c>
      <c r="BI51" s="4">
        <v>0</v>
      </c>
      <c r="BJ51" s="4">
        <v>0</v>
      </c>
      <c r="BK51" s="4">
        <v>0</v>
      </c>
      <c r="BL51" s="4">
        <v>0</v>
      </c>
      <c r="BM51" s="4">
        <v>0</v>
      </c>
      <c r="BN51" s="19">
        <v>3634583.3000000003</v>
      </c>
      <c r="BO51" s="19">
        <v>164.63143840580875</v>
      </c>
    </row>
    <row r="52" spans="1:67" ht="20" customHeight="1" x14ac:dyDescent="0.15">
      <c r="A52" s="78">
        <v>42693</v>
      </c>
      <c r="B52" s="78">
        <v>42690</v>
      </c>
      <c r="C52" s="11">
        <v>46</v>
      </c>
      <c r="D52" s="115">
        <v>3421239.98</v>
      </c>
      <c r="E52" s="115">
        <v>1295452.3500000001</v>
      </c>
      <c r="F52" s="115">
        <v>655980.19999999995</v>
      </c>
      <c r="G52" s="115">
        <v>45510.5</v>
      </c>
      <c r="H52" s="4">
        <v>0</v>
      </c>
      <c r="I52" s="115">
        <v>97682.7</v>
      </c>
      <c r="J52" s="4">
        <v>0</v>
      </c>
      <c r="K52" s="4">
        <v>0</v>
      </c>
      <c r="L52" s="4">
        <v>0</v>
      </c>
      <c r="M52" s="19">
        <f t="shared" si="3"/>
        <v>5515865.7300000004</v>
      </c>
      <c r="N52" s="63">
        <v>2323998.73</v>
      </c>
      <c r="O52" s="115">
        <v>153.43688800000001</v>
      </c>
      <c r="P52" s="115">
        <v>1092462.95</v>
      </c>
      <c r="Q52" s="115">
        <v>158.38056399999999</v>
      </c>
      <c r="R52" s="115">
        <v>579545.30000000005</v>
      </c>
      <c r="S52" s="115">
        <v>205.86105800000001</v>
      </c>
      <c r="T52" s="115">
        <v>43523.1</v>
      </c>
      <c r="U52" s="115">
        <v>120.541</v>
      </c>
      <c r="V52" s="4">
        <v>0</v>
      </c>
      <c r="W52" s="4">
        <v>0</v>
      </c>
      <c r="X52" s="115">
        <v>73566.100000000006</v>
      </c>
      <c r="Y52" s="115">
        <v>282.655663</v>
      </c>
      <c r="Z52" s="4">
        <v>0</v>
      </c>
      <c r="AA52" s="4">
        <v>0</v>
      </c>
      <c r="AB52" s="4">
        <v>0</v>
      </c>
      <c r="AC52" s="4">
        <v>0</v>
      </c>
      <c r="AD52" s="4">
        <v>0</v>
      </c>
      <c r="AE52" s="4">
        <v>0</v>
      </c>
      <c r="AF52" s="19">
        <f t="shared" si="4"/>
        <v>4113096.1799999997</v>
      </c>
      <c r="AG52" s="19">
        <f t="shared" si="5"/>
        <v>164.09974453870117</v>
      </c>
      <c r="AI52" s="78">
        <v>42329</v>
      </c>
      <c r="AJ52" s="78">
        <v>42325</v>
      </c>
      <c r="AK52" s="11">
        <v>46</v>
      </c>
      <c r="AL52" s="4">
        <v>3287721.77</v>
      </c>
      <c r="AM52" s="4">
        <v>1275287.1000000001</v>
      </c>
      <c r="AN52" s="4">
        <v>753946.6</v>
      </c>
      <c r="AO52" s="4">
        <v>68569.649999999994</v>
      </c>
      <c r="AP52" s="4">
        <v>0</v>
      </c>
      <c r="AQ52" s="4">
        <v>0</v>
      </c>
      <c r="AR52" s="4">
        <v>0</v>
      </c>
      <c r="AS52" s="4">
        <v>0</v>
      </c>
      <c r="AT52" s="4">
        <v>0</v>
      </c>
      <c r="AU52" s="19">
        <v>5385525.1200000001</v>
      </c>
      <c r="AV52" s="63">
        <v>2533522.5699999998</v>
      </c>
      <c r="AW52" s="4">
        <v>152.43841399999999</v>
      </c>
      <c r="AX52" s="4">
        <v>996195.8</v>
      </c>
      <c r="AY52" s="4">
        <v>156.38999200000001</v>
      </c>
      <c r="AZ52" s="4">
        <v>651431.44999999995</v>
      </c>
      <c r="BA52" s="4">
        <v>207.29657599999999</v>
      </c>
      <c r="BB52" s="4">
        <v>56573.85</v>
      </c>
      <c r="BC52" s="4">
        <v>90.757487999999995</v>
      </c>
      <c r="BD52" s="4">
        <v>0</v>
      </c>
      <c r="BE52" s="4">
        <v>0</v>
      </c>
      <c r="BF52" s="4">
        <v>0</v>
      </c>
      <c r="BG52" s="4">
        <v>0</v>
      </c>
      <c r="BH52" s="4">
        <v>0</v>
      </c>
      <c r="BI52" s="4">
        <v>0</v>
      </c>
      <c r="BJ52" s="4">
        <v>0</v>
      </c>
      <c r="BK52" s="4">
        <v>0</v>
      </c>
      <c r="BL52" s="4">
        <v>0</v>
      </c>
      <c r="BM52" s="4">
        <v>0</v>
      </c>
      <c r="BN52" s="19">
        <v>4237723.67</v>
      </c>
      <c r="BO52" s="19">
        <v>160.97680696406559</v>
      </c>
    </row>
    <row r="53" spans="1:67" ht="20" customHeight="1" x14ac:dyDescent="0.15">
      <c r="A53" s="78">
        <v>42700</v>
      </c>
      <c r="B53" s="78">
        <v>42696</v>
      </c>
      <c r="C53" s="11">
        <v>47</v>
      </c>
      <c r="D53" s="116">
        <v>3397707.75</v>
      </c>
      <c r="E53" s="116">
        <v>1260222.5</v>
      </c>
      <c r="F53" s="116">
        <v>653695.69999999995</v>
      </c>
      <c r="G53" s="116">
        <v>32946.800000000003</v>
      </c>
      <c r="H53" s="4">
        <v>0</v>
      </c>
      <c r="I53" s="116">
        <v>73021.94</v>
      </c>
      <c r="J53" s="4">
        <v>0</v>
      </c>
      <c r="K53" s="4">
        <v>0</v>
      </c>
      <c r="L53" s="4">
        <v>0</v>
      </c>
      <c r="M53" s="19">
        <f t="shared" si="3"/>
        <v>5417594.6900000004</v>
      </c>
      <c r="N53" s="116">
        <v>2463119.85</v>
      </c>
      <c r="O53" s="116">
        <v>154.39871500000001</v>
      </c>
      <c r="P53" s="116">
        <v>1003039.2</v>
      </c>
      <c r="Q53" s="116">
        <v>156.894184</v>
      </c>
      <c r="R53" s="116">
        <v>585223.80000000005</v>
      </c>
      <c r="S53" s="116">
        <v>210.940372</v>
      </c>
      <c r="T53" s="116">
        <v>29594.6</v>
      </c>
      <c r="U53" s="116">
        <v>120.428862</v>
      </c>
      <c r="V53" s="4">
        <v>0</v>
      </c>
      <c r="W53" s="4">
        <v>0</v>
      </c>
      <c r="X53" s="116">
        <v>49953.14</v>
      </c>
      <c r="Y53" s="116">
        <v>285.20138300000002</v>
      </c>
      <c r="Z53" s="4">
        <v>0</v>
      </c>
      <c r="AA53" s="4">
        <v>0</v>
      </c>
      <c r="AB53" s="4">
        <v>0</v>
      </c>
      <c r="AC53" s="4">
        <v>0</v>
      </c>
      <c r="AD53" s="4">
        <v>0</v>
      </c>
      <c r="AE53" s="4">
        <v>0</v>
      </c>
      <c r="AF53" s="19">
        <f t="shared" si="4"/>
        <v>4130930.59</v>
      </c>
      <c r="AG53" s="19">
        <f t="shared" si="5"/>
        <v>164.35319268407196</v>
      </c>
      <c r="AI53" s="78">
        <v>42336</v>
      </c>
      <c r="AJ53" s="78">
        <v>42331</v>
      </c>
      <c r="AK53" s="11">
        <v>47</v>
      </c>
      <c r="AL53" s="4">
        <v>3215526.96</v>
      </c>
      <c r="AM53" s="4">
        <v>1319668.05</v>
      </c>
      <c r="AN53" s="4">
        <v>709458.3</v>
      </c>
      <c r="AO53" s="4">
        <v>61570.8</v>
      </c>
      <c r="AP53" s="4">
        <v>0</v>
      </c>
      <c r="AQ53" s="4">
        <v>0</v>
      </c>
      <c r="AR53" s="4">
        <v>0</v>
      </c>
      <c r="AS53" s="4">
        <v>0</v>
      </c>
      <c r="AT53" s="4">
        <v>0</v>
      </c>
      <c r="AU53" s="19">
        <v>5306224.1099999994</v>
      </c>
      <c r="AV53" s="4">
        <v>2565938.63</v>
      </c>
      <c r="AW53" s="4">
        <v>157.30755099999999</v>
      </c>
      <c r="AX53" s="4">
        <v>1165545.05</v>
      </c>
      <c r="AY53" s="4">
        <v>161.943681</v>
      </c>
      <c r="AZ53" s="4">
        <v>640872.30000000005</v>
      </c>
      <c r="BA53" s="4">
        <v>205.8339</v>
      </c>
      <c r="BB53" s="4">
        <v>57375.8</v>
      </c>
      <c r="BC53" s="4">
        <v>103.355452</v>
      </c>
      <c r="BD53" s="4">
        <v>0</v>
      </c>
      <c r="BE53" s="4">
        <v>0</v>
      </c>
      <c r="BF53" s="4">
        <v>0</v>
      </c>
      <c r="BG53" s="4">
        <v>0</v>
      </c>
      <c r="BH53" s="4">
        <v>0</v>
      </c>
      <c r="BI53" s="4">
        <v>0</v>
      </c>
      <c r="BJ53" s="4">
        <v>0</v>
      </c>
      <c r="BK53" s="4">
        <v>0</v>
      </c>
      <c r="BL53" s="4">
        <v>0</v>
      </c>
      <c r="BM53" s="4">
        <v>0</v>
      </c>
      <c r="BN53" s="19">
        <v>4429731.7799999993</v>
      </c>
      <c r="BO53" s="19">
        <v>164.84915127835478</v>
      </c>
    </row>
    <row r="54" spans="1:67" ht="20" customHeight="1" x14ac:dyDescent="0.15">
      <c r="A54" s="78">
        <v>42707</v>
      </c>
      <c r="B54" s="78">
        <v>42703</v>
      </c>
      <c r="C54" s="11">
        <v>48</v>
      </c>
      <c r="D54" s="119">
        <v>3445847.21</v>
      </c>
      <c r="E54" s="119">
        <v>1246417.68</v>
      </c>
      <c r="F54" s="119">
        <v>747054.7</v>
      </c>
      <c r="G54" s="119">
        <v>74563.3</v>
      </c>
      <c r="H54" s="4">
        <v>0</v>
      </c>
      <c r="I54" s="119">
        <v>76068.100000000006</v>
      </c>
      <c r="J54" s="4">
        <v>0</v>
      </c>
      <c r="K54" s="4">
        <v>0</v>
      </c>
      <c r="L54" s="4">
        <v>0</v>
      </c>
      <c r="M54" s="19">
        <f t="shared" si="3"/>
        <v>5589950.9899999993</v>
      </c>
      <c r="N54" s="119">
        <v>2643695.54</v>
      </c>
      <c r="O54" s="119">
        <v>151.82495900000001</v>
      </c>
      <c r="P54" s="119">
        <v>1081819.28</v>
      </c>
      <c r="Q54" s="119">
        <v>155.014218</v>
      </c>
      <c r="R54" s="119">
        <v>641676.9</v>
      </c>
      <c r="S54" s="119">
        <v>212.44461799999999</v>
      </c>
      <c r="T54" s="119">
        <v>70949.5</v>
      </c>
      <c r="U54" s="119">
        <v>115.771929</v>
      </c>
      <c r="V54" s="4">
        <v>0</v>
      </c>
      <c r="W54" s="4">
        <v>0</v>
      </c>
      <c r="X54" s="119">
        <v>62550.2</v>
      </c>
      <c r="Y54" s="119">
        <v>267.195674</v>
      </c>
      <c r="Z54" s="4">
        <v>0</v>
      </c>
      <c r="AA54" s="4">
        <v>0</v>
      </c>
      <c r="AB54" s="4">
        <v>0</v>
      </c>
      <c r="AC54" s="4">
        <v>0</v>
      </c>
      <c r="AD54" s="4">
        <v>0</v>
      </c>
      <c r="AE54" s="4">
        <v>0</v>
      </c>
      <c r="AF54" s="19">
        <f t="shared" si="4"/>
        <v>4500691.4200000009</v>
      </c>
      <c r="AG54" s="19">
        <f t="shared" si="5"/>
        <v>162.26934391779525</v>
      </c>
      <c r="AI54" s="78">
        <v>42343</v>
      </c>
      <c r="AJ54" s="78">
        <v>42339</v>
      </c>
      <c r="AK54" s="11">
        <v>48</v>
      </c>
      <c r="AL54" s="4">
        <v>3476880.36</v>
      </c>
      <c r="AM54" s="4">
        <v>1348953.6</v>
      </c>
      <c r="AN54" s="4">
        <v>606415.05000000005</v>
      </c>
      <c r="AO54" s="4">
        <v>91496.5</v>
      </c>
      <c r="AP54" s="4">
        <v>0</v>
      </c>
      <c r="AQ54" s="4">
        <v>0</v>
      </c>
      <c r="AR54" s="4">
        <v>0</v>
      </c>
      <c r="AS54" s="4">
        <v>0</v>
      </c>
      <c r="AT54" s="4">
        <v>0</v>
      </c>
      <c r="AU54" s="19">
        <v>5523745.5099999998</v>
      </c>
      <c r="AV54" s="4">
        <v>2676905.83</v>
      </c>
      <c r="AW54" s="4">
        <v>154.066078</v>
      </c>
      <c r="AX54" s="4">
        <v>1144447.8</v>
      </c>
      <c r="AY54" s="4">
        <v>160.69474399999999</v>
      </c>
      <c r="AZ54" s="4">
        <v>565018.25</v>
      </c>
      <c r="BA54" s="4">
        <v>209.79650100000001</v>
      </c>
      <c r="BB54" s="4">
        <v>79726.3</v>
      </c>
      <c r="BC54" s="4">
        <v>101.64662800000001</v>
      </c>
      <c r="BD54" s="4">
        <v>0</v>
      </c>
      <c r="BE54" s="4">
        <v>0</v>
      </c>
      <c r="BF54" s="4">
        <v>0</v>
      </c>
      <c r="BG54" s="4">
        <v>0</v>
      </c>
      <c r="BH54" s="4">
        <v>0</v>
      </c>
      <c r="BI54" s="4">
        <v>0</v>
      </c>
      <c r="BJ54" s="4">
        <v>0</v>
      </c>
      <c r="BK54" s="4">
        <v>0</v>
      </c>
      <c r="BL54" s="4">
        <v>0</v>
      </c>
      <c r="BM54" s="4">
        <v>0</v>
      </c>
      <c r="BN54" s="19">
        <v>4466098.18</v>
      </c>
      <c r="BO54" s="19">
        <v>161.87953352491181</v>
      </c>
    </row>
    <row r="55" spans="1:67" ht="20" customHeight="1" x14ac:dyDescent="0.15">
      <c r="A55" s="78">
        <v>42714</v>
      </c>
      <c r="B55" s="78">
        <v>42710</v>
      </c>
      <c r="C55" s="11">
        <v>49</v>
      </c>
      <c r="D55" s="122">
        <v>3379108.22</v>
      </c>
      <c r="E55" s="122">
        <v>1212061.1200000001</v>
      </c>
      <c r="F55" s="122">
        <v>777215.1</v>
      </c>
      <c r="G55" s="122">
        <v>48008.6</v>
      </c>
      <c r="H55" s="4">
        <v>0</v>
      </c>
      <c r="I55" s="122">
        <v>69930.899999999994</v>
      </c>
      <c r="J55" s="4">
        <v>0</v>
      </c>
      <c r="K55" s="4">
        <v>0</v>
      </c>
      <c r="L55" s="4">
        <v>0</v>
      </c>
      <c r="M55" s="19">
        <f t="shared" si="3"/>
        <v>5486323.9399999995</v>
      </c>
      <c r="N55" s="122">
        <v>2488431.7999999998</v>
      </c>
      <c r="O55" s="122">
        <v>149.453012</v>
      </c>
      <c r="P55" s="122">
        <v>1020289.22</v>
      </c>
      <c r="Q55" s="122">
        <v>147.04321300000001</v>
      </c>
      <c r="R55" s="122">
        <v>627407</v>
      </c>
      <c r="S55" s="122">
        <v>212.96492599999999</v>
      </c>
      <c r="T55" s="122">
        <v>43719</v>
      </c>
      <c r="U55" s="122">
        <v>116.382092</v>
      </c>
      <c r="V55" s="4">
        <v>0</v>
      </c>
      <c r="W55" s="4">
        <v>0</v>
      </c>
      <c r="X55" s="122">
        <v>56429.5</v>
      </c>
      <c r="Y55" s="122">
        <v>281.44426199999998</v>
      </c>
      <c r="Z55" s="4">
        <v>0</v>
      </c>
      <c r="AA55" s="4">
        <v>0</v>
      </c>
      <c r="AB55" s="4">
        <v>0</v>
      </c>
      <c r="AC55" s="4">
        <v>0</v>
      </c>
      <c r="AD55" s="4">
        <v>0</v>
      </c>
      <c r="AE55" s="4">
        <v>0</v>
      </c>
      <c r="AF55" s="19">
        <f t="shared" si="4"/>
        <v>4236276.5199999996</v>
      </c>
      <c r="AG55" s="19">
        <f t="shared" si="5"/>
        <v>159.69585142997337</v>
      </c>
      <c r="AI55" s="78">
        <v>42350</v>
      </c>
      <c r="AJ55" s="78">
        <v>42346</v>
      </c>
      <c r="AK55" s="11">
        <v>49</v>
      </c>
      <c r="AL55" s="4">
        <v>3426661.62</v>
      </c>
      <c r="AM55" s="4">
        <v>1163911.05</v>
      </c>
      <c r="AN55" s="4">
        <v>466265.75</v>
      </c>
      <c r="AO55" s="4">
        <v>51014.2</v>
      </c>
      <c r="AP55" s="4">
        <v>0</v>
      </c>
      <c r="AQ55" s="4">
        <v>0</v>
      </c>
      <c r="AR55" s="4">
        <v>0</v>
      </c>
      <c r="AS55" s="4">
        <v>0</v>
      </c>
      <c r="AT55" s="4">
        <v>0</v>
      </c>
      <c r="AU55" s="19">
        <v>5107852.62</v>
      </c>
      <c r="AV55" s="4">
        <v>2571645.44</v>
      </c>
      <c r="AW55" s="4">
        <v>153.24844100000001</v>
      </c>
      <c r="AX55" s="4">
        <v>993032.35</v>
      </c>
      <c r="AY55" s="4">
        <v>164.48765499999999</v>
      </c>
      <c r="AZ55" s="4">
        <v>428669.35</v>
      </c>
      <c r="BA55" s="4">
        <v>211.54519400000001</v>
      </c>
      <c r="BB55" s="4">
        <v>47468</v>
      </c>
      <c r="BC55" s="4">
        <v>114.560069</v>
      </c>
      <c r="BD55" s="4">
        <v>0</v>
      </c>
      <c r="BE55" s="4">
        <v>0</v>
      </c>
      <c r="BF55" s="4">
        <v>0</v>
      </c>
      <c r="BG55" s="4">
        <v>0</v>
      </c>
      <c r="BH55" s="4">
        <v>0</v>
      </c>
      <c r="BI55" s="4">
        <v>0</v>
      </c>
      <c r="BJ55" s="4">
        <v>0</v>
      </c>
      <c r="BK55" s="4">
        <v>0</v>
      </c>
      <c r="BL55" s="4">
        <v>0</v>
      </c>
      <c r="BM55" s="4">
        <v>0</v>
      </c>
      <c r="BN55" s="19">
        <v>4040815.14</v>
      </c>
      <c r="BO55" s="19">
        <v>161.74040944577689</v>
      </c>
    </row>
    <row r="56" spans="1:67" ht="20" customHeight="1" x14ac:dyDescent="0.15">
      <c r="A56" s="78">
        <v>42721</v>
      </c>
      <c r="B56" s="78">
        <v>42717</v>
      </c>
      <c r="C56" s="3">
        <v>50</v>
      </c>
      <c r="D56" s="123">
        <v>3548307.03</v>
      </c>
      <c r="E56" s="123">
        <v>1198562.8999999999</v>
      </c>
      <c r="F56" s="123">
        <v>866504.9</v>
      </c>
      <c r="G56" s="123">
        <v>32655.8</v>
      </c>
      <c r="H56" s="4">
        <v>0</v>
      </c>
      <c r="I56" s="123">
        <v>90476.88</v>
      </c>
      <c r="J56" s="4">
        <v>0</v>
      </c>
      <c r="K56" s="4">
        <v>0</v>
      </c>
      <c r="L56" s="4">
        <v>0</v>
      </c>
      <c r="M56" s="58">
        <f t="shared" si="3"/>
        <v>5736507.5099999998</v>
      </c>
      <c r="N56" s="123">
        <v>2356742.65</v>
      </c>
      <c r="O56" s="123">
        <v>147.95638400000001</v>
      </c>
      <c r="P56" s="123">
        <v>936870.5</v>
      </c>
      <c r="Q56" s="123">
        <v>151.60711499999999</v>
      </c>
      <c r="R56" s="123">
        <v>703406.9</v>
      </c>
      <c r="S56" s="123">
        <v>207.846082</v>
      </c>
      <c r="T56" s="123">
        <v>30106.2</v>
      </c>
      <c r="U56" s="123">
        <v>112.73665800000001</v>
      </c>
      <c r="V56" s="4">
        <v>0</v>
      </c>
      <c r="W56" s="4">
        <v>0</v>
      </c>
      <c r="X56" s="123">
        <v>70847.8</v>
      </c>
      <c r="Y56" s="123">
        <v>287.23596400000002</v>
      </c>
      <c r="Z56" s="4">
        <v>0</v>
      </c>
      <c r="AA56" s="4">
        <v>0</v>
      </c>
      <c r="AB56" s="4">
        <v>0</v>
      </c>
      <c r="AC56" s="4">
        <v>0</v>
      </c>
      <c r="AD56" s="4">
        <v>0</v>
      </c>
      <c r="AE56" s="4">
        <v>0</v>
      </c>
      <c r="AF56" s="58">
        <f t="shared" si="4"/>
        <v>4097974.05</v>
      </c>
      <c r="AG56" s="58">
        <f t="shared" si="5"/>
        <v>161.22011091463835</v>
      </c>
      <c r="AI56" s="78">
        <v>42357</v>
      </c>
      <c r="AJ56" s="78">
        <v>42353</v>
      </c>
      <c r="AK56" s="11">
        <v>50</v>
      </c>
      <c r="AL56" s="4">
        <v>3709407.54</v>
      </c>
      <c r="AM56" s="4">
        <v>1346473.4</v>
      </c>
      <c r="AN56" s="4">
        <v>495088.45</v>
      </c>
      <c r="AO56" s="4">
        <v>36836.400000000001</v>
      </c>
      <c r="AP56" s="4">
        <v>0</v>
      </c>
      <c r="AQ56" s="4">
        <v>0</v>
      </c>
      <c r="AR56" s="4">
        <v>0</v>
      </c>
      <c r="AS56" s="4">
        <v>0</v>
      </c>
      <c r="AT56" s="4">
        <v>0</v>
      </c>
      <c r="AU56" s="58">
        <v>5587805.79</v>
      </c>
      <c r="AV56" s="4">
        <v>2869347.71</v>
      </c>
      <c r="AW56" s="4">
        <v>156.005112</v>
      </c>
      <c r="AX56" s="4">
        <v>1140673.8</v>
      </c>
      <c r="AY56" s="4">
        <v>162.601721</v>
      </c>
      <c r="AZ56" s="4">
        <v>459526.15</v>
      </c>
      <c r="BA56" s="4">
        <v>206.75092799999999</v>
      </c>
      <c r="BB56" s="4">
        <v>35082.400000000001</v>
      </c>
      <c r="BC56" s="4">
        <v>108.517473</v>
      </c>
      <c r="BD56" s="4">
        <v>0</v>
      </c>
      <c r="BE56" s="4">
        <v>0</v>
      </c>
      <c r="BF56" s="4">
        <v>0</v>
      </c>
      <c r="BG56" s="4">
        <v>0</v>
      </c>
      <c r="BH56" s="4">
        <v>0</v>
      </c>
      <c r="BI56" s="4">
        <v>0</v>
      </c>
      <c r="BJ56" s="4">
        <v>0</v>
      </c>
      <c r="BK56" s="4">
        <v>0</v>
      </c>
      <c r="BL56" s="4">
        <v>0</v>
      </c>
      <c r="BM56" s="4">
        <v>0</v>
      </c>
      <c r="BN56" s="58">
        <v>4504630.0600000005</v>
      </c>
      <c r="BO56" s="58">
        <v>162.4823649098158</v>
      </c>
    </row>
    <row r="57" spans="1:67" ht="20" customHeight="1" x14ac:dyDescent="0.15">
      <c r="A57" s="78">
        <v>42728</v>
      </c>
      <c r="B57" s="78">
        <v>42724</v>
      </c>
      <c r="C57" s="11">
        <v>51</v>
      </c>
      <c r="D57" s="125">
        <v>3623283.8</v>
      </c>
      <c r="E57" s="125">
        <v>1206912.6000000001</v>
      </c>
      <c r="F57" s="125">
        <v>948672.8</v>
      </c>
      <c r="G57" s="125">
        <v>59606.6</v>
      </c>
      <c r="H57" s="4">
        <v>0</v>
      </c>
      <c r="I57" s="125">
        <v>91097.5</v>
      </c>
      <c r="J57" s="4">
        <v>0</v>
      </c>
      <c r="K57" s="4">
        <v>0</v>
      </c>
      <c r="L57" s="4">
        <v>0</v>
      </c>
      <c r="M57" s="58">
        <f t="shared" si="3"/>
        <v>5929573.2999999998</v>
      </c>
      <c r="N57" s="125">
        <v>2461526.35</v>
      </c>
      <c r="O57" s="125">
        <v>145.687861</v>
      </c>
      <c r="P57" s="125">
        <v>938681.1</v>
      </c>
      <c r="Q57" s="125">
        <v>144.703216</v>
      </c>
      <c r="R57" s="125">
        <v>724712.3</v>
      </c>
      <c r="S57" s="125">
        <v>207.340067</v>
      </c>
      <c r="T57" s="125">
        <v>56479.199999999997</v>
      </c>
      <c r="U57" s="125">
        <v>112.837423</v>
      </c>
      <c r="V57" s="4">
        <v>0</v>
      </c>
      <c r="W57" s="4">
        <v>0</v>
      </c>
      <c r="X57" s="125">
        <v>68701.100000000006</v>
      </c>
      <c r="Y57" s="125">
        <v>258.44128899999998</v>
      </c>
      <c r="Z57" s="4">
        <v>0</v>
      </c>
      <c r="AA57" s="4">
        <v>0</v>
      </c>
      <c r="AB57" s="4">
        <v>0</v>
      </c>
      <c r="AC57" s="4">
        <v>0</v>
      </c>
      <c r="AD57" s="4">
        <v>0</v>
      </c>
      <c r="AE57" s="4">
        <v>0</v>
      </c>
      <c r="AF57" s="58">
        <f t="shared" si="4"/>
        <v>4250100.05</v>
      </c>
      <c r="AG57" s="58">
        <f t="shared" si="5"/>
        <v>157.36917716880538</v>
      </c>
      <c r="AI57" s="78">
        <v>42364</v>
      </c>
      <c r="AJ57" s="78">
        <v>42360</v>
      </c>
      <c r="AK57" s="11">
        <v>51</v>
      </c>
      <c r="AL57" s="4">
        <v>3081903.26</v>
      </c>
      <c r="AM57" s="4">
        <v>1205776.5</v>
      </c>
      <c r="AN57" s="4">
        <v>350291.8</v>
      </c>
      <c r="AO57" s="4">
        <v>46236.800000000003</v>
      </c>
      <c r="AP57" s="4">
        <v>0</v>
      </c>
      <c r="AQ57" s="4">
        <v>0</v>
      </c>
      <c r="AR57" s="4">
        <v>0</v>
      </c>
      <c r="AS57" s="4">
        <v>0</v>
      </c>
      <c r="AT57" s="4">
        <v>0</v>
      </c>
      <c r="AU57" s="58">
        <v>4684208.3599999994</v>
      </c>
      <c r="AV57" s="4">
        <v>2423416.89</v>
      </c>
      <c r="AW57" s="4">
        <v>153.33437000000001</v>
      </c>
      <c r="AX57" s="4">
        <v>1022784.4</v>
      </c>
      <c r="AY57" s="4">
        <v>156.36690100000001</v>
      </c>
      <c r="AZ57" s="4">
        <v>331874.3</v>
      </c>
      <c r="BA57" s="4">
        <v>205.925039</v>
      </c>
      <c r="BB57" s="4">
        <v>46236.800000000003</v>
      </c>
      <c r="BC57" s="4">
        <v>120.883257</v>
      </c>
      <c r="BD57" s="4">
        <v>0</v>
      </c>
      <c r="BE57" s="4">
        <v>0</v>
      </c>
      <c r="BF57" s="4">
        <v>0</v>
      </c>
      <c r="BG57" s="4">
        <v>0</v>
      </c>
      <c r="BH57" s="4">
        <v>0</v>
      </c>
      <c r="BI57" s="4">
        <v>0</v>
      </c>
      <c r="BJ57" s="4">
        <v>0</v>
      </c>
      <c r="BK57" s="4">
        <v>0</v>
      </c>
      <c r="BL57" s="4">
        <v>0</v>
      </c>
      <c r="BM57" s="4">
        <v>0</v>
      </c>
      <c r="BN57" s="58">
        <v>3824312.3899999997</v>
      </c>
      <c r="BO57" s="58">
        <v>158.31688170288544</v>
      </c>
    </row>
    <row r="58" spans="1:67" ht="20" customHeight="1" x14ac:dyDescent="0.15">
      <c r="A58" s="78">
        <v>42735</v>
      </c>
      <c r="B58" s="78"/>
      <c r="C58" s="11">
        <v>52</v>
      </c>
      <c r="D58" s="4">
        <v>0</v>
      </c>
      <c r="E58" s="4">
        <v>0</v>
      </c>
      <c r="F58" s="4">
        <v>0</v>
      </c>
      <c r="G58" s="4">
        <v>0</v>
      </c>
      <c r="H58" s="4">
        <v>0</v>
      </c>
      <c r="I58" s="4">
        <v>0</v>
      </c>
      <c r="J58" s="4">
        <v>0</v>
      </c>
      <c r="K58" s="4">
        <v>0</v>
      </c>
      <c r="L58" s="4">
        <v>0</v>
      </c>
      <c r="M58" s="58">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58">
        <f t="shared" si="4"/>
        <v>0</v>
      </c>
      <c r="AG58" s="58">
        <v>0</v>
      </c>
      <c r="AI58" s="78">
        <v>42371</v>
      </c>
      <c r="AJ58" s="78">
        <v>42367</v>
      </c>
      <c r="AK58" s="11">
        <v>52</v>
      </c>
      <c r="AL58" s="4">
        <v>3449436.65</v>
      </c>
      <c r="AM58" s="4">
        <v>1384239.9</v>
      </c>
      <c r="AN58" s="4">
        <v>314109.09999999998</v>
      </c>
      <c r="AO58" s="4">
        <v>38655.599999999999</v>
      </c>
      <c r="AP58" s="4">
        <v>0</v>
      </c>
      <c r="AQ58" s="4">
        <v>0</v>
      </c>
      <c r="AR58" s="4">
        <v>0</v>
      </c>
      <c r="AS58" s="4">
        <v>0</v>
      </c>
      <c r="AT58" s="4">
        <v>0</v>
      </c>
      <c r="AU58" s="58">
        <v>5186441.2499999991</v>
      </c>
      <c r="AV58" s="4">
        <v>2693643.25</v>
      </c>
      <c r="AW58" s="4">
        <v>147.658793</v>
      </c>
      <c r="AX58" s="4">
        <v>1154949</v>
      </c>
      <c r="AY58" s="4">
        <v>147.431726</v>
      </c>
      <c r="AZ58" s="4">
        <v>291033.59999999998</v>
      </c>
      <c r="BA58" s="4">
        <v>187.07131899999999</v>
      </c>
      <c r="BB58" s="4">
        <v>38238.199999999997</v>
      </c>
      <c r="BC58" s="4">
        <v>113.71474499999999</v>
      </c>
      <c r="BD58" s="4">
        <v>0</v>
      </c>
      <c r="BE58" s="4">
        <v>0</v>
      </c>
      <c r="BF58" s="4">
        <v>0</v>
      </c>
      <c r="BG58" s="4">
        <v>0</v>
      </c>
      <c r="BH58" s="4">
        <v>0</v>
      </c>
      <c r="BI58" s="4">
        <v>0</v>
      </c>
      <c r="BJ58" s="4">
        <v>0</v>
      </c>
      <c r="BK58" s="4">
        <v>0</v>
      </c>
      <c r="BL58" s="4">
        <v>0</v>
      </c>
      <c r="BM58" s="4">
        <v>0</v>
      </c>
      <c r="BN58" s="58">
        <v>4177864.0500000003</v>
      </c>
      <c r="BO58" s="58">
        <v>150.03085659696097</v>
      </c>
    </row>
    <row r="59" spans="1:67" x14ac:dyDescent="0.15">
      <c r="A59" s="21"/>
      <c r="B59" s="1"/>
      <c r="C59" s="1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7"/>
      <c r="AI59" s="21"/>
      <c r="AK59" s="61"/>
    </row>
    <row r="60" spans="1:67" x14ac:dyDescent="0.15">
      <c r="AL60" s="7"/>
    </row>
  </sheetData>
  <mergeCells count="30">
    <mergeCell ref="A3:A5"/>
    <mergeCell ref="BJ4:BK4"/>
    <mergeCell ref="AB4:AC4"/>
    <mergeCell ref="P4:Q4"/>
    <mergeCell ref="R4:S4"/>
    <mergeCell ref="T4:U4"/>
    <mergeCell ref="AL3:AU3"/>
    <mergeCell ref="AV3:BO3"/>
    <mergeCell ref="AI3:AI5"/>
    <mergeCell ref="BH4:BI4"/>
    <mergeCell ref="BL4:BM4"/>
    <mergeCell ref="C2:AC2"/>
    <mergeCell ref="B3:B5"/>
    <mergeCell ref="C3:C5"/>
    <mergeCell ref="N4:O4"/>
    <mergeCell ref="X4:Y4"/>
    <mergeCell ref="D3:M3"/>
    <mergeCell ref="N3:AG3"/>
    <mergeCell ref="V4:W4"/>
    <mergeCell ref="Z4:AA4"/>
    <mergeCell ref="AD4:AE4"/>
    <mergeCell ref="AK2:BK2"/>
    <mergeCell ref="AJ3:AJ5"/>
    <mergeCell ref="AK3:AK5"/>
    <mergeCell ref="AV4:AW4"/>
    <mergeCell ref="AX4:AY4"/>
    <mergeCell ref="AZ4:BA4"/>
    <mergeCell ref="BB4:BC4"/>
    <mergeCell ref="BF4:BG4"/>
    <mergeCell ref="BD4:BE4"/>
  </mergeCells>
  <phoneticPr fontId="6"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O59"/>
  <sheetViews>
    <sheetView topLeftCell="A40" workbookViewId="0">
      <selection activeCell="AF58" sqref="AF58"/>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6640625" style="7" customWidth="1"/>
    <col min="9" max="9" width="10.33203125" style="7" bestFit="1" customWidth="1"/>
    <col min="10" max="10" width="10.33203125" style="7" customWidth="1"/>
    <col min="11" max="11" width="11.1640625" style="7" bestFit="1" customWidth="1"/>
    <col min="12" max="12" width="11.1640625" style="7" customWidth="1"/>
    <col min="13" max="13" width="10.33203125" style="7" customWidth="1"/>
    <col min="14" max="16" width="10.5" style="7" bestFit="1" customWidth="1"/>
    <col min="17" max="21" width="9.33203125" style="7" bestFit="1" customWidth="1"/>
    <col min="22" max="23" width="9.33203125" style="7" customWidth="1"/>
    <col min="24" max="25" width="9.33203125" style="7" bestFit="1" customWidth="1"/>
    <col min="26" max="27" width="9.33203125" style="7" customWidth="1"/>
    <col min="28" max="28" width="9.33203125" style="7" bestFit="1" customWidth="1"/>
    <col min="29" max="29" width="10.5" style="7" bestFit="1" customWidth="1"/>
    <col min="30" max="31" width="9.33203125" style="7" customWidth="1"/>
    <col min="32" max="32" width="10.5" style="7" bestFit="1" customWidth="1"/>
    <col min="33" max="33" width="9.6640625" style="7" bestFit="1" customWidth="1"/>
    <col min="35" max="35" width="9.6640625" bestFit="1" customWidth="1"/>
    <col min="36" max="36" width="12.1640625" bestFit="1" customWidth="1"/>
    <col min="37" max="37" width="9.1640625" style="18"/>
    <col min="38" max="41" width="10.5" bestFit="1" customWidth="1"/>
    <col min="42" max="42" width="10.5" customWidth="1"/>
    <col min="45" max="45" width="11.1640625" bestFit="1" customWidth="1"/>
    <col min="46" max="46" width="11.1640625" customWidth="1"/>
    <col min="47" max="48" width="10.5" bestFit="1" customWidth="1"/>
    <col min="49" max="49" width="9.33203125" bestFit="1" customWidth="1"/>
    <col min="50" max="50" width="10.5" bestFit="1" customWidth="1"/>
    <col min="51" max="53" width="9.33203125" bestFit="1" customWidth="1"/>
    <col min="66" max="66" width="10.5" bestFit="1" customWidth="1"/>
    <col min="67" max="67" width="10" bestFit="1" customWidth="1"/>
  </cols>
  <sheetData>
    <row r="2" spans="1:67" ht="12.75" customHeight="1" x14ac:dyDescent="0.15">
      <c r="B2" s="137" t="s">
        <v>37</v>
      </c>
      <c r="C2" s="138"/>
      <c r="D2" s="138"/>
      <c r="E2" s="138"/>
      <c r="F2" s="138"/>
      <c r="G2" s="138"/>
      <c r="H2" s="138"/>
      <c r="I2" s="138"/>
      <c r="J2" s="138"/>
      <c r="K2" s="138"/>
      <c r="L2" s="138"/>
      <c r="M2" s="138"/>
      <c r="N2" s="139"/>
      <c r="O2" s="139"/>
      <c r="P2" s="139"/>
      <c r="Q2" s="139"/>
      <c r="R2" s="139"/>
      <c r="S2" s="139"/>
      <c r="T2" s="139"/>
      <c r="U2" s="139"/>
      <c r="V2" s="139"/>
      <c r="W2" s="139"/>
      <c r="X2" s="139"/>
      <c r="Y2" s="139"/>
      <c r="Z2" s="139"/>
      <c r="AA2" s="139"/>
      <c r="AB2" s="139"/>
      <c r="AC2" s="139"/>
      <c r="AD2" s="29"/>
      <c r="AE2" s="29"/>
      <c r="AF2" s="49"/>
      <c r="AG2" s="49"/>
      <c r="AJ2" s="137" t="s">
        <v>22</v>
      </c>
      <c r="AK2" s="138"/>
      <c r="AL2" s="138"/>
      <c r="AM2" s="138"/>
      <c r="AN2" s="138"/>
      <c r="AO2" s="138"/>
      <c r="AP2" s="138"/>
      <c r="AQ2" s="138"/>
      <c r="AR2" s="138"/>
      <c r="AS2" s="138"/>
      <c r="AT2" s="138"/>
      <c r="AU2" s="138"/>
      <c r="AV2" s="139"/>
      <c r="AW2" s="139"/>
      <c r="AX2" s="139"/>
      <c r="AY2" s="139"/>
      <c r="AZ2" s="139"/>
      <c r="BA2" s="139"/>
      <c r="BB2" s="139"/>
      <c r="BC2" s="139"/>
      <c r="BD2" s="139"/>
      <c r="BE2" s="139"/>
      <c r="BF2" s="139"/>
      <c r="BG2" s="139"/>
      <c r="BH2" s="139"/>
      <c r="BI2" s="139"/>
      <c r="BJ2" s="139"/>
      <c r="BK2" s="139"/>
      <c r="BL2" s="29"/>
      <c r="BM2" s="29"/>
    </row>
    <row r="3" spans="1:67" ht="33" customHeight="1" x14ac:dyDescent="0.15">
      <c r="A3" s="136" t="s">
        <v>14</v>
      </c>
      <c r="B3" s="136" t="s">
        <v>9</v>
      </c>
      <c r="C3" s="136" t="s">
        <v>30</v>
      </c>
      <c r="D3" s="146" t="s">
        <v>10</v>
      </c>
      <c r="E3" s="147"/>
      <c r="F3" s="147"/>
      <c r="G3" s="147"/>
      <c r="H3" s="147"/>
      <c r="I3" s="147"/>
      <c r="J3" s="147"/>
      <c r="K3" s="147"/>
      <c r="L3" s="147"/>
      <c r="M3" s="148"/>
      <c r="N3" s="140" t="s">
        <v>1</v>
      </c>
      <c r="O3" s="140"/>
      <c r="P3" s="140"/>
      <c r="Q3" s="140"/>
      <c r="R3" s="140"/>
      <c r="S3" s="140"/>
      <c r="T3" s="140"/>
      <c r="U3" s="140"/>
      <c r="V3" s="140"/>
      <c r="W3" s="140"/>
      <c r="X3" s="140"/>
      <c r="Y3" s="140"/>
      <c r="Z3" s="140"/>
      <c r="AA3" s="140"/>
      <c r="AB3" s="140"/>
      <c r="AC3" s="140"/>
      <c r="AD3" s="140"/>
      <c r="AE3" s="140"/>
      <c r="AF3" s="140"/>
      <c r="AG3" s="140"/>
      <c r="AI3" s="136" t="s">
        <v>14</v>
      </c>
      <c r="AJ3" s="136" t="s">
        <v>9</v>
      </c>
      <c r="AK3" s="136" t="s">
        <v>30</v>
      </c>
      <c r="AL3" s="146" t="s">
        <v>10</v>
      </c>
      <c r="AM3" s="147"/>
      <c r="AN3" s="147"/>
      <c r="AO3" s="147"/>
      <c r="AP3" s="147"/>
      <c r="AQ3" s="147"/>
      <c r="AR3" s="147"/>
      <c r="AS3" s="147"/>
      <c r="AT3" s="147"/>
      <c r="AU3" s="147"/>
      <c r="AV3" s="135" t="s">
        <v>1</v>
      </c>
      <c r="AW3" s="135"/>
      <c r="AX3" s="135"/>
      <c r="AY3" s="135"/>
      <c r="AZ3" s="135"/>
      <c r="BA3" s="135"/>
      <c r="BB3" s="135"/>
      <c r="BC3" s="135"/>
      <c r="BD3" s="135"/>
      <c r="BE3" s="135"/>
      <c r="BF3" s="135"/>
      <c r="BG3" s="135"/>
      <c r="BH3" s="135"/>
      <c r="BI3" s="135"/>
      <c r="BJ3" s="135"/>
      <c r="BK3" s="135"/>
      <c r="BL3" s="135"/>
      <c r="BM3" s="135"/>
      <c r="BN3" s="135"/>
      <c r="BO3" s="135"/>
    </row>
    <row r="4" spans="1:67" ht="33" customHeight="1" x14ac:dyDescent="0.15">
      <c r="A4" s="136"/>
      <c r="B4" s="136"/>
      <c r="C4" s="136"/>
      <c r="D4" s="52" t="s">
        <v>3</v>
      </c>
      <c r="E4" s="52" t="s">
        <v>4</v>
      </c>
      <c r="F4" s="52" t="s">
        <v>5</v>
      </c>
      <c r="G4" s="52" t="s">
        <v>6</v>
      </c>
      <c r="H4" s="52" t="s">
        <v>16</v>
      </c>
      <c r="I4" s="51" t="s">
        <v>7</v>
      </c>
      <c r="J4" s="51" t="s">
        <v>8</v>
      </c>
      <c r="K4" s="5" t="s">
        <v>13</v>
      </c>
      <c r="L4" s="5" t="s">
        <v>45</v>
      </c>
      <c r="M4" s="149" t="s">
        <v>35</v>
      </c>
      <c r="N4" s="140" t="s">
        <v>3</v>
      </c>
      <c r="O4" s="140"/>
      <c r="P4" s="140" t="s">
        <v>4</v>
      </c>
      <c r="Q4" s="140"/>
      <c r="R4" s="140" t="s">
        <v>5</v>
      </c>
      <c r="S4" s="140"/>
      <c r="T4" s="140" t="s">
        <v>6</v>
      </c>
      <c r="U4" s="140"/>
      <c r="V4" s="140" t="s">
        <v>16</v>
      </c>
      <c r="W4" s="140"/>
      <c r="X4" s="140" t="s">
        <v>7</v>
      </c>
      <c r="Y4" s="140"/>
      <c r="Z4" s="140" t="s">
        <v>8</v>
      </c>
      <c r="AA4" s="140"/>
      <c r="AB4" s="135" t="s">
        <v>13</v>
      </c>
      <c r="AC4" s="135"/>
      <c r="AD4" s="135" t="s">
        <v>45</v>
      </c>
      <c r="AE4" s="135"/>
      <c r="AF4" s="42"/>
      <c r="AG4" s="42"/>
      <c r="AI4" s="136"/>
      <c r="AJ4" s="136"/>
      <c r="AK4" s="136"/>
      <c r="AL4" s="2" t="s">
        <v>3</v>
      </c>
      <c r="AM4" s="2" t="s">
        <v>4</v>
      </c>
      <c r="AN4" s="2" t="s">
        <v>5</v>
      </c>
      <c r="AO4" s="2" t="s">
        <v>6</v>
      </c>
      <c r="AP4" s="52" t="s">
        <v>16</v>
      </c>
      <c r="AQ4" s="5" t="s">
        <v>7</v>
      </c>
      <c r="AR4" s="5" t="s">
        <v>8</v>
      </c>
      <c r="AS4" s="5" t="s">
        <v>13</v>
      </c>
      <c r="AT4" s="5" t="s">
        <v>45</v>
      </c>
      <c r="AU4" s="34"/>
      <c r="AV4" s="135" t="s">
        <v>3</v>
      </c>
      <c r="AW4" s="135"/>
      <c r="AX4" s="135" t="s">
        <v>4</v>
      </c>
      <c r="AY4" s="135"/>
      <c r="AZ4" s="135" t="s">
        <v>5</v>
      </c>
      <c r="BA4" s="135"/>
      <c r="BB4" s="135" t="s">
        <v>6</v>
      </c>
      <c r="BC4" s="135"/>
      <c r="BD4" s="140" t="s">
        <v>16</v>
      </c>
      <c r="BE4" s="140"/>
      <c r="BF4" s="135" t="s">
        <v>7</v>
      </c>
      <c r="BG4" s="135"/>
      <c r="BH4" s="135" t="s">
        <v>8</v>
      </c>
      <c r="BI4" s="135"/>
      <c r="BJ4" s="135" t="s">
        <v>13</v>
      </c>
      <c r="BK4" s="135"/>
      <c r="BL4" s="135" t="s">
        <v>45</v>
      </c>
      <c r="BM4" s="135"/>
      <c r="BN4" s="34"/>
      <c r="BO4" s="34"/>
    </row>
    <row r="5" spans="1:67" ht="29.25" customHeight="1" x14ac:dyDescent="0.15">
      <c r="A5" s="136"/>
      <c r="B5" s="136"/>
      <c r="C5" s="136"/>
      <c r="D5" s="51" t="s">
        <v>0</v>
      </c>
      <c r="E5" s="51" t="s">
        <v>0</v>
      </c>
      <c r="F5" s="51" t="s">
        <v>0</v>
      </c>
      <c r="G5" s="51" t="s">
        <v>0</v>
      </c>
      <c r="H5" s="51" t="s">
        <v>0</v>
      </c>
      <c r="I5" s="51" t="s">
        <v>0</v>
      </c>
      <c r="J5" s="51" t="s">
        <v>0</v>
      </c>
      <c r="K5" s="54" t="s">
        <v>0</v>
      </c>
      <c r="L5" s="54" t="s">
        <v>0</v>
      </c>
      <c r="M5" s="150"/>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36"/>
      <c r="AJ5" s="136"/>
      <c r="AK5" s="136"/>
      <c r="AL5" s="5" t="s">
        <v>0</v>
      </c>
      <c r="AM5" s="5" t="s">
        <v>0</v>
      </c>
      <c r="AN5" s="5" t="s">
        <v>0</v>
      </c>
      <c r="AO5" s="5" t="s">
        <v>0</v>
      </c>
      <c r="AP5" s="51" t="s">
        <v>0</v>
      </c>
      <c r="AQ5" s="5" t="s">
        <v>0</v>
      </c>
      <c r="AR5" s="5" t="s">
        <v>0</v>
      </c>
      <c r="AS5" s="5" t="s">
        <v>0</v>
      </c>
      <c r="AT5" s="5" t="s">
        <v>0</v>
      </c>
      <c r="AU5" s="35" t="s">
        <v>17</v>
      </c>
      <c r="AV5" s="5" t="s">
        <v>0</v>
      </c>
      <c r="AW5" s="5" t="s">
        <v>2</v>
      </c>
      <c r="AX5" s="5" t="s">
        <v>0</v>
      </c>
      <c r="AY5" s="5" t="s">
        <v>2</v>
      </c>
      <c r="AZ5" s="5" t="s">
        <v>0</v>
      </c>
      <c r="BA5" s="5" t="s">
        <v>2</v>
      </c>
      <c r="BB5" s="5" t="s">
        <v>0</v>
      </c>
      <c r="BC5" s="5" t="s">
        <v>2</v>
      </c>
      <c r="BD5" s="51" t="s">
        <v>0</v>
      </c>
      <c r="BE5" s="51" t="s">
        <v>2</v>
      </c>
      <c r="BF5" s="5" t="s">
        <v>0</v>
      </c>
      <c r="BG5" s="5" t="s">
        <v>2</v>
      </c>
      <c r="BH5" s="5" t="s">
        <v>0</v>
      </c>
      <c r="BI5" s="5" t="s">
        <v>2</v>
      </c>
      <c r="BJ5" s="5" t="s">
        <v>0</v>
      </c>
      <c r="BK5" s="5" t="s">
        <v>2</v>
      </c>
      <c r="BL5" s="5" t="s">
        <v>0</v>
      </c>
      <c r="BM5" s="5" t="s">
        <v>2</v>
      </c>
      <c r="BN5" s="35" t="s">
        <v>19</v>
      </c>
      <c r="BO5" s="35" t="s">
        <v>20</v>
      </c>
    </row>
    <row r="6" spans="1:67" ht="29.25" customHeight="1" x14ac:dyDescent="0.15">
      <c r="A6" s="17"/>
      <c r="B6" s="17"/>
      <c r="C6" s="17"/>
      <c r="D6" s="51"/>
      <c r="E6" s="51"/>
      <c r="F6" s="51"/>
      <c r="G6" s="51"/>
      <c r="H6" s="51"/>
      <c r="I6" s="51"/>
      <c r="J6" s="51"/>
      <c r="K6" s="54"/>
      <c r="L6" s="54"/>
      <c r="M6" s="71"/>
      <c r="N6" s="51"/>
      <c r="O6" s="51"/>
      <c r="P6" s="51"/>
      <c r="Q6" s="51"/>
      <c r="R6" s="51"/>
      <c r="S6" s="51"/>
      <c r="T6" s="51"/>
      <c r="U6" s="51"/>
      <c r="V6" s="51"/>
      <c r="W6" s="51"/>
      <c r="X6" s="51"/>
      <c r="Y6" s="51"/>
      <c r="Z6" s="51"/>
      <c r="AA6" s="51"/>
      <c r="AB6" s="51"/>
      <c r="AC6" s="51"/>
      <c r="AD6" s="54"/>
      <c r="AE6" s="54"/>
      <c r="AF6" s="35"/>
      <c r="AG6" s="35"/>
      <c r="AI6" s="17"/>
      <c r="AJ6" s="17"/>
      <c r="AK6" s="17"/>
      <c r="AL6" s="5"/>
      <c r="AM6" s="5"/>
      <c r="AN6" s="5"/>
      <c r="AO6" s="5"/>
      <c r="AP6" s="51"/>
      <c r="AQ6" s="5"/>
      <c r="AR6" s="5"/>
      <c r="AS6" s="5"/>
      <c r="AT6" s="91"/>
      <c r="AU6" s="73"/>
      <c r="AV6" s="5"/>
      <c r="AW6" s="5"/>
      <c r="AX6" s="5"/>
      <c r="AY6" s="5"/>
      <c r="AZ6" s="5"/>
      <c r="BA6" s="5"/>
      <c r="BB6" s="5"/>
      <c r="BC6" s="5"/>
      <c r="BD6" s="51"/>
      <c r="BE6" s="51"/>
      <c r="BF6" s="5"/>
      <c r="BG6" s="5"/>
      <c r="BH6" s="5"/>
      <c r="BI6" s="5"/>
      <c r="BJ6" s="5"/>
      <c r="BK6" s="5"/>
      <c r="BL6" s="90"/>
      <c r="BM6" s="90"/>
      <c r="BN6" s="35"/>
      <c r="BO6" s="35"/>
    </row>
    <row r="7" spans="1:67" ht="20" customHeight="1" x14ac:dyDescent="0.15">
      <c r="A7" s="78">
        <v>42378</v>
      </c>
      <c r="B7" s="78">
        <v>42374</v>
      </c>
      <c r="C7" s="3">
        <v>1</v>
      </c>
      <c r="D7" s="4">
        <v>4675589.9000000004</v>
      </c>
      <c r="E7" s="4">
        <v>1792203.8</v>
      </c>
      <c r="F7" s="4">
        <v>11446.5</v>
      </c>
      <c r="G7" s="4">
        <v>0</v>
      </c>
      <c r="H7" s="4">
        <v>0</v>
      </c>
      <c r="I7" s="4">
        <v>0</v>
      </c>
      <c r="J7" s="4">
        <v>0</v>
      </c>
      <c r="K7" s="4">
        <v>0</v>
      </c>
      <c r="L7" s="4">
        <v>0</v>
      </c>
      <c r="M7" s="33">
        <f t="shared" ref="M7:M16" si="0">SUM(D7:L7)</f>
        <v>6479240.2000000002</v>
      </c>
      <c r="N7" s="4">
        <v>3451370.8</v>
      </c>
      <c r="O7" s="4">
        <v>127.87424</v>
      </c>
      <c r="P7" s="4">
        <v>1393255.8</v>
      </c>
      <c r="Q7" s="4">
        <v>132.34213600000001</v>
      </c>
      <c r="R7" s="4">
        <v>9782.7999999999993</v>
      </c>
      <c r="S7" s="4">
        <v>153.02328499999999</v>
      </c>
      <c r="T7" s="4">
        <v>0</v>
      </c>
      <c r="U7" s="4">
        <v>0</v>
      </c>
      <c r="V7" s="4">
        <v>0</v>
      </c>
      <c r="W7" s="4">
        <v>0</v>
      </c>
      <c r="X7" s="4">
        <v>0</v>
      </c>
      <c r="Y7" s="4">
        <v>0</v>
      </c>
      <c r="Z7" s="4">
        <v>0</v>
      </c>
      <c r="AA7" s="4">
        <v>0</v>
      </c>
      <c r="AB7" s="4">
        <v>0</v>
      </c>
      <c r="AC7" s="4">
        <v>0</v>
      </c>
      <c r="AD7" s="4">
        <v>0</v>
      </c>
      <c r="AE7" s="4">
        <v>0</v>
      </c>
      <c r="AF7" s="19">
        <f t="shared" ref="AF7:AF16" si="1">N7+P7+R7+T7+X7+Z7+AB7+AD7</f>
        <v>4854409.3999999994</v>
      </c>
      <c r="AG7" s="19">
        <f t="shared" ref="AG7:AG16" si="2">(N7*O7+P7*Q7+R7*S7+T7*U7+X7*Y7+Z7*AA7+AB7*AC7+AD7*AE7)/AF7</f>
        <v>129.2072446067443</v>
      </c>
      <c r="AI7" s="78">
        <v>42014</v>
      </c>
      <c r="AJ7" s="78">
        <v>42011</v>
      </c>
      <c r="AK7" s="3">
        <v>1</v>
      </c>
      <c r="AL7" s="4">
        <v>4317442.9000000004</v>
      </c>
      <c r="AM7" s="4">
        <v>1490672.7</v>
      </c>
      <c r="AN7" s="4">
        <v>11918.7</v>
      </c>
      <c r="AO7" s="4">
        <v>0</v>
      </c>
      <c r="AP7" s="4">
        <v>0</v>
      </c>
      <c r="AQ7" s="4">
        <v>0</v>
      </c>
      <c r="AR7" s="4">
        <v>0</v>
      </c>
      <c r="AS7" s="4">
        <v>0</v>
      </c>
      <c r="AT7" s="4">
        <v>0</v>
      </c>
      <c r="AU7" s="19">
        <v>5820034.3000000007</v>
      </c>
      <c r="AV7" s="4">
        <v>3054129</v>
      </c>
      <c r="AW7" s="4">
        <v>112.32726599999999</v>
      </c>
      <c r="AX7" s="4">
        <v>1011723.9</v>
      </c>
      <c r="AY7" s="4">
        <v>117.0382</v>
      </c>
      <c r="AZ7" s="4">
        <v>11343.7</v>
      </c>
      <c r="BA7" s="4">
        <v>148.69524000000001</v>
      </c>
      <c r="BB7" s="4">
        <v>0</v>
      </c>
      <c r="BC7" s="4">
        <v>0</v>
      </c>
      <c r="BD7" s="4">
        <v>0</v>
      </c>
      <c r="BE7" s="4">
        <v>0</v>
      </c>
      <c r="BF7" s="4">
        <v>0</v>
      </c>
      <c r="BG7" s="4">
        <v>0</v>
      </c>
      <c r="BH7" s="4">
        <v>0</v>
      </c>
      <c r="BI7" s="4">
        <v>0</v>
      </c>
      <c r="BJ7" s="4">
        <v>0</v>
      </c>
      <c r="BK7" s="4">
        <v>0</v>
      </c>
      <c r="BL7" s="4">
        <v>0</v>
      </c>
      <c r="BM7" s="4">
        <v>0</v>
      </c>
      <c r="BN7" s="19">
        <v>4077196.6</v>
      </c>
      <c r="BO7" s="19">
        <v>113.59743087401819</v>
      </c>
    </row>
    <row r="8" spans="1:67" ht="20" customHeight="1" x14ac:dyDescent="0.15">
      <c r="A8" s="78">
        <v>42385</v>
      </c>
      <c r="B8" s="78">
        <v>42381</v>
      </c>
      <c r="C8" s="3">
        <v>2</v>
      </c>
      <c r="D8" s="4">
        <v>1713211.9</v>
      </c>
      <c r="E8" s="4">
        <v>943801.1</v>
      </c>
      <c r="F8" s="4">
        <v>14599.3</v>
      </c>
      <c r="G8" s="4">
        <v>0</v>
      </c>
      <c r="H8" s="4">
        <v>0</v>
      </c>
      <c r="I8" s="4">
        <v>0</v>
      </c>
      <c r="J8" s="4">
        <v>0</v>
      </c>
      <c r="K8" s="4">
        <v>0</v>
      </c>
      <c r="L8" s="4">
        <v>0</v>
      </c>
      <c r="M8" s="33">
        <f t="shared" si="0"/>
        <v>2671612.2999999998</v>
      </c>
      <c r="N8" s="4">
        <v>1278337</v>
      </c>
      <c r="O8" s="4">
        <v>127.22759600000001</v>
      </c>
      <c r="P8" s="4">
        <v>742536.6</v>
      </c>
      <c r="Q8" s="4">
        <v>130.894497</v>
      </c>
      <c r="R8" s="4">
        <v>10538.9</v>
      </c>
      <c r="S8" s="4">
        <v>155.658693</v>
      </c>
      <c r="T8" s="4">
        <v>0</v>
      </c>
      <c r="U8" s="4">
        <v>0</v>
      </c>
      <c r="V8" s="4">
        <v>0</v>
      </c>
      <c r="W8" s="4">
        <v>0</v>
      </c>
      <c r="X8" s="4">
        <v>0</v>
      </c>
      <c r="Y8" s="4">
        <v>0</v>
      </c>
      <c r="Z8" s="4">
        <v>0</v>
      </c>
      <c r="AA8" s="4">
        <v>0</v>
      </c>
      <c r="AB8" s="4">
        <v>0</v>
      </c>
      <c r="AC8" s="4">
        <v>0</v>
      </c>
      <c r="AD8" s="4">
        <v>0</v>
      </c>
      <c r="AE8" s="4">
        <v>0</v>
      </c>
      <c r="AF8" s="19">
        <f t="shared" si="1"/>
        <v>2031412.5</v>
      </c>
      <c r="AG8" s="19">
        <f t="shared" si="2"/>
        <v>128.7154477727197</v>
      </c>
      <c r="AI8" s="78">
        <v>42021</v>
      </c>
      <c r="AJ8" s="78">
        <v>42020</v>
      </c>
      <c r="AK8" s="3">
        <v>2</v>
      </c>
      <c r="AL8" s="4">
        <v>1485375.2</v>
      </c>
      <c r="AM8" s="4">
        <v>626795.4</v>
      </c>
      <c r="AN8" s="4">
        <v>8039.4</v>
      </c>
      <c r="AO8" s="4">
        <v>0</v>
      </c>
      <c r="AP8" s="4">
        <v>0</v>
      </c>
      <c r="AQ8" s="4">
        <v>0</v>
      </c>
      <c r="AR8" s="4">
        <v>0</v>
      </c>
      <c r="AS8" s="4">
        <v>0</v>
      </c>
      <c r="AT8" s="4">
        <v>0</v>
      </c>
      <c r="AU8" s="19">
        <v>2120210</v>
      </c>
      <c r="AV8" s="4">
        <v>1126757.8999999999</v>
      </c>
      <c r="AW8" s="4">
        <v>121.066509</v>
      </c>
      <c r="AX8" s="4">
        <v>532131.4</v>
      </c>
      <c r="AY8" s="4">
        <v>125.207213</v>
      </c>
      <c r="AZ8" s="4">
        <v>8039.4</v>
      </c>
      <c r="BA8" s="4">
        <v>181.43299200000001</v>
      </c>
      <c r="BB8" s="4">
        <v>0</v>
      </c>
      <c r="BC8" s="4">
        <v>0</v>
      </c>
      <c r="BD8" s="4">
        <v>0</v>
      </c>
      <c r="BE8" s="4">
        <v>0</v>
      </c>
      <c r="BF8" s="4">
        <v>0</v>
      </c>
      <c r="BG8" s="4">
        <v>0</v>
      </c>
      <c r="BH8" s="4">
        <v>0</v>
      </c>
      <c r="BI8" s="4">
        <v>0</v>
      </c>
      <c r="BJ8" s="4">
        <v>0</v>
      </c>
      <c r="BK8" s="4">
        <v>0</v>
      </c>
      <c r="BL8" s="4">
        <v>0</v>
      </c>
      <c r="BM8" s="4">
        <v>0</v>
      </c>
      <c r="BN8" s="19">
        <v>1666928.6999999997</v>
      </c>
      <c r="BO8" s="19">
        <v>122.6794807605413</v>
      </c>
    </row>
    <row r="9" spans="1:67" ht="20" customHeight="1" x14ac:dyDescent="0.15">
      <c r="A9" s="78">
        <v>42392</v>
      </c>
      <c r="B9" s="78">
        <v>42388</v>
      </c>
      <c r="C9" s="3">
        <v>3</v>
      </c>
      <c r="D9" s="4">
        <v>4383979.5</v>
      </c>
      <c r="E9" s="4">
        <v>1495639.6</v>
      </c>
      <c r="F9" s="4">
        <v>11087.5</v>
      </c>
      <c r="G9" s="4">
        <v>0</v>
      </c>
      <c r="H9" s="4">
        <v>0</v>
      </c>
      <c r="I9" s="4">
        <v>0</v>
      </c>
      <c r="J9" s="4">
        <v>0</v>
      </c>
      <c r="K9" s="4">
        <v>0</v>
      </c>
      <c r="L9" s="4">
        <v>0</v>
      </c>
      <c r="M9" s="33">
        <f t="shared" si="0"/>
        <v>5890706.5999999996</v>
      </c>
      <c r="N9" s="4">
        <v>2947282.1</v>
      </c>
      <c r="O9" s="4">
        <v>112.806527</v>
      </c>
      <c r="P9" s="4">
        <v>1195943.1000000001</v>
      </c>
      <c r="Q9" s="4">
        <v>121.586372</v>
      </c>
      <c r="R9" s="4">
        <v>10869.2</v>
      </c>
      <c r="S9" s="4">
        <v>151.04417900000001</v>
      </c>
      <c r="T9" s="4">
        <v>0</v>
      </c>
      <c r="U9" s="4">
        <v>0</v>
      </c>
      <c r="V9" s="4">
        <v>0</v>
      </c>
      <c r="W9" s="4">
        <v>0</v>
      </c>
      <c r="X9" s="4">
        <v>0</v>
      </c>
      <c r="Y9" s="4">
        <v>0</v>
      </c>
      <c r="Z9" s="4">
        <v>0</v>
      </c>
      <c r="AA9" s="4">
        <v>0</v>
      </c>
      <c r="AB9" s="4">
        <v>0</v>
      </c>
      <c r="AC9" s="4">
        <v>0</v>
      </c>
      <c r="AD9" s="4">
        <v>0</v>
      </c>
      <c r="AE9" s="4">
        <v>0</v>
      </c>
      <c r="AF9" s="19">
        <f t="shared" si="1"/>
        <v>4154094.4000000004</v>
      </c>
      <c r="AG9" s="19">
        <f t="shared" si="2"/>
        <v>115.43424959916334</v>
      </c>
      <c r="AI9" s="78">
        <v>42028</v>
      </c>
      <c r="AJ9" s="78">
        <v>42025</v>
      </c>
      <c r="AK9" s="3">
        <v>3</v>
      </c>
      <c r="AL9" s="4">
        <v>4095588.2</v>
      </c>
      <c r="AM9" s="4">
        <v>1831116.9</v>
      </c>
      <c r="AN9" s="4">
        <v>11412.3</v>
      </c>
      <c r="AO9" s="4">
        <v>0</v>
      </c>
      <c r="AP9" s="4">
        <v>0</v>
      </c>
      <c r="AQ9" s="4">
        <v>0</v>
      </c>
      <c r="AR9" s="4">
        <v>0</v>
      </c>
      <c r="AS9" s="4">
        <v>0</v>
      </c>
      <c r="AT9" s="4">
        <v>0</v>
      </c>
      <c r="AU9" s="19">
        <v>5938117.3999999994</v>
      </c>
      <c r="AV9" s="4">
        <v>2447893.7000000002</v>
      </c>
      <c r="AW9" s="4">
        <v>105.507069</v>
      </c>
      <c r="AX9" s="4">
        <v>1227753.6000000001</v>
      </c>
      <c r="AY9" s="4">
        <v>114.58767400000001</v>
      </c>
      <c r="AZ9" s="4">
        <v>10501.3</v>
      </c>
      <c r="BA9" s="4">
        <v>136.467456</v>
      </c>
      <c r="BB9" s="4">
        <v>0</v>
      </c>
      <c r="BC9" s="4">
        <v>0</v>
      </c>
      <c r="BD9" s="4">
        <v>0</v>
      </c>
      <c r="BE9" s="4">
        <v>0</v>
      </c>
      <c r="BF9" s="4">
        <v>0</v>
      </c>
      <c r="BG9" s="4">
        <v>0</v>
      </c>
      <c r="BH9" s="4">
        <v>0</v>
      </c>
      <c r="BI9" s="4">
        <v>0</v>
      </c>
      <c r="BJ9" s="4">
        <v>0</v>
      </c>
      <c r="BK9" s="4">
        <v>0</v>
      </c>
      <c r="BL9" s="4">
        <v>0</v>
      </c>
      <c r="BM9" s="4">
        <v>0</v>
      </c>
      <c r="BN9" s="19">
        <v>3686148.6</v>
      </c>
      <c r="BO9" s="19">
        <v>108.61976765542889</v>
      </c>
    </row>
    <row r="10" spans="1:67" ht="20" customHeight="1" x14ac:dyDescent="0.15">
      <c r="A10" s="78">
        <v>42399</v>
      </c>
      <c r="B10" s="78">
        <v>42395</v>
      </c>
      <c r="C10" s="3">
        <v>4</v>
      </c>
      <c r="D10" s="4">
        <v>2865200.3</v>
      </c>
      <c r="E10" s="4">
        <v>891447.1</v>
      </c>
      <c r="F10" s="4">
        <v>5479.5</v>
      </c>
      <c r="G10" s="4">
        <v>0</v>
      </c>
      <c r="H10" s="4">
        <v>0</v>
      </c>
      <c r="I10" s="4">
        <v>0</v>
      </c>
      <c r="J10" s="4">
        <v>0</v>
      </c>
      <c r="K10" s="4">
        <v>0</v>
      </c>
      <c r="L10" s="4">
        <v>0</v>
      </c>
      <c r="M10" s="33">
        <f t="shared" si="0"/>
        <v>3762126.9</v>
      </c>
      <c r="N10" s="4">
        <v>1916813.4</v>
      </c>
      <c r="O10" s="4">
        <v>114.786136</v>
      </c>
      <c r="P10" s="4">
        <v>745300.6</v>
      </c>
      <c r="Q10" s="4">
        <v>118.030207</v>
      </c>
      <c r="R10" s="4">
        <v>5479.5</v>
      </c>
      <c r="S10" s="4">
        <v>138.51576700000001</v>
      </c>
      <c r="T10" s="4">
        <v>0</v>
      </c>
      <c r="U10" s="4">
        <v>0</v>
      </c>
      <c r="V10" s="4">
        <v>0</v>
      </c>
      <c r="W10" s="4">
        <v>0</v>
      </c>
      <c r="X10" s="4">
        <v>0</v>
      </c>
      <c r="Y10" s="4">
        <v>0</v>
      </c>
      <c r="Z10" s="4">
        <v>0</v>
      </c>
      <c r="AA10" s="4">
        <v>0</v>
      </c>
      <c r="AB10" s="4">
        <v>0</v>
      </c>
      <c r="AC10" s="4">
        <v>0</v>
      </c>
      <c r="AD10" s="4">
        <v>0</v>
      </c>
      <c r="AE10" s="4">
        <v>0</v>
      </c>
      <c r="AF10" s="19">
        <f t="shared" si="1"/>
        <v>2667593.5</v>
      </c>
      <c r="AG10" s="19">
        <f t="shared" si="2"/>
        <v>115.74124200689614</v>
      </c>
      <c r="AI10" s="78">
        <v>42035</v>
      </c>
      <c r="AJ10" s="78">
        <v>42032</v>
      </c>
      <c r="AK10" s="3">
        <v>4</v>
      </c>
      <c r="AL10" s="4">
        <v>2475703.2999999998</v>
      </c>
      <c r="AM10" s="4">
        <v>1015064.2</v>
      </c>
      <c r="AN10" s="4">
        <v>1647</v>
      </c>
      <c r="AO10" s="4">
        <v>0</v>
      </c>
      <c r="AP10" s="4">
        <v>0</v>
      </c>
      <c r="AQ10" s="4">
        <v>0</v>
      </c>
      <c r="AR10" s="4">
        <v>0</v>
      </c>
      <c r="AS10" s="4">
        <v>0</v>
      </c>
      <c r="AT10" s="4">
        <v>0</v>
      </c>
      <c r="AU10" s="19">
        <v>3492414.5</v>
      </c>
      <c r="AV10" s="4">
        <v>1460096.7</v>
      </c>
      <c r="AW10" s="4">
        <v>104.7495</v>
      </c>
      <c r="AX10" s="4">
        <v>702360.8</v>
      </c>
      <c r="AY10" s="4">
        <v>106.866361</v>
      </c>
      <c r="AZ10" s="4">
        <v>1647</v>
      </c>
      <c r="BA10" s="4">
        <v>112.390163</v>
      </c>
      <c r="BB10" s="4">
        <v>0</v>
      </c>
      <c r="BC10" s="4">
        <v>0</v>
      </c>
      <c r="BD10" s="4">
        <v>0</v>
      </c>
      <c r="BE10" s="4">
        <v>0</v>
      </c>
      <c r="BF10" s="4">
        <v>0</v>
      </c>
      <c r="BG10" s="4">
        <v>0</v>
      </c>
      <c r="BH10" s="4">
        <v>0</v>
      </c>
      <c r="BI10" s="4">
        <v>0</v>
      </c>
      <c r="BJ10" s="4">
        <v>0</v>
      </c>
      <c r="BK10" s="4">
        <v>0</v>
      </c>
      <c r="BL10" s="4">
        <v>0</v>
      </c>
      <c r="BM10" s="4">
        <v>0</v>
      </c>
      <c r="BN10" s="19">
        <v>2164104.5</v>
      </c>
      <c r="BO10" s="19">
        <v>105.44234286290693</v>
      </c>
    </row>
    <row r="11" spans="1:67" ht="20" customHeight="1" x14ac:dyDescent="0.15">
      <c r="A11" s="78">
        <v>42406</v>
      </c>
      <c r="B11" s="78">
        <v>42402</v>
      </c>
      <c r="C11" s="3">
        <v>5</v>
      </c>
      <c r="D11" s="4">
        <v>2735166.1</v>
      </c>
      <c r="E11" s="4">
        <v>721424.2</v>
      </c>
      <c r="F11" s="4">
        <v>3835.8</v>
      </c>
      <c r="G11" s="4">
        <v>0</v>
      </c>
      <c r="H11" s="4">
        <v>0</v>
      </c>
      <c r="I11" s="4">
        <v>0</v>
      </c>
      <c r="J11" s="4">
        <v>0</v>
      </c>
      <c r="K11" s="4">
        <v>0</v>
      </c>
      <c r="L11" s="4">
        <v>0</v>
      </c>
      <c r="M11" s="19">
        <f t="shared" si="0"/>
        <v>3460426.0999999996</v>
      </c>
      <c r="N11" s="4">
        <v>1870462.9</v>
      </c>
      <c r="O11" s="4">
        <v>110.519329</v>
      </c>
      <c r="P11" s="4">
        <v>539862.30000000005</v>
      </c>
      <c r="Q11" s="4">
        <v>121.783575</v>
      </c>
      <c r="R11" s="4">
        <v>3490.2</v>
      </c>
      <c r="S11" s="4">
        <v>155.89585099999999</v>
      </c>
      <c r="T11" s="4">
        <v>0</v>
      </c>
      <c r="U11" s="4">
        <v>0</v>
      </c>
      <c r="V11" s="4">
        <v>0</v>
      </c>
      <c r="W11" s="4">
        <v>0</v>
      </c>
      <c r="X11" s="4">
        <v>0</v>
      </c>
      <c r="Y11" s="4">
        <v>0</v>
      </c>
      <c r="Z11" s="4">
        <v>0</v>
      </c>
      <c r="AA11" s="4">
        <v>0</v>
      </c>
      <c r="AB11" s="4">
        <v>0</v>
      </c>
      <c r="AC11" s="4">
        <v>0</v>
      </c>
      <c r="AD11" s="4">
        <v>0</v>
      </c>
      <c r="AE11" s="4">
        <v>0</v>
      </c>
      <c r="AF11" s="19">
        <f t="shared" si="1"/>
        <v>2413815.4000000004</v>
      </c>
      <c r="AG11" s="19">
        <f t="shared" si="2"/>
        <v>113.10424700591302</v>
      </c>
      <c r="AI11" s="78">
        <v>42042</v>
      </c>
      <c r="AJ11" s="78">
        <v>42038</v>
      </c>
      <c r="AK11" s="3">
        <v>5</v>
      </c>
      <c r="AL11" s="4">
        <v>3279684.7</v>
      </c>
      <c r="AM11" s="4">
        <v>1350935.8</v>
      </c>
      <c r="AN11" s="4">
        <v>8150.8</v>
      </c>
      <c r="AO11" s="4">
        <v>0</v>
      </c>
      <c r="AP11" s="4">
        <v>0</v>
      </c>
      <c r="AQ11" s="4">
        <v>0</v>
      </c>
      <c r="AR11" s="4">
        <v>0</v>
      </c>
      <c r="AS11" s="4">
        <v>0</v>
      </c>
      <c r="AT11" s="4">
        <v>0</v>
      </c>
      <c r="AU11" s="19">
        <v>4638771.3</v>
      </c>
      <c r="AV11" s="4">
        <v>1865843</v>
      </c>
      <c r="AW11" s="4">
        <v>98.985613000000001</v>
      </c>
      <c r="AX11" s="4">
        <v>821556.7</v>
      </c>
      <c r="AY11" s="4">
        <v>103.434871</v>
      </c>
      <c r="AZ11" s="4">
        <v>7506</v>
      </c>
      <c r="BA11" s="4">
        <v>101.689368</v>
      </c>
      <c r="BB11" s="4">
        <v>0</v>
      </c>
      <c r="BC11" s="4">
        <v>0</v>
      </c>
      <c r="BD11" s="4">
        <v>0</v>
      </c>
      <c r="BE11" s="4">
        <v>0</v>
      </c>
      <c r="BF11" s="4">
        <v>0</v>
      </c>
      <c r="BG11" s="4">
        <v>0</v>
      </c>
      <c r="BH11" s="4">
        <v>0</v>
      </c>
      <c r="BI11" s="4">
        <v>0</v>
      </c>
      <c r="BJ11" s="4">
        <v>0</v>
      </c>
      <c r="BK11" s="4">
        <v>0</v>
      </c>
      <c r="BL11" s="4">
        <v>0</v>
      </c>
      <c r="BM11" s="4">
        <v>0</v>
      </c>
      <c r="BN11" s="19">
        <v>2694905.7</v>
      </c>
      <c r="BO11" s="19">
        <v>100.34952421402079</v>
      </c>
    </row>
    <row r="12" spans="1:67" ht="20" customHeight="1" x14ac:dyDescent="0.15">
      <c r="A12" s="78">
        <v>42413</v>
      </c>
      <c r="B12" s="78">
        <v>42409</v>
      </c>
      <c r="C12" s="3">
        <v>6</v>
      </c>
      <c r="D12" s="4">
        <v>2075870.4</v>
      </c>
      <c r="E12" s="4">
        <v>685186.4</v>
      </c>
      <c r="F12" s="4">
        <v>10250</v>
      </c>
      <c r="G12" s="4">
        <v>0</v>
      </c>
      <c r="H12" s="4">
        <v>0</v>
      </c>
      <c r="I12" s="4">
        <v>0</v>
      </c>
      <c r="J12" s="4">
        <v>0</v>
      </c>
      <c r="K12" s="4">
        <v>0</v>
      </c>
      <c r="L12" s="4">
        <v>0</v>
      </c>
      <c r="M12" s="19">
        <f t="shared" si="0"/>
        <v>2771306.8</v>
      </c>
      <c r="N12" s="4">
        <v>1279132</v>
      </c>
      <c r="O12" s="4">
        <v>112.856315</v>
      </c>
      <c r="P12" s="4">
        <v>495893.5</v>
      </c>
      <c r="Q12" s="4">
        <v>114.400173</v>
      </c>
      <c r="R12" s="4">
        <v>9567</v>
      </c>
      <c r="S12" s="4">
        <v>131.547245</v>
      </c>
      <c r="T12" s="4">
        <v>0</v>
      </c>
      <c r="U12" s="4">
        <v>0</v>
      </c>
      <c r="V12" s="4">
        <v>0</v>
      </c>
      <c r="W12" s="4">
        <v>0</v>
      </c>
      <c r="X12" s="4">
        <v>0</v>
      </c>
      <c r="Y12" s="4">
        <v>0</v>
      </c>
      <c r="Z12" s="4">
        <v>0</v>
      </c>
      <c r="AA12" s="4">
        <v>0</v>
      </c>
      <c r="AB12" s="4">
        <v>0</v>
      </c>
      <c r="AC12" s="4">
        <v>0</v>
      </c>
      <c r="AD12" s="4">
        <v>0</v>
      </c>
      <c r="AE12" s="4">
        <v>0</v>
      </c>
      <c r="AF12" s="19">
        <f t="shared" si="1"/>
        <v>1784592.5</v>
      </c>
      <c r="AG12" s="19">
        <f t="shared" si="2"/>
        <v>113.38551439674352</v>
      </c>
      <c r="AI12" s="78">
        <v>42049</v>
      </c>
      <c r="AJ12" s="78">
        <v>42046</v>
      </c>
      <c r="AK12" s="3">
        <v>6</v>
      </c>
      <c r="AL12" s="4">
        <v>2854678.4</v>
      </c>
      <c r="AM12" s="4">
        <v>1116340.1000000001</v>
      </c>
      <c r="AN12" s="4">
        <v>5687.4</v>
      </c>
      <c r="AO12" s="4">
        <v>0</v>
      </c>
      <c r="AP12" s="4">
        <v>0</v>
      </c>
      <c r="AQ12" s="4">
        <v>0</v>
      </c>
      <c r="AR12" s="4">
        <v>0</v>
      </c>
      <c r="AS12" s="4">
        <v>0</v>
      </c>
      <c r="AT12" s="4">
        <v>0</v>
      </c>
      <c r="AU12" s="19">
        <v>3976705.9</v>
      </c>
      <c r="AV12" s="4">
        <v>1499074.6</v>
      </c>
      <c r="AW12" s="4">
        <v>99.712209999999999</v>
      </c>
      <c r="AX12" s="4">
        <v>749529.9</v>
      </c>
      <c r="AY12" s="4">
        <v>104.056798</v>
      </c>
      <c r="AZ12" s="4">
        <v>5687.4</v>
      </c>
      <c r="BA12" s="4">
        <v>84.597600999999997</v>
      </c>
      <c r="BB12" s="4">
        <v>0</v>
      </c>
      <c r="BC12" s="4">
        <v>0</v>
      </c>
      <c r="BD12" s="4">
        <v>0</v>
      </c>
      <c r="BE12" s="4">
        <v>0</v>
      </c>
      <c r="BF12" s="4">
        <v>0</v>
      </c>
      <c r="BG12" s="4">
        <v>0</v>
      </c>
      <c r="BH12" s="4">
        <v>0</v>
      </c>
      <c r="BI12" s="4">
        <v>0</v>
      </c>
      <c r="BJ12" s="4">
        <v>0</v>
      </c>
      <c r="BK12" s="4">
        <v>0</v>
      </c>
      <c r="BL12" s="4">
        <v>0</v>
      </c>
      <c r="BM12" s="4">
        <v>0</v>
      </c>
      <c r="BN12" s="19">
        <v>2254291.9</v>
      </c>
      <c r="BO12" s="19">
        <v>101.11860984642389</v>
      </c>
    </row>
    <row r="13" spans="1:67" ht="20" customHeight="1" x14ac:dyDescent="0.15">
      <c r="A13" s="78">
        <v>42420</v>
      </c>
      <c r="B13" s="78">
        <v>42416</v>
      </c>
      <c r="C13" s="3">
        <v>7</v>
      </c>
      <c r="D13" s="4">
        <v>1178504.1000000001</v>
      </c>
      <c r="E13" s="4">
        <v>219510.3</v>
      </c>
      <c r="F13" s="4">
        <v>6907.1</v>
      </c>
      <c r="G13" s="4">
        <v>0</v>
      </c>
      <c r="H13" s="4">
        <v>0</v>
      </c>
      <c r="I13" s="4">
        <v>0</v>
      </c>
      <c r="J13" s="4">
        <v>0</v>
      </c>
      <c r="K13" s="4">
        <v>0</v>
      </c>
      <c r="L13" s="4">
        <v>0</v>
      </c>
      <c r="M13" s="19">
        <f t="shared" si="0"/>
        <v>1404921.5000000002</v>
      </c>
      <c r="N13" s="4">
        <v>893011.6</v>
      </c>
      <c r="O13" s="4">
        <v>108.578307</v>
      </c>
      <c r="P13" s="4">
        <v>166562.20000000001</v>
      </c>
      <c r="Q13" s="4">
        <v>106.12213300000001</v>
      </c>
      <c r="R13" s="4">
        <v>2881.8</v>
      </c>
      <c r="S13" s="4">
        <v>164.343569</v>
      </c>
      <c r="T13" s="4">
        <v>0</v>
      </c>
      <c r="U13" s="4">
        <v>0</v>
      </c>
      <c r="V13" s="4">
        <v>0</v>
      </c>
      <c r="W13" s="4">
        <v>0</v>
      </c>
      <c r="X13" s="4">
        <v>0</v>
      </c>
      <c r="Y13" s="4">
        <v>0</v>
      </c>
      <c r="Z13" s="4">
        <v>0</v>
      </c>
      <c r="AA13" s="4">
        <v>0</v>
      </c>
      <c r="AB13" s="4">
        <v>0</v>
      </c>
      <c r="AC13" s="4">
        <v>0</v>
      </c>
      <c r="AD13" s="4">
        <v>0</v>
      </c>
      <c r="AE13" s="4">
        <v>0</v>
      </c>
      <c r="AF13" s="19">
        <f t="shared" si="1"/>
        <v>1062455.6000000001</v>
      </c>
      <c r="AG13" s="19">
        <f t="shared" si="2"/>
        <v>108.34450766477018</v>
      </c>
      <c r="AI13" s="78">
        <v>42056</v>
      </c>
      <c r="AJ13" s="78">
        <v>42052</v>
      </c>
      <c r="AK13" s="3">
        <v>7</v>
      </c>
      <c r="AL13" s="4">
        <v>1644848.45</v>
      </c>
      <c r="AM13" s="4">
        <v>480416.65</v>
      </c>
      <c r="AN13" s="4">
        <v>3525.2</v>
      </c>
      <c r="AO13" s="4">
        <v>0</v>
      </c>
      <c r="AP13" s="4">
        <v>0</v>
      </c>
      <c r="AQ13" s="4">
        <v>0</v>
      </c>
      <c r="AR13" s="4">
        <v>0</v>
      </c>
      <c r="AS13" s="4">
        <v>0</v>
      </c>
      <c r="AT13" s="4">
        <v>0</v>
      </c>
      <c r="AU13" s="19">
        <v>2128790.3000000003</v>
      </c>
      <c r="AV13" s="4">
        <v>856962.15</v>
      </c>
      <c r="AW13" s="4">
        <v>104.429545</v>
      </c>
      <c r="AX13" s="4">
        <v>295139.95</v>
      </c>
      <c r="AY13" s="4">
        <v>97.720105000000004</v>
      </c>
      <c r="AZ13" s="4">
        <v>2331.8000000000002</v>
      </c>
      <c r="BA13" s="4">
        <v>97.248992000000001</v>
      </c>
      <c r="BB13" s="4">
        <v>0</v>
      </c>
      <c r="BC13" s="4">
        <v>0</v>
      </c>
      <c r="BD13" s="4">
        <v>0</v>
      </c>
      <c r="BE13" s="4">
        <v>0</v>
      </c>
      <c r="BF13" s="4">
        <v>0</v>
      </c>
      <c r="BG13" s="4">
        <v>0</v>
      </c>
      <c r="BH13" s="4">
        <v>0</v>
      </c>
      <c r="BI13" s="4">
        <v>0</v>
      </c>
      <c r="BJ13" s="4">
        <v>0</v>
      </c>
      <c r="BK13" s="4">
        <v>0</v>
      </c>
      <c r="BL13" s="4">
        <v>0</v>
      </c>
      <c r="BM13" s="4">
        <v>0</v>
      </c>
      <c r="BN13" s="19">
        <v>1154433.9000000001</v>
      </c>
      <c r="BO13" s="19">
        <v>102.69972105805459</v>
      </c>
    </row>
    <row r="14" spans="1:67" ht="20" customHeight="1" x14ac:dyDescent="0.15">
      <c r="A14" s="78">
        <v>42427</v>
      </c>
      <c r="B14" s="78">
        <v>42423</v>
      </c>
      <c r="C14" s="3">
        <v>8</v>
      </c>
      <c r="D14" s="4">
        <v>889313.2</v>
      </c>
      <c r="E14" s="4">
        <v>191829.9</v>
      </c>
      <c r="F14" s="4">
        <v>2768.35</v>
      </c>
      <c r="G14" s="4">
        <v>0</v>
      </c>
      <c r="H14" s="4">
        <v>0</v>
      </c>
      <c r="I14" s="4">
        <v>0</v>
      </c>
      <c r="J14" s="4">
        <v>0</v>
      </c>
      <c r="K14" s="4">
        <v>0</v>
      </c>
      <c r="L14" s="4">
        <v>0</v>
      </c>
      <c r="M14" s="19">
        <f t="shared" si="0"/>
        <v>1083911.45</v>
      </c>
      <c r="N14" s="4">
        <v>713232</v>
      </c>
      <c r="O14" s="4">
        <v>106.903368</v>
      </c>
      <c r="P14" s="4">
        <v>172577.6</v>
      </c>
      <c r="Q14" s="4">
        <v>115.22010899999999</v>
      </c>
      <c r="R14" s="4">
        <v>1741.9</v>
      </c>
      <c r="S14" s="4">
        <v>103.366209</v>
      </c>
      <c r="T14" s="4">
        <v>0</v>
      </c>
      <c r="U14" s="4">
        <v>0</v>
      </c>
      <c r="V14" s="4">
        <v>0</v>
      </c>
      <c r="W14" s="4">
        <v>0</v>
      </c>
      <c r="X14" s="4">
        <v>0</v>
      </c>
      <c r="Y14" s="4">
        <v>0</v>
      </c>
      <c r="Z14" s="4">
        <v>0</v>
      </c>
      <c r="AA14" s="4">
        <v>0</v>
      </c>
      <c r="AB14" s="4">
        <v>0</v>
      </c>
      <c r="AC14" s="4">
        <v>0</v>
      </c>
      <c r="AD14" s="4">
        <v>0</v>
      </c>
      <c r="AE14" s="4">
        <v>0</v>
      </c>
      <c r="AF14" s="19">
        <f t="shared" si="1"/>
        <v>887551.5</v>
      </c>
      <c r="AG14" s="19">
        <f t="shared" si="2"/>
        <v>108.51355267586332</v>
      </c>
      <c r="AI14" s="78">
        <v>42063</v>
      </c>
      <c r="AJ14" s="78">
        <v>42059</v>
      </c>
      <c r="AK14" s="3">
        <v>8</v>
      </c>
      <c r="AL14" s="4">
        <v>1979492.7</v>
      </c>
      <c r="AM14" s="4">
        <v>601185</v>
      </c>
      <c r="AN14" s="4">
        <v>641.6</v>
      </c>
      <c r="AO14" s="4">
        <v>0</v>
      </c>
      <c r="AP14" s="4">
        <v>0</v>
      </c>
      <c r="AQ14" s="4">
        <v>0</v>
      </c>
      <c r="AR14" s="4">
        <v>0</v>
      </c>
      <c r="AS14" s="4">
        <v>0</v>
      </c>
      <c r="AT14" s="4">
        <v>0</v>
      </c>
      <c r="AU14" s="19">
        <v>2581319.3000000003</v>
      </c>
      <c r="AV14" s="4">
        <v>1089435.8999999999</v>
      </c>
      <c r="AW14" s="4">
        <v>106.05571399999999</v>
      </c>
      <c r="AX14" s="4">
        <v>336967.5</v>
      </c>
      <c r="AY14" s="4">
        <v>97.706704999999999</v>
      </c>
      <c r="AZ14" s="4">
        <v>641.6</v>
      </c>
      <c r="BA14" s="4">
        <v>140</v>
      </c>
      <c r="BB14" s="4">
        <v>0</v>
      </c>
      <c r="BC14" s="4">
        <v>0</v>
      </c>
      <c r="BD14" s="4">
        <v>0</v>
      </c>
      <c r="BE14" s="4">
        <v>0</v>
      </c>
      <c r="BF14" s="4">
        <v>0</v>
      </c>
      <c r="BG14" s="4">
        <v>0</v>
      </c>
      <c r="BH14" s="4">
        <v>0</v>
      </c>
      <c r="BI14" s="4">
        <v>0</v>
      </c>
      <c r="BJ14" s="4">
        <v>0</v>
      </c>
      <c r="BK14" s="4">
        <v>0</v>
      </c>
      <c r="BL14" s="4">
        <v>0</v>
      </c>
      <c r="BM14" s="4">
        <v>0</v>
      </c>
      <c r="BN14" s="19">
        <v>1427045</v>
      </c>
      <c r="BO14" s="19">
        <v>104.09952758940334</v>
      </c>
    </row>
    <row r="15" spans="1:67" ht="20" customHeight="1" x14ac:dyDescent="0.15">
      <c r="A15" s="78">
        <v>42434</v>
      </c>
      <c r="B15" s="78"/>
      <c r="C15" s="3">
        <v>9</v>
      </c>
      <c r="D15" s="4">
        <v>0</v>
      </c>
      <c r="E15" s="4">
        <v>0</v>
      </c>
      <c r="F15" s="4">
        <v>0</v>
      </c>
      <c r="G15" s="4">
        <v>0</v>
      </c>
      <c r="H15" s="4">
        <v>0</v>
      </c>
      <c r="I15" s="4">
        <v>0</v>
      </c>
      <c r="J15" s="4">
        <v>0</v>
      </c>
      <c r="K15" s="4">
        <v>0</v>
      </c>
      <c r="L15" s="4">
        <v>0</v>
      </c>
      <c r="M15" s="19">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19">
        <v>0</v>
      </c>
      <c r="AG15" s="19">
        <v>0</v>
      </c>
      <c r="AI15" s="78">
        <v>42070</v>
      </c>
      <c r="AJ15" s="78">
        <v>42066</v>
      </c>
      <c r="AK15" s="3">
        <v>9</v>
      </c>
      <c r="AL15" s="4">
        <v>1471183.2</v>
      </c>
      <c r="AM15" s="4">
        <v>430738.1</v>
      </c>
      <c r="AN15" s="4">
        <v>2263.9</v>
      </c>
      <c r="AO15" s="4">
        <v>0</v>
      </c>
      <c r="AP15" s="4">
        <v>0</v>
      </c>
      <c r="AQ15" s="4">
        <v>0</v>
      </c>
      <c r="AR15" s="4">
        <v>0</v>
      </c>
      <c r="AS15" s="4">
        <v>0</v>
      </c>
      <c r="AT15" s="4">
        <v>0</v>
      </c>
      <c r="AU15" s="19">
        <v>1904185.1999999997</v>
      </c>
      <c r="AV15" s="4">
        <v>776805.3</v>
      </c>
      <c r="AW15" s="4">
        <v>100.661941</v>
      </c>
      <c r="AX15" s="4">
        <v>256255.3</v>
      </c>
      <c r="AY15" s="4">
        <v>102.033986</v>
      </c>
      <c r="AZ15" s="4">
        <v>1030.4000000000001</v>
      </c>
      <c r="BA15" s="4">
        <v>82.730103999999997</v>
      </c>
      <c r="BB15" s="4">
        <v>0</v>
      </c>
      <c r="BC15" s="4">
        <v>0</v>
      </c>
      <c r="BD15" s="4">
        <v>0</v>
      </c>
      <c r="BE15" s="4">
        <v>0</v>
      </c>
      <c r="BF15" s="4">
        <v>0</v>
      </c>
      <c r="BG15" s="4">
        <v>0</v>
      </c>
      <c r="BH15" s="4">
        <v>0</v>
      </c>
      <c r="BI15" s="4">
        <v>0</v>
      </c>
      <c r="BJ15" s="4">
        <v>0</v>
      </c>
      <c r="BK15" s="4">
        <v>0</v>
      </c>
      <c r="BL15" s="4">
        <v>0</v>
      </c>
      <c r="BM15" s="4">
        <v>0</v>
      </c>
      <c r="BN15" s="19">
        <v>1034091.0000000001</v>
      </c>
      <c r="BO15" s="19">
        <v>100.98407593613587</v>
      </c>
    </row>
    <row r="16" spans="1:67" ht="20" customHeight="1" x14ac:dyDescent="0.15">
      <c r="A16" s="78">
        <v>42441</v>
      </c>
      <c r="B16" s="78">
        <v>42437</v>
      </c>
      <c r="C16" s="3">
        <v>10</v>
      </c>
      <c r="D16" s="4">
        <v>1020001.6</v>
      </c>
      <c r="E16" s="4">
        <v>232112.6</v>
      </c>
      <c r="F16" s="4">
        <v>6475.6</v>
      </c>
      <c r="G16" s="4">
        <v>0</v>
      </c>
      <c r="H16" s="4">
        <v>0</v>
      </c>
      <c r="I16" s="4">
        <v>0</v>
      </c>
      <c r="J16" s="4">
        <v>0</v>
      </c>
      <c r="K16" s="4">
        <v>0</v>
      </c>
      <c r="L16" s="4">
        <v>0</v>
      </c>
      <c r="M16" s="19">
        <f t="shared" si="0"/>
        <v>1258589.8</v>
      </c>
      <c r="N16" s="4">
        <v>806652.4</v>
      </c>
      <c r="O16" s="4">
        <v>103.66927099999999</v>
      </c>
      <c r="P16" s="4">
        <v>213175.1</v>
      </c>
      <c r="Q16" s="4">
        <v>111.72523099999999</v>
      </c>
      <c r="R16" s="4">
        <v>5065.7</v>
      </c>
      <c r="S16" s="4">
        <v>110.004915</v>
      </c>
      <c r="T16" s="4">
        <v>0</v>
      </c>
      <c r="U16" s="4">
        <v>0</v>
      </c>
      <c r="V16" s="4">
        <v>0</v>
      </c>
      <c r="W16" s="4">
        <v>0</v>
      </c>
      <c r="X16" s="4">
        <v>0</v>
      </c>
      <c r="Y16" s="4">
        <v>0</v>
      </c>
      <c r="Z16" s="4">
        <v>0</v>
      </c>
      <c r="AA16" s="4">
        <v>0</v>
      </c>
      <c r="AB16" s="4">
        <v>0</v>
      </c>
      <c r="AC16" s="4">
        <v>0</v>
      </c>
      <c r="AD16" s="4">
        <v>0</v>
      </c>
      <c r="AE16" s="4">
        <v>0</v>
      </c>
      <c r="AF16" s="19">
        <f t="shared" si="1"/>
        <v>1024893.2</v>
      </c>
      <c r="AG16" s="19">
        <f t="shared" si="2"/>
        <v>105.37620451307903</v>
      </c>
      <c r="AI16" s="78">
        <v>42077</v>
      </c>
      <c r="AJ16" s="78">
        <v>42073</v>
      </c>
      <c r="AK16" s="3">
        <v>10</v>
      </c>
      <c r="AL16" s="4">
        <v>929625.4</v>
      </c>
      <c r="AM16" s="4">
        <v>237076</v>
      </c>
      <c r="AN16" s="4">
        <v>0</v>
      </c>
      <c r="AO16" s="4">
        <v>0</v>
      </c>
      <c r="AP16" s="4">
        <v>0</v>
      </c>
      <c r="AQ16" s="4">
        <v>0</v>
      </c>
      <c r="AR16" s="4">
        <v>0</v>
      </c>
      <c r="AS16" s="4">
        <v>0</v>
      </c>
      <c r="AT16" s="4">
        <v>0</v>
      </c>
      <c r="AU16" s="19">
        <v>1166701.3999999999</v>
      </c>
      <c r="AV16" s="4">
        <v>461069.9</v>
      </c>
      <c r="AW16" s="4">
        <v>105.934465</v>
      </c>
      <c r="AX16" s="4">
        <v>140546.6</v>
      </c>
      <c r="AY16" s="4">
        <v>101.833539</v>
      </c>
      <c r="AZ16" s="4">
        <v>0</v>
      </c>
      <c r="BA16" s="4">
        <v>0</v>
      </c>
      <c r="BB16" s="4">
        <v>0</v>
      </c>
      <c r="BC16" s="4">
        <v>0</v>
      </c>
      <c r="BD16" s="4">
        <v>0</v>
      </c>
      <c r="BE16" s="4">
        <v>0</v>
      </c>
      <c r="BF16" s="4">
        <v>0</v>
      </c>
      <c r="BG16" s="4">
        <v>0</v>
      </c>
      <c r="BH16" s="4">
        <v>0</v>
      </c>
      <c r="BI16" s="4">
        <v>0</v>
      </c>
      <c r="BJ16" s="4">
        <v>0</v>
      </c>
      <c r="BK16" s="4">
        <v>0</v>
      </c>
      <c r="BL16" s="4">
        <v>0</v>
      </c>
      <c r="BM16" s="4">
        <v>0</v>
      </c>
      <c r="BN16" s="19">
        <v>601616.5</v>
      </c>
      <c r="BO16" s="19">
        <v>104.97642743595115</v>
      </c>
    </row>
    <row r="17" spans="1:67" ht="20" customHeight="1" x14ac:dyDescent="0.15">
      <c r="A17" s="78">
        <v>42448</v>
      </c>
      <c r="B17" s="2"/>
      <c r="C17" s="3">
        <v>11</v>
      </c>
      <c r="D17" s="4">
        <v>0</v>
      </c>
      <c r="E17" s="4">
        <v>0</v>
      </c>
      <c r="F17" s="4">
        <v>0</v>
      </c>
      <c r="G17" s="4">
        <v>0</v>
      </c>
      <c r="H17" s="4">
        <v>0</v>
      </c>
      <c r="I17" s="4">
        <v>0</v>
      </c>
      <c r="J17" s="4">
        <v>0</v>
      </c>
      <c r="K17" s="4">
        <v>0</v>
      </c>
      <c r="L17" s="4">
        <v>0</v>
      </c>
      <c r="M17" s="19">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19">
        <v>0</v>
      </c>
      <c r="AG17" s="19">
        <v>0</v>
      </c>
      <c r="AI17" s="78">
        <v>42084</v>
      </c>
      <c r="AJ17" s="2"/>
      <c r="AK17" s="3">
        <v>11</v>
      </c>
      <c r="AL17" s="4">
        <v>0</v>
      </c>
      <c r="AM17" s="4">
        <v>0</v>
      </c>
      <c r="AN17" s="4">
        <v>0</v>
      </c>
      <c r="AO17" s="4">
        <v>0</v>
      </c>
      <c r="AP17" s="4">
        <v>0</v>
      </c>
      <c r="AQ17" s="4">
        <v>0</v>
      </c>
      <c r="AR17" s="4">
        <v>0</v>
      </c>
      <c r="AS17" s="4">
        <v>0</v>
      </c>
      <c r="AT17" s="4">
        <v>0</v>
      </c>
      <c r="AU17" s="19">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19">
        <v>0</v>
      </c>
      <c r="BO17" s="19">
        <v>0</v>
      </c>
    </row>
    <row r="18" spans="1:67" ht="20" customHeight="1" x14ac:dyDescent="0.15">
      <c r="A18" s="78">
        <v>42455</v>
      </c>
      <c r="B18" s="78"/>
      <c r="C18" s="3">
        <v>12</v>
      </c>
      <c r="D18" s="4">
        <v>0</v>
      </c>
      <c r="E18" s="4">
        <v>0</v>
      </c>
      <c r="F18" s="4">
        <v>0</v>
      </c>
      <c r="G18" s="4">
        <v>0</v>
      </c>
      <c r="H18" s="4">
        <v>0</v>
      </c>
      <c r="I18" s="4">
        <v>0</v>
      </c>
      <c r="J18" s="4">
        <v>0</v>
      </c>
      <c r="K18" s="4">
        <v>0</v>
      </c>
      <c r="L18" s="4">
        <v>0</v>
      </c>
      <c r="M18" s="19">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19">
        <v>0</v>
      </c>
      <c r="AG18" s="19">
        <v>0</v>
      </c>
      <c r="AI18" s="78">
        <v>42091</v>
      </c>
      <c r="AJ18" s="78"/>
      <c r="AK18" s="3">
        <v>12</v>
      </c>
      <c r="AL18" s="4">
        <v>0</v>
      </c>
      <c r="AM18" s="4">
        <v>0</v>
      </c>
      <c r="AN18" s="4">
        <v>0</v>
      </c>
      <c r="AO18" s="4">
        <v>0</v>
      </c>
      <c r="AP18" s="4">
        <v>0</v>
      </c>
      <c r="AQ18" s="4">
        <v>0</v>
      </c>
      <c r="AR18" s="4">
        <v>0</v>
      </c>
      <c r="AS18" s="4">
        <v>0</v>
      </c>
      <c r="AT18" s="4">
        <v>0</v>
      </c>
      <c r="AU18" s="19">
        <v>0</v>
      </c>
      <c r="AV18" s="4">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19">
        <v>0</v>
      </c>
      <c r="BO18" s="19">
        <v>0</v>
      </c>
    </row>
    <row r="19" spans="1:67" ht="20" customHeight="1" x14ac:dyDescent="0.15">
      <c r="A19" s="78">
        <v>42462</v>
      </c>
      <c r="B19" s="78">
        <v>42458</v>
      </c>
      <c r="C19" s="3">
        <v>13</v>
      </c>
      <c r="D19" s="4">
        <v>459722.3</v>
      </c>
      <c r="E19" s="4">
        <v>89571.7</v>
      </c>
      <c r="F19" s="4">
        <v>1658.3</v>
      </c>
      <c r="G19" s="4">
        <v>0</v>
      </c>
      <c r="H19" s="4">
        <v>0</v>
      </c>
      <c r="I19" s="4">
        <v>0</v>
      </c>
      <c r="J19" s="4">
        <v>0</v>
      </c>
      <c r="K19" s="4">
        <v>0</v>
      </c>
      <c r="L19" s="4">
        <v>0</v>
      </c>
      <c r="M19" s="19">
        <f t="shared" ref="M19:M58" si="3">SUM(D19:L19)</f>
        <v>550952.30000000005</v>
      </c>
      <c r="N19" s="4">
        <v>330712.3</v>
      </c>
      <c r="O19" s="4">
        <v>112.945053</v>
      </c>
      <c r="P19" s="4">
        <v>65842.899999999994</v>
      </c>
      <c r="Q19" s="4">
        <v>150.08825200000001</v>
      </c>
      <c r="R19" s="4">
        <v>1415.3</v>
      </c>
      <c r="S19" s="4">
        <v>151.42930799999999</v>
      </c>
      <c r="T19" s="4">
        <v>0</v>
      </c>
      <c r="U19" s="4">
        <v>0</v>
      </c>
      <c r="V19" s="4">
        <v>0</v>
      </c>
      <c r="W19" s="4">
        <v>0</v>
      </c>
      <c r="X19" s="4">
        <v>0</v>
      </c>
      <c r="Y19" s="4">
        <v>0</v>
      </c>
      <c r="Z19" s="4">
        <v>0</v>
      </c>
      <c r="AA19" s="4">
        <v>0</v>
      </c>
      <c r="AB19" s="4">
        <v>0</v>
      </c>
      <c r="AC19" s="4">
        <v>0</v>
      </c>
      <c r="AD19" s="4">
        <v>0</v>
      </c>
      <c r="AE19" s="4">
        <v>0</v>
      </c>
      <c r="AF19" s="19">
        <f t="shared" ref="AF19:AF58" si="4">N19+P19+R19+T19+X19+Z19+AB19+AD19</f>
        <v>397970.49999999994</v>
      </c>
      <c r="AG19" s="19">
        <f t="shared" ref="AG19:AG58" si="5">(N19*O19+P19*Q19+R19*S19+T19*U19+X19*Y19+Z19*AA19+AB19*AC19+AD19*AE19)/AF19</f>
        <v>119.22713346460378</v>
      </c>
      <c r="AI19" s="78">
        <v>42098</v>
      </c>
      <c r="AJ19" s="78">
        <v>42093</v>
      </c>
      <c r="AK19" s="3">
        <v>13</v>
      </c>
      <c r="AL19" s="4">
        <v>1839719.9</v>
      </c>
      <c r="AM19" s="4">
        <v>503199.3</v>
      </c>
      <c r="AN19" s="4">
        <v>2148.6999999999998</v>
      </c>
      <c r="AO19" s="4">
        <v>0</v>
      </c>
      <c r="AP19" s="4">
        <v>0</v>
      </c>
      <c r="AQ19" s="4">
        <v>0</v>
      </c>
      <c r="AR19" s="4">
        <v>0</v>
      </c>
      <c r="AS19" s="4">
        <v>0</v>
      </c>
      <c r="AT19" s="4">
        <v>0</v>
      </c>
      <c r="AU19" s="19">
        <v>2345067.9</v>
      </c>
      <c r="AV19" s="4">
        <v>997939</v>
      </c>
      <c r="AW19" s="4">
        <v>93.289579000000003</v>
      </c>
      <c r="AX19" s="4">
        <v>345561</v>
      </c>
      <c r="AY19" s="4">
        <v>87.119044000000002</v>
      </c>
      <c r="AZ19" s="4">
        <v>2148.6999999999998</v>
      </c>
      <c r="BA19" s="4">
        <v>55.926932000000001</v>
      </c>
      <c r="BB19" s="4">
        <v>0</v>
      </c>
      <c r="BC19" s="4">
        <v>0</v>
      </c>
      <c r="BD19" s="4">
        <v>0</v>
      </c>
      <c r="BE19" s="4">
        <v>0</v>
      </c>
      <c r="BF19" s="4">
        <v>0</v>
      </c>
      <c r="BG19" s="4">
        <v>0</v>
      </c>
      <c r="BH19" s="4">
        <v>0</v>
      </c>
      <c r="BI19" s="4">
        <v>0</v>
      </c>
      <c r="BJ19" s="4">
        <v>0</v>
      </c>
      <c r="BK19" s="4">
        <v>0</v>
      </c>
      <c r="BL19" s="4">
        <v>0</v>
      </c>
      <c r="BM19" s="4">
        <v>0</v>
      </c>
      <c r="BN19" s="19">
        <v>1345648.7</v>
      </c>
      <c r="BO19" s="19">
        <v>91.645333094851125</v>
      </c>
    </row>
    <row r="20" spans="1:67" ht="20" customHeight="1" x14ac:dyDescent="0.15">
      <c r="A20" s="78">
        <v>42469</v>
      </c>
      <c r="B20" s="78">
        <v>42465</v>
      </c>
      <c r="C20" s="11">
        <v>14</v>
      </c>
      <c r="D20" s="4">
        <v>515815</v>
      </c>
      <c r="E20" s="4">
        <v>228681.8</v>
      </c>
      <c r="F20" s="4">
        <v>2681.4</v>
      </c>
      <c r="G20" s="4">
        <v>0</v>
      </c>
      <c r="H20" s="4">
        <v>0</v>
      </c>
      <c r="I20" s="4">
        <v>0</v>
      </c>
      <c r="J20" s="4">
        <v>0</v>
      </c>
      <c r="K20" s="4">
        <v>0</v>
      </c>
      <c r="L20" s="4">
        <v>0</v>
      </c>
      <c r="M20" s="19">
        <f t="shared" si="3"/>
        <v>747178.20000000007</v>
      </c>
      <c r="N20" s="4">
        <v>350383.3</v>
      </c>
      <c r="O20" s="4">
        <v>169.837985</v>
      </c>
      <c r="P20" s="4">
        <v>154141</v>
      </c>
      <c r="Q20" s="4">
        <v>172.09814900000001</v>
      </c>
      <c r="R20" s="4">
        <v>2681.4</v>
      </c>
      <c r="S20" s="4">
        <v>183.75050300000001</v>
      </c>
      <c r="T20" s="4">
        <v>0</v>
      </c>
      <c r="U20" s="4">
        <v>0</v>
      </c>
      <c r="V20" s="4">
        <v>0</v>
      </c>
      <c r="W20" s="4">
        <v>0</v>
      </c>
      <c r="X20" s="4">
        <v>0</v>
      </c>
      <c r="Y20" s="4">
        <v>0</v>
      </c>
      <c r="Z20" s="4">
        <v>0</v>
      </c>
      <c r="AA20" s="4">
        <v>0</v>
      </c>
      <c r="AB20" s="4">
        <v>0</v>
      </c>
      <c r="AC20" s="4">
        <v>0</v>
      </c>
      <c r="AD20" s="4">
        <v>0</v>
      </c>
      <c r="AE20" s="4">
        <v>0</v>
      </c>
      <c r="AF20" s="19">
        <f t="shared" si="4"/>
        <v>507205.7</v>
      </c>
      <c r="AG20" s="19">
        <f t="shared" si="5"/>
        <v>170.59840422417116</v>
      </c>
      <c r="AI20" s="78">
        <v>42105</v>
      </c>
      <c r="AJ20" s="78">
        <v>42101</v>
      </c>
      <c r="AK20" s="11">
        <v>14</v>
      </c>
      <c r="AL20" s="4">
        <v>510490.4</v>
      </c>
      <c r="AM20" s="4">
        <v>182077</v>
      </c>
      <c r="AN20" s="4">
        <v>3994.2</v>
      </c>
      <c r="AO20" s="4">
        <v>0</v>
      </c>
      <c r="AP20" s="4">
        <v>0</v>
      </c>
      <c r="AQ20" s="4">
        <v>0</v>
      </c>
      <c r="AR20" s="4">
        <v>0</v>
      </c>
      <c r="AS20" s="4">
        <v>0</v>
      </c>
      <c r="AT20" s="4">
        <v>0</v>
      </c>
      <c r="AU20" s="19">
        <v>696561.6</v>
      </c>
      <c r="AV20" s="4">
        <v>350565.3</v>
      </c>
      <c r="AW20" s="4">
        <v>135.712684</v>
      </c>
      <c r="AX20" s="4">
        <v>129273.5</v>
      </c>
      <c r="AY20" s="4">
        <v>144.75753399999999</v>
      </c>
      <c r="AZ20" s="4">
        <v>3994.2</v>
      </c>
      <c r="BA20" s="4">
        <v>187.30303900000001</v>
      </c>
      <c r="BB20" s="4">
        <v>0</v>
      </c>
      <c r="BC20" s="4">
        <v>0</v>
      </c>
      <c r="BD20" s="4">
        <v>0</v>
      </c>
      <c r="BE20" s="4">
        <v>0</v>
      </c>
      <c r="BF20" s="4">
        <v>0</v>
      </c>
      <c r="BG20" s="4">
        <v>0</v>
      </c>
      <c r="BH20" s="4">
        <v>0</v>
      </c>
      <c r="BI20" s="4">
        <v>0</v>
      </c>
      <c r="BJ20" s="4">
        <v>0</v>
      </c>
      <c r="BK20" s="4">
        <v>0</v>
      </c>
      <c r="BL20" s="4">
        <v>0</v>
      </c>
      <c r="BM20" s="4">
        <v>0</v>
      </c>
      <c r="BN20" s="19">
        <v>483833</v>
      </c>
      <c r="BO20" s="19">
        <v>138.55523837809326</v>
      </c>
    </row>
    <row r="21" spans="1:67" ht="20" customHeight="1" x14ac:dyDescent="0.15">
      <c r="A21" s="78">
        <v>42476</v>
      </c>
      <c r="B21" s="78">
        <v>42472</v>
      </c>
      <c r="C21" s="11">
        <v>15</v>
      </c>
      <c r="D21" s="4">
        <v>1054394.3999999999</v>
      </c>
      <c r="E21" s="4">
        <v>416909.8</v>
      </c>
      <c r="F21" s="4">
        <v>4991</v>
      </c>
      <c r="G21" s="4">
        <v>0</v>
      </c>
      <c r="H21" s="4">
        <v>0</v>
      </c>
      <c r="I21" s="4">
        <v>0</v>
      </c>
      <c r="J21" s="4">
        <v>0</v>
      </c>
      <c r="K21" s="4">
        <v>0</v>
      </c>
      <c r="L21" s="4">
        <v>0</v>
      </c>
      <c r="M21" s="19">
        <f t="shared" si="3"/>
        <v>1476295.2</v>
      </c>
      <c r="N21" s="4">
        <v>684319.5</v>
      </c>
      <c r="O21" s="4">
        <v>153.113685</v>
      </c>
      <c r="P21" s="4">
        <v>300447.09999999998</v>
      </c>
      <c r="Q21" s="4">
        <v>157.25742099999999</v>
      </c>
      <c r="R21" s="4">
        <v>3015.5</v>
      </c>
      <c r="S21" s="4">
        <v>198.273089</v>
      </c>
      <c r="T21" s="4">
        <v>0</v>
      </c>
      <c r="U21" s="4">
        <v>0</v>
      </c>
      <c r="V21" s="4">
        <v>0</v>
      </c>
      <c r="W21" s="4">
        <v>0</v>
      </c>
      <c r="X21" s="4">
        <v>0</v>
      </c>
      <c r="Y21" s="4">
        <v>0</v>
      </c>
      <c r="Z21" s="4">
        <v>0</v>
      </c>
      <c r="AA21" s="4">
        <v>0</v>
      </c>
      <c r="AB21" s="4">
        <v>0</v>
      </c>
      <c r="AC21" s="4">
        <v>0</v>
      </c>
      <c r="AD21" s="4">
        <v>0</v>
      </c>
      <c r="AE21" s="4">
        <v>0</v>
      </c>
      <c r="AF21" s="19">
        <f t="shared" si="4"/>
        <v>987782.1</v>
      </c>
      <c r="AG21" s="19">
        <f t="shared" si="5"/>
        <v>154.51192014429711</v>
      </c>
      <c r="AI21" s="78">
        <v>42112</v>
      </c>
      <c r="AJ21" s="78">
        <v>42111</v>
      </c>
      <c r="AK21" s="11">
        <v>15</v>
      </c>
      <c r="AL21" s="4">
        <v>671278</v>
      </c>
      <c r="AM21" s="4">
        <v>191203.7</v>
      </c>
      <c r="AN21" s="4">
        <v>4059.1</v>
      </c>
      <c r="AO21" s="4">
        <v>0</v>
      </c>
      <c r="AP21" s="4">
        <v>0</v>
      </c>
      <c r="AQ21" s="4">
        <v>0</v>
      </c>
      <c r="AR21" s="4">
        <v>0</v>
      </c>
      <c r="AS21" s="4">
        <v>0</v>
      </c>
      <c r="AT21" s="4">
        <v>0</v>
      </c>
      <c r="AU21" s="19">
        <v>866540.79999999993</v>
      </c>
      <c r="AV21" s="4">
        <v>475335.8</v>
      </c>
      <c r="AW21" s="4">
        <v>154.80889400000001</v>
      </c>
      <c r="AX21" s="4">
        <v>139160.5</v>
      </c>
      <c r="AY21" s="4">
        <v>163.73197400000001</v>
      </c>
      <c r="AZ21" s="4">
        <v>3860.6</v>
      </c>
      <c r="BA21" s="4">
        <v>188.066</v>
      </c>
      <c r="BB21" s="4">
        <v>0</v>
      </c>
      <c r="BC21" s="4">
        <v>0</v>
      </c>
      <c r="BD21" s="4">
        <v>0</v>
      </c>
      <c r="BE21" s="4">
        <v>0</v>
      </c>
      <c r="BF21" s="4">
        <v>0</v>
      </c>
      <c r="BG21" s="4">
        <v>0</v>
      </c>
      <c r="BH21" s="4">
        <v>0</v>
      </c>
      <c r="BI21" s="4">
        <v>0</v>
      </c>
      <c r="BJ21" s="4">
        <v>0</v>
      </c>
      <c r="BK21" s="4">
        <v>0</v>
      </c>
      <c r="BL21" s="4">
        <v>0</v>
      </c>
      <c r="BM21" s="4">
        <v>0</v>
      </c>
      <c r="BN21" s="19">
        <v>618356.9</v>
      </c>
      <c r="BO21" s="19">
        <v>157.02465751418347</v>
      </c>
    </row>
    <row r="22" spans="1:67" ht="20" customHeight="1" x14ac:dyDescent="0.15">
      <c r="A22" s="78">
        <v>42483</v>
      </c>
      <c r="B22" s="78">
        <v>42479</v>
      </c>
      <c r="C22" s="39">
        <v>16</v>
      </c>
      <c r="D22" s="4">
        <v>1973370.7</v>
      </c>
      <c r="E22" s="4">
        <v>805823.9</v>
      </c>
      <c r="F22" s="4">
        <v>18335.2</v>
      </c>
      <c r="G22" s="4">
        <v>0</v>
      </c>
      <c r="H22" s="4">
        <v>0</v>
      </c>
      <c r="I22" s="4">
        <v>0</v>
      </c>
      <c r="J22" s="4">
        <v>0</v>
      </c>
      <c r="K22" s="4">
        <v>0</v>
      </c>
      <c r="L22" s="4">
        <v>0</v>
      </c>
      <c r="M22" s="19">
        <f t="shared" si="3"/>
        <v>2797529.8000000003</v>
      </c>
      <c r="N22" s="4">
        <v>1425311.2</v>
      </c>
      <c r="O22" s="4">
        <v>145.552369</v>
      </c>
      <c r="P22" s="4">
        <v>525272.1</v>
      </c>
      <c r="Q22" s="4">
        <v>148.11348899999999</v>
      </c>
      <c r="R22" s="4">
        <v>17588.5</v>
      </c>
      <c r="S22" s="7">
        <v>201.86097699999999</v>
      </c>
      <c r="T22" s="4">
        <v>0</v>
      </c>
      <c r="U22" s="4">
        <v>0</v>
      </c>
      <c r="V22" s="4">
        <v>0</v>
      </c>
      <c r="W22" s="4">
        <v>0</v>
      </c>
      <c r="X22" s="4">
        <v>0</v>
      </c>
      <c r="Y22" s="4">
        <v>0</v>
      </c>
      <c r="Z22" s="4">
        <v>0</v>
      </c>
      <c r="AA22" s="4">
        <v>0</v>
      </c>
      <c r="AB22" s="4">
        <v>0</v>
      </c>
      <c r="AC22" s="4">
        <v>0</v>
      </c>
      <c r="AD22" s="4">
        <v>0</v>
      </c>
      <c r="AE22" s="4">
        <v>0</v>
      </c>
      <c r="AF22" s="19">
        <f t="shared" si="4"/>
        <v>1968171.7999999998</v>
      </c>
      <c r="AG22" s="19">
        <f t="shared" si="5"/>
        <v>146.73908899698401</v>
      </c>
      <c r="AI22" s="78">
        <v>42119</v>
      </c>
      <c r="AJ22" s="78">
        <v>42116</v>
      </c>
      <c r="AK22" s="39">
        <v>16</v>
      </c>
      <c r="AL22" s="4">
        <v>1532557.3</v>
      </c>
      <c r="AM22" s="4">
        <v>480204.9</v>
      </c>
      <c r="AN22" s="4">
        <v>16422</v>
      </c>
      <c r="AO22" s="4">
        <v>0</v>
      </c>
      <c r="AP22" s="4">
        <v>0</v>
      </c>
      <c r="AQ22" s="4">
        <v>0</v>
      </c>
      <c r="AR22" s="4">
        <v>0</v>
      </c>
      <c r="AS22" s="4">
        <v>0</v>
      </c>
      <c r="AT22" s="4">
        <v>0</v>
      </c>
      <c r="AU22" s="19">
        <v>2029184.2000000002</v>
      </c>
      <c r="AV22" s="7">
        <v>1101819.7</v>
      </c>
      <c r="AW22" s="7">
        <v>115.883527</v>
      </c>
      <c r="AX22" s="7">
        <v>345716.9</v>
      </c>
      <c r="AY22" s="7">
        <v>135.969177</v>
      </c>
      <c r="AZ22" s="7">
        <v>9748.7999999999993</v>
      </c>
      <c r="BA22" s="7">
        <v>189.36878300000001</v>
      </c>
      <c r="BB22" s="4">
        <v>0</v>
      </c>
      <c r="BC22" s="4">
        <v>0</v>
      </c>
      <c r="BD22" s="4">
        <v>0</v>
      </c>
      <c r="BE22" s="4">
        <v>0</v>
      </c>
      <c r="BF22" s="4">
        <v>0</v>
      </c>
      <c r="BG22" s="4">
        <v>0</v>
      </c>
      <c r="BH22" s="4">
        <v>0</v>
      </c>
      <c r="BI22" s="4">
        <v>0</v>
      </c>
      <c r="BJ22" s="4">
        <v>0</v>
      </c>
      <c r="BK22" s="4">
        <v>0</v>
      </c>
      <c r="BL22" s="4">
        <v>0</v>
      </c>
      <c r="BM22" s="4">
        <v>0</v>
      </c>
      <c r="BN22" s="19">
        <v>1457285.4000000001</v>
      </c>
      <c r="BO22" s="19">
        <v>121.14011003869494</v>
      </c>
    </row>
    <row r="23" spans="1:67" ht="20" customHeight="1" x14ac:dyDescent="0.15">
      <c r="A23" s="78">
        <v>42490</v>
      </c>
      <c r="B23" s="79">
        <v>42486</v>
      </c>
      <c r="C23" s="43">
        <v>17</v>
      </c>
      <c r="D23" s="44">
        <v>2064886</v>
      </c>
      <c r="E23" s="44">
        <v>896360</v>
      </c>
      <c r="F23" s="44">
        <v>13416.7</v>
      </c>
      <c r="G23" s="44">
        <v>0</v>
      </c>
      <c r="H23" s="44">
        <v>0</v>
      </c>
      <c r="I23" s="44">
        <v>0</v>
      </c>
      <c r="J23" s="44">
        <v>0</v>
      </c>
      <c r="K23" s="44">
        <v>0</v>
      </c>
      <c r="L23" s="44">
        <v>0</v>
      </c>
      <c r="M23" s="42">
        <f t="shared" si="3"/>
        <v>2974662.7</v>
      </c>
      <c r="N23" s="44">
        <v>1456140</v>
      </c>
      <c r="O23" s="44">
        <v>139.92011299999999</v>
      </c>
      <c r="P23" s="44">
        <v>584173</v>
      </c>
      <c r="Q23" s="44">
        <v>139.63139000000001</v>
      </c>
      <c r="R23" s="44">
        <v>11747.5</v>
      </c>
      <c r="S23" s="44">
        <v>181.88944799999999</v>
      </c>
      <c r="T23" s="44">
        <v>0</v>
      </c>
      <c r="U23" s="44">
        <v>0</v>
      </c>
      <c r="V23" s="44">
        <v>0</v>
      </c>
      <c r="W23" s="44">
        <v>0</v>
      </c>
      <c r="X23" s="44">
        <v>0</v>
      </c>
      <c r="Y23" s="44">
        <v>0</v>
      </c>
      <c r="Z23" s="44">
        <v>0</v>
      </c>
      <c r="AA23" s="44">
        <v>0</v>
      </c>
      <c r="AB23" s="44">
        <v>0</v>
      </c>
      <c r="AC23" s="44">
        <v>0</v>
      </c>
      <c r="AD23" s="44">
        <v>0</v>
      </c>
      <c r="AE23" s="44">
        <v>0</v>
      </c>
      <c r="AF23" s="42">
        <f t="shared" si="4"/>
        <v>2052060.5</v>
      </c>
      <c r="AG23" s="42">
        <f t="shared" si="5"/>
        <v>140.07818367181181</v>
      </c>
      <c r="AI23" s="79">
        <v>42126</v>
      </c>
      <c r="AJ23" s="79">
        <v>42122</v>
      </c>
      <c r="AK23" s="43">
        <v>17</v>
      </c>
      <c r="AL23" s="44">
        <v>992741.5</v>
      </c>
      <c r="AM23" s="44">
        <v>464549.2</v>
      </c>
      <c r="AN23" s="44">
        <v>18624.7</v>
      </c>
      <c r="AO23" s="44">
        <v>0</v>
      </c>
      <c r="AP23" s="44">
        <v>0</v>
      </c>
      <c r="AQ23" s="44">
        <v>0</v>
      </c>
      <c r="AR23" s="44">
        <v>0</v>
      </c>
      <c r="AS23" s="44">
        <v>0</v>
      </c>
      <c r="AT23" s="4">
        <v>0</v>
      </c>
      <c r="AU23" s="42">
        <v>1475915.4</v>
      </c>
      <c r="AV23" s="44">
        <v>626685.80000000005</v>
      </c>
      <c r="AW23" s="44">
        <v>144.96220199999999</v>
      </c>
      <c r="AX23" s="44">
        <v>268535.59999999998</v>
      </c>
      <c r="AY23" s="44">
        <v>154.18880300000001</v>
      </c>
      <c r="AZ23" s="44">
        <v>13556.6</v>
      </c>
      <c r="BA23" s="44">
        <v>196.84194400000001</v>
      </c>
      <c r="BB23" s="44">
        <v>0</v>
      </c>
      <c r="BC23" s="44">
        <v>0</v>
      </c>
      <c r="BD23" s="44">
        <v>0</v>
      </c>
      <c r="BE23" s="44">
        <v>0</v>
      </c>
      <c r="BF23" s="44">
        <v>0</v>
      </c>
      <c r="BG23" s="44">
        <v>0</v>
      </c>
      <c r="BH23" s="44">
        <v>0</v>
      </c>
      <c r="BI23" s="44">
        <v>0</v>
      </c>
      <c r="BJ23" s="44">
        <v>0</v>
      </c>
      <c r="BK23" s="44">
        <v>0</v>
      </c>
      <c r="BL23" s="4">
        <v>0</v>
      </c>
      <c r="BM23" s="4">
        <v>0</v>
      </c>
      <c r="BN23" s="42">
        <v>908778</v>
      </c>
      <c r="BO23" s="42">
        <v>148.46248891923969</v>
      </c>
    </row>
    <row r="24" spans="1:67" s="1" customFormat="1" ht="20" customHeight="1" x14ac:dyDescent="0.15">
      <c r="A24" s="78">
        <v>42497</v>
      </c>
      <c r="B24" s="78">
        <v>42493</v>
      </c>
      <c r="C24" s="11">
        <v>18</v>
      </c>
      <c r="D24" s="4">
        <v>2671871.7000000002</v>
      </c>
      <c r="E24" s="4">
        <v>1178875.3999999999</v>
      </c>
      <c r="F24" s="4">
        <v>10419.15</v>
      </c>
      <c r="G24" s="4">
        <v>0</v>
      </c>
      <c r="H24" s="4">
        <v>0</v>
      </c>
      <c r="I24" s="4">
        <v>0</v>
      </c>
      <c r="J24" s="4">
        <v>0</v>
      </c>
      <c r="K24" s="4">
        <v>0</v>
      </c>
      <c r="L24" s="4">
        <v>0</v>
      </c>
      <c r="M24" s="19">
        <f t="shared" si="3"/>
        <v>3861166.25</v>
      </c>
      <c r="N24" s="4">
        <v>1768992</v>
      </c>
      <c r="O24" s="4">
        <v>132.15924799999999</v>
      </c>
      <c r="P24" s="4">
        <v>747189</v>
      </c>
      <c r="Q24" s="4">
        <v>136.377534</v>
      </c>
      <c r="R24" s="4">
        <v>9481.2999999999993</v>
      </c>
      <c r="S24" s="4">
        <v>175.25787</v>
      </c>
      <c r="T24" s="4">
        <v>0</v>
      </c>
      <c r="U24" s="4">
        <v>0</v>
      </c>
      <c r="V24" s="4">
        <v>0</v>
      </c>
      <c r="W24" s="4">
        <v>0</v>
      </c>
      <c r="X24" s="4">
        <v>0</v>
      </c>
      <c r="Y24" s="4">
        <v>0</v>
      </c>
      <c r="Z24" s="4">
        <v>0</v>
      </c>
      <c r="AA24" s="4">
        <v>0</v>
      </c>
      <c r="AB24" s="4">
        <v>0</v>
      </c>
      <c r="AC24" s="4">
        <v>0</v>
      </c>
      <c r="AD24" s="4">
        <v>0</v>
      </c>
      <c r="AE24" s="4">
        <v>0</v>
      </c>
      <c r="AF24" s="19">
        <f t="shared" si="4"/>
        <v>2525662.2999999998</v>
      </c>
      <c r="AG24" s="19">
        <f t="shared" si="5"/>
        <v>133.56897243656564</v>
      </c>
      <c r="AI24" s="78">
        <v>42133</v>
      </c>
      <c r="AJ24" s="78">
        <v>42130</v>
      </c>
      <c r="AK24" s="11">
        <v>18</v>
      </c>
      <c r="AL24" s="4">
        <v>1368995.9</v>
      </c>
      <c r="AM24" s="4">
        <v>633620.9</v>
      </c>
      <c r="AN24" s="4">
        <v>38221.300000000003</v>
      </c>
      <c r="AO24" s="4">
        <v>0</v>
      </c>
      <c r="AP24" s="4">
        <v>0</v>
      </c>
      <c r="AQ24" s="4">
        <v>0</v>
      </c>
      <c r="AR24" s="4">
        <v>0</v>
      </c>
      <c r="AS24" s="4">
        <v>0</v>
      </c>
      <c r="AT24" s="4">
        <v>0</v>
      </c>
      <c r="AU24" s="19">
        <v>2040838.0999999999</v>
      </c>
      <c r="AV24" s="4">
        <v>942241.5</v>
      </c>
      <c r="AW24" s="4">
        <v>146.55848399999999</v>
      </c>
      <c r="AX24" s="4">
        <v>374142.3</v>
      </c>
      <c r="AY24" s="4">
        <v>152.95137399999999</v>
      </c>
      <c r="AZ24" s="4">
        <v>29145.599999999999</v>
      </c>
      <c r="BA24" s="4">
        <v>183.92389499999999</v>
      </c>
      <c r="BB24" s="4">
        <v>0</v>
      </c>
      <c r="BC24" s="4">
        <v>0</v>
      </c>
      <c r="BD24" s="4">
        <v>0</v>
      </c>
      <c r="BE24" s="4">
        <v>0</v>
      </c>
      <c r="BF24" s="4">
        <v>0</v>
      </c>
      <c r="BG24" s="4">
        <v>0</v>
      </c>
      <c r="BH24" s="4">
        <v>0</v>
      </c>
      <c r="BI24" s="4">
        <v>0</v>
      </c>
      <c r="BJ24" s="4">
        <v>0</v>
      </c>
      <c r="BK24" s="4">
        <v>0</v>
      </c>
      <c r="BL24" s="4">
        <v>0</v>
      </c>
      <c r="BM24" s="4">
        <v>0</v>
      </c>
      <c r="BN24" s="19">
        <v>1345529.4000000001</v>
      </c>
      <c r="BO24" s="19">
        <v>149.14548647730638</v>
      </c>
    </row>
    <row r="25" spans="1:67" s="1" customFormat="1" ht="20" customHeight="1" x14ac:dyDescent="0.15">
      <c r="A25" s="78">
        <v>42504</v>
      </c>
      <c r="B25" s="78">
        <v>42500</v>
      </c>
      <c r="C25" s="11">
        <v>19</v>
      </c>
      <c r="D25" s="4">
        <v>2187078.4</v>
      </c>
      <c r="E25" s="4">
        <v>1066903</v>
      </c>
      <c r="F25" s="4">
        <v>17875.599999999999</v>
      </c>
      <c r="G25" s="4">
        <v>0</v>
      </c>
      <c r="H25" s="4">
        <v>0</v>
      </c>
      <c r="I25" s="4">
        <v>0</v>
      </c>
      <c r="J25" s="4">
        <v>0</v>
      </c>
      <c r="K25" s="4">
        <v>0</v>
      </c>
      <c r="L25" s="4">
        <v>0</v>
      </c>
      <c r="M25" s="19">
        <f t="shared" si="3"/>
        <v>3271857</v>
      </c>
      <c r="N25" s="4">
        <v>1636676.2</v>
      </c>
      <c r="O25" s="4">
        <v>133.78614999999999</v>
      </c>
      <c r="P25" s="4">
        <v>842218.8</v>
      </c>
      <c r="Q25" s="4">
        <v>140.525756</v>
      </c>
      <c r="R25" s="4">
        <v>16904.400000000001</v>
      </c>
      <c r="S25" s="4">
        <v>174.70857799999999</v>
      </c>
      <c r="T25" s="4">
        <v>0</v>
      </c>
      <c r="U25" s="4">
        <v>0</v>
      </c>
      <c r="V25" s="4">
        <v>0</v>
      </c>
      <c r="W25" s="4">
        <v>0</v>
      </c>
      <c r="X25" s="4">
        <v>0</v>
      </c>
      <c r="Y25" s="4">
        <v>0</v>
      </c>
      <c r="Z25" s="4">
        <v>0</v>
      </c>
      <c r="AA25" s="4">
        <v>0</v>
      </c>
      <c r="AB25" s="4">
        <v>0</v>
      </c>
      <c r="AC25" s="4">
        <v>0</v>
      </c>
      <c r="AD25" s="4">
        <v>0</v>
      </c>
      <c r="AE25" s="4">
        <v>0</v>
      </c>
      <c r="AF25" s="19">
        <f t="shared" si="4"/>
        <v>2495799.4</v>
      </c>
      <c r="AG25" s="19">
        <f t="shared" si="5"/>
        <v>136.33763389316704</v>
      </c>
      <c r="AI25" s="78">
        <v>42140</v>
      </c>
      <c r="AJ25" s="78">
        <v>42137</v>
      </c>
      <c r="AK25" s="11">
        <v>19</v>
      </c>
      <c r="AL25" s="4">
        <v>1636313.1</v>
      </c>
      <c r="AM25" s="4">
        <v>744394.7</v>
      </c>
      <c r="AN25" s="4">
        <v>30488.1</v>
      </c>
      <c r="AO25" s="4">
        <v>0</v>
      </c>
      <c r="AP25" s="4">
        <v>0</v>
      </c>
      <c r="AQ25" s="4">
        <v>0</v>
      </c>
      <c r="AR25" s="4">
        <v>0</v>
      </c>
      <c r="AS25" s="4">
        <v>0</v>
      </c>
      <c r="AT25" s="4">
        <v>0</v>
      </c>
      <c r="AU25" s="19">
        <v>2411195.9</v>
      </c>
      <c r="AV25" s="4">
        <v>1083901.8999999999</v>
      </c>
      <c r="AW25" s="4">
        <v>142.362315</v>
      </c>
      <c r="AX25" s="4">
        <v>424083.6</v>
      </c>
      <c r="AY25" s="4">
        <v>144.83658299999999</v>
      </c>
      <c r="AZ25" s="4">
        <v>24765</v>
      </c>
      <c r="BA25" s="4">
        <v>177.56335100000001</v>
      </c>
      <c r="BB25" s="4">
        <v>0</v>
      </c>
      <c r="BC25" s="4">
        <v>0</v>
      </c>
      <c r="BD25" s="4">
        <v>0</v>
      </c>
      <c r="BE25" s="4">
        <v>0</v>
      </c>
      <c r="BF25" s="4">
        <v>0</v>
      </c>
      <c r="BG25" s="4">
        <v>0</v>
      </c>
      <c r="BH25" s="4">
        <v>0</v>
      </c>
      <c r="BI25" s="4">
        <v>0</v>
      </c>
      <c r="BJ25" s="4">
        <v>0</v>
      </c>
      <c r="BK25" s="4">
        <v>0</v>
      </c>
      <c r="BL25" s="4">
        <v>0</v>
      </c>
      <c r="BM25" s="4">
        <v>0</v>
      </c>
      <c r="BN25" s="19">
        <v>1532750.5</v>
      </c>
      <c r="BO25" s="19">
        <v>143.61565018882868</v>
      </c>
    </row>
    <row r="26" spans="1:67" s="1" customFormat="1" ht="20" customHeight="1" x14ac:dyDescent="0.15">
      <c r="A26" s="78">
        <v>42511</v>
      </c>
      <c r="B26" s="78">
        <v>42507</v>
      </c>
      <c r="C26" s="11">
        <v>20</v>
      </c>
      <c r="D26" s="4">
        <v>2111314</v>
      </c>
      <c r="E26" s="4">
        <v>972320.1</v>
      </c>
      <c r="F26" s="4">
        <v>18913.900000000001</v>
      </c>
      <c r="G26" s="4">
        <v>0</v>
      </c>
      <c r="H26" s="4">
        <v>0</v>
      </c>
      <c r="I26" s="4">
        <v>0</v>
      </c>
      <c r="J26" s="4">
        <v>0</v>
      </c>
      <c r="K26" s="4">
        <v>0</v>
      </c>
      <c r="L26" s="4">
        <v>0</v>
      </c>
      <c r="M26" s="19">
        <f t="shared" si="3"/>
        <v>3102548</v>
      </c>
      <c r="N26" s="4">
        <v>1528805.5</v>
      </c>
      <c r="O26" s="4">
        <v>128.070494</v>
      </c>
      <c r="P26" s="4">
        <v>700581.6</v>
      </c>
      <c r="Q26" s="4">
        <v>131.97510500000001</v>
      </c>
      <c r="R26" s="4">
        <v>16875.8</v>
      </c>
      <c r="S26" s="4">
        <v>164.205566</v>
      </c>
      <c r="T26" s="4">
        <v>0</v>
      </c>
      <c r="U26" s="4">
        <v>0</v>
      </c>
      <c r="V26" s="4">
        <v>0</v>
      </c>
      <c r="W26" s="4">
        <v>0</v>
      </c>
      <c r="X26" s="4">
        <v>0</v>
      </c>
      <c r="Y26" s="4">
        <v>0</v>
      </c>
      <c r="Z26" s="4">
        <v>0</v>
      </c>
      <c r="AA26" s="4">
        <v>0</v>
      </c>
      <c r="AB26" s="4">
        <v>0</v>
      </c>
      <c r="AC26" s="4">
        <v>0</v>
      </c>
      <c r="AD26" s="4">
        <v>0</v>
      </c>
      <c r="AE26" s="4">
        <v>0</v>
      </c>
      <c r="AF26" s="19">
        <f t="shared" si="4"/>
        <v>2246262.9</v>
      </c>
      <c r="AG26" s="19">
        <f t="shared" si="5"/>
        <v>129.55977064246926</v>
      </c>
      <c r="AI26" s="78">
        <v>42147</v>
      </c>
      <c r="AJ26" s="78">
        <v>42144</v>
      </c>
      <c r="AK26" s="11">
        <v>20</v>
      </c>
      <c r="AL26" s="4">
        <v>1632215.1</v>
      </c>
      <c r="AM26" s="4">
        <v>907971.4</v>
      </c>
      <c r="AN26" s="4">
        <v>44965.3</v>
      </c>
      <c r="AO26" s="4">
        <v>0</v>
      </c>
      <c r="AP26" s="4">
        <v>0</v>
      </c>
      <c r="AQ26" s="4">
        <v>0</v>
      </c>
      <c r="AR26" s="4">
        <v>0</v>
      </c>
      <c r="AS26" s="4">
        <v>0</v>
      </c>
      <c r="AT26" s="4">
        <v>0</v>
      </c>
      <c r="AU26" s="19">
        <v>2585151.7999999998</v>
      </c>
      <c r="AV26" s="4">
        <v>1031055.9</v>
      </c>
      <c r="AW26" s="4">
        <v>146.614507</v>
      </c>
      <c r="AX26" s="4">
        <v>462959.8</v>
      </c>
      <c r="AY26" s="4">
        <v>142.70498799999999</v>
      </c>
      <c r="AZ26" s="4">
        <v>36660.800000000003</v>
      </c>
      <c r="BA26" s="4">
        <v>169.68560600000001</v>
      </c>
      <c r="BB26" s="4">
        <v>0</v>
      </c>
      <c r="BC26" s="4">
        <v>0</v>
      </c>
      <c r="BD26" s="4">
        <v>0</v>
      </c>
      <c r="BE26" s="4">
        <v>0</v>
      </c>
      <c r="BF26" s="4">
        <v>0</v>
      </c>
      <c r="BG26" s="4">
        <v>0</v>
      </c>
      <c r="BH26" s="4">
        <v>0</v>
      </c>
      <c r="BI26" s="4">
        <v>0</v>
      </c>
      <c r="BJ26" s="4">
        <v>0</v>
      </c>
      <c r="BK26" s="4">
        <v>0</v>
      </c>
      <c r="BL26" s="4">
        <v>0</v>
      </c>
      <c r="BM26" s="4">
        <v>0</v>
      </c>
      <c r="BN26" s="19">
        <v>1530676.5</v>
      </c>
      <c r="BO26" s="19">
        <v>145.98462525286598</v>
      </c>
    </row>
    <row r="27" spans="1:67" s="1" customFormat="1" ht="20" customHeight="1" x14ac:dyDescent="0.15">
      <c r="A27" s="78">
        <v>42518</v>
      </c>
      <c r="B27" s="78">
        <v>42514</v>
      </c>
      <c r="C27" s="11">
        <v>21</v>
      </c>
      <c r="D27" s="4">
        <v>2001437.6</v>
      </c>
      <c r="E27" s="4">
        <v>926011.1</v>
      </c>
      <c r="F27" s="4">
        <v>7906.9</v>
      </c>
      <c r="G27" s="4">
        <v>0</v>
      </c>
      <c r="H27" s="4">
        <v>0</v>
      </c>
      <c r="I27" s="4">
        <v>0</v>
      </c>
      <c r="J27" s="4">
        <v>0</v>
      </c>
      <c r="K27" s="4">
        <v>0</v>
      </c>
      <c r="L27" s="4">
        <v>0</v>
      </c>
      <c r="M27" s="19">
        <f t="shared" si="3"/>
        <v>2935355.6</v>
      </c>
      <c r="N27" s="4">
        <v>1324322.6000000001</v>
      </c>
      <c r="O27" s="4">
        <v>134.19331600000001</v>
      </c>
      <c r="P27" s="4">
        <v>629756.80000000005</v>
      </c>
      <c r="Q27" s="4">
        <v>132.64519799999999</v>
      </c>
      <c r="R27" s="4">
        <v>7775.8</v>
      </c>
      <c r="S27" s="4">
        <v>192.54638700000001</v>
      </c>
      <c r="T27" s="4">
        <v>0</v>
      </c>
      <c r="U27" s="4">
        <v>0</v>
      </c>
      <c r="V27" s="4">
        <v>0</v>
      </c>
      <c r="W27" s="4">
        <v>0</v>
      </c>
      <c r="X27" s="4">
        <v>0</v>
      </c>
      <c r="Y27" s="4">
        <v>0</v>
      </c>
      <c r="Z27" s="4">
        <v>0</v>
      </c>
      <c r="AA27" s="4">
        <v>0</v>
      </c>
      <c r="AB27" s="4">
        <v>0</v>
      </c>
      <c r="AC27" s="4">
        <v>0</v>
      </c>
      <c r="AD27" s="4">
        <v>0</v>
      </c>
      <c r="AE27" s="4">
        <v>0</v>
      </c>
      <c r="AF27" s="19">
        <f t="shared" si="4"/>
        <v>1961855.2000000002</v>
      </c>
      <c r="AG27" s="19">
        <f t="shared" si="5"/>
        <v>133.92765111901357</v>
      </c>
      <c r="AI27" s="78">
        <v>42154</v>
      </c>
      <c r="AJ27" s="78">
        <v>42151</v>
      </c>
      <c r="AK27" s="11">
        <v>21</v>
      </c>
      <c r="AL27" s="4">
        <v>1558214.4</v>
      </c>
      <c r="AM27" s="4">
        <v>808043.3</v>
      </c>
      <c r="AN27" s="4">
        <v>37710</v>
      </c>
      <c r="AO27" s="4">
        <v>0</v>
      </c>
      <c r="AP27" s="4">
        <v>0</v>
      </c>
      <c r="AQ27" s="4">
        <v>0</v>
      </c>
      <c r="AR27" s="4">
        <v>0</v>
      </c>
      <c r="AS27" s="4">
        <v>0</v>
      </c>
      <c r="AT27" s="4">
        <v>0</v>
      </c>
      <c r="AU27" s="19">
        <v>2403967.7000000002</v>
      </c>
      <c r="AV27" s="4">
        <v>1012943.4</v>
      </c>
      <c r="AW27" s="4">
        <v>144.719627</v>
      </c>
      <c r="AX27" s="4">
        <v>558881.30000000005</v>
      </c>
      <c r="AY27" s="4">
        <v>141.93828999999999</v>
      </c>
      <c r="AZ27" s="4">
        <v>33236.199999999997</v>
      </c>
      <c r="BA27" s="4">
        <v>183.22302099999999</v>
      </c>
      <c r="BB27" s="4">
        <v>0</v>
      </c>
      <c r="BC27" s="4">
        <v>0</v>
      </c>
      <c r="BD27" s="4">
        <v>0</v>
      </c>
      <c r="BE27" s="4">
        <v>0</v>
      </c>
      <c r="BF27" s="4">
        <v>0</v>
      </c>
      <c r="BG27" s="4">
        <v>0</v>
      </c>
      <c r="BH27" s="4">
        <v>0</v>
      </c>
      <c r="BI27" s="4">
        <v>0</v>
      </c>
      <c r="BJ27" s="4">
        <v>0</v>
      </c>
      <c r="BK27" s="4">
        <v>0</v>
      </c>
      <c r="BL27" s="4">
        <v>0</v>
      </c>
      <c r="BM27" s="4">
        <v>0</v>
      </c>
      <c r="BN27" s="19">
        <v>1605060.9000000001</v>
      </c>
      <c r="BO27" s="19">
        <v>144.54846169740287</v>
      </c>
    </row>
    <row r="28" spans="1:67" ht="20" customHeight="1" x14ac:dyDescent="0.15">
      <c r="A28" s="78">
        <v>42525</v>
      </c>
      <c r="B28" s="78">
        <v>42521</v>
      </c>
      <c r="C28" s="43">
        <v>22</v>
      </c>
      <c r="D28" s="81">
        <v>1869728.5</v>
      </c>
      <c r="E28" s="81">
        <v>812661.2</v>
      </c>
      <c r="F28" s="81">
        <v>11985.6</v>
      </c>
      <c r="G28" s="81">
        <v>0</v>
      </c>
      <c r="H28" s="81">
        <v>0</v>
      </c>
      <c r="I28" s="81">
        <v>0</v>
      </c>
      <c r="J28" s="81">
        <v>0</v>
      </c>
      <c r="K28" s="81">
        <v>0</v>
      </c>
      <c r="L28" s="81">
        <v>0</v>
      </c>
      <c r="M28" s="33">
        <f t="shared" si="3"/>
        <v>2694375.3000000003</v>
      </c>
      <c r="N28" s="81">
        <v>1409556.9</v>
      </c>
      <c r="O28" s="81">
        <v>146.55266700000001</v>
      </c>
      <c r="P28" s="81">
        <v>705023.6</v>
      </c>
      <c r="Q28" s="81">
        <v>146.27143000000001</v>
      </c>
      <c r="R28" s="81">
        <v>11753.5</v>
      </c>
      <c r="S28" s="81">
        <v>194.44488799999999</v>
      </c>
      <c r="T28" s="7">
        <v>0</v>
      </c>
      <c r="U28" s="81">
        <v>0</v>
      </c>
      <c r="V28" s="81">
        <v>0</v>
      </c>
      <c r="W28" s="81">
        <v>0</v>
      </c>
      <c r="X28" s="81">
        <v>0</v>
      </c>
      <c r="Y28" s="81">
        <v>0</v>
      </c>
      <c r="Z28" s="81">
        <v>0</v>
      </c>
      <c r="AA28" s="81">
        <v>0</v>
      </c>
      <c r="AB28" s="81">
        <v>0</v>
      </c>
      <c r="AC28" s="81">
        <v>0</v>
      </c>
      <c r="AD28" s="81">
        <v>0</v>
      </c>
      <c r="AE28" s="81">
        <v>0</v>
      </c>
      <c r="AF28" s="33">
        <f t="shared" si="4"/>
        <v>2126334</v>
      </c>
      <c r="AG28" s="33">
        <f t="shared" si="5"/>
        <v>146.72414640884654</v>
      </c>
      <c r="AI28" s="78">
        <v>42161</v>
      </c>
      <c r="AJ28" s="78">
        <v>42157</v>
      </c>
      <c r="AK28" s="39">
        <v>22</v>
      </c>
      <c r="AL28" s="81">
        <v>1857998.6</v>
      </c>
      <c r="AM28" s="81">
        <v>943658.3</v>
      </c>
      <c r="AN28" s="81">
        <v>12274</v>
      </c>
      <c r="AO28" s="81">
        <v>0</v>
      </c>
      <c r="AP28" s="81">
        <v>0</v>
      </c>
      <c r="AQ28" s="81">
        <v>0</v>
      </c>
      <c r="AR28" s="81">
        <v>0</v>
      </c>
      <c r="AS28" s="81">
        <v>0</v>
      </c>
      <c r="AT28" s="4">
        <v>0</v>
      </c>
      <c r="AU28" s="33">
        <v>2813930.9000000004</v>
      </c>
      <c r="AV28" s="81">
        <v>1216332</v>
      </c>
      <c r="AW28" s="81">
        <v>148.88817900000001</v>
      </c>
      <c r="AX28" s="81">
        <v>556449</v>
      </c>
      <c r="AY28" s="81">
        <v>150.060802</v>
      </c>
      <c r="AZ28" s="81">
        <v>7203.7</v>
      </c>
      <c r="BA28" s="81">
        <v>155.08909299999999</v>
      </c>
      <c r="BB28" s="7">
        <v>0</v>
      </c>
      <c r="BC28" s="81">
        <v>0</v>
      </c>
      <c r="BD28" s="81">
        <v>0</v>
      </c>
      <c r="BE28" s="81">
        <v>0</v>
      </c>
      <c r="BF28" s="81">
        <v>0</v>
      </c>
      <c r="BG28" s="81">
        <v>0</v>
      </c>
      <c r="BH28" s="81">
        <v>0</v>
      </c>
      <c r="BI28" s="81">
        <v>0</v>
      </c>
      <c r="BJ28" s="81">
        <v>0</v>
      </c>
      <c r="BK28" s="81">
        <v>0</v>
      </c>
      <c r="BL28" s="4">
        <v>0</v>
      </c>
      <c r="BM28" s="4">
        <v>0</v>
      </c>
      <c r="BN28" s="33">
        <v>1779984.7</v>
      </c>
      <c r="BO28" s="33">
        <v>149.27985338906009</v>
      </c>
    </row>
    <row r="29" spans="1:67" ht="20" customHeight="1" x14ac:dyDescent="0.15">
      <c r="A29" s="78">
        <v>42532</v>
      </c>
      <c r="B29" s="78">
        <v>42528</v>
      </c>
      <c r="C29" s="11">
        <v>23</v>
      </c>
      <c r="D29" s="4">
        <v>2264950.5</v>
      </c>
      <c r="E29" s="4">
        <v>1059378.7</v>
      </c>
      <c r="F29" s="4">
        <v>21777.3</v>
      </c>
      <c r="G29" s="4">
        <v>0</v>
      </c>
      <c r="H29" s="4">
        <v>0</v>
      </c>
      <c r="I29" s="4">
        <v>0</v>
      </c>
      <c r="J29" s="4">
        <v>0</v>
      </c>
      <c r="K29" s="4">
        <v>0</v>
      </c>
      <c r="L29" s="4">
        <v>0</v>
      </c>
      <c r="M29" s="19">
        <f t="shared" si="3"/>
        <v>3346106.5</v>
      </c>
      <c r="N29" s="4">
        <v>1827329.1</v>
      </c>
      <c r="O29" s="4">
        <v>149.35585399999999</v>
      </c>
      <c r="P29" s="4">
        <v>785862.6</v>
      </c>
      <c r="Q29" s="4">
        <v>151.74790400000001</v>
      </c>
      <c r="R29" s="4">
        <v>20723.599999999999</v>
      </c>
      <c r="S29" s="4">
        <v>192.03551899999999</v>
      </c>
      <c r="T29" s="4">
        <v>0</v>
      </c>
      <c r="U29" s="4">
        <v>0</v>
      </c>
      <c r="V29" s="4">
        <v>0</v>
      </c>
      <c r="W29" s="4">
        <v>0</v>
      </c>
      <c r="X29" s="4">
        <v>0</v>
      </c>
      <c r="Y29" s="4">
        <v>0</v>
      </c>
      <c r="Z29" s="4">
        <v>0</v>
      </c>
      <c r="AA29" s="4">
        <v>0</v>
      </c>
      <c r="AB29" s="4">
        <v>0</v>
      </c>
      <c r="AC29" s="4">
        <v>0</v>
      </c>
      <c r="AD29" s="4">
        <v>0</v>
      </c>
      <c r="AE29" s="4">
        <v>0</v>
      </c>
      <c r="AF29" s="19">
        <f t="shared" si="4"/>
        <v>2633915.3000000003</v>
      </c>
      <c r="AG29" s="19">
        <f t="shared" si="5"/>
        <v>150.40535583398986</v>
      </c>
      <c r="AI29" s="78">
        <v>42168</v>
      </c>
      <c r="AJ29" s="78">
        <v>42164</v>
      </c>
      <c r="AK29" s="11">
        <v>23</v>
      </c>
      <c r="AL29" s="4">
        <v>1938073.2</v>
      </c>
      <c r="AM29" s="4">
        <v>1125305.8999999999</v>
      </c>
      <c r="AN29" s="4">
        <v>31150.5</v>
      </c>
      <c r="AO29" s="4">
        <v>0</v>
      </c>
      <c r="AP29" s="4">
        <v>0</v>
      </c>
      <c r="AQ29" s="4">
        <v>0</v>
      </c>
      <c r="AR29" s="4">
        <v>0</v>
      </c>
      <c r="AS29" s="4">
        <v>0</v>
      </c>
      <c r="AT29" s="4">
        <v>0</v>
      </c>
      <c r="AU29" s="19">
        <v>3094529.5999999996</v>
      </c>
      <c r="AV29" s="4">
        <v>1293740.8</v>
      </c>
      <c r="AW29" s="4">
        <v>149.76363000000001</v>
      </c>
      <c r="AX29" s="4">
        <v>626554.4</v>
      </c>
      <c r="AY29" s="4">
        <v>153.47082499999999</v>
      </c>
      <c r="AZ29" s="7">
        <v>29123.3</v>
      </c>
      <c r="BA29" s="7">
        <v>178.265467</v>
      </c>
      <c r="BB29" s="4">
        <v>0</v>
      </c>
      <c r="BC29" s="4">
        <v>0</v>
      </c>
      <c r="BD29" s="4">
        <v>0</v>
      </c>
      <c r="BE29" s="4">
        <v>0</v>
      </c>
      <c r="BF29" s="4">
        <v>0</v>
      </c>
      <c r="BG29" s="4">
        <v>0</v>
      </c>
      <c r="BH29" s="4">
        <v>0</v>
      </c>
      <c r="BI29" s="4">
        <v>0</v>
      </c>
      <c r="BJ29" s="4">
        <v>0</v>
      </c>
      <c r="BK29" s="4">
        <v>0</v>
      </c>
      <c r="BL29" s="4">
        <v>0</v>
      </c>
      <c r="BM29" s="4">
        <v>0</v>
      </c>
      <c r="BN29" s="19">
        <v>1949418.5000000002</v>
      </c>
      <c r="BO29" s="19">
        <v>151.38094659385098</v>
      </c>
    </row>
    <row r="30" spans="1:67" ht="20" customHeight="1" x14ac:dyDescent="0.15">
      <c r="A30" s="78">
        <v>42539</v>
      </c>
      <c r="B30" s="78">
        <v>42535</v>
      </c>
      <c r="C30" s="11">
        <v>24</v>
      </c>
      <c r="D30" s="4">
        <v>2314221.1</v>
      </c>
      <c r="E30" s="4">
        <v>1090408.3</v>
      </c>
      <c r="F30" s="4">
        <v>19287.2</v>
      </c>
      <c r="G30" s="4">
        <v>0</v>
      </c>
      <c r="H30" s="4">
        <v>0</v>
      </c>
      <c r="I30" s="4">
        <v>0</v>
      </c>
      <c r="J30" s="4">
        <v>0</v>
      </c>
      <c r="K30" s="4">
        <v>0</v>
      </c>
      <c r="L30" s="4">
        <v>0</v>
      </c>
      <c r="M30" s="19">
        <f t="shared" si="3"/>
        <v>3423916.6000000006</v>
      </c>
      <c r="N30" s="4">
        <v>1907827.1</v>
      </c>
      <c r="O30" s="4">
        <v>150.61983699999999</v>
      </c>
      <c r="P30" s="4">
        <v>983343.9</v>
      </c>
      <c r="Q30" s="4">
        <v>157.59131400000001</v>
      </c>
      <c r="R30" s="4">
        <v>19287.2</v>
      </c>
      <c r="S30" s="4">
        <v>197.50123300000001</v>
      </c>
      <c r="T30" s="4">
        <v>0</v>
      </c>
      <c r="U30" s="4">
        <v>0</v>
      </c>
      <c r="V30" s="4">
        <v>0</v>
      </c>
      <c r="W30" s="4">
        <v>0</v>
      </c>
      <c r="X30" s="4">
        <v>0</v>
      </c>
      <c r="Y30" s="4">
        <v>0</v>
      </c>
      <c r="Z30" s="4">
        <v>0</v>
      </c>
      <c r="AA30" s="4">
        <v>0</v>
      </c>
      <c r="AB30" s="4">
        <v>0</v>
      </c>
      <c r="AC30" s="4">
        <v>0</v>
      </c>
      <c r="AD30" s="4">
        <v>0</v>
      </c>
      <c r="AE30" s="4">
        <v>0</v>
      </c>
      <c r="AF30" s="19">
        <f t="shared" si="4"/>
        <v>2910458.2</v>
      </c>
      <c r="AG30" s="19">
        <f t="shared" si="5"/>
        <v>153.28593618770574</v>
      </c>
      <c r="AI30" s="78">
        <v>42175</v>
      </c>
      <c r="AJ30" s="78">
        <v>42171</v>
      </c>
      <c r="AK30" s="11">
        <v>24</v>
      </c>
      <c r="AL30" s="4">
        <v>2402862.2999999998</v>
      </c>
      <c r="AM30" s="4">
        <v>1136226.8</v>
      </c>
      <c r="AN30" s="4">
        <v>38817.199999999997</v>
      </c>
      <c r="AO30" s="4">
        <v>0</v>
      </c>
      <c r="AP30" s="4">
        <v>0</v>
      </c>
      <c r="AQ30" s="4">
        <v>0</v>
      </c>
      <c r="AR30" s="4">
        <v>0</v>
      </c>
      <c r="AS30" s="4">
        <v>0</v>
      </c>
      <c r="AT30" s="4">
        <v>0</v>
      </c>
      <c r="AU30" s="19">
        <v>3577906.3</v>
      </c>
      <c r="AV30" s="4">
        <v>1661225.3</v>
      </c>
      <c r="AW30" s="4">
        <v>149.74524700000001</v>
      </c>
      <c r="AX30" s="4">
        <v>809819.3</v>
      </c>
      <c r="AY30" s="4">
        <v>156.14596</v>
      </c>
      <c r="AZ30" s="4">
        <v>32266.5</v>
      </c>
      <c r="BA30" s="4">
        <v>188.23403500000001</v>
      </c>
      <c r="BB30" s="4">
        <v>0</v>
      </c>
      <c r="BC30" s="4">
        <v>0</v>
      </c>
      <c r="BD30" s="4">
        <v>0</v>
      </c>
      <c r="BE30" s="4">
        <v>0</v>
      </c>
      <c r="BF30" s="4">
        <v>0</v>
      </c>
      <c r="BG30" s="4">
        <v>0</v>
      </c>
      <c r="BH30" s="4">
        <v>0</v>
      </c>
      <c r="BI30" s="4">
        <v>0</v>
      </c>
      <c r="BJ30" s="4">
        <v>0</v>
      </c>
      <c r="BK30" s="4">
        <v>0</v>
      </c>
      <c r="BL30" s="4">
        <v>0</v>
      </c>
      <c r="BM30" s="4">
        <v>0</v>
      </c>
      <c r="BN30" s="19">
        <v>2503311.1</v>
      </c>
      <c r="BO30" s="19">
        <v>152.31197528205925</v>
      </c>
    </row>
    <row r="31" spans="1:67" ht="20" customHeight="1" x14ac:dyDescent="0.15">
      <c r="A31" s="78">
        <v>42546</v>
      </c>
      <c r="B31" s="78">
        <v>42544</v>
      </c>
      <c r="C31" s="11">
        <v>25</v>
      </c>
      <c r="D31" s="4">
        <v>2454490.1</v>
      </c>
      <c r="E31" s="4">
        <v>1049046.5</v>
      </c>
      <c r="F31" s="4">
        <v>19470.7</v>
      </c>
      <c r="G31" s="4">
        <v>0</v>
      </c>
      <c r="H31" s="4">
        <v>0</v>
      </c>
      <c r="I31" s="4">
        <v>0</v>
      </c>
      <c r="J31" s="4">
        <v>0</v>
      </c>
      <c r="K31" s="4">
        <v>0</v>
      </c>
      <c r="L31" s="4">
        <v>0</v>
      </c>
      <c r="M31" s="19">
        <f t="shared" si="3"/>
        <v>3523007.3000000003</v>
      </c>
      <c r="N31" s="4">
        <v>1794612.4</v>
      </c>
      <c r="O31" s="4">
        <v>148.945156</v>
      </c>
      <c r="P31" s="4">
        <v>853348.3</v>
      </c>
      <c r="Q31" s="4">
        <v>161.15288699999999</v>
      </c>
      <c r="R31" s="4">
        <v>19470.7</v>
      </c>
      <c r="S31" s="4">
        <v>212.97122300000001</v>
      </c>
      <c r="T31" s="4">
        <v>0</v>
      </c>
      <c r="U31" s="4">
        <v>0</v>
      </c>
      <c r="V31" s="4">
        <v>0</v>
      </c>
      <c r="W31" s="4">
        <v>0</v>
      </c>
      <c r="X31" s="4">
        <v>0</v>
      </c>
      <c r="Y31" s="4">
        <v>0</v>
      </c>
      <c r="Z31" s="4">
        <v>0</v>
      </c>
      <c r="AA31" s="4">
        <v>0</v>
      </c>
      <c r="AB31" s="4">
        <v>0</v>
      </c>
      <c r="AC31" s="4">
        <v>0</v>
      </c>
      <c r="AD31" s="4">
        <v>0</v>
      </c>
      <c r="AE31" s="4">
        <v>0</v>
      </c>
      <c r="AF31" s="19">
        <f t="shared" si="4"/>
        <v>2667431.4000000004</v>
      </c>
      <c r="AG31" s="19">
        <f t="shared" si="5"/>
        <v>153.31793156170482</v>
      </c>
      <c r="AI31" s="78">
        <v>42182</v>
      </c>
      <c r="AJ31" s="78">
        <v>42178</v>
      </c>
      <c r="AK31" s="11">
        <v>25</v>
      </c>
      <c r="AL31" s="4">
        <v>2609612.7999999998</v>
      </c>
      <c r="AM31" s="4">
        <v>1387572.1</v>
      </c>
      <c r="AN31" s="4">
        <v>32644.6</v>
      </c>
      <c r="AO31" s="4">
        <v>0</v>
      </c>
      <c r="AP31" s="4">
        <v>0</v>
      </c>
      <c r="AQ31" s="4">
        <v>0</v>
      </c>
      <c r="AR31" s="4">
        <v>0</v>
      </c>
      <c r="AS31" s="4">
        <v>0</v>
      </c>
      <c r="AT31" s="4">
        <v>0</v>
      </c>
      <c r="AU31" s="19">
        <v>4029829.5</v>
      </c>
      <c r="AV31" s="4">
        <v>1711233.5</v>
      </c>
      <c r="AW31" s="4">
        <v>149.58563599999999</v>
      </c>
      <c r="AX31" s="4">
        <v>951537.5</v>
      </c>
      <c r="AY31" s="4">
        <v>159.70611500000001</v>
      </c>
      <c r="AZ31" s="4">
        <v>32644.6</v>
      </c>
      <c r="BA31" s="4">
        <v>190.14599000000001</v>
      </c>
      <c r="BB31" s="4">
        <v>0</v>
      </c>
      <c r="BC31" s="4">
        <v>0</v>
      </c>
      <c r="BD31" s="4">
        <v>0</v>
      </c>
      <c r="BE31" s="4">
        <v>0</v>
      </c>
      <c r="BF31" s="4">
        <v>0</v>
      </c>
      <c r="BG31" s="4">
        <v>0</v>
      </c>
      <c r="BH31" s="4">
        <v>0</v>
      </c>
      <c r="BI31" s="4">
        <v>0</v>
      </c>
      <c r="BJ31" s="4">
        <v>0</v>
      </c>
      <c r="BK31" s="4">
        <v>0</v>
      </c>
      <c r="BL31" s="4">
        <v>0</v>
      </c>
      <c r="BM31" s="4">
        <v>0</v>
      </c>
      <c r="BN31" s="19">
        <v>2695415.6</v>
      </c>
      <c r="BO31" s="19">
        <v>153.64960736628981</v>
      </c>
    </row>
    <row r="32" spans="1:67" ht="20" customHeight="1" x14ac:dyDescent="0.15">
      <c r="A32" s="78">
        <v>42553</v>
      </c>
      <c r="B32" s="78">
        <v>42550</v>
      </c>
      <c r="C32" s="11">
        <v>26</v>
      </c>
      <c r="D32" s="4">
        <v>2564042.9</v>
      </c>
      <c r="E32" s="4">
        <v>1323179.7</v>
      </c>
      <c r="F32" s="4">
        <v>19837.099999999999</v>
      </c>
      <c r="G32" s="4">
        <v>0</v>
      </c>
      <c r="H32" s="4">
        <v>0</v>
      </c>
      <c r="I32" s="4">
        <v>0</v>
      </c>
      <c r="J32" s="4">
        <v>0</v>
      </c>
      <c r="K32" s="4">
        <v>0</v>
      </c>
      <c r="L32" s="4">
        <v>0</v>
      </c>
      <c r="M32" s="19">
        <f t="shared" si="3"/>
        <v>3907059.6999999997</v>
      </c>
      <c r="N32" s="4">
        <v>1754536.6</v>
      </c>
      <c r="O32" s="4">
        <v>151.729769</v>
      </c>
      <c r="P32" s="4">
        <v>1063509.3</v>
      </c>
      <c r="Q32" s="4">
        <v>160.05846500000001</v>
      </c>
      <c r="R32" s="4">
        <v>16745.900000000001</v>
      </c>
      <c r="S32" s="4">
        <v>223.18844000000001</v>
      </c>
      <c r="T32" s="4">
        <v>0</v>
      </c>
      <c r="U32" s="4">
        <v>0</v>
      </c>
      <c r="V32" s="4">
        <v>0</v>
      </c>
      <c r="W32" s="4">
        <v>0</v>
      </c>
      <c r="X32" s="4">
        <v>0</v>
      </c>
      <c r="Y32" s="4">
        <v>0</v>
      </c>
      <c r="Z32" s="4">
        <v>0</v>
      </c>
      <c r="AA32" s="4">
        <v>0</v>
      </c>
      <c r="AB32" s="4">
        <v>0</v>
      </c>
      <c r="AC32" s="4">
        <v>0</v>
      </c>
      <c r="AD32" s="4">
        <v>0</v>
      </c>
      <c r="AE32" s="4">
        <v>0</v>
      </c>
      <c r="AF32" s="19">
        <f t="shared" si="4"/>
        <v>2834791.8000000003</v>
      </c>
      <c r="AG32" s="19">
        <f t="shared" si="5"/>
        <v>155.27651462398964</v>
      </c>
      <c r="AI32" s="78">
        <v>42189</v>
      </c>
      <c r="AJ32" s="78">
        <v>42185</v>
      </c>
      <c r="AK32" s="11">
        <v>26</v>
      </c>
      <c r="AL32" s="4">
        <v>2543806.9</v>
      </c>
      <c r="AM32" s="4">
        <v>1528568.8</v>
      </c>
      <c r="AN32" s="4">
        <v>36239.4</v>
      </c>
      <c r="AO32" s="4">
        <v>0</v>
      </c>
      <c r="AP32" s="4">
        <v>0</v>
      </c>
      <c r="AQ32" s="4">
        <v>0</v>
      </c>
      <c r="AR32" s="4">
        <v>0</v>
      </c>
      <c r="AS32" s="4">
        <v>0</v>
      </c>
      <c r="AT32" s="4">
        <v>0</v>
      </c>
      <c r="AU32" s="19">
        <v>4108615.1</v>
      </c>
      <c r="AV32" s="4">
        <v>1686741.5</v>
      </c>
      <c r="AW32" s="4">
        <v>150.62496100000001</v>
      </c>
      <c r="AX32" s="4">
        <v>1164794.3999999999</v>
      </c>
      <c r="AY32" s="4">
        <v>157.87682699999999</v>
      </c>
      <c r="AZ32" s="4">
        <v>33091.199999999997</v>
      </c>
      <c r="BA32" s="4">
        <v>200.66521599999999</v>
      </c>
      <c r="BB32" s="4">
        <v>0</v>
      </c>
      <c r="BC32" s="4">
        <v>0</v>
      </c>
      <c r="BD32" s="4">
        <v>0</v>
      </c>
      <c r="BE32" s="4">
        <v>0</v>
      </c>
      <c r="BF32" s="4">
        <v>0</v>
      </c>
      <c r="BG32" s="4">
        <v>0</v>
      </c>
      <c r="BH32" s="4">
        <v>0</v>
      </c>
      <c r="BI32" s="4">
        <v>0</v>
      </c>
      <c r="BJ32" s="4">
        <v>0</v>
      </c>
      <c r="BK32" s="4">
        <v>0</v>
      </c>
      <c r="BL32" s="4">
        <v>0</v>
      </c>
      <c r="BM32" s="4">
        <v>0</v>
      </c>
      <c r="BN32" s="19">
        <v>2884627.1</v>
      </c>
      <c r="BO32" s="19">
        <v>154.12725944010214</v>
      </c>
    </row>
    <row r="33" spans="1:67" ht="20" customHeight="1" x14ac:dyDescent="0.15">
      <c r="A33" s="78">
        <v>42560</v>
      </c>
      <c r="B33" s="78">
        <v>42556</v>
      </c>
      <c r="C33" s="11">
        <v>27</v>
      </c>
      <c r="D33" s="4">
        <v>2374306</v>
      </c>
      <c r="E33" s="4">
        <v>1118338</v>
      </c>
      <c r="F33" s="4">
        <v>32032.400000000001</v>
      </c>
      <c r="G33" s="4">
        <v>0</v>
      </c>
      <c r="H33" s="4">
        <v>0</v>
      </c>
      <c r="I33" s="4">
        <v>0</v>
      </c>
      <c r="J33" s="4">
        <v>0</v>
      </c>
      <c r="K33" s="4">
        <v>0</v>
      </c>
      <c r="L33" s="4">
        <v>0</v>
      </c>
      <c r="M33" s="19">
        <f t="shared" si="3"/>
        <v>3524676.4</v>
      </c>
      <c r="N33" s="4">
        <v>1693312</v>
      </c>
      <c r="O33" s="4">
        <v>151.37651500000001</v>
      </c>
      <c r="P33" s="4">
        <v>846502.1</v>
      </c>
      <c r="Q33" s="4">
        <v>163.270915</v>
      </c>
      <c r="R33" s="4">
        <v>29203.1</v>
      </c>
      <c r="S33" s="4">
        <v>216.43942200000001</v>
      </c>
      <c r="T33" s="4">
        <v>0</v>
      </c>
      <c r="U33" s="4">
        <v>0</v>
      </c>
      <c r="V33" s="4">
        <v>0</v>
      </c>
      <c r="W33" s="4">
        <v>0</v>
      </c>
      <c r="X33" s="4">
        <v>0</v>
      </c>
      <c r="Y33" s="4">
        <v>0</v>
      </c>
      <c r="Z33" s="4">
        <v>0</v>
      </c>
      <c r="AA33" s="4">
        <v>0</v>
      </c>
      <c r="AB33" s="4">
        <v>0</v>
      </c>
      <c r="AC33" s="4">
        <v>0</v>
      </c>
      <c r="AD33" s="4">
        <v>0</v>
      </c>
      <c r="AE33" s="4">
        <v>0</v>
      </c>
      <c r="AF33" s="19">
        <f t="shared" si="4"/>
        <v>2569017.2000000002</v>
      </c>
      <c r="AG33" s="19">
        <f t="shared" si="5"/>
        <v>156.03536787091565</v>
      </c>
      <c r="AI33" s="78">
        <v>42196</v>
      </c>
      <c r="AJ33" s="78">
        <v>42192</v>
      </c>
      <c r="AK33" s="11">
        <v>27</v>
      </c>
      <c r="AL33" s="4">
        <v>2387940</v>
      </c>
      <c r="AM33" s="4">
        <v>1226402.3999999999</v>
      </c>
      <c r="AN33" s="4">
        <v>23927.8</v>
      </c>
      <c r="AO33" s="4">
        <v>0</v>
      </c>
      <c r="AP33" s="4">
        <v>0</v>
      </c>
      <c r="AQ33" s="4">
        <v>0</v>
      </c>
      <c r="AR33" s="4">
        <v>0</v>
      </c>
      <c r="AS33" s="4">
        <v>0</v>
      </c>
      <c r="AT33" s="4">
        <v>0</v>
      </c>
      <c r="AU33" s="19">
        <v>3638270.1999999997</v>
      </c>
      <c r="AV33" s="4">
        <v>1618133.5</v>
      </c>
      <c r="AW33" s="4">
        <v>152.35607300000001</v>
      </c>
      <c r="AX33" s="4">
        <v>884674.6</v>
      </c>
      <c r="AY33" s="4">
        <v>160.34418500000001</v>
      </c>
      <c r="AZ33" s="4">
        <v>22401.5</v>
      </c>
      <c r="BA33" s="4">
        <v>177.714786</v>
      </c>
      <c r="BB33" s="4">
        <v>0</v>
      </c>
      <c r="BC33" s="4">
        <v>0</v>
      </c>
      <c r="BD33" s="4">
        <v>0</v>
      </c>
      <c r="BE33" s="4">
        <v>0</v>
      </c>
      <c r="BF33" s="4">
        <v>0</v>
      </c>
      <c r="BG33" s="4">
        <v>0</v>
      </c>
      <c r="BH33" s="4">
        <v>0</v>
      </c>
      <c r="BI33" s="4">
        <v>0</v>
      </c>
      <c r="BJ33" s="4">
        <v>0</v>
      </c>
      <c r="BK33" s="4">
        <v>0</v>
      </c>
      <c r="BL33" s="4">
        <v>0</v>
      </c>
      <c r="BM33" s="4">
        <v>0</v>
      </c>
      <c r="BN33" s="19">
        <v>2525209.6000000001</v>
      </c>
      <c r="BO33" s="19">
        <v>155.3795657815991</v>
      </c>
    </row>
    <row r="34" spans="1:67" ht="20" customHeight="1" x14ac:dyDescent="0.15">
      <c r="A34" s="78">
        <v>42567</v>
      </c>
      <c r="B34" s="78">
        <v>42564</v>
      </c>
      <c r="C34" s="11">
        <v>28</v>
      </c>
      <c r="D34" s="4">
        <v>2584094.4</v>
      </c>
      <c r="E34" s="4">
        <v>1280445.7</v>
      </c>
      <c r="F34" s="4">
        <v>25137.599999999999</v>
      </c>
      <c r="G34" s="4">
        <v>0</v>
      </c>
      <c r="H34" s="4">
        <v>0</v>
      </c>
      <c r="I34" s="4">
        <v>0</v>
      </c>
      <c r="J34" s="4">
        <v>0</v>
      </c>
      <c r="K34" s="4">
        <v>0</v>
      </c>
      <c r="L34" s="4">
        <v>0</v>
      </c>
      <c r="M34" s="19">
        <f t="shared" si="3"/>
        <v>3889677.6999999997</v>
      </c>
      <c r="N34" s="4">
        <v>1885466.6</v>
      </c>
      <c r="O34" s="4">
        <v>150.835679</v>
      </c>
      <c r="P34" s="4">
        <v>1034798.9</v>
      </c>
      <c r="Q34" s="4">
        <v>159.87938</v>
      </c>
      <c r="R34" s="4">
        <v>20968.599999999999</v>
      </c>
      <c r="S34" s="4">
        <v>195.53403599999999</v>
      </c>
      <c r="T34" s="4">
        <v>0</v>
      </c>
      <c r="U34" s="4">
        <v>0</v>
      </c>
      <c r="V34" s="4">
        <v>0</v>
      </c>
      <c r="W34" s="4">
        <v>0</v>
      </c>
      <c r="X34" s="4">
        <v>0</v>
      </c>
      <c r="Y34" s="4">
        <v>0</v>
      </c>
      <c r="Z34" s="4">
        <v>0</v>
      </c>
      <c r="AA34" s="4">
        <v>0</v>
      </c>
      <c r="AB34" s="4">
        <v>0</v>
      </c>
      <c r="AC34" s="4">
        <v>0</v>
      </c>
      <c r="AD34" s="4">
        <v>0</v>
      </c>
      <c r="AE34" s="4">
        <v>0</v>
      </c>
      <c r="AF34" s="19">
        <f t="shared" si="4"/>
        <v>2941234.1</v>
      </c>
      <c r="AG34" s="19">
        <f t="shared" si="5"/>
        <v>154.33613950918527</v>
      </c>
      <c r="AI34" s="78">
        <v>42203</v>
      </c>
      <c r="AJ34" s="78">
        <v>42200</v>
      </c>
      <c r="AK34" s="11">
        <v>28</v>
      </c>
      <c r="AL34" s="4">
        <v>2770151.6</v>
      </c>
      <c r="AM34" s="4">
        <v>1458155.1</v>
      </c>
      <c r="AN34" s="4">
        <v>42335.5</v>
      </c>
      <c r="AO34" s="4">
        <v>0</v>
      </c>
      <c r="AP34" s="4">
        <v>0</v>
      </c>
      <c r="AQ34" s="4">
        <v>0</v>
      </c>
      <c r="AR34" s="4">
        <v>0</v>
      </c>
      <c r="AS34" s="4">
        <v>0</v>
      </c>
      <c r="AT34" s="4">
        <v>0</v>
      </c>
      <c r="AU34" s="19">
        <v>4270642.2</v>
      </c>
      <c r="AV34" s="4">
        <v>1922256.3</v>
      </c>
      <c r="AW34" s="4">
        <v>148.39182099999999</v>
      </c>
      <c r="AX34" s="4">
        <v>1042845.4</v>
      </c>
      <c r="AY34" s="4">
        <v>155.77999399999999</v>
      </c>
      <c r="AZ34" s="4">
        <v>40385.5</v>
      </c>
      <c r="BA34" s="4">
        <v>209.64093299999999</v>
      </c>
      <c r="BB34" s="4">
        <v>0</v>
      </c>
      <c r="BC34" s="4">
        <v>0</v>
      </c>
      <c r="BD34" s="4">
        <v>0</v>
      </c>
      <c r="BE34" s="4">
        <v>0</v>
      </c>
      <c r="BF34" s="4">
        <v>0</v>
      </c>
      <c r="BG34" s="4">
        <v>0</v>
      </c>
      <c r="BH34" s="4">
        <v>0</v>
      </c>
      <c r="BI34" s="4">
        <v>0</v>
      </c>
      <c r="BJ34" s="4">
        <v>0</v>
      </c>
      <c r="BK34" s="4">
        <v>0</v>
      </c>
      <c r="BL34" s="4">
        <v>0</v>
      </c>
      <c r="BM34" s="4">
        <v>0</v>
      </c>
      <c r="BN34" s="19">
        <v>3005487.2</v>
      </c>
      <c r="BO34" s="19">
        <v>151.77839281442334</v>
      </c>
    </row>
    <row r="35" spans="1:67" ht="20" customHeight="1" x14ac:dyDescent="0.15">
      <c r="A35" s="78">
        <v>42574</v>
      </c>
      <c r="B35" s="78">
        <v>42570</v>
      </c>
      <c r="C35" s="11">
        <v>29</v>
      </c>
      <c r="D35" s="4">
        <v>3025609.9</v>
      </c>
      <c r="E35" s="4">
        <v>1459248.4</v>
      </c>
      <c r="F35" s="4">
        <v>22804.5</v>
      </c>
      <c r="G35" s="4">
        <v>0</v>
      </c>
      <c r="H35" s="4">
        <v>0</v>
      </c>
      <c r="I35" s="4">
        <v>0</v>
      </c>
      <c r="J35" s="4">
        <v>0</v>
      </c>
      <c r="K35" s="4">
        <v>0</v>
      </c>
      <c r="L35" s="4">
        <v>0</v>
      </c>
      <c r="M35" s="19">
        <f t="shared" si="3"/>
        <v>4507662.8</v>
      </c>
      <c r="N35" s="4">
        <v>2128244.4</v>
      </c>
      <c r="O35" s="4">
        <v>149.12911399999999</v>
      </c>
      <c r="P35" s="4">
        <v>1088971.5</v>
      </c>
      <c r="Q35" s="4">
        <v>151.26522399999999</v>
      </c>
      <c r="R35" s="4">
        <v>20911.8</v>
      </c>
      <c r="S35" s="4">
        <v>205.78684200000001</v>
      </c>
      <c r="T35" s="4">
        <v>0</v>
      </c>
      <c r="U35" s="4">
        <v>0</v>
      </c>
      <c r="V35" s="4">
        <v>0</v>
      </c>
      <c r="W35" s="4">
        <v>0</v>
      </c>
      <c r="X35" s="4">
        <v>0</v>
      </c>
      <c r="Y35" s="4">
        <v>0</v>
      </c>
      <c r="Z35" s="4">
        <v>0</v>
      </c>
      <c r="AA35" s="4">
        <v>0</v>
      </c>
      <c r="AB35" s="4">
        <v>0</v>
      </c>
      <c r="AC35" s="4">
        <v>0</v>
      </c>
      <c r="AD35" s="4">
        <v>0</v>
      </c>
      <c r="AE35" s="4">
        <v>0</v>
      </c>
      <c r="AF35" s="19">
        <f t="shared" si="4"/>
        <v>3238127.6999999997</v>
      </c>
      <c r="AG35" s="19">
        <f t="shared" si="5"/>
        <v>150.21337574398723</v>
      </c>
      <c r="AI35" s="78">
        <v>42210</v>
      </c>
      <c r="AJ35" s="78">
        <v>42207</v>
      </c>
      <c r="AK35" s="11">
        <v>29</v>
      </c>
      <c r="AL35" s="4">
        <v>2773812.1</v>
      </c>
      <c r="AM35" s="4">
        <v>1394526.7</v>
      </c>
      <c r="AN35" s="4">
        <v>65016.6</v>
      </c>
      <c r="AO35" s="4">
        <v>0</v>
      </c>
      <c r="AP35" s="4">
        <v>0</v>
      </c>
      <c r="AQ35" s="4">
        <v>0</v>
      </c>
      <c r="AR35" s="4">
        <v>0</v>
      </c>
      <c r="AS35" s="4">
        <v>0</v>
      </c>
      <c r="AT35" s="4">
        <v>0</v>
      </c>
      <c r="AU35" s="19">
        <v>4233355.3999999994</v>
      </c>
      <c r="AV35" s="4">
        <v>1878632.2</v>
      </c>
      <c r="AW35" s="4">
        <v>153.12038000000001</v>
      </c>
      <c r="AX35" s="4">
        <v>945400.3</v>
      </c>
      <c r="AY35" s="4">
        <v>164.357001</v>
      </c>
      <c r="AZ35" s="4">
        <v>57083.85</v>
      </c>
      <c r="BA35" s="4">
        <v>222.000326</v>
      </c>
      <c r="BB35" s="4">
        <v>0</v>
      </c>
      <c r="BC35" s="4">
        <v>0</v>
      </c>
      <c r="BD35" s="4">
        <v>0</v>
      </c>
      <c r="BE35" s="4">
        <v>0</v>
      </c>
      <c r="BF35" s="4">
        <v>0</v>
      </c>
      <c r="BG35" s="4">
        <v>0</v>
      </c>
      <c r="BH35" s="4">
        <v>0</v>
      </c>
      <c r="BI35" s="4">
        <v>0</v>
      </c>
      <c r="BJ35" s="4">
        <v>0</v>
      </c>
      <c r="BK35" s="4">
        <v>0</v>
      </c>
      <c r="BL35" s="4">
        <v>0</v>
      </c>
      <c r="BM35" s="4">
        <v>0</v>
      </c>
      <c r="BN35" s="19">
        <v>2881116.35</v>
      </c>
      <c r="BO35" s="19">
        <v>158.17225420489228</v>
      </c>
    </row>
    <row r="36" spans="1:67" ht="20" customHeight="1" x14ac:dyDescent="0.15">
      <c r="A36" s="78">
        <v>42581</v>
      </c>
      <c r="B36" s="78">
        <v>42577</v>
      </c>
      <c r="C36" s="11">
        <v>30</v>
      </c>
      <c r="D36" s="4">
        <v>4056824.6</v>
      </c>
      <c r="E36" s="4">
        <v>1764992.9</v>
      </c>
      <c r="F36" s="4">
        <v>36096.1</v>
      </c>
      <c r="G36" s="4">
        <v>0</v>
      </c>
      <c r="H36" s="4">
        <v>0</v>
      </c>
      <c r="I36" s="4">
        <v>0</v>
      </c>
      <c r="J36" s="4">
        <v>0</v>
      </c>
      <c r="K36" s="4">
        <v>0</v>
      </c>
      <c r="L36" s="4">
        <v>0</v>
      </c>
      <c r="M36" s="19">
        <f t="shared" si="3"/>
        <v>5857913.5999999996</v>
      </c>
      <c r="N36" s="4">
        <v>2716959.8</v>
      </c>
      <c r="O36" s="4">
        <v>144.01921899999999</v>
      </c>
      <c r="P36" s="4">
        <v>1271831.8999999999</v>
      </c>
      <c r="Q36" s="4">
        <v>150.455375</v>
      </c>
      <c r="R36" s="4">
        <v>28210.400000000001</v>
      </c>
      <c r="S36" s="4">
        <v>187.432209</v>
      </c>
      <c r="T36" s="4">
        <v>0</v>
      </c>
      <c r="U36" s="4">
        <v>0</v>
      </c>
      <c r="V36" s="4">
        <v>0</v>
      </c>
      <c r="W36" s="4">
        <v>0</v>
      </c>
      <c r="X36" s="4">
        <v>0</v>
      </c>
      <c r="Y36" s="4">
        <v>0</v>
      </c>
      <c r="Z36" s="4">
        <v>0</v>
      </c>
      <c r="AA36" s="4">
        <v>0</v>
      </c>
      <c r="AB36" s="4">
        <v>0</v>
      </c>
      <c r="AC36" s="4">
        <v>0</v>
      </c>
      <c r="AD36" s="4">
        <v>0</v>
      </c>
      <c r="AE36" s="4">
        <v>0</v>
      </c>
      <c r="AF36" s="19">
        <f t="shared" si="4"/>
        <v>4017002.0999999996</v>
      </c>
      <c r="AG36" s="19">
        <f t="shared" si="5"/>
        <v>146.36186311444357</v>
      </c>
      <c r="AI36" s="78">
        <v>42217</v>
      </c>
      <c r="AJ36" s="78">
        <v>42214</v>
      </c>
      <c r="AK36" s="11">
        <v>30</v>
      </c>
      <c r="AL36" s="4">
        <v>2885339</v>
      </c>
      <c r="AM36" s="4">
        <v>1332378</v>
      </c>
      <c r="AN36" s="4">
        <v>75964</v>
      </c>
      <c r="AO36" s="4">
        <v>0</v>
      </c>
      <c r="AP36" s="4">
        <v>0</v>
      </c>
      <c r="AQ36" s="4">
        <v>0</v>
      </c>
      <c r="AR36" s="4">
        <v>0</v>
      </c>
      <c r="AS36" s="4">
        <v>0</v>
      </c>
      <c r="AT36" s="4">
        <v>0</v>
      </c>
      <c r="AU36" s="19">
        <v>4293681</v>
      </c>
      <c r="AV36" s="4">
        <v>2126560.9</v>
      </c>
      <c r="AW36" s="4">
        <v>149.63925800000001</v>
      </c>
      <c r="AX36" s="4">
        <v>941169.6</v>
      </c>
      <c r="AY36" s="4">
        <v>159.42520999999999</v>
      </c>
      <c r="AZ36" s="4">
        <v>64578.400000000001</v>
      </c>
      <c r="BA36" s="4">
        <v>209.872499</v>
      </c>
      <c r="BB36" s="4">
        <v>0</v>
      </c>
      <c r="BC36" s="4">
        <v>0</v>
      </c>
      <c r="BD36" s="4">
        <v>0</v>
      </c>
      <c r="BE36" s="4">
        <v>0</v>
      </c>
      <c r="BF36" s="4">
        <v>0</v>
      </c>
      <c r="BG36" s="4">
        <v>0</v>
      </c>
      <c r="BH36" s="4">
        <v>0</v>
      </c>
      <c r="BI36" s="4">
        <v>0</v>
      </c>
      <c r="BJ36" s="4">
        <v>0</v>
      </c>
      <c r="BK36" s="4">
        <v>0</v>
      </c>
      <c r="BL36" s="4">
        <v>0</v>
      </c>
      <c r="BM36" s="4">
        <v>0</v>
      </c>
      <c r="BN36" s="19">
        <v>3132308.9</v>
      </c>
      <c r="BO36" s="19">
        <v>153.82147861689177</v>
      </c>
    </row>
    <row r="37" spans="1:67" ht="20" customHeight="1" x14ac:dyDescent="0.15">
      <c r="A37" s="78">
        <v>42588</v>
      </c>
      <c r="B37" s="78">
        <v>42584</v>
      </c>
      <c r="C37" s="11">
        <v>31</v>
      </c>
      <c r="D37" s="4">
        <v>2861824.5</v>
      </c>
      <c r="E37" s="4">
        <v>1387213.3</v>
      </c>
      <c r="F37" s="4">
        <v>30869.4</v>
      </c>
      <c r="G37" s="4">
        <v>0</v>
      </c>
      <c r="H37" s="4">
        <v>0</v>
      </c>
      <c r="I37" s="4">
        <v>0</v>
      </c>
      <c r="J37" s="4">
        <v>0</v>
      </c>
      <c r="K37" s="4">
        <v>0</v>
      </c>
      <c r="L37" s="4">
        <v>0</v>
      </c>
      <c r="M37" s="19">
        <f t="shared" si="3"/>
        <v>4279907.2</v>
      </c>
      <c r="N37" s="4">
        <v>1879597.6</v>
      </c>
      <c r="O37" s="4">
        <v>142.70079200000001</v>
      </c>
      <c r="P37" s="4">
        <v>1026762.1</v>
      </c>
      <c r="Q37" s="4">
        <v>146.81217699999999</v>
      </c>
      <c r="R37" s="4">
        <v>25396</v>
      </c>
      <c r="S37" s="4">
        <v>195.26720700000001</v>
      </c>
      <c r="T37" s="4">
        <v>0</v>
      </c>
      <c r="U37" s="4">
        <v>0</v>
      </c>
      <c r="V37" s="4">
        <v>0</v>
      </c>
      <c r="W37" s="4">
        <v>0</v>
      </c>
      <c r="X37" s="4">
        <v>0</v>
      </c>
      <c r="Y37" s="4">
        <v>0</v>
      </c>
      <c r="Z37" s="4">
        <v>0</v>
      </c>
      <c r="AA37" s="4">
        <v>0</v>
      </c>
      <c r="AB37" s="4">
        <v>0</v>
      </c>
      <c r="AC37" s="4">
        <v>0</v>
      </c>
      <c r="AD37" s="4">
        <v>0</v>
      </c>
      <c r="AE37" s="4">
        <v>0</v>
      </c>
      <c r="AF37" s="19">
        <f t="shared" si="4"/>
        <v>2931755.7</v>
      </c>
      <c r="AG37" s="19">
        <f t="shared" si="5"/>
        <v>144.59603551290544</v>
      </c>
      <c r="AI37" s="78">
        <v>42224</v>
      </c>
      <c r="AJ37" s="78">
        <v>42220</v>
      </c>
      <c r="AK37" s="11">
        <v>31</v>
      </c>
      <c r="AL37" s="4">
        <v>2836768.5</v>
      </c>
      <c r="AM37" s="4">
        <v>1526924.3</v>
      </c>
      <c r="AN37" s="4">
        <v>115456.6</v>
      </c>
      <c r="AO37" s="4">
        <v>0</v>
      </c>
      <c r="AP37" s="4">
        <v>0</v>
      </c>
      <c r="AQ37" s="4">
        <v>0</v>
      </c>
      <c r="AR37" s="4">
        <v>0</v>
      </c>
      <c r="AS37" s="4">
        <v>0</v>
      </c>
      <c r="AT37" s="4">
        <v>0</v>
      </c>
      <c r="AU37" s="19">
        <v>4479149.3999999994</v>
      </c>
      <c r="AV37" s="4">
        <v>2150163.9</v>
      </c>
      <c r="AW37" s="4">
        <v>148.289053</v>
      </c>
      <c r="AX37" s="4">
        <v>1068623</v>
      </c>
      <c r="AY37" s="4">
        <v>156.521524</v>
      </c>
      <c r="AZ37" s="4">
        <v>104617.75</v>
      </c>
      <c r="BA37" s="4">
        <v>203.14847900000001</v>
      </c>
      <c r="BB37" s="4">
        <v>0</v>
      </c>
      <c r="BC37" s="4">
        <v>0</v>
      </c>
      <c r="BD37" s="4">
        <v>0</v>
      </c>
      <c r="BE37" s="4">
        <v>0</v>
      </c>
      <c r="BF37" s="4">
        <v>0</v>
      </c>
      <c r="BG37" s="4">
        <v>0</v>
      </c>
      <c r="BH37" s="4">
        <v>0</v>
      </c>
      <c r="BI37" s="4">
        <v>0</v>
      </c>
      <c r="BJ37" s="4">
        <v>0</v>
      </c>
      <c r="BK37" s="4">
        <v>0</v>
      </c>
      <c r="BL37" s="4">
        <v>0</v>
      </c>
      <c r="BM37" s="4">
        <v>0</v>
      </c>
      <c r="BN37" s="19">
        <v>3323404.65</v>
      </c>
      <c r="BO37" s="19">
        <v>152.66308478449682</v>
      </c>
    </row>
    <row r="38" spans="1:67" ht="20" customHeight="1" x14ac:dyDescent="0.15">
      <c r="A38" s="78">
        <v>42595</v>
      </c>
      <c r="B38" s="78">
        <v>42591</v>
      </c>
      <c r="C38" s="3">
        <v>32</v>
      </c>
      <c r="D38" s="4">
        <v>3460758.8</v>
      </c>
      <c r="E38" s="4">
        <v>1538375.2</v>
      </c>
      <c r="F38" s="4">
        <v>37501.699999999997</v>
      </c>
      <c r="G38" s="4">
        <v>0</v>
      </c>
      <c r="H38" s="4">
        <v>0</v>
      </c>
      <c r="I38" s="4">
        <v>0</v>
      </c>
      <c r="J38" s="4">
        <v>0</v>
      </c>
      <c r="K38" s="4">
        <v>0</v>
      </c>
      <c r="L38" s="4">
        <v>0</v>
      </c>
      <c r="M38" s="19">
        <f t="shared" si="3"/>
        <v>5036635.7</v>
      </c>
      <c r="N38" s="4">
        <v>2235409.5</v>
      </c>
      <c r="O38" s="4">
        <v>141.89838900000001</v>
      </c>
      <c r="P38" s="4">
        <v>1063136.7</v>
      </c>
      <c r="Q38" s="4">
        <v>145.68571499999999</v>
      </c>
      <c r="R38" s="4">
        <v>32976.9</v>
      </c>
      <c r="S38" s="4">
        <v>203.77160000000001</v>
      </c>
      <c r="T38" s="4">
        <v>0</v>
      </c>
      <c r="U38" s="4">
        <v>0</v>
      </c>
      <c r="V38" s="4">
        <v>0</v>
      </c>
      <c r="W38" s="4">
        <v>0</v>
      </c>
      <c r="X38" s="4">
        <v>0</v>
      </c>
      <c r="Y38" s="4">
        <v>0</v>
      </c>
      <c r="Z38" s="4">
        <v>0</v>
      </c>
      <c r="AA38" s="4">
        <v>0</v>
      </c>
      <c r="AB38" s="4">
        <v>0</v>
      </c>
      <c r="AC38" s="4">
        <v>0</v>
      </c>
      <c r="AD38" s="4">
        <v>0</v>
      </c>
      <c r="AE38" s="4">
        <v>0</v>
      </c>
      <c r="AF38" s="19">
        <f t="shared" si="4"/>
        <v>3331523.1</v>
      </c>
      <c r="AG38" s="19">
        <f t="shared" si="5"/>
        <v>143.71942753858616</v>
      </c>
      <c r="AI38" s="78">
        <v>42231</v>
      </c>
      <c r="AJ38" s="78">
        <v>42227</v>
      </c>
      <c r="AK38" s="11">
        <v>32</v>
      </c>
      <c r="AL38" s="4">
        <v>2879363.5</v>
      </c>
      <c r="AM38" s="4">
        <v>1494695.8</v>
      </c>
      <c r="AN38" s="4">
        <v>158994.70000000001</v>
      </c>
      <c r="AO38" s="4">
        <v>0</v>
      </c>
      <c r="AP38" s="4">
        <v>0</v>
      </c>
      <c r="AQ38" s="4">
        <v>0</v>
      </c>
      <c r="AR38" s="4">
        <v>0</v>
      </c>
      <c r="AS38" s="4">
        <v>0</v>
      </c>
      <c r="AT38" s="4">
        <v>0</v>
      </c>
      <c r="AU38" s="19">
        <v>4533054</v>
      </c>
      <c r="AV38" s="4">
        <v>2189480.9</v>
      </c>
      <c r="AW38" s="4">
        <v>150.122423</v>
      </c>
      <c r="AX38" s="4">
        <v>1057356.1000000001</v>
      </c>
      <c r="AY38" s="4">
        <v>153.98059000000001</v>
      </c>
      <c r="AZ38" s="4">
        <v>116358.75</v>
      </c>
      <c r="BA38" s="4">
        <v>192.947361</v>
      </c>
      <c r="BB38" s="4">
        <v>0</v>
      </c>
      <c r="BC38" s="4">
        <v>0</v>
      </c>
      <c r="BD38" s="4">
        <v>0</v>
      </c>
      <c r="BE38" s="4">
        <v>0</v>
      </c>
      <c r="BF38" s="4">
        <v>0</v>
      </c>
      <c r="BG38" s="4">
        <v>0</v>
      </c>
      <c r="BH38" s="4">
        <v>0</v>
      </c>
      <c r="BI38" s="4">
        <v>0</v>
      </c>
      <c r="BJ38" s="4">
        <v>0</v>
      </c>
      <c r="BK38" s="4">
        <v>0</v>
      </c>
      <c r="BL38" s="4">
        <v>0</v>
      </c>
      <c r="BM38" s="4">
        <v>0</v>
      </c>
      <c r="BN38" s="19">
        <v>3363195.75</v>
      </c>
      <c r="BO38" s="19">
        <v>152.81703649871659</v>
      </c>
    </row>
    <row r="39" spans="1:67" ht="20" customHeight="1" x14ac:dyDescent="0.15">
      <c r="A39" s="78">
        <v>42602</v>
      </c>
      <c r="B39" s="78">
        <v>42598</v>
      </c>
      <c r="C39" s="11">
        <v>33</v>
      </c>
      <c r="D39" s="4">
        <v>3795104.7</v>
      </c>
      <c r="E39" s="4">
        <v>1835653.1</v>
      </c>
      <c r="F39" s="4">
        <v>22225.3</v>
      </c>
      <c r="G39" s="4">
        <v>0</v>
      </c>
      <c r="H39" s="4">
        <v>0</v>
      </c>
      <c r="I39" s="4">
        <v>0</v>
      </c>
      <c r="J39" s="4">
        <v>0</v>
      </c>
      <c r="K39" s="4">
        <v>0</v>
      </c>
      <c r="L39" s="4">
        <v>0</v>
      </c>
      <c r="M39" s="19">
        <f t="shared" si="3"/>
        <v>5652983.1000000006</v>
      </c>
      <c r="N39" s="4">
        <v>2619405.5</v>
      </c>
      <c r="O39" s="4">
        <v>139.854828</v>
      </c>
      <c r="P39" s="4">
        <v>1295208.2</v>
      </c>
      <c r="Q39" s="4">
        <v>143.82835800000001</v>
      </c>
      <c r="R39" s="4">
        <v>20389.400000000001</v>
      </c>
      <c r="S39" s="4">
        <v>204.55829</v>
      </c>
      <c r="T39" s="4">
        <v>0</v>
      </c>
      <c r="U39" s="4">
        <v>0</v>
      </c>
      <c r="V39" s="4">
        <v>0</v>
      </c>
      <c r="W39" s="4">
        <v>0</v>
      </c>
      <c r="X39" s="4">
        <v>0</v>
      </c>
      <c r="Y39" s="4">
        <v>0</v>
      </c>
      <c r="Z39" s="4">
        <v>0</v>
      </c>
      <c r="AA39" s="4">
        <v>0</v>
      </c>
      <c r="AB39" s="4">
        <v>0</v>
      </c>
      <c r="AC39" s="4">
        <v>0</v>
      </c>
      <c r="AD39" s="4">
        <v>0</v>
      </c>
      <c r="AE39" s="4">
        <v>0</v>
      </c>
      <c r="AF39" s="19">
        <f t="shared" si="4"/>
        <v>3935003.1</v>
      </c>
      <c r="AG39" s="19">
        <f t="shared" si="5"/>
        <v>141.49798131976453</v>
      </c>
      <c r="AI39" s="78">
        <v>42238</v>
      </c>
      <c r="AJ39" s="78">
        <v>42234</v>
      </c>
      <c r="AK39" s="11">
        <v>33</v>
      </c>
      <c r="AL39" s="4">
        <v>3180637</v>
      </c>
      <c r="AM39" s="4">
        <v>1636031.8</v>
      </c>
      <c r="AN39" s="4">
        <v>53165.65</v>
      </c>
      <c r="AO39" s="4">
        <v>0</v>
      </c>
      <c r="AP39" s="4">
        <v>0</v>
      </c>
      <c r="AQ39" s="4">
        <v>0</v>
      </c>
      <c r="AR39" s="4">
        <v>0</v>
      </c>
      <c r="AS39" s="4">
        <v>0</v>
      </c>
      <c r="AT39" s="4">
        <v>0</v>
      </c>
      <c r="AU39" s="19">
        <v>4869834.45</v>
      </c>
      <c r="AV39" s="4">
        <v>2365998.2000000002</v>
      </c>
      <c r="AW39" s="4">
        <v>146.739058</v>
      </c>
      <c r="AX39" s="4">
        <v>1070319.3999999999</v>
      </c>
      <c r="AY39" s="4">
        <v>164.49503999999999</v>
      </c>
      <c r="AZ39" s="4">
        <v>44617.85</v>
      </c>
      <c r="BA39" s="4">
        <v>199.73438200000001</v>
      </c>
      <c r="BB39" s="4">
        <v>0</v>
      </c>
      <c r="BC39" s="4">
        <v>0</v>
      </c>
      <c r="BD39" s="4">
        <v>0</v>
      </c>
      <c r="BE39" s="4">
        <v>0</v>
      </c>
      <c r="BF39" s="4">
        <v>0</v>
      </c>
      <c r="BG39" s="4">
        <v>0</v>
      </c>
      <c r="BH39" s="4">
        <v>0</v>
      </c>
      <c r="BI39" s="4">
        <v>0</v>
      </c>
      <c r="BJ39" s="4">
        <v>0</v>
      </c>
      <c r="BK39" s="4">
        <v>0</v>
      </c>
      <c r="BL39" s="4">
        <v>0</v>
      </c>
      <c r="BM39" s="4">
        <v>0</v>
      </c>
      <c r="BN39" s="19">
        <v>3480935.45</v>
      </c>
      <c r="BO39" s="19">
        <v>152.87795650143133</v>
      </c>
    </row>
    <row r="40" spans="1:67" ht="20" customHeight="1" x14ac:dyDescent="0.15">
      <c r="A40" s="78">
        <v>42609</v>
      </c>
      <c r="B40" s="78">
        <v>42605</v>
      </c>
      <c r="C40" s="11">
        <v>34</v>
      </c>
      <c r="D40" s="4">
        <v>3432429.8</v>
      </c>
      <c r="E40" s="4">
        <v>1565304.8</v>
      </c>
      <c r="F40" s="4">
        <v>27064.799999999999</v>
      </c>
      <c r="G40" s="4">
        <v>0</v>
      </c>
      <c r="H40" s="4">
        <v>0</v>
      </c>
      <c r="I40" s="4">
        <v>0</v>
      </c>
      <c r="J40" s="4">
        <v>0</v>
      </c>
      <c r="K40" s="4">
        <v>0</v>
      </c>
      <c r="L40" s="4">
        <v>0</v>
      </c>
      <c r="M40" s="19">
        <f t="shared" si="3"/>
        <v>5024799.3999999994</v>
      </c>
      <c r="N40" s="4">
        <v>2212675.2000000002</v>
      </c>
      <c r="O40" s="4">
        <v>140.33247399999999</v>
      </c>
      <c r="P40" s="4">
        <v>1178907.2</v>
      </c>
      <c r="Q40" s="4">
        <v>145.24884299999999</v>
      </c>
      <c r="R40" s="4">
        <v>23089.5</v>
      </c>
      <c r="S40" s="4">
        <v>192.27071100000001</v>
      </c>
      <c r="T40" s="4">
        <v>0</v>
      </c>
      <c r="U40" s="4">
        <v>0</v>
      </c>
      <c r="V40" s="4">
        <v>0</v>
      </c>
      <c r="W40" s="4">
        <v>0</v>
      </c>
      <c r="X40" s="4">
        <v>0</v>
      </c>
      <c r="Y40" s="4">
        <v>0</v>
      </c>
      <c r="Z40" s="4">
        <v>0</v>
      </c>
      <c r="AA40" s="4">
        <v>0</v>
      </c>
      <c r="AB40" s="4">
        <v>0</v>
      </c>
      <c r="AC40" s="4">
        <v>0</v>
      </c>
      <c r="AD40" s="4">
        <v>0</v>
      </c>
      <c r="AE40" s="4">
        <v>0</v>
      </c>
      <c r="AF40" s="19">
        <f t="shared" si="4"/>
        <v>3414671.9000000004</v>
      </c>
      <c r="AG40" s="19">
        <f t="shared" si="5"/>
        <v>142.38103706550808</v>
      </c>
      <c r="AI40" s="78">
        <v>42245</v>
      </c>
      <c r="AJ40" s="78">
        <v>42241</v>
      </c>
      <c r="AK40" s="11">
        <v>34</v>
      </c>
      <c r="AL40" s="4">
        <v>3497817.6</v>
      </c>
      <c r="AM40" s="4">
        <v>1733955.5</v>
      </c>
      <c r="AN40" s="4">
        <v>131203.6</v>
      </c>
      <c r="AO40" s="4">
        <v>0</v>
      </c>
      <c r="AP40" s="4">
        <v>0</v>
      </c>
      <c r="AQ40" s="4">
        <v>0</v>
      </c>
      <c r="AR40" s="4">
        <v>0</v>
      </c>
      <c r="AS40" s="4">
        <v>0</v>
      </c>
      <c r="AT40" s="4">
        <v>0</v>
      </c>
      <c r="AU40" s="19">
        <v>5362976.6999999993</v>
      </c>
      <c r="AV40" s="4">
        <v>2601550</v>
      </c>
      <c r="AW40" s="4">
        <v>148.24911800000001</v>
      </c>
      <c r="AX40" s="4">
        <v>1207477.3</v>
      </c>
      <c r="AY40" s="4">
        <v>160.82333299999999</v>
      </c>
      <c r="AZ40" s="4">
        <v>119381.3</v>
      </c>
      <c r="BA40" s="4">
        <v>190.597759</v>
      </c>
      <c r="BB40" s="4">
        <v>0</v>
      </c>
      <c r="BC40" s="4">
        <v>0</v>
      </c>
      <c r="BD40" s="4">
        <v>0</v>
      </c>
      <c r="BE40" s="4">
        <v>0</v>
      </c>
      <c r="BF40" s="4">
        <v>0</v>
      </c>
      <c r="BG40" s="4">
        <v>0</v>
      </c>
      <c r="BH40" s="4">
        <v>0</v>
      </c>
      <c r="BI40" s="4">
        <v>0</v>
      </c>
      <c r="BJ40" s="4">
        <v>0</v>
      </c>
      <c r="BK40" s="4">
        <v>0</v>
      </c>
      <c r="BL40" s="4">
        <v>0</v>
      </c>
      <c r="BM40" s="4">
        <v>0</v>
      </c>
      <c r="BN40" s="19">
        <v>3928408.5999999996</v>
      </c>
      <c r="BO40" s="19">
        <v>153.40100443911248</v>
      </c>
    </row>
    <row r="41" spans="1:67" ht="20" customHeight="1" x14ac:dyDescent="0.15">
      <c r="A41" s="78">
        <v>42616</v>
      </c>
      <c r="B41" s="78">
        <v>42612</v>
      </c>
      <c r="C41" s="11">
        <v>35</v>
      </c>
      <c r="D41" s="4">
        <v>3659342.9</v>
      </c>
      <c r="E41" s="4">
        <v>1675799.6</v>
      </c>
      <c r="F41" s="4">
        <v>26655.200000000001</v>
      </c>
      <c r="G41" s="4">
        <v>0</v>
      </c>
      <c r="H41" s="4">
        <v>0</v>
      </c>
      <c r="I41" s="4">
        <v>0</v>
      </c>
      <c r="J41" s="4">
        <v>0</v>
      </c>
      <c r="K41" s="4">
        <v>0</v>
      </c>
      <c r="L41" s="4">
        <v>0</v>
      </c>
      <c r="M41" s="19">
        <f t="shared" si="3"/>
        <v>5361797.7</v>
      </c>
      <c r="N41" s="4">
        <v>2500549.6</v>
      </c>
      <c r="O41" s="4">
        <v>139.627557</v>
      </c>
      <c r="P41" s="4">
        <v>1339862.6000000001</v>
      </c>
      <c r="Q41" s="4">
        <v>144.369</v>
      </c>
      <c r="R41" s="4">
        <v>21116.6</v>
      </c>
      <c r="S41" s="4">
        <v>199.09382600000001</v>
      </c>
      <c r="T41" s="4">
        <v>0</v>
      </c>
      <c r="U41" s="4">
        <v>0</v>
      </c>
      <c r="V41" s="4">
        <v>0</v>
      </c>
      <c r="W41" s="4">
        <v>0</v>
      </c>
      <c r="X41" s="4">
        <v>0</v>
      </c>
      <c r="Y41" s="4">
        <v>0</v>
      </c>
      <c r="Z41" s="4">
        <v>0</v>
      </c>
      <c r="AA41" s="4">
        <v>0</v>
      </c>
      <c r="AB41" s="4">
        <v>0</v>
      </c>
      <c r="AC41" s="4">
        <v>0</v>
      </c>
      <c r="AD41" s="4">
        <v>0</v>
      </c>
      <c r="AE41" s="4">
        <v>0</v>
      </c>
      <c r="AF41" s="19">
        <f t="shared" si="4"/>
        <v>3861528.8000000003</v>
      </c>
      <c r="AG41" s="19">
        <f t="shared" si="5"/>
        <v>141.59791846971041</v>
      </c>
      <c r="AI41" s="78">
        <v>42252</v>
      </c>
      <c r="AJ41" s="78">
        <v>42248</v>
      </c>
      <c r="AK41" s="11">
        <v>35</v>
      </c>
      <c r="AL41" s="4">
        <v>3703655.7</v>
      </c>
      <c r="AM41" s="4">
        <v>1728809.7</v>
      </c>
      <c r="AN41" s="4">
        <v>111814.35</v>
      </c>
      <c r="AO41" s="4">
        <v>0</v>
      </c>
      <c r="AP41" s="4">
        <v>0</v>
      </c>
      <c r="AQ41" s="4">
        <v>0</v>
      </c>
      <c r="AR41" s="4">
        <v>0</v>
      </c>
      <c r="AS41" s="4">
        <v>0</v>
      </c>
      <c r="AT41" s="4">
        <v>0</v>
      </c>
      <c r="AU41" s="19">
        <v>5544279.75</v>
      </c>
      <c r="AV41" s="4">
        <v>2436946.6</v>
      </c>
      <c r="AW41" s="4">
        <v>145.72902999999999</v>
      </c>
      <c r="AX41" s="4">
        <v>1051095.6000000001</v>
      </c>
      <c r="AY41" s="4">
        <v>159.29409699999999</v>
      </c>
      <c r="AZ41" s="4">
        <v>89785.9</v>
      </c>
      <c r="BA41" s="4">
        <v>192.20814999999999</v>
      </c>
      <c r="BB41" s="4">
        <v>0</v>
      </c>
      <c r="BC41" s="4">
        <v>0</v>
      </c>
      <c r="BD41" s="4">
        <v>0</v>
      </c>
      <c r="BE41" s="4">
        <v>0</v>
      </c>
      <c r="BF41" s="4">
        <v>0</v>
      </c>
      <c r="BG41" s="4">
        <v>0</v>
      </c>
      <c r="BH41" s="4">
        <v>0</v>
      </c>
      <c r="BI41" s="4">
        <v>0</v>
      </c>
      <c r="BJ41" s="4">
        <v>0</v>
      </c>
      <c r="BK41" s="4">
        <v>0</v>
      </c>
      <c r="BL41" s="4">
        <v>0</v>
      </c>
      <c r="BM41" s="4">
        <v>0</v>
      </c>
      <c r="BN41" s="19">
        <v>3577828.1</v>
      </c>
      <c r="BO41" s="19">
        <v>150.88057762684468</v>
      </c>
    </row>
    <row r="42" spans="1:67" ht="20" customHeight="1" x14ac:dyDescent="0.15">
      <c r="A42" s="78">
        <v>42623</v>
      </c>
      <c r="B42" s="78">
        <v>42619</v>
      </c>
      <c r="C42" s="11">
        <v>36</v>
      </c>
      <c r="D42" s="93">
        <v>3471978.1</v>
      </c>
      <c r="E42" s="93">
        <v>1578699.8</v>
      </c>
      <c r="F42" s="93">
        <v>19056.3</v>
      </c>
      <c r="G42" s="4">
        <v>0</v>
      </c>
      <c r="H42" s="4">
        <v>0</v>
      </c>
      <c r="I42" s="4">
        <v>0</v>
      </c>
      <c r="J42" s="4">
        <v>0</v>
      </c>
      <c r="K42" s="4">
        <v>0</v>
      </c>
      <c r="L42" s="4">
        <v>0</v>
      </c>
      <c r="M42" s="19">
        <f t="shared" si="3"/>
        <v>5069734.2</v>
      </c>
      <c r="N42" s="93">
        <v>2341805.2999999998</v>
      </c>
      <c r="O42" s="93">
        <v>138.526476</v>
      </c>
      <c r="P42" s="93">
        <v>1307510.3</v>
      </c>
      <c r="Q42" s="93">
        <v>142.987177</v>
      </c>
      <c r="R42" s="93">
        <v>15406.4</v>
      </c>
      <c r="S42" s="93">
        <v>185.64436799999999</v>
      </c>
      <c r="T42" s="4">
        <v>0</v>
      </c>
      <c r="U42" s="4">
        <v>0</v>
      </c>
      <c r="V42" s="4">
        <v>0</v>
      </c>
      <c r="W42" s="4">
        <v>0</v>
      </c>
      <c r="X42" s="4">
        <v>0</v>
      </c>
      <c r="Y42" s="4">
        <v>0</v>
      </c>
      <c r="Z42" s="4">
        <v>0</v>
      </c>
      <c r="AA42" s="4">
        <v>0</v>
      </c>
      <c r="AB42" s="4">
        <v>0</v>
      </c>
      <c r="AC42" s="4">
        <v>0</v>
      </c>
      <c r="AD42" s="4">
        <v>0</v>
      </c>
      <c r="AE42" s="4">
        <v>0</v>
      </c>
      <c r="AF42" s="19">
        <f t="shared" si="4"/>
        <v>3664721.9999999995</v>
      </c>
      <c r="AG42" s="19">
        <f t="shared" si="5"/>
        <v>140.31606047435551</v>
      </c>
      <c r="AI42" s="78">
        <v>42259</v>
      </c>
      <c r="AJ42" s="78">
        <v>42255</v>
      </c>
      <c r="AK42" s="11">
        <v>36</v>
      </c>
      <c r="AL42" s="4">
        <v>3716599.2</v>
      </c>
      <c r="AM42" s="4">
        <v>1874931.7</v>
      </c>
      <c r="AN42" s="4">
        <v>73851.899999999994</v>
      </c>
      <c r="AO42" s="4">
        <v>0</v>
      </c>
      <c r="AP42" s="4">
        <v>0</v>
      </c>
      <c r="AQ42" s="4">
        <v>0</v>
      </c>
      <c r="AR42" s="4">
        <v>0</v>
      </c>
      <c r="AS42" s="4">
        <v>0</v>
      </c>
      <c r="AT42" s="4">
        <v>0</v>
      </c>
      <c r="AU42" s="19">
        <v>5665382.8000000007</v>
      </c>
      <c r="AV42" s="4">
        <v>2662115</v>
      </c>
      <c r="AW42" s="4">
        <v>142.02963199999999</v>
      </c>
      <c r="AX42" s="4">
        <v>1203357.8</v>
      </c>
      <c r="AY42" s="4">
        <v>148.53722400000001</v>
      </c>
      <c r="AZ42" s="4">
        <v>64724.85</v>
      </c>
      <c r="BA42" s="4">
        <v>190.62407200000001</v>
      </c>
      <c r="BB42" s="4">
        <v>0</v>
      </c>
      <c r="BC42" s="4">
        <v>0</v>
      </c>
      <c r="BD42" s="4">
        <v>0</v>
      </c>
      <c r="BE42" s="4">
        <v>0</v>
      </c>
      <c r="BF42" s="4">
        <v>0</v>
      </c>
      <c r="BG42" s="4">
        <v>0</v>
      </c>
      <c r="BH42" s="4">
        <v>0</v>
      </c>
      <c r="BI42" s="4">
        <v>0</v>
      </c>
      <c r="BJ42" s="4">
        <v>0</v>
      </c>
      <c r="BK42" s="4">
        <v>0</v>
      </c>
      <c r="BL42" s="4">
        <v>0</v>
      </c>
      <c r="BM42" s="4">
        <v>0</v>
      </c>
      <c r="BN42" s="19">
        <v>3930197.65</v>
      </c>
      <c r="BO42" s="19">
        <v>144.82242524088232</v>
      </c>
    </row>
    <row r="43" spans="1:67" ht="20" customHeight="1" x14ac:dyDescent="0.15">
      <c r="A43" s="78">
        <v>42630</v>
      </c>
      <c r="B43" s="78">
        <v>42627</v>
      </c>
      <c r="C43" s="11">
        <v>37</v>
      </c>
      <c r="D43" s="94">
        <v>3771124.1</v>
      </c>
      <c r="E43" s="94">
        <v>1605137.1</v>
      </c>
      <c r="F43" s="94">
        <v>34010.5</v>
      </c>
      <c r="G43" s="4">
        <v>0</v>
      </c>
      <c r="H43" s="4">
        <v>0</v>
      </c>
      <c r="I43" s="4">
        <v>0</v>
      </c>
      <c r="J43" s="4">
        <v>0</v>
      </c>
      <c r="K43" s="4">
        <v>0</v>
      </c>
      <c r="L43" s="4">
        <v>0</v>
      </c>
      <c r="M43" s="19">
        <f t="shared" si="3"/>
        <v>5410271.7000000002</v>
      </c>
      <c r="N43" s="94">
        <v>2437616.7999999998</v>
      </c>
      <c r="O43" s="94">
        <v>137.35318000000001</v>
      </c>
      <c r="P43" s="94">
        <v>1175218.3</v>
      </c>
      <c r="Q43" s="94">
        <v>139.247726</v>
      </c>
      <c r="R43" s="94">
        <v>23456.3</v>
      </c>
      <c r="S43" s="94">
        <v>199.916482</v>
      </c>
      <c r="T43" s="4">
        <v>0</v>
      </c>
      <c r="U43" s="4">
        <v>0</v>
      </c>
      <c r="V43" s="4">
        <v>0</v>
      </c>
      <c r="W43" s="4">
        <v>0</v>
      </c>
      <c r="X43" s="4">
        <v>0</v>
      </c>
      <c r="Y43" s="4">
        <v>0</v>
      </c>
      <c r="Z43" s="4">
        <v>0</v>
      </c>
      <c r="AA43" s="4">
        <v>0</v>
      </c>
      <c r="AB43" s="4">
        <v>0</v>
      </c>
      <c r="AC43" s="4">
        <v>0</v>
      </c>
      <c r="AD43" s="4">
        <v>0</v>
      </c>
      <c r="AE43" s="4">
        <v>0</v>
      </c>
      <c r="AF43" s="19">
        <f t="shared" si="4"/>
        <v>3636291.3999999994</v>
      </c>
      <c r="AG43" s="19">
        <f t="shared" si="5"/>
        <v>138.3690525755847</v>
      </c>
      <c r="AI43" s="78">
        <v>42266</v>
      </c>
      <c r="AJ43" s="78">
        <v>42262</v>
      </c>
      <c r="AK43" s="11">
        <v>37</v>
      </c>
      <c r="AL43" s="4">
        <v>4107792.1</v>
      </c>
      <c r="AM43" s="4">
        <v>2011866.1</v>
      </c>
      <c r="AN43" s="4">
        <v>74475.600000000006</v>
      </c>
      <c r="AO43" s="4">
        <v>0</v>
      </c>
      <c r="AP43" s="4">
        <v>0</v>
      </c>
      <c r="AQ43" s="4">
        <v>0</v>
      </c>
      <c r="AR43" s="4">
        <v>0</v>
      </c>
      <c r="AS43" s="4">
        <v>0</v>
      </c>
      <c r="AT43" s="4">
        <v>0</v>
      </c>
      <c r="AU43" s="19">
        <v>6194133.7999999998</v>
      </c>
      <c r="AV43" s="4">
        <v>2953795</v>
      </c>
      <c r="AW43" s="4">
        <v>142.03329400000001</v>
      </c>
      <c r="AX43" s="4">
        <v>1427964.1</v>
      </c>
      <c r="AY43" s="4">
        <v>149.34961100000001</v>
      </c>
      <c r="AZ43" s="4">
        <v>59463.5</v>
      </c>
      <c r="BA43" s="4">
        <v>177.84850499999999</v>
      </c>
      <c r="BB43" s="4">
        <v>0</v>
      </c>
      <c r="BC43" s="4">
        <v>0</v>
      </c>
      <c r="BD43" s="4">
        <v>0</v>
      </c>
      <c r="BE43" s="4">
        <v>0</v>
      </c>
      <c r="BF43" s="4">
        <v>0</v>
      </c>
      <c r="BG43" s="4">
        <v>0</v>
      </c>
      <c r="BH43" s="4">
        <v>0</v>
      </c>
      <c r="BI43" s="4">
        <v>0</v>
      </c>
      <c r="BJ43" s="4">
        <v>0</v>
      </c>
      <c r="BK43" s="4">
        <v>0</v>
      </c>
      <c r="BL43" s="4">
        <v>0</v>
      </c>
      <c r="BM43" s="4">
        <v>0</v>
      </c>
      <c r="BN43" s="19">
        <v>4441222.5999999996</v>
      </c>
      <c r="BO43" s="19">
        <v>144.86520245230733</v>
      </c>
    </row>
    <row r="44" spans="1:67" ht="20" customHeight="1" x14ac:dyDescent="0.15">
      <c r="A44" s="78">
        <v>42637</v>
      </c>
      <c r="B44" s="78">
        <v>42633</v>
      </c>
      <c r="C44" s="11">
        <v>38</v>
      </c>
      <c r="D44" s="96">
        <v>3892514.2</v>
      </c>
      <c r="E44" s="96">
        <v>1647759.7</v>
      </c>
      <c r="F44" s="96">
        <v>43603.7</v>
      </c>
      <c r="G44" s="96">
        <v>2906.2</v>
      </c>
      <c r="H44" s="4">
        <v>0</v>
      </c>
      <c r="I44" s="4">
        <v>0</v>
      </c>
      <c r="J44" s="4">
        <v>0</v>
      </c>
      <c r="K44" s="4">
        <v>0</v>
      </c>
      <c r="L44" s="4">
        <v>0</v>
      </c>
      <c r="M44" s="19">
        <f t="shared" si="3"/>
        <v>5586783.8000000007</v>
      </c>
      <c r="N44" s="96">
        <v>2704336.1</v>
      </c>
      <c r="O44" s="96">
        <v>136.762034</v>
      </c>
      <c r="P44" s="96">
        <v>1306098.8</v>
      </c>
      <c r="Q44" s="96">
        <v>144.529462</v>
      </c>
      <c r="R44" s="96">
        <v>28893.7</v>
      </c>
      <c r="S44" s="96">
        <v>190.57236</v>
      </c>
      <c r="T44" s="96">
        <v>2906.2</v>
      </c>
      <c r="U44" s="96">
        <v>102.826921</v>
      </c>
      <c r="V44" s="4">
        <v>0</v>
      </c>
      <c r="W44" s="4">
        <v>0</v>
      </c>
      <c r="X44" s="4">
        <v>0</v>
      </c>
      <c r="Y44" s="4">
        <v>0</v>
      </c>
      <c r="Z44" s="4">
        <v>0</v>
      </c>
      <c r="AA44" s="4">
        <v>0</v>
      </c>
      <c r="AB44" s="4">
        <v>0</v>
      </c>
      <c r="AC44" s="4">
        <v>0</v>
      </c>
      <c r="AD44" s="4">
        <v>0</v>
      </c>
      <c r="AE44" s="4">
        <v>0</v>
      </c>
      <c r="AF44" s="19">
        <f t="shared" si="4"/>
        <v>4042234.8000000007</v>
      </c>
      <c r="AG44" s="19">
        <f t="shared" si="5"/>
        <v>139.63202700011763</v>
      </c>
      <c r="AI44" s="78">
        <v>42273</v>
      </c>
      <c r="AJ44" s="78">
        <v>42269</v>
      </c>
      <c r="AK44" s="11">
        <v>38</v>
      </c>
      <c r="AL44" s="4">
        <v>4475102.3</v>
      </c>
      <c r="AM44" s="4">
        <v>2060710.4</v>
      </c>
      <c r="AN44" s="4">
        <v>50915.8</v>
      </c>
      <c r="AO44" s="4">
        <v>0</v>
      </c>
      <c r="AP44" s="4">
        <v>0</v>
      </c>
      <c r="AQ44" s="4">
        <v>0</v>
      </c>
      <c r="AR44" s="4">
        <v>0</v>
      </c>
      <c r="AS44" s="4">
        <v>0</v>
      </c>
      <c r="AT44" s="4">
        <v>0</v>
      </c>
      <c r="AU44" s="19">
        <v>6586728.4999999991</v>
      </c>
      <c r="AV44" s="4">
        <v>3056975.4</v>
      </c>
      <c r="AW44" s="4">
        <v>143.53312700000001</v>
      </c>
      <c r="AX44" s="4">
        <v>1318921</v>
      </c>
      <c r="AY44" s="4">
        <v>154.433426</v>
      </c>
      <c r="AZ44" s="4">
        <v>45776.9</v>
      </c>
      <c r="BA44" s="4">
        <v>163.509401</v>
      </c>
      <c r="BB44" s="4">
        <v>0</v>
      </c>
      <c r="BC44" s="4">
        <v>0</v>
      </c>
      <c r="BD44" s="4">
        <v>0</v>
      </c>
      <c r="BE44" s="4">
        <v>0</v>
      </c>
      <c r="BF44" s="4">
        <v>0</v>
      </c>
      <c r="BG44" s="4">
        <v>0</v>
      </c>
      <c r="BH44" s="4">
        <v>0</v>
      </c>
      <c r="BI44" s="4">
        <v>0</v>
      </c>
      <c r="BJ44" s="4">
        <v>0</v>
      </c>
      <c r="BK44" s="4">
        <v>0</v>
      </c>
      <c r="BL44" s="4">
        <v>0</v>
      </c>
      <c r="BM44" s="4">
        <v>0</v>
      </c>
      <c r="BN44" s="19">
        <v>4421673.3000000007</v>
      </c>
      <c r="BO44" s="19">
        <v>146.99133933663947</v>
      </c>
    </row>
    <row r="45" spans="1:67" ht="20" customHeight="1" x14ac:dyDescent="0.15">
      <c r="A45" s="78">
        <v>42644</v>
      </c>
      <c r="B45" s="78">
        <v>42640</v>
      </c>
      <c r="C45" s="11">
        <v>39</v>
      </c>
      <c r="D45" s="99">
        <v>3932092.4</v>
      </c>
      <c r="E45" s="99">
        <v>1512979.1</v>
      </c>
      <c r="F45" s="99">
        <v>33668.300000000003</v>
      </c>
      <c r="G45" s="99">
        <v>2767.6</v>
      </c>
      <c r="H45" s="4">
        <v>0</v>
      </c>
      <c r="I45" s="4">
        <v>0</v>
      </c>
      <c r="J45" s="4">
        <v>0</v>
      </c>
      <c r="K45" s="4">
        <v>0</v>
      </c>
      <c r="L45" s="4">
        <v>0</v>
      </c>
      <c r="M45" s="19">
        <f t="shared" si="3"/>
        <v>5481507.3999999994</v>
      </c>
      <c r="N45" s="99">
        <v>2789171.2000000002</v>
      </c>
      <c r="O45" s="99">
        <v>135.13018299999999</v>
      </c>
      <c r="P45" s="99">
        <v>1377891.8</v>
      </c>
      <c r="Q45" s="99">
        <v>146.27062000000001</v>
      </c>
      <c r="R45" s="99">
        <v>20584.5</v>
      </c>
      <c r="S45" s="99">
        <v>177.277796</v>
      </c>
      <c r="T45" s="99">
        <v>2767.6</v>
      </c>
      <c r="U45" s="99">
        <v>88.444318999999993</v>
      </c>
      <c r="V45" s="4">
        <v>0</v>
      </c>
      <c r="W45" s="4">
        <v>0</v>
      </c>
      <c r="X45" s="4">
        <v>0</v>
      </c>
      <c r="Y45" s="4">
        <v>0</v>
      </c>
      <c r="Z45" s="4">
        <v>0</v>
      </c>
      <c r="AA45" s="4">
        <v>0</v>
      </c>
      <c r="AB45" s="4">
        <v>0</v>
      </c>
      <c r="AC45" s="4">
        <v>0</v>
      </c>
      <c r="AD45" s="4">
        <v>0</v>
      </c>
      <c r="AE45" s="4">
        <v>0</v>
      </c>
      <c r="AF45" s="19">
        <f t="shared" si="4"/>
        <v>4190415.1</v>
      </c>
      <c r="AG45" s="19">
        <f t="shared" si="5"/>
        <v>138.96958700876004</v>
      </c>
      <c r="AI45" s="78">
        <v>42280</v>
      </c>
      <c r="AJ45" s="78">
        <v>42276</v>
      </c>
      <c r="AK45" s="11">
        <v>39</v>
      </c>
      <c r="AL45" s="4">
        <v>4085982.6</v>
      </c>
      <c r="AM45" s="4">
        <v>2158152.4</v>
      </c>
      <c r="AN45" s="4">
        <v>32120.400000000001</v>
      </c>
      <c r="AO45" s="4">
        <v>0</v>
      </c>
      <c r="AP45" s="4">
        <v>0</v>
      </c>
      <c r="AQ45" s="4">
        <v>0</v>
      </c>
      <c r="AR45" s="4">
        <v>0</v>
      </c>
      <c r="AS45" s="4">
        <v>0</v>
      </c>
      <c r="AT45" s="4">
        <v>0</v>
      </c>
      <c r="AU45" s="19">
        <v>6276255.4000000004</v>
      </c>
      <c r="AV45" s="4">
        <v>2914654.7</v>
      </c>
      <c r="AW45" s="4">
        <v>141.61425600000001</v>
      </c>
      <c r="AX45" s="4">
        <v>1439676.1</v>
      </c>
      <c r="AY45" s="4">
        <v>152.96419</v>
      </c>
      <c r="AZ45" s="4">
        <v>29254.5</v>
      </c>
      <c r="BA45" s="4">
        <v>173.24500499999999</v>
      </c>
      <c r="BB45" s="4">
        <v>0</v>
      </c>
      <c r="BC45" s="4">
        <v>0</v>
      </c>
      <c r="BD45" s="4">
        <v>0</v>
      </c>
      <c r="BE45" s="4">
        <v>0</v>
      </c>
      <c r="BF45" s="4">
        <v>0</v>
      </c>
      <c r="BG45" s="4">
        <v>0</v>
      </c>
      <c r="BH45" s="4">
        <v>0</v>
      </c>
      <c r="BI45" s="4">
        <v>0</v>
      </c>
      <c r="BJ45" s="4">
        <v>0</v>
      </c>
      <c r="BK45" s="4">
        <v>0</v>
      </c>
      <c r="BL45" s="4">
        <v>0</v>
      </c>
      <c r="BM45" s="4">
        <v>0</v>
      </c>
      <c r="BN45" s="19">
        <v>4383585.3000000007</v>
      </c>
      <c r="BO45" s="19">
        <v>145.55294300650078</v>
      </c>
    </row>
    <row r="46" spans="1:67" ht="20" customHeight="1" x14ac:dyDescent="0.15">
      <c r="A46" s="78">
        <v>42651</v>
      </c>
      <c r="B46" s="78">
        <v>42647</v>
      </c>
      <c r="C46" s="11">
        <v>40</v>
      </c>
      <c r="D46" s="100">
        <v>4264156.2</v>
      </c>
      <c r="E46" s="100">
        <v>1686805.3</v>
      </c>
      <c r="F46" s="100">
        <v>16711</v>
      </c>
      <c r="G46" s="4">
        <v>0</v>
      </c>
      <c r="H46" s="4">
        <v>0</v>
      </c>
      <c r="I46" s="4">
        <v>0</v>
      </c>
      <c r="J46" s="4">
        <v>0</v>
      </c>
      <c r="K46" s="4">
        <v>0</v>
      </c>
      <c r="L46" s="4">
        <v>0</v>
      </c>
      <c r="M46" s="19">
        <f t="shared" si="3"/>
        <v>5967672.5</v>
      </c>
      <c r="N46" s="100">
        <v>2778540.5</v>
      </c>
      <c r="O46" s="100">
        <v>135.353951</v>
      </c>
      <c r="P46" s="48">
        <v>1232713.8999999999</v>
      </c>
      <c r="Q46" s="6">
        <v>147.698804</v>
      </c>
      <c r="R46" s="100">
        <v>11045.1</v>
      </c>
      <c r="S46" s="100">
        <v>176.53071399999999</v>
      </c>
      <c r="T46" s="4">
        <v>0</v>
      </c>
      <c r="U46" s="4">
        <v>0</v>
      </c>
      <c r="V46" s="4">
        <v>0</v>
      </c>
      <c r="W46" s="4">
        <v>0</v>
      </c>
      <c r="X46" s="4">
        <v>0</v>
      </c>
      <c r="Y46" s="4">
        <v>0</v>
      </c>
      <c r="Z46" s="4">
        <v>0</v>
      </c>
      <c r="AA46" s="4">
        <v>0</v>
      </c>
      <c r="AB46" s="4">
        <v>0</v>
      </c>
      <c r="AC46" s="4">
        <v>0</v>
      </c>
      <c r="AD46" s="4">
        <v>0</v>
      </c>
      <c r="AE46" s="4">
        <v>0</v>
      </c>
      <c r="AF46" s="19">
        <f t="shared" si="4"/>
        <v>4022299.5</v>
      </c>
      <c r="AG46" s="19">
        <f t="shared" si="5"/>
        <v>139.25034741492834</v>
      </c>
      <c r="AI46" s="78">
        <v>42287</v>
      </c>
      <c r="AJ46" s="78">
        <v>42283</v>
      </c>
      <c r="AK46" s="11">
        <v>40</v>
      </c>
      <c r="AL46" s="4">
        <v>4060411.8</v>
      </c>
      <c r="AM46" s="4">
        <v>1869232.2</v>
      </c>
      <c r="AN46" s="4">
        <v>43683.85</v>
      </c>
      <c r="AO46" s="4">
        <v>0</v>
      </c>
      <c r="AP46" s="4">
        <v>0</v>
      </c>
      <c r="AQ46" s="4">
        <v>0</v>
      </c>
      <c r="AR46" s="4">
        <v>0</v>
      </c>
      <c r="AS46" s="4">
        <v>0</v>
      </c>
      <c r="AT46" s="4">
        <v>0</v>
      </c>
      <c r="AU46" s="19">
        <v>5973327.8499999996</v>
      </c>
      <c r="AV46" s="4">
        <v>2991105.2</v>
      </c>
      <c r="AW46" s="4">
        <v>135.755708</v>
      </c>
      <c r="AX46" s="48">
        <v>1265857.8999999999</v>
      </c>
      <c r="AY46" s="6">
        <v>154.228632</v>
      </c>
      <c r="AZ46" s="4">
        <v>39495.199999999997</v>
      </c>
      <c r="BA46" s="4">
        <v>189.37814800000001</v>
      </c>
      <c r="BB46" s="4">
        <v>0</v>
      </c>
      <c r="BC46" s="4">
        <v>0</v>
      </c>
      <c r="BD46" s="4">
        <v>0</v>
      </c>
      <c r="BE46" s="4">
        <v>0</v>
      </c>
      <c r="BF46" s="4">
        <v>0</v>
      </c>
      <c r="BG46" s="4">
        <v>0</v>
      </c>
      <c r="BH46" s="4">
        <v>0</v>
      </c>
      <c r="BI46" s="4">
        <v>0</v>
      </c>
      <c r="BJ46" s="4">
        <v>0</v>
      </c>
      <c r="BK46" s="4">
        <v>0</v>
      </c>
      <c r="BL46" s="4">
        <v>0</v>
      </c>
      <c r="BM46" s="4">
        <v>0</v>
      </c>
      <c r="BN46" s="19">
        <v>4296458.3</v>
      </c>
      <c r="BO46" s="19">
        <v>141.69127725102416</v>
      </c>
    </row>
    <row r="47" spans="1:67" ht="20" customHeight="1" x14ac:dyDescent="0.15">
      <c r="A47" s="78">
        <v>42658</v>
      </c>
      <c r="B47" s="78"/>
      <c r="C47" s="11">
        <v>41</v>
      </c>
      <c r="D47" s="4">
        <v>0</v>
      </c>
      <c r="E47" s="4">
        <v>0</v>
      </c>
      <c r="F47" s="4">
        <v>0</v>
      </c>
      <c r="G47" s="4">
        <v>0</v>
      </c>
      <c r="H47" s="4">
        <v>0</v>
      </c>
      <c r="I47" s="4">
        <v>0</v>
      </c>
      <c r="J47" s="4">
        <v>0</v>
      </c>
      <c r="K47" s="4">
        <v>0</v>
      </c>
      <c r="L47" s="4">
        <v>0</v>
      </c>
      <c r="M47" s="19">
        <f t="shared" si="3"/>
        <v>0</v>
      </c>
      <c r="N47" s="4">
        <v>0</v>
      </c>
      <c r="O47" s="4">
        <v>0</v>
      </c>
      <c r="P47" s="48">
        <v>0</v>
      </c>
      <c r="Q47" s="6">
        <v>0</v>
      </c>
      <c r="R47" s="4">
        <v>0</v>
      </c>
      <c r="S47" s="4">
        <v>0</v>
      </c>
      <c r="T47" s="4">
        <v>0</v>
      </c>
      <c r="U47" s="4">
        <v>0</v>
      </c>
      <c r="V47" s="4">
        <v>0</v>
      </c>
      <c r="W47" s="4">
        <v>0</v>
      </c>
      <c r="X47" s="4">
        <v>0</v>
      </c>
      <c r="Y47" s="4">
        <v>0</v>
      </c>
      <c r="Z47" s="4">
        <v>0</v>
      </c>
      <c r="AA47" s="4">
        <v>0</v>
      </c>
      <c r="AB47" s="4">
        <v>0</v>
      </c>
      <c r="AC47" s="4">
        <v>0</v>
      </c>
      <c r="AD47" s="4">
        <v>0</v>
      </c>
      <c r="AE47" s="4">
        <v>0</v>
      </c>
      <c r="AF47" s="19">
        <v>0</v>
      </c>
      <c r="AG47" s="19">
        <v>0</v>
      </c>
      <c r="AI47" s="78">
        <v>42294</v>
      </c>
      <c r="AJ47" s="78">
        <v>42290</v>
      </c>
      <c r="AK47" s="11">
        <v>41</v>
      </c>
      <c r="AL47" s="4">
        <v>3987930</v>
      </c>
      <c r="AM47" s="4">
        <v>1907537.2</v>
      </c>
      <c r="AN47" s="4">
        <v>23573.599999999999</v>
      </c>
      <c r="AO47" s="4">
        <v>0</v>
      </c>
      <c r="AP47" s="4">
        <v>0</v>
      </c>
      <c r="AQ47" s="4">
        <v>0</v>
      </c>
      <c r="AR47" s="4">
        <v>0</v>
      </c>
      <c r="AS47" s="4">
        <v>0</v>
      </c>
      <c r="AT47" s="4">
        <v>0</v>
      </c>
      <c r="AU47" s="19">
        <v>5919040.7999999998</v>
      </c>
      <c r="AV47" s="4">
        <v>3105955</v>
      </c>
      <c r="AW47" s="4">
        <v>137.927864</v>
      </c>
      <c r="AX47" s="48">
        <v>1327638.3</v>
      </c>
      <c r="AY47" s="6">
        <v>147.95826</v>
      </c>
      <c r="AZ47" s="4">
        <v>22562.400000000001</v>
      </c>
      <c r="BA47" s="4">
        <v>194.50073499999999</v>
      </c>
      <c r="BB47" s="4">
        <v>0</v>
      </c>
      <c r="BC47" s="4">
        <v>0</v>
      </c>
      <c r="BD47" s="4">
        <v>0</v>
      </c>
      <c r="BE47" s="4">
        <v>0</v>
      </c>
      <c r="BF47" s="4">
        <v>0</v>
      </c>
      <c r="BG47" s="4">
        <v>0</v>
      </c>
      <c r="BH47" s="4">
        <v>0</v>
      </c>
      <c r="BI47" s="4">
        <v>0</v>
      </c>
      <c r="BJ47" s="4">
        <v>0</v>
      </c>
      <c r="BK47" s="4">
        <v>0</v>
      </c>
      <c r="BL47" s="4">
        <v>0</v>
      </c>
      <c r="BM47" s="4">
        <v>0</v>
      </c>
      <c r="BN47" s="19">
        <v>4456155.7</v>
      </c>
      <c r="BO47" s="19">
        <v>141.20269518204717</v>
      </c>
    </row>
    <row r="48" spans="1:67" ht="20" customHeight="1" x14ac:dyDescent="0.15">
      <c r="A48" s="78">
        <v>42665</v>
      </c>
      <c r="B48" s="78">
        <v>42662</v>
      </c>
      <c r="C48" s="11">
        <v>42</v>
      </c>
      <c r="D48" s="103">
        <v>3578572.7999999998</v>
      </c>
      <c r="E48" s="103">
        <v>1390210.9</v>
      </c>
      <c r="F48" s="103">
        <v>22432</v>
      </c>
      <c r="G48" s="103">
        <v>1607</v>
      </c>
      <c r="H48" s="4">
        <v>0</v>
      </c>
      <c r="I48" s="4">
        <v>0</v>
      </c>
      <c r="J48" s="4">
        <v>0</v>
      </c>
      <c r="K48" s="4">
        <v>0</v>
      </c>
      <c r="L48" s="4">
        <v>0</v>
      </c>
      <c r="M48" s="19">
        <f t="shared" si="3"/>
        <v>4992822.6999999993</v>
      </c>
      <c r="N48" s="103">
        <v>2532500.6</v>
      </c>
      <c r="O48" s="103">
        <v>137.66811300000001</v>
      </c>
      <c r="P48" s="103">
        <v>1147769.8</v>
      </c>
      <c r="Q48" s="103">
        <v>146.689865</v>
      </c>
      <c r="R48" s="103">
        <v>18405.099999999999</v>
      </c>
      <c r="S48" s="103">
        <v>190.47320500000001</v>
      </c>
      <c r="T48" s="103">
        <v>1607</v>
      </c>
      <c r="U48" s="103">
        <v>99.103795000000005</v>
      </c>
      <c r="V48" s="4">
        <v>0</v>
      </c>
      <c r="W48" s="4">
        <v>0</v>
      </c>
      <c r="X48" s="4">
        <v>0</v>
      </c>
      <c r="Y48" s="4">
        <v>0</v>
      </c>
      <c r="Z48" s="4">
        <v>0</v>
      </c>
      <c r="AA48" s="4">
        <v>0</v>
      </c>
      <c r="AB48" s="4">
        <v>0</v>
      </c>
      <c r="AC48" s="4">
        <v>0</v>
      </c>
      <c r="AD48" s="4">
        <v>0</v>
      </c>
      <c r="AE48" s="4">
        <v>0</v>
      </c>
      <c r="AF48" s="19">
        <f t="shared" si="4"/>
        <v>3700282.5000000005</v>
      </c>
      <c r="AG48" s="19">
        <f t="shared" si="5"/>
        <v>140.71242235433516</v>
      </c>
      <c r="AI48" s="78">
        <v>42301</v>
      </c>
      <c r="AJ48" s="78"/>
      <c r="AK48" s="11">
        <v>42</v>
      </c>
      <c r="AL48" s="4">
        <v>0</v>
      </c>
      <c r="AM48" s="4">
        <v>0</v>
      </c>
      <c r="AN48" s="4">
        <v>0</v>
      </c>
      <c r="AO48" s="4">
        <v>0</v>
      </c>
      <c r="AP48" s="4">
        <v>0</v>
      </c>
      <c r="AQ48" s="4">
        <v>0</v>
      </c>
      <c r="AR48" s="4">
        <v>0</v>
      </c>
      <c r="AS48" s="4">
        <v>0</v>
      </c>
      <c r="AT48" s="4">
        <v>0</v>
      </c>
      <c r="AU48" s="19">
        <v>0</v>
      </c>
      <c r="AV48" s="4">
        <v>0</v>
      </c>
      <c r="AW48" s="4">
        <v>0</v>
      </c>
      <c r="AX48" s="4">
        <v>0</v>
      </c>
      <c r="AY48" s="4">
        <v>0</v>
      </c>
      <c r="AZ48" s="4">
        <v>0</v>
      </c>
      <c r="BA48" s="4">
        <v>0</v>
      </c>
      <c r="BB48" s="4">
        <v>0</v>
      </c>
      <c r="BC48" s="4">
        <v>0</v>
      </c>
      <c r="BD48" s="4">
        <v>0</v>
      </c>
      <c r="BE48" s="4">
        <v>0</v>
      </c>
      <c r="BF48" s="4">
        <v>0</v>
      </c>
      <c r="BG48" s="4">
        <v>0</v>
      </c>
      <c r="BH48" s="4">
        <v>0</v>
      </c>
      <c r="BI48" s="4">
        <v>0</v>
      </c>
      <c r="BJ48" s="4">
        <v>0</v>
      </c>
      <c r="BK48" s="4">
        <v>0</v>
      </c>
      <c r="BL48" s="4">
        <v>0</v>
      </c>
      <c r="BM48" s="4">
        <v>0</v>
      </c>
      <c r="BN48" s="19">
        <v>0</v>
      </c>
      <c r="BO48" s="19">
        <v>0</v>
      </c>
    </row>
    <row r="49" spans="1:67" ht="20" customHeight="1" x14ac:dyDescent="0.15">
      <c r="A49" s="78">
        <v>42672</v>
      </c>
      <c r="B49" s="78">
        <v>42668</v>
      </c>
      <c r="C49" s="11">
        <v>43</v>
      </c>
      <c r="D49" s="107">
        <v>3393168.2</v>
      </c>
      <c r="E49" s="107">
        <v>1126345.6000000001</v>
      </c>
      <c r="F49" s="107">
        <v>21596.5</v>
      </c>
      <c r="G49" s="107">
        <v>1261.2</v>
      </c>
      <c r="H49" s="4">
        <v>0</v>
      </c>
      <c r="I49" s="4">
        <v>0</v>
      </c>
      <c r="J49" s="4">
        <v>0</v>
      </c>
      <c r="K49" s="4">
        <v>0</v>
      </c>
      <c r="L49" s="4">
        <v>0</v>
      </c>
      <c r="M49" s="19">
        <f t="shared" si="3"/>
        <v>4542371.5000000009</v>
      </c>
      <c r="N49" s="107">
        <v>2565733.5</v>
      </c>
      <c r="O49" s="107">
        <v>136.20965899999999</v>
      </c>
      <c r="P49" s="107">
        <v>978773.3</v>
      </c>
      <c r="Q49" s="107">
        <v>142.67516800000001</v>
      </c>
      <c r="R49" s="107">
        <v>19976.5</v>
      </c>
      <c r="S49" s="107">
        <v>197.53966399999999</v>
      </c>
      <c r="T49" s="107">
        <v>1261.2</v>
      </c>
      <c r="U49" s="107">
        <v>98.535837999999998</v>
      </c>
      <c r="V49" s="4">
        <v>0</v>
      </c>
      <c r="W49" s="4">
        <v>0</v>
      </c>
      <c r="X49" s="4">
        <v>0</v>
      </c>
      <c r="Y49" s="4">
        <v>0</v>
      </c>
      <c r="Z49" s="4">
        <v>0</v>
      </c>
      <c r="AA49" s="4">
        <v>0</v>
      </c>
      <c r="AB49" s="4">
        <v>0</v>
      </c>
      <c r="AC49" s="4">
        <v>0</v>
      </c>
      <c r="AD49" s="4">
        <v>0</v>
      </c>
      <c r="AE49" s="4">
        <v>0</v>
      </c>
      <c r="AF49" s="19">
        <f t="shared" si="4"/>
        <v>3565744.5</v>
      </c>
      <c r="AG49" s="19">
        <f t="shared" si="5"/>
        <v>138.31466461718512</v>
      </c>
      <c r="AI49" s="78">
        <v>42308</v>
      </c>
      <c r="AJ49" s="78">
        <v>42304</v>
      </c>
      <c r="AK49" s="11">
        <v>43</v>
      </c>
      <c r="AL49" s="4">
        <v>4277935.3</v>
      </c>
      <c r="AM49" s="4">
        <v>2089896.3</v>
      </c>
      <c r="AN49" s="4">
        <v>18099.2</v>
      </c>
      <c r="AO49" s="4">
        <v>0</v>
      </c>
      <c r="AP49" s="4">
        <v>0</v>
      </c>
      <c r="AQ49" s="4">
        <v>0</v>
      </c>
      <c r="AR49" s="4">
        <v>0</v>
      </c>
      <c r="AS49" s="4">
        <v>0</v>
      </c>
      <c r="AT49" s="4">
        <v>0</v>
      </c>
      <c r="AU49" s="19">
        <v>6385930.7999999998</v>
      </c>
      <c r="AV49" s="4">
        <v>3405021.9</v>
      </c>
      <c r="AW49" s="4">
        <v>138.74162899999999</v>
      </c>
      <c r="AX49" s="4">
        <v>1629927.4</v>
      </c>
      <c r="AY49" s="4">
        <v>144.357786</v>
      </c>
      <c r="AZ49" s="4">
        <v>15373</v>
      </c>
      <c r="BA49" s="4">
        <v>176.943511</v>
      </c>
      <c r="BB49" s="4">
        <v>0</v>
      </c>
      <c r="BC49" s="4">
        <v>0</v>
      </c>
      <c r="BD49" s="4">
        <v>0</v>
      </c>
      <c r="BE49" s="4">
        <v>0</v>
      </c>
      <c r="BF49" s="4">
        <v>0</v>
      </c>
      <c r="BG49" s="4">
        <v>0</v>
      </c>
      <c r="BH49" s="4">
        <v>0</v>
      </c>
      <c r="BI49" s="4">
        <v>0</v>
      </c>
      <c r="BJ49" s="4">
        <v>0</v>
      </c>
      <c r="BK49" s="4">
        <v>0</v>
      </c>
      <c r="BL49" s="4">
        <v>0</v>
      </c>
      <c r="BM49" s="4">
        <v>0</v>
      </c>
      <c r="BN49" s="19">
        <v>5050322.3</v>
      </c>
      <c r="BO49" s="19">
        <v>140.67045752426819</v>
      </c>
    </row>
    <row r="50" spans="1:67" ht="20" customHeight="1" x14ac:dyDescent="0.15">
      <c r="A50" s="78">
        <v>42679</v>
      </c>
      <c r="B50" s="78">
        <v>42676</v>
      </c>
      <c r="C50" s="11">
        <v>44</v>
      </c>
      <c r="D50" s="108">
        <v>3685471.1</v>
      </c>
      <c r="E50" s="108">
        <v>1269819.8</v>
      </c>
      <c r="F50" s="108">
        <v>18951.2</v>
      </c>
      <c r="G50" s="108">
        <v>965.4</v>
      </c>
      <c r="H50" s="4">
        <v>0</v>
      </c>
      <c r="I50" s="4">
        <v>0</v>
      </c>
      <c r="J50" s="4">
        <v>0</v>
      </c>
      <c r="K50" s="4">
        <v>0</v>
      </c>
      <c r="L50" s="4">
        <v>0</v>
      </c>
      <c r="M50" s="19">
        <f t="shared" si="3"/>
        <v>4975207.5000000009</v>
      </c>
      <c r="N50" s="108">
        <v>2576491.6</v>
      </c>
      <c r="O50" s="108">
        <v>135.356731</v>
      </c>
      <c r="P50" s="108">
        <v>1071338.7</v>
      </c>
      <c r="Q50" s="108">
        <v>141.60948099999999</v>
      </c>
      <c r="R50" s="108">
        <v>15400.4</v>
      </c>
      <c r="S50" s="108">
        <v>190.84141299999999</v>
      </c>
      <c r="T50" s="108">
        <v>965.4</v>
      </c>
      <c r="U50" s="108">
        <v>95.172881000000004</v>
      </c>
      <c r="V50" s="4">
        <v>0</v>
      </c>
      <c r="W50" s="4">
        <v>0</v>
      </c>
      <c r="X50" s="4">
        <v>0</v>
      </c>
      <c r="Y50" s="4">
        <v>0</v>
      </c>
      <c r="Z50" s="4">
        <v>0</v>
      </c>
      <c r="AA50" s="4">
        <v>0</v>
      </c>
      <c r="AB50" s="4">
        <v>0</v>
      </c>
      <c r="AC50" s="4">
        <v>0</v>
      </c>
      <c r="AD50" s="4">
        <v>0</v>
      </c>
      <c r="AE50" s="4">
        <v>0</v>
      </c>
      <c r="AF50" s="19">
        <f t="shared" si="4"/>
        <v>3664196.0999999996</v>
      </c>
      <c r="AG50" s="19">
        <f t="shared" si="5"/>
        <v>137.40752349560574</v>
      </c>
      <c r="AI50" s="78">
        <v>42315</v>
      </c>
      <c r="AJ50" s="78">
        <v>42311</v>
      </c>
      <c r="AK50" s="11">
        <v>44</v>
      </c>
      <c r="AL50" s="4">
        <v>4531644.3</v>
      </c>
      <c r="AM50" s="4">
        <v>1966398.3</v>
      </c>
      <c r="AN50" s="4">
        <v>22867.200000000001</v>
      </c>
      <c r="AO50" s="4">
        <v>0</v>
      </c>
      <c r="AP50" s="4">
        <v>0</v>
      </c>
      <c r="AQ50" s="4">
        <v>0</v>
      </c>
      <c r="AR50" s="4">
        <v>0</v>
      </c>
      <c r="AS50" s="4">
        <v>0</v>
      </c>
      <c r="AT50" s="4">
        <v>0</v>
      </c>
      <c r="AU50" s="19">
        <v>6520909.7999999998</v>
      </c>
      <c r="AV50" s="4">
        <v>3588636.7</v>
      </c>
      <c r="AW50" s="4">
        <v>138.48330100000001</v>
      </c>
      <c r="AX50" s="4">
        <v>1572005.6</v>
      </c>
      <c r="AY50" s="4">
        <v>147.622782</v>
      </c>
      <c r="AZ50" s="4">
        <v>20896.3</v>
      </c>
      <c r="BA50" s="4">
        <v>185.09583000000001</v>
      </c>
      <c r="BB50" s="4">
        <v>0</v>
      </c>
      <c r="BC50" s="4">
        <v>0</v>
      </c>
      <c r="BD50" s="4">
        <v>0</v>
      </c>
      <c r="BE50" s="4">
        <v>0</v>
      </c>
      <c r="BF50" s="4">
        <v>0</v>
      </c>
      <c r="BG50" s="4">
        <v>0</v>
      </c>
      <c r="BH50" s="4">
        <v>0</v>
      </c>
      <c r="BI50" s="4">
        <v>0</v>
      </c>
      <c r="BJ50" s="4">
        <v>0</v>
      </c>
      <c r="BK50" s="4">
        <v>0</v>
      </c>
      <c r="BL50" s="4">
        <v>0</v>
      </c>
      <c r="BM50" s="4">
        <v>0</v>
      </c>
      <c r="BN50" s="19">
        <v>5181538.6000000006</v>
      </c>
      <c r="BO50" s="19">
        <v>141.44407112778333</v>
      </c>
    </row>
    <row r="51" spans="1:67" ht="20" customHeight="1" x14ac:dyDescent="0.15">
      <c r="A51" s="78">
        <v>42686</v>
      </c>
      <c r="B51" s="78">
        <v>42683</v>
      </c>
      <c r="C51" s="11">
        <v>45</v>
      </c>
      <c r="D51" s="110">
        <v>2439752.5</v>
      </c>
      <c r="E51" s="110">
        <v>959870.9</v>
      </c>
      <c r="F51" s="110">
        <v>24730.5</v>
      </c>
      <c r="G51" s="110">
        <v>1927.8</v>
      </c>
      <c r="H51" s="4">
        <v>0</v>
      </c>
      <c r="I51" s="4">
        <v>0</v>
      </c>
      <c r="J51" s="4">
        <v>0</v>
      </c>
      <c r="K51" s="4">
        <v>0</v>
      </c>
      <c r="L51" s="4">
        <v>0</v>
      </c>
      <c r="M51" s="19">
        <f t="shared" si="3"/>
        <v>3426281.6999999997</v>
      </c>
      <c r="N51" s="110">
        <v>1845131.6</v>
      </c>
      <c r="O51" s="110">
        <v>136.76442800000001</v>
      </c>
      <c r="P51" s="110">
        <v>874417.4</v>
      </c>
      <c r="Q51" s="110">
        <v>143.338345</v>
      </c>
      <c r="R51" s="110">
        <v>21402</v>
      </c>
      <c r="S51" s="110">
        <v>186.633062</v>
      </c>
      <c r="T51" s="110">
        <v>1927.8</v>
      </c>
      <c r="U51" s="110">
        <v>90.438997000000001</v>
      </c>
      <c r="V51" s="4">
        <v>0</v>
      </c>
      <c r="W51" s="4">
        <v>0</v>
      </c>
      <c r="X51" s="4">
        <v>0</v>
      </c>
      <c r="Y51" s="4">
        <v>0</v>
      </c>
      <c r="Z51" s="4">
        <v>0</v>
      </c>
      <c r="AA51" s="4">
        <v>0</v>
      </c>
      <c r="AB51" s="4">
        <v>0</v>
      </c>
      <c r="AC51" s="4">
        <v>0</v>
      </c>
      <c r="AD51" s="4">
        <v>0</v>
      </c>
      <c r="AE51" s="4">
        <v>0</v>
      </c>
      <c r="AF51" s="19">
        <f t="shared" si="4"/>
        <v>2742878.8</v>
      </c>
      <c r="AG51" s="19">
        <f t="shared" si="5"/>
        <v>139.21671635847287</v>
      </c>
      <c r="AI51" s="78">
        <v>42322</v>
      </c>
      <c r="AJ51" s="78">
        <v>42317</v>
      </c>
      <c r="AK51" s="11">
        <v>45</v>
      </c>
      <c r="AL51" s="4">
        <v>1559546.9</v>
      </c>
      <c r="AM51" s="4">
        <v>753448.5</v>
      </c>
      <c r="AN51" s="4">
        <v>6199.7</v>
      </c>
      <c r="AO51" s="4">
        <v>0</v>
      </c>
      <c r="AP51" s="4">
        <v>0</v>
      </c>
      <c r="AQ51" s="4">
        <v>0</v>
      </c>
      <c r="AR51" s="4">
        <v>0</v>
      </c>
      <c r="AS51" s="4">
        <v>0</v>
      </c>
      <c r="AT51" s="4">
        <v>0</v>
      </c>
      <c r="AU51" s="19">
        <v>2319195.1</v>
      </c>
      <c r="AV51" s="4">
        <v>1331876.7</v>
      </c>
      <c r="AW51" s="4">
        <v>144.097723</v>
      </c>
      <c r="AX51" s="4">
        <v>640498.1</v>
      </c>
      <c r="AY51" s="4">
        <v>155.07782900000001</v>
      </c>
      <c r="AZ51" s="4">
        <v>4025.4</v>
      </c>
      <c r="BA51" s="4">
        <v>201.173945</v>
      </c>
      <c r="BB51" s="4">
        <v>0</v>
      </c>
      <c r="BC51" s="4">
        <v>0</v>
      </c>
      <c r="BD51" s="4">
        <v>0</v>
      </c>
      <c r="BE51" s="4">
        <v>0</v>
      </c>
      <c r="BF51" s="4">
        <v>0</v>
      </c>
      <c r="BG51" s="4">
        <v>0</v>
      </c>
      <c r="BH51" s="4">
        <v>0</v>
      </c>
      <c r="BI51" s="4">
        <v>0</v>
      </c>
      <c r="BJ51" s="4">
        <v>0</v>
      </c>
      <c r="BK51" s="4">
        <v>0</v>
      </c>
      <c r="BL51" s="4">
        <v>0</v>
      </c>
      <c r="BM51" s="4">
        <v>0</v>
      </c>
      <c r="BN51" s="19">
        <v>1976400.1999999997</v>
      </c>
      <c r="BO51" s="19">
        <v>147.77232880849843</v>
      </c>
    </row>
    <row r="52" spans="1:67" ht="20" customHeight="1" x14ac:dyDescent="0.15">
      <c r="A52" s="78">
        <v>42693</v>
      </c>
      <c r="B52" s="78">
        <v>42689</v>
      </c>
      <c r="C52" s="11">
        <v>46</v>
      </c>
      <c r="D52" s="115">
        <v>3505791.18</v>
      </c>
      <c r="E52" s="115">
        <v>1081847</v>
      </c>
      <c r="F52" s="115">
        <v>13228.8</v>
      </c>
      <c r="G52" s="115">
        <v>567.70000000000005</v>
      </c>
      <c r="H52" s="4">
        <v>0</v>
      </c>
      <c r="I52" s="4">
        <v>0</v>
      </c>
      <c r="J52" s="4">
        <v>0</v>
      </c>
      <c r="K52" s="4">
        <v>0</v>
      </c>
      <c r="L52" s="4">
        <v>0</v>
      </c>
      <c r="M52" s="19">
        <f t="shared" si="3"/>
        <v>4601434.68</v>
      </c>
      <c r="N52" s="115">
        <v>2097842.88</v>
      </c>
      <c r="O52" s="115">
        <v>134.913488</v>
      </c>
      <c r="P52" s="115">
        <v>885085.7</v>
      </c>
      <c r="Q52" s="115">
        <v>142.01660100000001</v>
      </c>
      <c r="R52" s="115">
        <v>12529.6</v>
      </c>
      <c r="S52" s="115">
        <v>200.43429900000001</v>
      </c>
      <c r="T52" s="115">
        <v>567.70000000000005</v>
      </c>
      <c r="U52" s="115">
        <v>96</v>
      </c>
      <c r="V52" s="4">
        <v>0</v>
      </c>
      <c r="W52" s="4">
        <v>0</v>
      </c>
      <c r="X52" s="4">
        <v>0</v>
      </c>
      <c r="Y52" s="4">
        <v>0</v>
      </c>
      <c r="Z52" s="4">
        <v>0</v>
      </c>
      <c r="AA52" s="4">
        <v>0</v>
      </c>
      <c r="AB52" s="4">
        <v>0</v>
      </c>
      <c r="AC52" s="4">
        <v>0</v>
      </c>
      <c r="AD52" s="4">
        <v>0</v>
      </c>
      <c r="AE52" s="4">
        <v>0</v>
      </c>
      <c r="AF52" s="19">
        <f t="shared" si="4"/>
        <v>2996025.8800000004</v>
      </c>
      <c r="AG52" s="19">
        <f t="shared" si="5"/>
        <v>137.27852835410803</v>
      </c>
      <c r="AI52" s="78">
        <v>42329</v>
      </c>
      <c r="AJ52" s="78">
        <v>42325</v>
      </c>
      <c r="AK52" s="11">
        <v>46</v>
      </c>
      <c r="AL52" s="4">
        <v>4072604.4</v>
      </c>
      <c r="AM52" s="4">
        <v>2013261.8</v>
      </c>
      <c r="AN52" s="4">
        <v>19297.900000000001</v>
      </c>
      <c r="AO52" s="4">
        <v>0</v>
      </c>
      <c r="AP52" s="4">
        <v>0</v>
      </c>
      <c r="AQ52" s="4">
        <v>0</v>
      </c>
      <c r="AR52" s="4">
        <v>0</v>
      </c>
      <c r="AS52" s="4">
        <v>0</v>
      </c>
      <c r="AT52" s="4">
        <v>0</v>
      </c>
      <c r="AU52" s="19">
        <v>6105164.1000000006</v>
      </c>
      <c r="AV52" s="4">
        <v>3364762.1</v>
      </c>
      <c r="AW52" s="4">
        <v>138.669715</v>
      </c>
      <c r="AX52" s="4">
        <v>1543658.1</v>
      </c>
      <c r="AY52" s="4">
        <v>149.085925</v>
      </c>
      <c r="AZ52" s="4">
        <v>18246.400000000001</v>
      </c>
      <c r="BA52" s="4">
        <v>159.30473900000001</v>
      </c>
      <c r="BB52" s="4">
        <v>0</v>
      </c>
      <c r="BC52" s="4">
        <v>0</v>
      </c>
      <c r="BD52" s="4">
        <v>0</v>
      </c>
      <c r="BE52" s="4">
        <v>0</v>
      </c>
      <c r="BF52" s="4">
        <v>0</v>
      </c>
      <c r="BG52" s="4">
        <v>0</v>
      </c>
      <c r="BH52" s="4">
        <v>0</v>
      </c>
      <c r="BI52" s="4">
        <v>0</v>
      </c>
      <c r="BJ52" s="4">
        <v>0</v>
      </c>
      <c r="BK52" s="4">
        <v>0</v>
      </c>
      <c r="BL52" s="4">
        <v>0</v>
      </c>
      <c r="BM52" s="4">
        <v>0</v>
      </c>
      <c r="BN52" s="19">
        <v>4926666.6000000006</v>
      </c>
      <c r="BO52" s="19">
        <v>142.00981961347529</v>
      </c>
    </row>
    <row r="53" spans="1:67" ht="20" customHeight="1" x14ac:dyDescent="0.15">
      <c r="A53" s="78">
        <v>42700</v>
      </c>
      <c r="B53" s="78">
        <v>42696</v>
      </c>
      <c r="C53" s="11">
        <v>47</v>
      </c>
      <c r="D53" s="116">
        <v>3229467.6</v>
      </c>
      <c r="E53" s="116">
        <v>1244472</v>
      </c>
      <c r="F53" s="116">
        <v>8903.2000000000007</v>
      </c>
      <c r="G53" s="116">
        <v>1023.5</v>
      </c>
      <c r="H53" s="4">
        <v>0</v>
      </c>
      <c r="I53" s="4">
        <v>0</v>
      </c>
      <c r="J53" s="4">
        <v>0</v>
      </c>
      <c r="K53" s="116">
        <v>67.8</v>
      </c>
      <c r="L53" s="4">
        <v>0</v>
      </c>
      <c r="M53" s="19">
        <f t="shared" si="3"/>
        <v>4483934.0999999996</v>
      </c>
      <c r="N53" s="116">
        <v>2270983.7999999998</v>
      </c>
      <c r="O53" s="116">
        <v>135.645444</v>
      </c>
      <c r="P53" s="116">
        <v>976793.7</v>
      </c>
      <c r="Q53" s="116">
        <v>143.91939300000001</v>
      </c>
      <c r="R53" s="116">
        <v>5938.3</v>
      </c>
      <c r="S53" s="116">
        <v>192.86969300000001</v>
      </c>
      <c r="T53" s="116">
        <v>1023.5</v>
      </c>
      <c r="U53" s="116">
        <v>75.050805999999994</v>
      </c>
      <c r="V53" s="4">
        <v>0</v>
      </c>
      <c r="W53" s="4">
        <v>0</v>
      </c>
      <c r="X53" s="4">
        <v>0</v>
      </c>
      <c r="Y53" s="4">
        <v>0</v>
      </c>
      <c r="Z53" s="4">
        <v>0</v>
      </c>
      <c r="AA53" s="4">
        <v>0</v>
      </c>
      <c r="AB53" s="116">
        <v>67.8</v>
      </c>
      <c r="AC53" s="116">
        <v>237</v>
      </c>
      <c r="AD53" s="4">
        <v>0</v>
      </c>
      <c r="AE53" s="4">
        <v>0</v>
      </c>
      <c r="AF53" s="19">
        <f t="shared" si="4"/>
        <v>3254807.0999999996</v>
      </c>
      <c r="AG53" s="19">
        <f t="shared" si="5"/>
        <v>138.21598320094429</v>
      </c>
      <c r="AI53" s="78">
        <v>42336</v>
      </c>
      <c r="AJ53" s="78">
        <v>42332</v>
      </c>
      <c r="AK53" s="11">
        <v>47</v>
      </c>
      <c r="AL53" s="4">
        <v>4342725.9000000004</v>
      </c>
      <c r="AM53" s="4">
        <v>1647962.8</v>
      </c>
      <c r="AN53" s="4">
        <v>21451.7</v>
      </c>
      <c r="AO53" s="4">
        <v>0</v>
      </c>
      <c r="AP53" s="4">
        <v>0</v>
      </c>
      <c r="AQ53" s="4">
        <v>0</v>
      </c>
      <c r="AR53" s="4">
        <v>0</v>
      </c>
      <c r="AS53" s="4">
        <v>0</v>
      </c>
      <c r="AT53" s="4">
        <v>0</v>
      </c>
      <c r="AU53" s="19">
        <v>6012140.4000000004</v>
      </c>
      <c r="AV53" s="4">
        <v>3522071.6</v>
      </c>
      <c r="AW53" s="4">
        <v>141.77150900000001</v>
      </c>
      <c r="AX53" s="4">
        <v>1414534.3</v>
      </c>
      <c r="AY53" s="4">
        <v>152.72957199999999</v>
      </c>
      <c r="AZ53" s="4">
        <v>19245.099999999999</v>
      </c>
      <c r="BA53" s="4">
        <v>180.871692</v>
      </c>
      <c r="BB53" s="4">
        <v>0</v>
      </c>
      <c r="BC53" s="4">
        <v>0</v>
      </c>
      <c r="BD53" s="4">
        <v>0</v>
      </c>
      <c r="BE53" s="4">
        <v>0</v>
      </c>
      <c r="BF53" s="4">
        <v>0</v>
      </c>
      <c r="BG53" s="4">
        <v>0</v>
      </c>
      <c r="BH53" s="4">
        <v>0</v>
      </c>
      <c r="BI53" s="4">
        <v>0</v>
      </c>
      <c r="BJ53" s="4">
        <v>0</v>
      </c>
      <c r="BK53" s="4">
        <v>0</v>
      </c>
      <c r="BL53" s="4">
        <v>0</v>
      </c>
      <c r="BM53" s="4">
        <v>0</v>
      </c>
      <c r="BN53" s="19">
        <v>4955851</v>
      </c>
      <c r="BO53" s="19">
        <v>145.05107549764375</v>
      </c>
    </row>
    <row r="54" spans="1:67" ht="20" customHeight="1" x14ac:dyDescent="0.15">
      <c r="A54" s="78">
        <v>42707</v>
      </c>
      <c r="B54" s="78">
        <v>42703</v>
      </c>
      <c r="C54" s="11">
        <v>48</v>
      </c>
      <c r="D54" s="119">
        <v>4366294.9000000004</v>
      </c>
      <c r="E54" s="119">
        <v>1426087.9</v>
      </c>
      <c r="F54" s="119">
        <v>24052.7</v>
      </c>
      <c r="G54" s="119">
        <v>757.7</v>
      </c>
      <c r="H54" s="4">
        <v>0</v>
      </c>
      <c r="I54" s="4">
        <v>0</v>
      </c>
      <c r="J54" s="4">
        <v>0</v>
      </c>
      <c r="K54" s="4">
        <v>0</v>
      </c>
      <c r="L54" s="4">
        <v>0</v>
      </c>
      <c r="M54" s="19">
        <f t="shared" si="3"/>
        <v>5817193.2000000011</v>
      </c>
      <c r="N54" s="119">
        <v>2782182.6</v>
      </c>
      <c r="O54" s="119">
        <v>131.38838699999999</v>
      </c>
      <c r="P54" s="119">
        <v>1083727.5</v>
      </c>
      <c r="Q54" s="119">
        <v>138.71220299999999</v>
      </c>
      <c r="R54" s="31">
        <v>22574.799999999999</v>
      </c>
      <c r="S54" s="31">
        <v>198.40952300000001</v>
      </c>
      <c r="T54" s="119">
        <v>757.7</v>
      </c>
      <c r="U54" s="119">
        <v>109</v>
      </c>
      <c r="V54" s="4">
        <v>0</v>
      </c>
      <c r="W54" s="4">
        <v>0</v>
      </c>
      <c r="X54" s="4">
        <v>0</v>
      </c>
      <c r="Y54" s="4">
        <v>0</v>
      </c>
      <c r="Z54" s="4">
        <v>0</v>
      </c>
      <c r="AA54" s="4">
        <v>0</v>
      </c>
      <c r="AB54" s="4">
        <v>0</v>
      </c>
      <c r="AC54" s="4">
        <v>0</v>
      </c>
      <c r="AD54" s="4">
        <v>0</v>
      </c>
      <c r="AE54" s="4">
        <v>0</v>
      </c>
      <c r="AF54" s="19">
        <f t="shared" si="4"/>
        <v>3889242.6</v>
      </c>
      <c r="AG54" s="19">
        <f t="shared" si="5"/>
        <v>133.81380676277925</v>
      </c>
      <c r="AI54" s="78">
        <v>42343</v>
      </c>
      <c r="AJ54" s="78">
        <v>42340</v>
      </c>
      <c r="AK54" s="11">
        <v>48</v>
      </c>
      <c r="AL54" s="4">
        <v>5113005.5</v>
      </c>
      <c r="AM54" s="4">
        <v>1916931.1</v>
      </c>
      <c r="AN54" s="4">
        <v>25044.1</v>
      </c>
      <c r="AO54" s="4">
        <v>0</v>
      </c>
      <c r="AP54" s="4">
        <v>0</v>
      </c>
      <c r="AQ54" s="4">
        <v>0</v>
      </c>
      <c r="AR54" s="4">
        <v>0</v>
      </c>
      <c r="AS54" s="4">
        <v>0</v>
      </c>
      <c r="AT54" s="4">
        <v>0</v>
      </c>
      <c r="AU54" s="19">
        <v>7054980.6999999993</v>
      </c>
      <c r="AV54" s="4">
        <v>3632193.6</v>
      </c>
      <c r="AW54" s="4">
        <v>134.56259700000001</v>
      </c>
      <c r="AX54" s="4">
        <v>1541195.6</v>
      </c>
      <c r="AY54" s="4">
        <v>142.73013499999999</v>
      </c>
      <c r="AZ54" s="31">
        <v>23207</v>
      </c>
      <c r="BA54" s="31">
        <v>180.89260899999999</v>
      </c>
      <c r="BB54" s="4">
        <v>0</v>
      </c>
      <c r="BC54" s="4">
        <v>0</v>
      </c>
      <c r="BD54" s="4">
        <v>0</v>
      </c>
      <c r="BE54" s="4">
        <v>0</v>
      </c>
      <c r="BF54" s="4">
        <v>0</v>
      </c>
      <c r="BG54" s="4">
        <v>0</v>
      </c>
      <c r="BH54" s="4">
        <v>0</v>
      </c>
      <c r="BI54" s="4">
        <v>0</v>
      </c>
      <c r="BJ54" s="4">
        <v>0</v>
      </c>
      <c r="BK54" s="4">
        <v>0</v>
      </c>
      <c r="BL54" s="4">
        <v>0</v>
      </c>
      <c r="BM54" s="4">
        <v>0</v>
      </c>
      <c r="BN54" s="19">
        <v>5196596.2</v>
      </c>
      <c r="BO54" s="19">
        <v>137.19180921720417</v>
      </c>
    </row>
    <row r="55" spans="1:67" ht="20" customHeight="1" x14ac:dyDescent="0.15">
      <c r="A55" s="78">
        <v>42714</v>
      </c>
      <c r="B55" s="78">
        <v>42710</v>
      </c>
      <c r="C55" s="11">
        <v>49</v>
      </c>
      <c r="D55" s="122">
        <v>3888903.8</v>
      </c>
      <c r="E55" s="122">
        <v>1344413.4</v>
      </c>
      <c r="F55" s="122">
        <v>25993.4</v>
      </c>
      <c r="G55" s="122">
        <v>2831.6</v>
      </c>
      <c r="H55" s="4">
        <v>0</v>
      </c>
      <c r="I55" s="4">
        <v>0</v>
      </c>
      <c r="J55" s="4">
        <v>0</v>
      </c>
      <c r="K55" s="122">
        <v>1407.8</v>
      </c>
      <c r="L55" s="4">
        <v>0</v>
      </c>
      <c r="M55" s="19">
        <f t="shared" si="3"/>
        <v>5263549.9999999991</v>
      </c>
      <c r="N55" s="124">
        <v>2707973.4</v>
      </c>
      <c r="O55" s="122">
        <v>132.300614</v>
      </c>
      <c r="P55" s="122">
        <v>1072501.3999999999</v>
      </c>
      <c r="Q55" s="122">
        <v>137.60075800000001</v>
      </c>
      <c r="R55" s="122">
        <v>23126.6</v>
      </c>
      <c r="S55" s="122">
        <v>174.24976799999999</v>
      </c>
      <c r="T55" s="122">
        <v>2831.6</v>
      </c>
      <c r="U55" s="122">
        <v>96.595845999999995</v>
      </c>
      <c r="V55" s="4">
        <v>0</v>
      </c>
      <c r="W55" s="4">
        <v>0</v>
      </c>
      <c r="X55" s="4">
        <v>0</v>
      </c>
      <c r="Y55" s="4">
        <v>0</v>
      </c>
      <c r="Z55" s="4">
        <v>0</v>
      </c>
      <c r="AA55" s="4">
        <v>0</v>
      </c>
      <c r="AB55" s="122">
        <v>1158</v>
      </c>
      <c r="AC55" s="122">
        <v>243.480829</v>
      </c>
      <c r="AD55" s="4">
        <v>0</v>
      </c>
      <c r="AE55" s="4">
        <v>0</v>
      </c>
      <c r="AF55" s="19">
        <f t="shared" si="4"/>
        <v>3807591</v>
      </c>
      <c r="AG55" s="19">
        <f t="shared" si="5"/>
        <v>134.05558144083048</v>
      </c>
      <c r="AI55" s="78">
        <v>42350</v>
      </c>
      <c r="AJ55" s="78">
        <v>42346</v>
      </c>
      <c r="AK55" s="11">
        <v>49</v>
      </c>
      <c r="AL55" s="4">
        <v>4462318.3</v>
      </c>
      <c r="AM55" s="4">
        <v>1713212.7</v>
      </c>
      <c r="AN55" s="4">
        <v>19231.900000000001</v>
      </c>
      <c r="AO55" s="4">
        <v>0</v>
      </c>
      <c r="AP55" s="4">
        <v>0</v>
      </c>
      <c r="AQ55" s="4">
        <v>0</v>
      </c>
      <c r="AR55" s="4">
        <v>0</v>
      </c>
      <c r="AS55" s="4">
        <v>0</v>
      </c>
      <c r="AT55" s="4">
        <v>0</v>
      </c>
      <c r="AU55" s="19">
        <v>6194762.9000000004</v>
      </c>
      <c r="AV55" s="4">
        <v>3446297.2</v>
      </c>
      <c r="AW55" s="4">
        <v>131.26763399999999</v>
      </c>
      <c r="AX55" s="4">
        <v>1386820.6</v>
      </c>
      <c r="AY55" s="4">
        <v>139.29220900000001</v>
      </c>
      <c r="AZ55" s="4">
        <v>18931.099999999999</v>
      </c>
      <c r="BA55" s="4">
        <v>153.346709</v>
      </c>
      <c r="BB55" s="4">
        <v>0</v>
      </c>
      <c r="BC55" s="4">
        <v>0</v>
      </c>
      <c r="BD55" s="4">
        <v>0</v>
      </c>
      <c r="BE55" s="4">
        <v>0</v>
      </c>
      <c r="BF55" s="4">
        <v>0</v>
      </c>
      <c r="BG55" s="4">
        <v>0</v>
      </c>
      <c r="BH55" s="4">
        <v>0</v>
      </c>
      <c r="BI55" s="4">
        <v>0</v>
      </c>
      <c r="BJ55" s="4">
        <v>0</v>
      </c>
      <c r="BK55" s="4">
        <v>0</v>
      </c>
      <c r="BL55" s="4">
        <v>0</v>
      </c>
      <c r="BM55" s="4">
        <v>0</v>
      </c>
      <c r="BN55" s="19">
        <v>4852048.9000000004</v>
      </c>
      <c r="BO55" s="19">
        <v>133.64737652340645</v>
      </c>
    </row>
    <row r="56" spans="1:67" ht="20" customHeight="1" x14ac:dyDescent="0.15">
      <c r="A56" s="78">
        <v>42721</v>
      </c>
      <c r="B56" s="78">
        <v>42717</v>
      </c>
      <c r="C56" s="3">
        <v>50</v>
      </c>
      <c r="D56" s="123">
        <v>4283573.2</v>
      </c>
      <c r="E56" s="123">
        <v>1473663.1</v>
      </c>
      <c r="F56" s="123">
        <v>5088.6000000000004</v>
      </c>
      <c r="G56" s="4">
        <v>0</v>
      </c>
      <c r="H56" s="4">
        <v>0</v>
      </c>
      <c r="I56" s="4">
        <v>0</v>
      </c>
      <c r="J56" s="4">
        <v>0</v>
      </c>
      <c r="K56" s="123">
        <v>632.29999999999995</v>
      </c>
      <c r="L56" s="4">
        <v>0</v>
      </c>
      <c r="M56" s="19">
        <f t="shared" si="3"/>
        <v>5762957.2000000002</v>
      </c>
      <c r="N56" s="123">
        <v>2919403.5</v>
      </c>
      <c r="O56" s="123">
        <v>129.26456400000001</v>
      </c>
      <c r="P56" s="123">
        <v>1146452.3999999999</v>
      </c>
      <c r="Q56" s="123">
        <v>133.896162</v>
      </c>
      <c r="R56" s="123">
        <v>4850.8</v>
      </c>
      <c r="S56" s="123">
        <v>175.98371399999999</v>
      </c>
      <c r="T56" s="123">
        <v>0</v>
      </c>
      <c r="U56" s="123">
        <v>0</v>
      </c>
      <c r="V56" s="4">
        <v>0</v>
      </c>
      <c r="W56" s="4">
        <v>0</v>
      </c>
      <c r="X56" s="4">
        <v>0</v>
      </c>
      <c r="Y56" s="4">
        <v>0</v>
      </c>
      <c r="Z56" s="4">
        <v>0</v>
      </c>
      <c r="AA56" s="4">
        <v>0</v>
      </c>
      <c r="AB56" s="123">
        <v>632.29999999999995</v>
      </c>
      <c r="AC56" s="123">
        <v>111.359481</v>
      </c>
      <c r="AD56" s="4">
        <v>0</v>
      </c>
      <c r="AE56" s="4">
        <v>0</v>
      </c>
      <c r="AF56" s="58">
        <f t="shared" si="4"/>
        <v>4071338.9999999995</v>
      </c>
      <c r="AG56" s="58">
        <f t="shared" si="5"/>
        <v>130.62166310468629</v>
      </c>
      <c r="AI56" s="78">
        <v>42357</v>
      </c>
      <c r="AJ56" s="78">
        <v>42353</v>
      </c>
      <c r="AK56" s="11">
        <v>50</v>
      </c>
      <c r="AL56" s="4">
        <v>4362129.2</v>
      </c>
      <c r="AM56" s="4">
        <v>1535411.8</v>
      </c>
      <c r="AN56" s="4">
        <v>12306.2</v>
      </c>
      <c r="AO56" s="4">
        <v>0</v>
      </c>
      <c r="AP56" s="4">
        <v>0</v>
      </c>
      <c r="AQ56" s="4">
        <v>0</v>
      </c>
      <c r="AR56" s="4">
        <v>0</v>
      </c>
      <c r="AS56" s="4">
        <v>0</v>
      </c>
      <c r="AT56" s="4">
        <v>0</v>
      </c>
      <c r="AU56" s="19">
        <v>5909847.2000000002</v>
      </c>
      <c r="AV56" s="4">
        <v>3401059.3</v>
      </c>
      <c r="AW56" s="4">
        <v>132.721338</v>
      </c>
      <c r="AX56" s="4">
        <v>1305169.8</v>
      </c>
      <c r="AY56" s="4">
        <v>138.97421700000001</v>
      </c>
      <c r="AZ56" s="4">
        <v>11416.9</v>
      </c>
      <c r="BA56" s="4">
        <v>159.909187</v>
      </c>
      <c r="BB56" s="4">
        <v>0</v>
      </c>
      <c r="BC56" s="4">
        <v>0</v>
      </c>
      <c r="BD56" s="4">
        <v>0</v>
      </c>
      <c r="BE56" s="4">
        <v>0</v>
      </c>
      <c r="BF56" s="4">
        <v>0</v>
      </c>
      <c r="BG56" s="4">
        <v>0</v>
      </c>
      <c r="BH56" s="4">
        <v>0</v>
      </c>
      <c r="BI56" s="4">
        <v>0</v>
      </c>
      <c r="BJ56" s="4">
        <v>0</v>
      </c>
      <c r="BK56" s="4">
        <v>0</v>
      </c>
      <c r="BL56" s="4">
        <v>0</v>
      </c>
      <c r="BM56" s="4">
        <v>0</v>
      </c>
      <c r="BN56" s="58">
        <v>4717646</v>
      </c>
      <c r="BO56" s="58">
        <v>134.51703648757248</v>
      </c>
    </row>
    <row r="57" spans="1:67" ht="20" customHeight="1" x14ac:dyDescent="0.15">
      <c r="A57" s="78">
        <v>42728</v>
      </c>
      <c r="B57" s="78">
        <v>42724</v>
      </c>
      <c r="C57" s="11">
        <v>51</v>
      </c>
      <c r="D57" s="125">
        <v>4223158.2</v>
      </c>
      <c r="E57" s="125">
        <v>1492012.9</v>
      </c>
      <c r="F57" s="125">
        <v>22874.799999999999</v>
      </c>
      <c r="G57" s="125">
        <v>2138.9</v>
      </c>
      <c r="H57" s="4">
        <v>0</v>
      </c>
      <c r="I57" s="4">
        <v>0</v>
      </c>
      <c r="J57" s="4">
        <v>0</v>
      </c>
      <c r="K57" s="125">
        <v>2188.4</v>
      </c>
      <c r="L57" s="4">
        <v>0</v>
      </c>
      <c r="M57" s="19">
        <f t="shared" si="3"/>
        <v>5742373.2000000002</v>
      </c>
      <c r="N57" s="127">
        <v>2919904.3</v>
      </c>
      <c r="O57" s="127">
        <v>128.51689099999999</v>
      </c>
      <c r="P57" s="127">
        <v>1186262.3</v>
      </c>
      <c r="Q57" s="127">
        <v>138.396703</v>
      </c>
      <c r="R57" s="127">
        <v>19871.900000000001</v>
      </c>
      <c r="S57" s="127">
        <v>165.89797100000001</v>
      </c>
      <c r="T57" s="127">
        <v>2138.9</v>
      </c>
      <c r="U57" s="127">
        <v>99.876478000000006</v>
      </c>
      <c r="V57" s="4">
        <v>0</v>
      </c>
      <c r="W57" s="4">
        <v>0</v>
      </c>
      <c r="X57" s="4">
        <v>0</v>
      </c>
      <c r="Y57" s="4">
        <v>0</v>
      </c>
      <c r="Z57" s="4">
        <v>0</v>
      </c>
      <c r="AA57" s="4">
        <v>0</v>
      </c>
      <c r="AB57" s="127">
        <v>1920.6</v>
      </c>
      <c r="AC57" s="127">
        <v>217.55201400000001</v>
      </c>
      <c r="AD57" s="4">
        <v>0</v>
      </c>
      <c r="AE57" s="4">
        <v>0</v>
      </c>
      <c r="AF57" s="58">
        <f t="shared" si="4"/>
        <v>4130097.9999999995</v>
      </c>
      <c r="AG57" s="58">
        <f t="shared" si="5"/>
        <v>131.56103752344998</v>
      </c>
      <c r="AI57" s="78">
        <v>42364</v>
      </c>
      <c r="AJ57" s="78">
        <v>42360</v>
      </c>
      <c r="AK57" s="11">
        <v>51</v>
      </c>
      <c r="AL57" s="4">
        <v>5372799.9000000004</v>
      </c>
      <c r="AM57" s="4">
        <v>1712747</v>
      </c>
      <c r="AN57" s="4">
        <v>11636.5</v>
      </c>
      <c r="AO57" s="4">
        <v>0</v>
      </c>
      <c r="AP57" s="4">
        <v>0</v>
      </c>
      <c r="AQ57" s="4">
        <v>0</v>
      </c>
      <c r="AR57" s="4">
        <v>0</v>
      </c>
      <c r="AS57" s="4">
        <v>0</v>
      </c>
      <c r="AT57" s="4">
        <v>0</v>
      </c>
      <c r="AU57" s="19">
        <v>7097183.4000000004</v>
      </c>
      <c r="AV57" s="4">
        <v>4224341.5999999996</v>
      </c>
      <c r="AW57" s="4">
        <v>134.941429</v>
      </c>
      <c r="AX57" s="4">
        <v>1475527.6</v>
      </c>
      <c r="AY57" s="4">
        <v>136.19244499999999</v>
      </c>
      <c r="AZ57" s="4">
        <v>8917.2999999999993</v>
      </c>
      <c r="BA57" s="4">
        <v>169.445381</v>
      </c>
      <c r="BB57" s="4">
        <v>0</v>
      </c>
      <c r="BC57" s="4">
        <v>0</v>
      </c>
      <c r="BD57" s="4">
        <v>0</v>
      </c>
      <c r="BE57" s="4">
        <v>0</v>
      </c>
      <c r="BF57" s="4">
        <v>0</v>
      </c>
      <c r="BG57" s="4">
        <v>0</v>
      </c>
      <c r="BH57" s="4">
        <v>0</v>
      </c>
      <c r="BI57" s="4">
        <v>0</v>
      </c>
      <c r="BJ57" s="4">
        <v>0</v>
      </c>
      <c r="BK57" s="4">
        <v>0</v>
      </c>
      <c r="BL57" s="4">
        <v>0</v>
      </c>
      <c r="BM57" s="4">
        <v>0</v>
      </c>
      <c r="BN57" s="58">
        <v>5708786.4999999991</v>
      </c>
      <c r="BO57" s="58">
        <v>135.31867042025829</v>
      </c>
    </row>
    <row r="58" spans="1:67" ht="20" customHeight="1" x14ac:dyDescent="0.15">
      <c r="A58" s="78">
        <v>42735</v>
      </c>
      <c r="B58" s="78">
        <v>42728</v>
      </c>
      <c r="C58" s="11">
        <v>52</v>
      </c>
      <c r="D58" s="126">
        <v>4908513.8</v>
      </c>
      <c r="E58" s="126">
        <v>1630495.8</v>
      </c>
      <c r="F58" s="126">
        <v>30061.599999999999</v>
      </c>
      <c r="G58" s="126">
        <v>1165.4000000000001</v>
      </c>
      <c r="H58" s="4">
        <v>0</v>
      </c>
      <c r="I58" s="4">
        <v>0</v>
      </c>
      <c r="J58" s="4">
        <v>0</v>
      </c>
      <c r="K58" s="126">
        <v>1442.5</v>
      </c>
      <c r="L58" s="4">
        <v>0</v>
      </c>
      <c r="M58" s="19">
        <f t="shared" si="3"/>
        <v>6571679.0999999996</v>
      </c>
      <c r="N58" s="126">
        <v>3272460.2</v>
      </c>
      <c r="O58" s="126">
        <v>124.897378</v>
      </c>
      <c r="P58" s="126">
        <v>1267456</v>
      </c>
      <c r="Q58" s="126">
        <v>135.355152</v>
      </c>
      <c r="R58" s="126">
        <v>28705</v>
      </c>
      <c r="S58" s="126">
        <v>178.02514099999999</v>
      </c>
      <c r="T58" s="126">
        <v>1165.4000000000001</v>
      </c>
      <c r="U58" s="126">
        <v>93.665350000000004</v>
      </c>
      <c r="V58" s="4">
        <v>0</v>
      </c>
      <c r="W58" s="4">
        <v>0</v>
      </c>
      <c r="X58" s="4">
        <v>0</v>
      </c>
      <c r="Y58" s="4">
        <v>0</v>
      </c>
      <c r="Z58" s="4">
        <v>0</v>
      </c>
      <c r="AA58" s="4">
        <v>0</v>
      </c>
      <c r="AB58" s="126">
        <v>781.1</v>
      </c>
      <c r="AC58" s="126">
        <v>195.67135999999999</v>
      </c>
      <c r="AD58" s="4">
        <v>0</v>
      </c>
      <c r="AE58" s="4">
        <v>0</v>
      </c>
      <c r="AF58" s="58">
        <f t="shared" si="4"/>
        <v>4570567.7</v>
      </c>
      <c r="AG58" s="58">
        <f t="shared" si="5"/>
        <v>128.13519998692036</v>
      </c>
      <c r="AI58" s="78">
        <v>42371</v>
      </c>
      <c r="AJ58" s="78">
        <v>42367</v>
      </c>
      <c r="AK58" s="11">
        <v>52</v>
      </c>
      <c r="AL58" s="4">
        <v>3328472.45</v>
      </c>
      <c r="AM58" s="4">
        <v>1507102.8</v>
      </c>
      <c r="AN58" s="4">
        <v>18130.75</v>
      </c>
      <c r="AO58" s="4">
        <v>0</v>
      </c>
      <c r="AP58" s="4">
        <v>0</v>
      </c>
      <c r="AQ58" s="4">
        <v>0</v>
      </c>
      <c r="AR58" s="4">
        <v>0</v>
      </c>
      <c r="AS58" s="4">
        <v>0</v>
      </c>
      <c r="AT58" s="4">
        <v>0</v>
      </c>
      <c r="AU58" s="19">
        <v>4853706</v>
      </c>
      <c r="AV58" s="4">
        <v>2402625.75</v>
      </c>
      <c r="AW58" s="4">
        <v>123.973553</v>
      </c>
      <c r="AX58" s="4">
        <v>1279010.2</v>
      </c>
      <c r="AY58" s="4">
        <v>129.62894700000001</v>
      </c>
      <c r="AZ58" s="4">
        <v>16473.25</v>
      </c>
      <c r="BA58" s="4">
        <v>133.84684799999999</v>
      </c>
      <c r="BB58" s="4">
        <v>0</v>
      </c>
      <c r="BC58" s="4">
        <v>0</v>
      </c>
      <c r="BD58" s="4">
        <v>0</v>
      </c>
      <c r="BE58" s="4">
        <v>0</v>
      </c>
      <c r="BF58" s="4">
        <v>0</v>
      </c>
      <c r="BG58" s="4">
        <v>0</v>
      </c>
      <c r="BH58" s="4">
        <v>0</v>
      </c>
      <c r="BI58" s="4">
        <v>0</v>
      </c>
      <c r="BJ58" s="4">
        <v>0</v>
      </c>
      <c r="BK58" s="4">
        <v>0</v>
      </c>
      <c r="BL58" s="4">
        <v>0</v>
      </c>
      <c r="BM58" s="4">
        <v>0</v>
      </c>
      <c r="BN58" s="58">
        <v>3698109.2</v>
      </c>
      <c r="BO58" s="58">
        <v>125.97348092746022</v>
      </c>
    </row>
    <row r="59" spans="1:67" x14ac:dyDescent="0.15">
      <c r="A59" s="21"/>
      <c r="B59" s="1"/>
      <c r="C59" s="1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sheetData>
  <mergeCells count="31">
    <mergeCell ref="AI3:AI5"/>
    <mergeCell ref="AL3:AU3"/>
    <mergeCell ref="AJ2:BK2"/>
    <mergeCell ref="N4:O4"/>
    <mergeCell ref="V4:W4"/>
    <mergeCell ref="AZ4:BA4"/>
    <mergeCell ref="BF4:BG4"/>
    <mergeCell ref="AX4:AY4"/>
    <mergeCell ref="BB4:BC4"/>
    <mergeCell ref="AD4:AE4"/>
    <mergeCell ref="B2:AC2"/>
    <mergeCell ref="Z4:AA4"/>
    <mergeCell ref="X4:Y4"/>
    <mergeCell ref="BD4:BE4"/>
    <mergeCell ref="BJ4:BK4"/>
    <mergeCell ref="AK3:AK5"/>
    <mergeCell ref="A3:A5"/>
    <mergeCell ref="B3:B5"/>
    <mergeCell ref="T4:U4"/>
    <mergeCell ref="AB4:AC4"/>
    <mergeCell ref="C3:C5"/>
    <mergeCell ref="M4:M5"/>
    <mergeCell ref="N3:AG3"/>
    <mergeCell ref="D3:M3"/>
    <mergeCell ref="R4:S4"/>
    <mergeCell ref="P4:Q4"/>
    <mergeCell ref="AV4:AW4"/>
    <mergeCell ref="AV3:BO3"/>
    <mergeCell ref="AJ3:AJ5"/>
    <mergeCell ref="BL4:BM4"/>
    <mergeCell ref="BH4:BI4"/>
  </mergeCells>
  <phoneticPr fontId="6"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O59"/>
  <sheetViews>
    <sheetView topLeftCell="A35" workbookViewId="0">
      <selection activeCell="AH58" sqref="AH58"/>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0.33203125" style="7" bestFit="1" customWidth="1"/>
    <col min="10" max="10" width="10.33203125" style="7" customWidth="1"/>
    <col min="11" max="11" width="11.1640625" style="7" bestFit="1" customWidth="1"/>
    <col min="12" max="12" width="11.1640625" style="7" customWidth="1"/>
    <col min="13" max="13" width="10.33203125" style="7" customWidth="1"/>
    <col min="14" max="14" width="10.5" style="7" bestFit="1" customWidth="1"/>
    <col min="15" max="15" width="9.33203125" style="7" bestFit="1" customWidth="1"/>
    <col min="16" max="16" width="10.5" style="7" bestFit="1" customWidth="1"/>
    <col min="17" max="21" width="9.33203125" style="7" bestFit="1" customWidth="1"/>
    <col min="22" max="23" width="9.33203125" style="7" customWidth="1"/>
    <col min="24" max="25" width="9.33203125" style="7" bestFit="1" customWidth="1"/>
    <col min="26" max="27" width="9.33203125" style="7" customWidth="1"/>
    <col min="28" max="29" width="9.33203125" style="7" bestFit="1" customWidth="1"/>
    <col min="30" max="31" width="9.33203125" style="7" customWidth="1"/>
    <col min="32" max="32" width="10.5" style="7" bestFit="1" customWidth="1"/>
    <col min="33" max="33" width="9.6640625" style="7" bestFit="1" customWidth="1"/>
    <col min="35" max="36" width="17.5" style="57" bestFit="1" customWidth="1"/>
    <col min="38" max="38" width="9.5" style="7" bestFit="1" customWidth="1"/>
    <col min="39" max="43" width="9.33203125" style="7" bestFit="1" customWidth="1"/>
    <col min="44" max="44" width="9.33203125" style="7" customWidth="1"/>
    <col min="45" max="46" width="11.1640625" style="7" bestFit="1" customWidth="1"/>
    <col min="47" max="47" width="10.5" style="7" bestFit="1" customWidth="1"/>
    <col min="48" max="59" width="9.33203125" style="7" bestFit="1" customWidth="1"/>
    <col min="60" max="61" width="9.33203125" style="7" customWidth="1"/>
    <col min="62" max="63" width="9.33203125" style="7" bestFit="1" customWidth="1"/>
    <col min="64" max="65" width="9.33203125" style="7" customWidth="1"/>
    <col min="66" max="66" width="10.33203125" style="7" bestFit="1" customWidth="1"/>
    <col min="67" max="67" width="9.6640625" style="7" bestFit="1" customWidth="1"/>
  </cols>
  <sheetData>
    <row r="2" spans="1:67" ht="12.75" customHeight="1" x14ac:dyDescent="0.15">
      <c r="B2" s="137" t="s">
        <v>38</v>
      </c>
      <c r="C2" s="138"/>
      <c r="D2" s="138"/>
      <c r="E2" s="138"/>
      <c r="F2" s="138"/>
      <c r="G2" s="138"/>
      <c r="H2" s="138"/>
      <c r="I2" s="138"/>
      <c r="J2" s="138"/>
      <c r="K2" s="138"/>
      <c r="L2" s="138"/>
      <c r="M2" s="138"/>
      <c r="N2" s="139"/>
      <c r="O2" s="139"/>
      <c r="P2" s="139"/>
      <c r="Q2" s="139"/>
      <c r="R2" s="139"/>
      <c r="S2" s="139"/>
      <c r="T2" s="139"/>
      <c r="U2" s="139"/>
      <c r="V2" s="139"/>
      <c r="W2" s="139"/>
      <c r="X2" s="139"/>
      <c r="Y2" s="139"/>
      <c r="Z2" s="139"/>
      <c r="AA2" s="139"/>
      <c r="AB2" s="139"/>
      <c r="AC2" s="139"/>
      <c r="AD2" s="29"/>
      <c r="AE2" s="29"/>
      <c r="AF2" s="49"/>
      <c r="AG2" s="49"/>
      <c r="AJ2" s="137" t="s">
        <v>23</v>
      </c>
      <c r="AK2" s="138"/>
      <c r="AL2" s="138"/>
      <c r="AM2" s="138"/>
      <c r="AN2" s="138"/>
      <c r="AO2" s="138"/>
      <c r="AP2" s="138"/>
      <c r="AQ2" s="138"/>
      <c r="AR2" s="138"/>
      <c r="AS2" s="138"/>
      <c r="AT2" s="138"/>
      <c r="AU2" s="138"/>
      <c r="AV2" s="139"/>
      <c r="AW2" s="139"/>
      <c r="AX2" s="139"/>
      <c r="AY2" s="139"/>
      <c r="AZ2" s="139"/>
      <c r="BA2" s="139"/>
      <c r="BB2" s="139"/>
      <c r="BC2" s="139"/>
      <c r="BD2" s="139"/>
      <c r="BE2" s="139"/>
      <c r="BF2" s="139"/>
      <c r="BG2" s="139"/>
      <c r="BH2" s="139"/>
      <c r="BI2" s="139"/>
      <c r="BJ2" s="139"/>
      <c r="BK2" s="139"/>
      <c r="BL2" s="29"/>
      <c r="BM2" s="29"/>
      <c r="BN2" s="49"/>
      <c r="BO2" s="49"/>
    </row>
    <row r="3" spans="1:67" ht="33" customHeight="1" x14ac:dyDescent="0.15">
      <c r="A3" s="136" t="s">
        <v>14</v>
      </c>
      <c r="B3" s="136" t="s">
        <v>9</v>
      </c>
      <c r="C3" s="136" t="s">
        <v>30</v>
      </c>
      <c r="D3" s="141" t="s">
        <v>10</v>
      </c>
      <c r="E3" s="143"/>
      <c r="F3" s="143"/>
      <c r="G3" s="143"/>
      <c r="H3" s="143"/>
      <c r="I3" s="143"/>
      <c r="J3" s="143"/>
      <c r="K3" s="143"/>
      <c r="L3" s="143"/>
      <c r="M3" s="142"/>
      <c r="N3" s="140" t="s">
        <v>1</v>
      </c>
      <c r="O3" s="140"/>
      <c r="P3" s="140"/>
      <c r="Q3" s="140"/>
      <c r="R3" s="140"/>
      <c r="S3" s="140"/>
      <c r="T3" s="140"/>
      <c r="U3" s="140"/>
      <c r="V3" s="140"/>
      <c r="W3" s="140"/>
      <c r="X3" s="140"/>
      <c r="Y3" s="140"/>
      <c r="Z3" s="140"/>
      <c r="AA3" s="140"/>
      <c r="AB3" s="140"/>
      <c r="AC3" s="140"/>
      <c r="AD3" s="140"/>
      <c r="AE3" s="140"/>
      <c r="AF3" s="140"/>
      <c r="AG3" s="140"/>
      <c r="AI3" s="151" t="s">
        <v>14</v>
      </c>
      <c r="AJ3" s="151" t="s">
        <v>9</v>
      </c>
      <c r="AK3" s="136" t="s">
        <v>30</v>
      </c>
      <c r="AL3" s="141" t="s">
        <v>10</v>
      </c>
      <c r="AM3" s="143"/>
      <c r="AN3" s="143"/>
      <c r="AO3" s="143"/>
      <c r="AP3" s="143"/>
      <c r="AQ3" s="143"/>
      <c r="AR3" s="143"/>
      <c r="AS3" s="143"/>
      <c r="AT3" s="143"/>
      <c r="AU3" s="142"/>
      <c r="AV3" s="137" t="s">
        <v>1</v>
      </c>
      <c r="AW3" s="138"/>
      <c r="AX3" s="138"/>
      <c r="AY3" s="138"/>
      <c r="AZ3" s="138"/>
      <c r="BA3" s="138"/>
      <c r="BB3" s="138"/>
      <c r="BC3" s="138"/>
      <c r="BD3" s="138"/>
      <c r="BE3" s="138"/>
      <c r="BF3" s="138"/>
      <c r="BG3" s="138"/>
      <c r="BH3" s="138"/>
      <c r="BI3" s="138"/>
      <c r="BJ3" s="138"/>
      <c r="BK3" s="138"/>
      <c r="BL3" s="138"/>
      <c r="BM3" s="138"/>
      <c r="BN3" s="138"/>
      <c r="BO3" s="138"/>
    </row>
    <row r="4" spans="1:67" ht="33" customHeight="1" x14ac:dyDescent="0.15">
      <c r="A4" s="136"/>
      <c r="B4" s="136"/>
      <c r="C4" s="136"/>
      <c r="D4" s="52" t="s">
        <v>3</v>
      </c>
      <c r="E4" s="52" t="s">
        <v>4</v>
      </c>
      <c r="F4" s="52" t="s">
        <v>5</v>
      </c>
      <c r="G4" s="52" t="s">
        <v>6</v>
      </c>
      <c r="H4" s="52" t="s">
        <v>16</v>
      </c>
      <c r="I4" s="51" t="s">
        <v>7</v>
      </c>
      <c r="J4" s="51" t="s">
        <v>8</v>
      </c>
      <c r="K4" s="32" t="s">
        <v>13</v>
      </c>
      <c r="L4" s="32" t="s">
        <v>45</v>
      </c>
      <c r="M4" s="149" t="s">
        <v>35</v>
      </c>
      <c r="N4" s="140" t="s">
        <v>3</v>
      </c>
      <c r="O4" s="140"/>
      <c r="P4" s="140" t="s">
        <v>4</v>
      </c>
      <c r="Q4" s="140"/>
      <c r="R4" s="140" t="s">
        <v>5</v>
      </c>
      <c r="S4" s="140"/>
      <c r="T4" s="140" t="s">
        <v>6</v>
      </c>
      <c r="U4" s="140"/>
      <c r="V4" s="140" t="s">
        <v>16</v>
      </c>
      <c r="W4" s="140"/>
      <c r="X4" s="140" t="s">
        <v>7</v>
      </c>
      <c r="Y4" s="140"/>
      <c r="Z4" s="140" t="s">
        <v>8</v>
      </c>
      <c r="AA4" s="140"/>
      <c r="AB4" s="135" t="s">
        <v>13</v>
      </c>
      <c r="AC4" s="135"/>
      <c r="AD4" s="135" t="s">
        <v>45</v>
      </c>
      <c r="AE4" s="135"/>
      <c r="AF4" s="42"/>
      <c r="AG4" s="42"/>
      <c r="AI4" s="151"/>
      <c r="AJ4" s="151"/>
      <c r="AK4" s="136"/>
      <c r="AL4" s="52" t="s">
        <v>3</v>
      </c>
      <c r="AM4" s="52" t="s">
        <v>4</v>
      </c>
      <c r="AN4" s="52" t="s">
        <v>5</v>
      </c>
      <c r="AO4" s="52" t="s">
        <v>6</v>
      </c>
      <c r="AP4" s="52" t="s">
        <v>16</v>
      </c>
      <c r="AQ4" s="51" t="s">
        <v>7</v>
      </c>
      <c r="AR4" s="51" t="s">
        <v>8</v>
      </c>
      <c r="AS4" s="53" t="s">
        <v>13</v>
      </c>
      <c r="AT4" s="53" t="s">
        <v>45</v>
      </c>
      <c r="AU4" s="42"/>
      <c r="AV4" s="140" t="s">
        <v>3</v>
      </c>
      <c r="AW4" s="140"/>
      <c r="AX4" s="140" t="s">
        <v>4</v>
      </c>
      <c r="AY4" s="140"/>
      <c r="AZ4" s="140" t="s">
        <v>5</v>
      </c>
      <c r="BA4" s="140"/>
      <c r="BB4" s="140" t="s">
        <v>6</v>
      </c>
      <c r="BC4" s="140"/>
      <c r="BD4" s="140" t="s">
        <v>16</v>
      </c>
      <c r="BE4" s="140"/>
      <c r="BF4" s="140" t="s">
        <v>7</v>
      </c>
      <c r="BG4" s="140"/>
      <c r="BH4" s="140" t="s">
        <v>8</v>
      </c>
      <c r="BI4" s="140"/>
      <c r="BJ4" s="140" t="s">
        <v>13</v>
      </c>
      <c r="BK4" s="140"/>
      <c r="BL4" s="140" t="s">
        <v>45</v>
      </c>
      <c r="BM4" s="140"/>
      <c r="BN4" s="42"/>
      <c r="BO4" s="42"/>
    </row>
    <row r="5" spans="1:67" ht="29.25" customHeight="1" x14ac:dyDescent="0.15">
      <c r="A5" s="136"/>
      <c r="B5" s="136"/>
      <c r="C5" s="136"/>
      <c r="D5" s="51" t="s">
        <v>0</v>
      </c>
      <c r="E5" s="51" t="s">
        <v>0</v>
      </c>
      <c r="F5" s="51" t="s">
        <v>0</v>
      </c>
      <c r="G5" s="51" t="s">
        <v>0</v>
      </c>
      <c r="H5" s="51" t="s">
        <v>0</v>
      </c>
      <c r="I5" s="51" t="s">
        <v>0</v>
      </c>
      <c r="J5" s="51" t="s">
        <v>0</v>
      </c>
      <c r="K5" s="51" t="s">
        <v>0</v>
      </c>
      <c r="L5" s="51" t="s">
        <v>0</v>
      </c>
      <c r="M5" s="150"/>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51"/>
      <c r="AJ5" s="151"/>
      <c r="AK5" s="136"/>
      <c r="AL5" s="51" t="s">
        <v>0</v>
      </c>
      <c r="AM5" s="51" t="s">
        <v>0</v>
      </c>
      <c r="AN5" s="51" t="s">
        <v>0</v>
      </c>
      <c r="AO5" s="51" t="s">
        <v>0</v>
      </c>
      <c r="AP5" s="51" t="s">
        <v>0</v>
      </c>
      <c r="AQ5" s="51" t="s">
        <v>0</v>
      </c>
      <c r="AR5" s="51" t="s">
        <v>0</v>
      </c>
      <c r="AS5" s="51" t="s">
        <v>0</v>
      </c>
      <c r="AT5" s="51" t="s">
        <v>0</v>
      </c>
      <c r="AU5" s="35" t="s">
        <v>17</v>
      </c>
      <c r="AV5" s="51" t="s">
        <v>0</v>
      </c>
      <c r="AW5" s="51" t="s">
        <v>2</v>
      </c>
      <c r="AX5" s="51" t="s">
        <v>0</v>
      </c>
      <c r="AY5" s="51" t="s">
        <v>2</v>
      </c>
      <c r="AZ5" s="51" t="s">
        <v>0</v>
      </c>
      <c r="BA5" s="51" t="s">
        <v>2</v>
      </c>
      <c r="BB5" s="51" t="s">
        <v>0</v>
      </c>
      <c r="BC5" s="51" t="s">
        <v>2</v>
      </c>
      <c r="BD5" s="51" t="s">
        <v>0</v>
      </c>
      <c r="BE5" s="51" t="s">
        <v>2</v>
      </c>
      <c r="BF5" s="51" t="s">
        <v>0</v>
      </c>
      <c r="BG5" s="51" t="s">
        <v>2</v>
      </c>
      <c r="BH5" s="51" t="s">
        <v>0</v>
      </c>
      <c r="BI5" s="51" t="s">
        <v>2</v>
      </c>
      <c r="BJ5" s="51" t="s">
        <v>0</v>
      </c>
      <c r="BK5" s="51" t="s">
        <v>2</v>
      </c>
      <c r="BL5" s="51" t="s">
        <v>0</v>
      </c>
      <c r="BM5" s="51" t="s">
        <v>2</v>
      </c>
      <c r="BN5" s="35" t="s">
        <v>19</v>
      </c>
      <c r="BO5" s="35" t="s">
        <v>20</v>
      </c>
    </row>
    <row r="6" spans="1:67" ht="29.25" customHeight="1" x14ac:dyDescent="0.15">
      <c r="A6" s="17"/>
      <c r="B6" s="17"/>
      <c r="C6" s="74"/>
      <c r="D6" s="75"/>
      <c r="E6" s="75"/>
      <c r="F6" s="75"/>
      <c r="G6" s="75"/>
      <c r="H6" s="51"/>
      <c r="I6" s="75"/>
      <c r="J6" s="75"/>
      <c r="K6" s="75"/>
      <c r="L6" s="89"/>
      <c r="M6" s="76"/>
      <c r="N6" s="75"/>
      <c r="O6" s="75"/>
      <c r="P6" s="75"/>
      <c r="Q6" s="75"/>
      <c r="R6" s="75"/>
      <c r="S6" s="75"/>
      <c r="T6" s="75"/>
      <c r="U6" s="75"/>
      <c r="V6" s="75"/>
      <c r="W6" s="75"/>
      <c r="X6" s="75"/>
      <c r="Y6" s="75"/>
      <c r="Z6" s="75"/>
      <c r="AA6" s="75"/>
      <c r="AB6" s="75"/>
      <c r="AC6" s="75"/>
      <c r="AD6" s="89"/>
      <c r="AE6" s="89"/>
      <c r="AF6" s="77"/>
      <c r="AG6" s="77"/>
      <c r="AI6" s="72"/>
      <c r="AJ6" s="72"/>
      <c r="AK6" s="17"/>
      <c r="AL6" s="51"/>
      <c r="AM6" s="51"/>
      <c r="AN6" s="51"/>
      <c r="AO6" s="51"/>
      <c r="AP6" s="51"/>
      <c r="AQ6" s="51"/>
      <c r="AR6" s="51"/>
      <c r="AS6" s="51"/>
      <c r="AT6" s="54"/>
      <c r="AU6" s="35"/>
      <c r="AV6" s="51"/>
      <c r="AW6" s="51"/>
      <c r="AX6" s="51"/>
      <c r="AY6" s="51"/>
      <c r="AZ6" s="51"/>
      <c r="BA6" s="51"/>
      <c r="BB6" s="51"/>
      <c r="BC6" s="51"/>
      <c r="BD6" s="51"/>
      <c r="BE6" s="51"/>
      <c r="BF6" s="51"/>
      <c r="BG6" s="51"/>
      <c r="BH6" s="51"/>
      <c r="BI6" s="51"/>
      <c r="BJ6" s="51"/>
      <c r="BK6" s="51"/>
      <c r="BL6" s="54"/>
      <c r="BM6" s="54"/>
      <c r="BN6" s="35"/>
      <c r="BO6" s="35"/>
    </row>
    <row r="7" spans="1:67" ht="20" customHeight="1" x14ac:dyDescent="0.15">
      <c r="A7" s="78">
        <v>42378</v>
      </c>
      <c r="B7" s="78"/>
      <c r="C7" s="43">
        <v>1</v>
      </c>
      <c r="D7" s="44">
        <v>0</v>
      </c>
      <c r="E7" s="44">
        <v>0</v>
      </c>
      <c r="F7" s="44">
        <v>0</v>
      </c>
      <c r="G7" s="44">
        <v>0</v>
      </c>
      <c r="H7" s="4">
        <v>0</v>
      </c>
      <c r="I7" s="44">
        <v>0</v>
      </c>
      <c r="J7" s="44">
        <v>0</v>
      </c>
      <c r="K7" s="44">
        <v>0</v>
      </c>
      <c r="L7" s="44">
        <v>0</v>
      </c>
      <c r="M7" s="42">
        <v>0</v>
      </c>
      <c r="N7" s="44">
        <v>0</v>
      </c>
      <c r="O7" s="44">
        <v>0</v>
      </c>
      <c r="P7" s="44">
        <v>0</v>
      </c>
      <c r="Q7" s="44">
        <v>0</v>
      </c>
      <c r="R7" s="44">
        <v>0</v>
      </c>
      <c r="S7" s="44">
        <v>0</v>
      </c>
      <c r="T7" s="44">
        <v>0</v>
      </c>
      <c r="U7" s="44">
        <v>0</v>
      </c>
      <c r="V7" s="44">
        <v>0</v>
      </c>
      <c r="W7" s="44">
        <v>0</v>
      </c>
      <c r="X7" s="44">
        <v>0</v>
      </c>
      <c r="Y7" s="44">
        <v>0</v>
      </c>
      <c r="Z7" s="44">
        <v>0</v>
      </c>
      <c r="AA7" s="44">
        <v>0</v>
      </c>
      <c r="AB7" s="44">
        <v>0</v>
      </c>
      <c r="AC7" s="44">
        <v>0</v>
      </c>
      <c r="AD7" s="44">
        <v>0</v>
      </c>
      <c r="AE7" s="44">
        <v>0</v>
      </c>
      <c r="AF7" s="42">
        <v>0</v>
      </c>
      <c r="AG7" s="42">
        <v>0</v>
      </c>
      <c r="AI7" s="78">
        <v>42014</v>
      </c>
      <c r="AJ7" s="78"/>
      <c r="AK7" s="43">
        <v>1</v>
      </c>
      <c r="AL7" s="44">
        <v>0</v>
      </c>
      <c r="AM7" s="44">
        <v>0</v>
      </c>
      <c r="AN7" s="44">
        <v>0</v>
      </c>
      <c r="AO7" s="44">
        <v>0</v>
      </c>
      <c r="AP7" s="4">
        <v>0</v>
      </c>
      <c r="AQ7" s="44">
        <v>0</v>
      </c>
      <c r="AR7" s="44">
        <v>0</v>
      </c>
      <c r="AS7" s="44">
        <v>0</v>
      </c>
      <c r="AT7" s="44">
        <v>0</v>
      </c>
      <c r="AU7" s="42">
        <v>0</v>
      </c>
      <c r="AV7" s="44">
        <v>0</v>
      </c>
      <c r="AW7" s="44">
        <v>0</v>
      </c>
      <c r="AX7" s="44">
        <v>0</v>
      </c>
      <c r="AY7" s="44">
        <v>0</v>
      </c>
      <c r="AZ7" s="44">
        <v>0</v>
      </c>
      <c r="BA7" s="44">
        <v>0</v>
      </c>
      <c r="BB7" s="44">
        <v>0</v>
      </c>
      <c r="BC7" s="44">
        <v>0</v>
      </c>
      <c r="BD7" s="44">
        <v>0</v>
      </c>
      <c r="BE7" s="44">
        <v>0</v>
      </c>
      <c r="BF7" s="44">
        <v>0</v>
      </c>
      <c r="BG7" s="44">
        <v>0</v>
      </c>
      <c r="BH7" s="44">
        <v>0</v>
      </c>
      <c r="BI7" s="44">
        <v>0</v>
      </c>
      <c r="BJ7" s="44">
        <v>0</v>
      </c>
      <c r="BK7" s="44">
        <v>0</v>
      </c>
      <c r="BL7" s="44">
        <v>0</v>
      </c>
      <c r="BM7" s="44">
        <v>0</v>
      </c>
      <c r="BN7" s="42">
        <v>0</v>
      </c>
      <c r="BO7" s="42">
        <v>0</v>
      </c>
    </row>
    <row r="8" spans="1:67" ht="20" customHeight="1" x14ac:dyDescent="0.15">
      <c r="A8" s="78">
        <v>42385</v>
      </c>
      <c r="B8" s="78"/>
      <c r="C8" s="3">
        <v>2</v>
      </c>
      <c r="D8" s="44">
        <v>0</v>
      </c>
      <c r="E8" s="44">
        <v>0</v>
      </c>
      <c r="F8" s="44">
        <v>0</v>
      </c>
      <c r="G8" s="44">
        <v>0</v>
      </c>
      <c r="H8" s="4">
        <v>0</v>
      </c>
      <c r="I8" s="44">
        <v>0</v>
      </c>
      <c r="J8" s="44">
        <v>0</v>
      </c>
      <c r="K8" s="44">
        <v>0</v>
      </c>
      <c r="L8" s="44">
        <v>0</v>
      </c>
      <c r="M8" s="42">
        <v>0</v>
      </c>
      <c r="N8" s="44">
        <v>0</v>
      </c>
      <c r="O8" s="44">
        <v>0</v>
      </c>
      <c r="P8" s="44">
        <v>0</v>
      </c>
      <c r="Q8" s="44">
        <v>0</v>
      </c>
      <c r="R8" s="44">
        <v>0</v>
      </c>
      <c r="S8" s="44">
        <v>0</v>
      </c>
      <c r="T8" s="44">
        <v>0</v>
      </c>
      <c r="U8" s="44">
        <v>0</v>
      </c>
      <c r="V8" s="44">
        <v>0</v>
      </c>
      <c r="W8" s="44">
        <v>0</v>
      </c>
      <c r="X8" s="44">
        <v>0</v>
      </c>
      <c r="Y8" s="44">
        <v>0</v>
      </c>
      <c r="Z8" s="44">
        <v>0</v>
      </c>
      <c r="AA8" s="44">
        <v>0</v>
      </c>
      <c r="AB8" s="44">
        <v>0</v>
      </c>
      <c r="AC8" s="44">
        <v>0</v>
      </c>
      <c r="AD8" s="44">
        <v>0</v>
      </c>
      <c r="AE8" s="44">
        <v>0</v>
      </c>
      <c r="AF8" s="42">
        <v>0</v>
      </c>
      <c r="AG8" s="42">
        <v>0</v>
      </c>
      <c r="AI8" s="78">
        <v>42021</v>
      </c>
      <c r="AJ8" s="78"/>
      <c r="AK8" s="3">
        <v>2</v>
      </c>
      <c r="AL8" s="44">
        <v>0</v>
      </c>
      <c r="AM8" s="44">
        <v>0</v>
      </c>
      <c r="AN8" s="44">
        <v>0</v>
      </c>
      <c r="AO8" s="44">
        <v>0</v>
      </c>
      <c r="AP8" s="4">
        <v>0</v>
      </c>
      <c r="AQ8" s="44">
        <v>0</v>
      </c>
      <c r="AR8" s="44">
        <v>0</v>
      </c>
      <c r="AS8" s="44">
        <v>0</v>
      </c>
      <c r="AT8" s="44">
        <v>0</v>
      </c>
      <c r="AU8" s="42">
        <v>0</v>
      </c>
      <c r="AV8" s="44">
        <v>0</v>
      </c>
      <c r="AW8" s="44">
        <v>0</v>
      </c>
      <c r="AX8" s="44">
        <v>0</v>
      </c>
      <c r="AY8" s="44">
        <v>0</v>
      </c>
      <c r="AZ8" s="44">
        <v>0</v>
      </c>
      <c r="BA8" s="44">
        <v>0</v>
      </c>
      <c r="BB8" s="44">
        <v>0</v>
      </c>
      <c r="BC8" s="44">
        <v>0</v>
      </c>
      <c r="BD8" s="44">
        <v>0</v>
      </c>
      <c r="BE8" s="44">
        <v>0</v>
      </c>
      <c r="BF8" s="44">
        <v>0</v>
      </c>
      <c r="BG8" s="44">
        <v>0</v>
      </c>
      <c r="BH8" s="44">
        <v>0</v>
      </c>
      <c r="BI8" s="44">
        <v>0</v>
      </c>
      <c r="BJ8" s="44">
        <v>0</v>
      </c>
      <c r="BK8" s="44">
        <v>0</v>
      </c>
      <c r="BL8" s="44">
        <v>0</v>
      </c>
      <c r="BM8" s="44">
        <v>0</v>
      </c>
      <c r="BN8" s="42">
        <v>0</v>
      </c>
      <c r="BO8" s="42">
        <v>0</v>
      </c>
    </row>
    <row r="9" spans="1:67" ht="20" customHeight="1" x14ac:dyDescent="0.15">
      <c r="A9" s="78">
        <v>42392</v>
      </c>
      <c r="B9" s="78"/>
      <c r="C9" s="3">
        <v>3</v>
      </c>
      <c r="D9" s="44">
        <v>0</v>
      </c>
      <c r="E9" s="44">
        <v>0</v>
      </c>
      <c r="F9" s="44">
        <v>0</v>
      </c>
      <c r="G9" s="44">
        <v>0</v>
      </c>
      <c r="H9" s="4">
        <v>0</v>
      </c>
      <c r="I9" s="44">
        <v>0</v>
      </c>
      <c r="J9" s="44">
        <v>0</v>
      </c>
      <c r="K9" s="44">
        <v>0</v>
      </c>
      <c r="L9" s="44">
        <v>0</v>
      </c>
      <c r="M9" s="42">
        <v>0</v>
      </c>
      <c r="N9" s="44">
        <v>0</v>
      </c>
      <c r="O9" s="44">
        <v>0</v>
      </c>
      <c r="P9" s="44">
        <v>0</v>
      </c>
      <c r="Q9" s="44">
        <v>0</v>
      </c>
      <c r="R9" s="4">
        <v>0</v>
      </c>
      <c r="S9" s="44">
        <v>0</v>
      </c>
      <c r="T9" s="44">
        <v>0</v>
      </c>
      <c r="U9" s="44">
        <v>0</v>
      </c>
      <c r="V9" s="44">
        <v>0</v>
      </c>
      <c r="W9" s="44">
        <v>0</v>
      </c>
      <c r="X9" s="44">
        <v>0</v>
      </c>
      <c r="Y9" s="44">
        <v>0</v>
      </c>
      <c r="Z9" s="4">
        <v>0</v>
      </c>
      <c r="AA9" s="44">
        <v>0</v>
      </c>
      <c r="AB9" s="44">
        <v>0</v>
      </c>
      <c r="AC9" s="44">
        <v>0</v>
      </c>
      <c r="AD9" s="44">
        <v>0</v>
      </c>
      <c r="AE9" s="44">
        <v>0</v>
      </c>
      <c r="AF9" s="42">
        <v>0</v>
      </c>
      <c r="AG9" s="42">
        <v>0</v>
      </c>
      <c r="AI9" s="78">
        <v>42028</v>
      </c>
      <c r="AJ9" s="78"/>
      <c r="AK9" s="3">
        <v>3</v>
      </c>
      <c r="AL9" s="44">
        <v>0</v>
      </c>
      <c r="AM9" s="44">
        <v>0</v>
      </c>
      <c r="AN9" s="44">
        <v>0</v>
      </c>
      <c r="AO9" s="44">
        <v>0</v>
      </c>
      <c r="AP9" s="4">
        <v>0</v>
      </c>
      <c r="AQ9" s="44">
        <v>0</v>
      </c>
      <c r="AR9" s="44">
        <v>0</v>
      </c>
      <c r="AS9" s="44">
        <v>0</v>
      </c>
      <c r="AT9" s="44">
        <v>0</v>
      </c>
      <c r="AU9" s="42">
        <v>0</v>
      </c>
      <c r="AV9" s="44">
        <v>0</v>
      </c>
      <c r="AW9" s="44">
        <v>0</v>
      </c>
      <c r="AX9" s="44">
        <v>0</v>
      </c>
      <c r="AY9" s="44">
        <v>0</v>
      </c>
      <c r="AZ9" s="4">
        <v>0</v>
      </c>
      <c r="BA9" s="44">
        <v>0</v>
      </c>
      <c r="BB9" s="44">
        <v>0</v>
      </c>
      <c r="BC9" s="44">
        <v>0</v>
      </c>
      <c r="BD9" s="44">
        <v>0</v>
      </c>
      <c r="BE9" s="44">
        <v>0</v>
      </c>
      <c r="BF9" s="44">
        <v>0</v>
      </c>
      <c r="BG9" s="44">
        <v>0</v>
      </c>
      <c r="BH9" s="4">
        <v>0</v>
      </c>
      <c r="BI9" s="44">
        <v>0</v>
      </c>
      <c r="BJ9" s="44">
        <v>0</v>
      </c>
      <c r="BK9" s="44">
        <v>0</v>
      </c>
      <c r="BL9" s="44">
        <v>0</v>
      </c>
      <c r="BM9" s="44">
        <v>0</v>
      </c>
      <c r="BN9" s="42">
        <v>0</v>
      </c>
      <c r="BO9" s="42">
        <v>0</v>
      </c>
    </row>
    <row r="10" spans="1:67" ht="20" customHeight="1" x14ac:dyDescent="0.15">
      <c r="A10" s="78">
        <v>42399</v>
      </c>
      <c r="B10" s="78"/>
      <c r="C10" s="3">
        <v>4</v>
      </c>
      <c r="D10" s="44">
        <v>0</v>
      </c>
      <c r="E10" s="44">
        <v>0</v>
      </c>
      <c r="F10" s="44">
        <v>0</v>
      </c>
      <c r="G10" s="44">
        <v>0</v>
      </c>
      <c r="H10" s="4">
        <v>0</v>
      </c>
      <c r="I10" s="44">
        <v>0</v>
      </c>
      <c r="J10" s="44">
        <v>0</v>
      </c>
      <c r="K10" s="44">
        <v>0</v>
      </c>
      <c r="L10" s="44">
        <v>0</v>
      </c>
      <c r="M10" s="42">
        <v>0</v>
      </c>
      <c r="N10" s="44">
        <v>0</v>
      </c>
      <c r="O10" s="44">
        <v>0</v>
      </c>
      <c r="P10" s="44">
        <v>0</v>
      </c>
      <c r="Q10" s="44">
        <v>0</v>
      </c>
      <c r="R10" s="4">
        <v>0</v>
      </c>
      <c r="S10" s="44">
        <v>0</v>
      </c>
      <c r="T10" s="44">
        <v>0</v>
      </c>
      <c r="U10" s="44">
        <v>0</v>
      </c>
      <c r="V10" s="44">
        <v>0</v>
      </c>
      <c r="W10" s="44">
        <v>0</v>
      </c>
      <c r="X10" s="44">
        <v>0</v>
      </c>
      <c r="Y10" s="44">
        <v>0</v>
      </c>
      <c r="Z10" s="4">
        <v>0</v>
      </c>
      <c r="AA10" s="44">
        <v>0</v>
      </c>
      <c r="AB10" s="44">
        <v>0</v>
      </c>
      <c r="AC10" s="44">
        <v>0</v>
      </c>
      <c r="AD10" s="44">
        <v>0</v>
      </c>
      <c r="AE10" s="44">
        <v>0</v>
      </c>
      <c r="AF10" s="42">
        <v>0</v>
      </c>
      <c r="AG10" s="42">
        <v>0</v>
      </c>
      <c r="AI10" s="78">
        <v>42035</v>
      </c>
      <c r="AJ10" s="78"/>
      <c r="AK10" s="3">
        <v>4</v>
      </c>
      <c r="AL10" s="44">
        <v>0</v>
      </c>
      <c r="AM10" s="44">
        <v>0</v>
      </c>
      <c r="AN10" s="44">
        <v>0</v>
      </c>
      <c r="AO10" s="44">
        <v>0</v>
      </c>
      <c r="AP10" s="4">
        <v>0</v>
      </c>
      <c r="AQ10" s="44">
        <v>0</v>
      </c>
      <c r="AR10" s="44">
        <v>0</v>
      </c>
      <c r="AS10" s="44">
        <v>0</v>
      </c>
      <c r="AT10" s="44">
        <v>0</v>
      </c>
      <c r="AU10" s="42">
        <v>0</v>
      </c>
      <c r="AV10" s="44">
        <v>0</v>
      </c>
      <c r="AW10" s="44">
        <v>0</v>
      </c>
      <c r="AX10" s="44">
        <v>0</v>
      </c>
      <c r="AY10" s="44">
        <v>0</v>
      </c>
      <c r="AZ10" s="4">
        <v>0</v>
      </c>
      <c r="BA10" s="44">
        <v>0</v>
      </c>
      <c r="BB10" s="44">
        <v>0</v>
      </c>
      <c r="BC10" s="44">
        <v>0</v>
      </c>
      <c r="BD10" s="44">
        <v>0</v>
      </c>
      <c r="BE10" s="44">
        <v>0</v>
      </c>
      <c r="BF10" s="44">
        <v>0</v>
      </c>
      <c r="BG10" s="44">
        <v>0</v>
      </c>
      <c r="BH10" s="4">
        <v>0</v>
      </c>
      <c r="BI10" s="44">
        <v>0</v>
      </c>
      <c r="BJ10" s="44">
        <v>0</v>
      </c>
      <c r="BK10" s="44">
        <v>0</v>
      </c>
      <c r="BL10" s="44">
        <v>0</v>
      </c>
      <c r="BM10" s="44">
        <v>0</v>
      </c>
      <c r="BN10" s="42">
        <v>0</v>
      </c>
      <c r="BO10" s="42">
        <v>0</v>
      </c>
    </row>
    <row r="11" spans="1:67" ht="20" customHeight="1" x14ac:dyDescent="0.15">
      <c r="A11" s="78">
        <v>42406</v>
      </c>
      <c r="B11" s="78"/>
      <c r="C11" s="3">
        <v>5</v>
      </c>
      <c r="D11" s="44">
        <v>0</v>
      </c>
      <c r="E11" s="44">
        <v>0</v>
      </c>
      <c r="F11" s="44">
        <v>0</v>
      </c>
      <c r="G11" s="44">
        <v>0</v>
      </c>
      <c r="H11" s="4">
        <v>0</v>
      </c>
      <c r="I11" s="44">
        <v>0</v>
      </c>
      <c r="J11" s="44">
        <v>0</v>
      </c>
      <c r="K11" s="44">
        <v>0</v>
      </c>
      <c r="L11" s="44">
        <v>0</v>
      </c>
      <c r="M11" s="62">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I11" s="78">
        <v>42042</v>
      </c>
      <c r="AJ11" s="78"/>
      <c r="AK11" s="3">
        <v>5</v>
      </c>
      <c r="AL11" s="44">
        <v>0</v>
      </c>
      <c r="AM11" s="44">
        <v>0</v>
      </c>
      <c r="AN11" s="44">
        <v>0</v>
      </c>
      <c r="AO11" s="44">
        <v>0</v>
      </c>
      <c r="AP11" s="4">
        <v>0</v>
      </c>
      <c r="AQ11" s="44">
        <v>0</v>
      </c>
      <c r="AR11" s="44">
        <v>0</v>
      </c>
      <c r="AS11" s="44">
        <v>0</v>
      </c>
      <c r="AT11" s="44">
        <v>0</v>
      </c>
      <c r="AU11" s="62">
        <v>0</v>
      </c>
      <c r="AV11" s="44">
        <v>0</v>
      </c>
      <c r="AW11" s="44">
        <v>0</v>
      </c>
      <c r="AX11" s="44">
        <v>0</v>
      </c>
      <c r="AY11" s="44">
        <v>0</v>
      </c>
      <c r="AZ11" s="44">
        <v>0</v>
      </c>
      <c r="BA11" s="44">
        <v>0</v>
      </c>
      <c r="BB11" s="44">
        <v>0</v>
      </c>
      <c r="BC11" s="44">
        <v>0</v>
      </c>
      <c r="BD11" s="44">
        <v>0</v>
      </c>
      <c r="BE11" s="44">
        <v>0</v>
      </c>
      <c r="BF11" s="44">
        <v>0</v>
      </c>
      <c r="BG11" s="44">
        <v>0</v>
      </c>
      <c r="BH11" s="44">
        <v>0</v>
      </c>
      <c r="BI11" s="44">
        <v>0</v>
      </c>
      <c r="BJ11" s="44">
        <v>0</v>
      </c>
      <c r="BK11" s="44">
        <v>0</v>
      </c>
      <c r="BL11" s="44">
        <v>0</v>
      </c>
      <c r="BM11" s="44">
        <v>0</v>
      </c>
      <c r="BN11" s="44">
        <v>0</v>
      </c>
      <c r="BO11" s="44">
        <v>0</v>
      </c>
    </row>
    <row r="12" spans="1:67" ht="20" customHeight="1" x14ac:dyDescent="0.15">
      <c r="A12" s="78">
        <v>42413</v>
      </c>
      <c r="B12" s="78"/>
      <c r="C12" s="3">
        <v>6</v>
      </c>
      <c r="D12" s="44">
        <v>0</v>
      </c>
      <c r="E12" s="44">
        <v>0</v>
      </c>
      <c r="F12" s="44">
        <v>0</v>
      </c>
      <c r="G12" s="44">
        <v>0</v>
      </c>
      <c r="H12" s="4">
        <v>0</v>
      </c>
      <c r="I12" s="44">
        <v>0</v>
      </c>
      <c r="J12" s="44">
        <v>0</v>
      </c>
      <c r="K12" s="44">
        <v>0</v>
      </c>
      <c r="L12" s="44">
        <v>0</v>
      </c>
      <c r="M12" s="62">
        <v>0</v>
      </c>
      <c r="N12" s="44">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I12" s="78">
        <v>42049</v>
      </c>
      <c r="AJ12" s="78"/>
      <c r="AK12" s="3">
        <v>6</v>
      </c>
      <c r="AL12" s="44">
        <v>0</v>
      </c>
      <c r="AM12" s="44">
        <v>0</v>
      </c>
      <c r="AN12" s="44">
        <v>0</v>
      </c>
      <c r="AO12" s="44">
        <v>0</v>
      </c>
      <c r="AP12" s="4">
        <v>0</v>
      </c>
      <c r="AQ12" s="44">
        <v>0</v>
      </c>
      <c r="AR12" s="44">
        <v>0</v>
      </c>
      <c r="AS12" s="44">
        <v>0</v>
      </c>
      <c r="AT12" s="44">
        <v>0</v>
      </c>
      <c r="AU12" s="62">
        <v>0</v>
      </c>
      <c r="AV12" s="44">
        <v>0</v>
      </c>
      <c r="AW12" s="44">
        <v>0</v>
      </c>
      <c r="AX12" s="44">
        <v>0</v>
      </c>
      <c r="AY12" s="44">
        <v>0</v>
      </c>
      <c r="AZ12" s="44">
        <v>0</v>
      </c>
      <c r="BA12" s="44">
        <v>0</v>
      </c>
      <c r="BB12" s="44">
        <v>0</v>
      </c>
      <c r="BC12" s="44">
        <v>0</v>
      </c>
      <c r="BD12" s="44">
        <v>0</v>
      </c>
      <c r="BE12" s="44">
        <v>0</v>
      </c>
      <c r="BF12" s="44">
        <v>0</v>
      </c>
      <c r="BG12" s="44">
        <v>0</v>
      </c>
      <c r="BH12" s="44">
        <v>0</v>
      </c>
      <c r="BI12" s="44">
        <v>0</v>
      </c>
      <c r="BJ12" s="44">
        <v>0</v>
      </c>
      <c r="BK12" s="44">
        <v>0</v>
      </c>
      <c r="BL12" s="44">
        <v>0</v>
      </c>
      <c r="BM12" s="44">
        <v>0</v>
      </c>
      <c r="BN12" s="44">
        <v>0</v>
      </c>
      <c r="BO12" s="44">
        <v>0</v>
      </c>
    </row>
    <row r="13" spans="1:67" ht="20" customHeight="1" x14ac:dyDescent="0.15">
      <c r="A13" s="78">
        <v>42420</v>
      </c>
      <c r="B13" s="78"/>
      <c r="C13" s="3">
        <v>7</v>
      </c>
      <c r="D13" s="44">
        <v>0</v>
      </c>
      <c r="E13" s="44">
        <v>0</v>
      </c>
      <c r="F13" s="44">
        <v>0</v>
      </c>
      <c r="G13" s="44">
        <v>0</v>
      </c>
      <c r="H13" s="4">
        <v>0</v>
      </c>
      <c r="I13" s="44">
        <v>0</v>
      </c>
      <c r="J13" s="44">
        <v>0</v>
      </c>
      <c r="K13" s="44">
        <v>0</v>
      </c>
      <c r="L13" s="44">
        <v>0</v>
      </c>
      <c r="M13" s="62">
        <v>0</v>
      </c>
      <c r="N13" s="44">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I13" s="78">
        <v>42056</v>
      </c>
      <c r="AJ13" s="78"/>
      <c r="AK13" s="3">
        <v>7</v>
      </c>
      <c r="AL13" s="44">
        <v>0</v>
      </c>
      <c r="AM13" s="44">
        <v>0</v>
      </c>
      <c r="AN13" s="44">
        <v>0</v>
      </c>
      <c r="AO13" s="44">
        <v>0</v>
      </c>
      <c r="AP13" s="4">
        <v>0</v>
      </c>
      <c r="AQ13" s="44">
        <v>0</v>
      </c>
      <c r="AR13" s="44">
        <v>0</v>
      </c>
      <c r="AS13" s="44">
        <v>0</v>
      </c>
      <c r="AT13" s="44">
        <v>0</v>
      </c>
      <c r="AU13" s="62">
        <v>0</v>
      </c>
      <c r="AV13" s="44">
        <v>0</v>
      </c>
      <c r="AW13" s="44">
        <v>0</v>
      </c>
      <c r="AX13" s="44">
        <v>0</v>
      </c>
      <c r="AY13" s="44">
        <v>0</v>
      </c>
      <c r="AZ13" s="44">
        <v>0</v>
      </c>
      <c r="BA13" s="44">
        <v>0</v>
      </c>
      <c r="BB13" s="44">
        <v>0</v>
      </c>
      <c r="BC13" s="44">
        <v>0</v>
      </c>
      <c r="BD13" s="44">
        <v>0</v>
      </c>
      <c r="BE13" s="44">
        <v>0</v>
      </c>
      <c r="BF13" s="44">
        <v>0</v>
      </c>
      <c r="BG13" s="44">
        <v>0</v>
      </c>
      <c r="BH13" s="44">
        <v>0</v>
      </c>
      <c r="BI13" s="44">
        <v>0</v>
      </c>
      <c r="BJ13" s="44">
        <v>0</v>
      </c>
      <c r="BK13" s="44">
        <v>0</v>
      </c>
      <c r="BL13" s="44">
        <v>0</v>
      </c>
      <c r="BM13" s="44">
        <v>0</v>
      </c>
      <c r="BN13" s="44">
        <v>0</v>
      </c>
      <c r="BO13" s="44">
        <v>0</v>
      </c>
    </row>
    <row r="14" spans="1:67" ht="20" customHeight="1" x14ac:dyDescent="0.15">
      <c r="A14" s="78">
        <v>42427</v>
      </c>
      <c r="B14" s="78"/>
      <c r="C14" s="3">
        <v>8</v>
      </c>
      <c r="D14" s="44">
        <v>0</v>
      </c>
      <c r="E14" s="44">
        <v>0</v>
      </c>
      <c r="F14" s="44">
        <v>0</v>
      </c>
      <c r="G14" s="44">
        <v>0</v>
      </c>
      <c r="H14" s="44">
        <v>0</v>
      </c>
      <c r="I14" s="44">
        <v>0</v>
      </c>
      <c r="J14" s="44">
        <v>0</v>
      </c>
      <c r="K14" s="44">
        <v>0</v>
      </c>
      <c r="L14" s="44">
        <v>0</v>
      </c>
      <c r="M14" s="62">
        <v>0</v>
      </c>
      <c r="N14" s="44">
        <v>0</v>
      </c>
      <c r="O14" s="44">
        <v>0</v>
      </c>
      <c r="P14" s="44">
        <v>0</v>
      </c>
      <c r="Q14" s="44">
        <v>0</v>
      </c>
      <c r="R14" s="44">
        <v>0</v>
      </c>
      <c r="S14" s="44">
        <v>0</v>
      </c>
      <c r="T14" s="44">
        <v>0</v>
      </c>
      <c r="U14" s="44">
        <v>0</v>
      </c>
      <c r="V14" s="44">
        <v>0</v>
      </c>
      <c r="W14" s="44">
        <v>0</v>
      </c>
      <c r="X14" s="44">
        <v>0</v>
      </c>
      <c r="Y14" s="44">
        <v>0</v>
      </c>
      <c r="Z14" s="44">
        <v>0</v>
      </c>
      <c r="AA14" s="44">
        <v>0</v>
      </c>
      <c r="AB14" s="44">
        <v>0</v>
      </c>
      <c r="AC14" s="44">
        <v>0</v>
      </c>
      <c r="AD14" s="44">
        <v>0</v>
      </c>
      <c r="AE14" s="44">
        <v>0</v>
      </c>
      <c r="AF14" s="44">
        <v>0</v>
      </c>
      <c r="AG14" s="44">
        <v>0</v>
      </c>
      <c r="AI14" s="78">
        <v>42063</v>
      </c>
      <c r="AJ14" s="78"/>
      <c r="AK14" s="3">
        <v>8</v>
      </c>
      <c r="AL14" s="44">
        <v>0</v>
      </c>
      <c r="AM14" s="44">
        <v>0</v>
      </c>
      <c r="AN14" s="44">
        <v>0</v>
      </c>
      <c r="AO14" s="44">
        <v>0</v>
      </c>
      <c r="AP14" s="44">
        <v>0</v>
      </c>
      <c r="AQ14" s="44">
        <v>0</v>
      </c>
      <c r="AR14" s="44">
        <v>0</v>
      </c>
      <c r="AS14" s="44">
        <v>0</v>
      </c>
      <c r="AT14" s="44">
        <v>0</v>
      </c>
      <c r="AU14" s="62">
        <v>0</v>
      </c>
      <c r="AV14" s="44">
        <v>0</v>
      </c>
      <c r="AW14" s="44">
        <v>0</v>
      </c>
      <c r="AX14" s="44">
        <v>0</v>
      </c>
      <c r="AY14" s="44">
        <v>0</v>
      </c>
      <c r="AZ14" s="44">
        <v>0</v>
      </c>
      <c r="BA14" s="44">
        <v>0</v>
      </c>
      <c r="BB14" s="44">
        <v>0</v>
      </c>
      <c r="BC14" s="44">
        <v>0</v>
      </c>
      <c r="BD14" s="44">
        <v>0</v>
      </c>
      <c r="BE14" s="44">
        <v>0</v>
      </c>
      <c r="BF14" s="44">
        <v>0</v>
      </c>
      <c r="BG14" s="44">
        <v>0</v>
      </c>
      <c r="BH14" s="44">
        <v>0</v>
      </c>
      <c r="BI14" s="44">
        <v>0</v>
      </c>
      <c r="BJ14" s="44">
        <v>0</v>
      </c>
      <c r="BK14" s="44">
        <v>0</v>
      </c>
      <c r="BL14" s="44">
        <v>0</v>
      </c>
      <c r="BM14" s="44">
        <v>0</v>
      </c>
      <c r="BN14" s="44">
        <v>0</v>
      </c>
      <c r="BO14" s="44">
        <v>0</v>
      </c>
    </row>
    <row r="15" spans="1:67" ht="20" customHeight="1" x14ac:dyDescent="0.15">
      <c r="A15" s="78">
        <v>42434</v>
      </c>
      <c r="B15" s="2"/>
      <c r="C15" s="3">
        <v>9</v>
      </c>
      <c r="D15" s="44">
        <v>0</v>
      </c>
      <c r="E15" s="44">
        <v>0</v>
      </c>
      <c r="F15" s="44">
        <v>0</v>
      </c>
      <c r="G15" s="44">
        <v>0</v>
      </c>
      <c r="H15" s="44">
        <v>0</v>
      </c>
      <c r="I15" s="44">
        <v>0</v>
      </c>
      <c r="J15" s="44">
        <v>0</v>
      </c>
      <c r="K15" s="44">
        <v>0</v>
      </c>
      <c r="L15" s="44">
        <v>0</v>
      </c>
      <c r="M15" s="62">
        <v>0</v>
      </c>
      <c r="N15" s="44">
        <v>0</v>
      </c>
      <c r="O15" s="44">
        <v>0</v>
      </c>
      <c r="P15" s="44">
        <v>0</v>
      </c>
      <c r="Q15" s="44">
        <v>0</v>
      </c>
      <c r="R15" s="44">
        <v>0</v>
      </c>
      <c r="S15" s="44">
        <v>0</v>
      </c>
      <c r="T15" s="44">
        <v>0</v>
      </c>
      <c r="U15" s="44">
        <v>0</v>
      </c>
      <c r="V15" s="44">
        <v>0</v>
      </c>
      <c r="W15" s="44">
        <v>0</v>
      </c>
      <c r="X15" s="44">
        <v>0</v>
      </c>
      <c r="Y15" s="44">
        <v>0</v>
      </c>
      <c r="Z15" s="44">
        <v>0</v>
      </c>
      <c r="AA15" s="44">
        <v>0</v>
      </c>
      <c r="AB15" s="44">
        <v>0</v>
      </c>
      <c r="AC15" s="44">
        <v>0</v>
      </c>
      <c r="AD15" s="44">
        <v>0</v>
      </c>
      <c r="AE15" s="44">
        <v>0</v>
      </c>
      <c r="AF15" s="44">
        <v>0</v>
      </c>
      <c r="AG15" s="44">
        <v>0</v>
      </c>
      <c r="AI15" s="78">
        <v>42070</v>
      </c>
      <c r="AJ15" s="2"/>
      <c r="AK15" s="3">
        <v>9</v>
      </c>
      <c r="AL15" s="44">
        <v>0</v>
      </c>
      <c r="AM15" s="44">
        <v>0</v>
      </c>
      <c r="AN15" s="44">
        <v>0</v>
      </c>
      <c r="AO15" s="44">
        <v>0</v>
      </c>
      <c r="AP15" s="44">
        <v>0</v>
      </c>
      <c r="AQ15" s="44">
        <v>0</v>
      </c>
      <c r="AR15" s="44">
        <v>0</v>
      </c>
      <c r="AS15" s="44">
        <v>0</v>
      </c>
      <c r="AT15" s="44">
        <v>0</v>
      </c>
      <c r="AU15" s="62">
        <v>0</v>
      </c>
      <c r="AV15" s="44">
        <v>0</v>
      </c>
      <c r="AW15" s="44">
        <v>0</v>
      </c>
      <c r="AX15" s="44">
        <v>0</v>
      </c>
      <c r="AY15" s="44">
        <v>0</v>
      </c>
      <c r="AZ15" s="44">
        <v>0</v>
      </c>
      <c r="BA15" s="44">
        <v>0</v>
      </c>
      <c r="BB15" s="44">
        <v>0</v>
      </c>
      <c r="BC15" s="44">
        <v>0</v>
      </c>
      <c r="BD15" s="44">
        <v>0</v>
      </c>
      <c r="BE15" s="44">
        <v>0</v>
      </c>
      <c r="BF15" s="44">
        <v>0</v>
      </c>
      <c r="BG15" s="44">
        <v>0</v>
      </c>
      <c r="BH15" s="44">
        <v>0</v>
      </c>
      <c r="BI15" s="44">
        <v>0</v>
      </c>
      <c r="BJ15" s="44">
        <v>0</v>
      </c>
      <c r="BK15" s="44">
        <v>0</v>
      </c>
      <c r="BL15" s="44">
        <v>0</v>
      </c>
      <c r="BM15" s="44">
        <v>0</v>
      </c>
      <c r="BN15" s="44">
        <v>0</v>
      </c>
      <c r="BO15" s="44">
        <v>0</v>
      </c>
    </row>
    <row r="16" spans="1:67" ht="20" customHeight="1" x14ac:dyDescent="0.15">
      <c r="A16" s="78">
        <v>42441</v>
      </c>
      <c r="B16" s="78"/>
      <c r="C16" s="3">
        <v>10</v>
      </c>
      <c r="D16" s="44">
        <v>0</v>
      </c>
      <c r="E16" s="44">
        <v>0</v>
      </c>
      <c r="F16" s="44">
        <v>0</v>
      </c>
      <c r="G16" s="44">
        <v>0</v>
      </c>
      <c r="H16" s="4">
        <v>0</v>
      </c>
      <c r="I16" s="44">
        <v>0</v>
      </c>
      <c r="J16" s="44">
        <v>0</v>
      </c>
      <c r="K16" s="44">
        <v>0</v>
      </c>
      <c r="L16" s="44">
        <v>0</v>
      </c>
      <c r="M16" s="62">
        <v>0</v>
      </c>
      <c r="N16" s="44">
        <v>0</v>
      </c>
      <c r="O16" s="44">
        <v>0</v>
      </c>
      <c r="P16" s="44">
        <v>0</v>
      </c>
      <c r="Q16" s="44">
        <v>0</v>
      </c>
      <c r="R16" s="44">
        <v>0</v>
      </c>
      <c r="S16" s="44">
        <v>0</v>
      </c>
      <c r="T16" s="44">
        <v>0</v>
      </c>
      <c r="U16" s="44">
        <v>0</v>
      </c>
      <c r="V16" s="44">
        <v>0</v>
      </c>
      <c r="W16" s="44">
        <v>0</v>
      </c>
      <c r="X16" s="44">
        <v>0</v>
      </c>
      <c r="Y16" s="44">
        <v>0</v>
      </c>
      <c r="Z16" s="44">
        <v>0</v>
      </c>
      <c r="AA16" s="44">
        <v>0</v>
      </c>
      <c r="AB16" s="44">
        <v>0</v>
      </c>
      <c r="AC16" s="44">
        <v>0</v>
      </c>
      <c r="AD16" s="44">
        <v>0</v>
      </c>
      <c r="AE16" s="44">
        <v>0</v>
      </c>
      <c r="AF16" s="44">
        <v>0</v>
      </c>
      <c r="AG16" s="44">
        <v>0</v>
      </c>
      <c r="AI16" s="78">
        <v>42077</v>
      </c>
      <c r="AJ16" s="78"/>
      <c r="AK16" s="3">
        <v>10</v>
      </c>
      <c r="AL16" s="44">
        <v>0</v>
      </c>
      <c r="AM16" s="44">
        <v>0</v>
      </c>
      <c r="AN16" s="44">
        <v>0</v>
      </c>
      <c r="AO16" s="44">
        <v>0</v>
      </c>
      <c r="AP16" s="4">
        <v>0</v>
      </c>
      <c r="AQ16" s="44">
        <v>0</v>
      </c>
      <c r="AR16" s="44">
        <v>0</v>
      </c>
      <c r="AS16" s="44">
        <v>0</v>
      </c>
      <c r="AT16" s="44">
        <v>0</v>
      </c>
      <c r="AU16" s="62">
        <v>0</v>
      </c>
      <c r="AV16" s="44">
        <v>0</v>
      </c>
      <c r="AW16" s="44">
        <v>0</v>
      </c>
      <c r="AX16" s="44">
        <v>0</v>
      </c>
      <c r="AY16" s="44">
        <v>0</v>
      </c>
      <c r="AZ16" s="44">
        <v>0</v>
      </c>
      <c r="BA16" s="44">
        <v>0</v>
      </c>
      <c r="BB16" s="44">
        <v>0</v>
      </c>
      <c r="BC16" s="44">
        <v>0</v>
      </c>
      <c r="BD16" s="44">
        <v>0</v>
      </c>
      <c r="BE16" s="44">
        <v>0</v>
      </c>
      <c r="BF16" s="44">
        <v>0</v>
      </c>
      <c r="BG16" s="44">
        <v>0</v>
      </c>
      <c r="BH16" s="44">
        <v>0</v>
      </c>
      <c r="BI16" s="44">
        <v>0</v>
      </c>
      <c r="BJ16" s="44">
        <v>0</v>
      </c>
      <c r="BK16" s="44">
        <v>0</v>
      </c>
      <c r="BL16" s="44">
        <v>0</v>
      </c>
      <c r="BM16" s="44">
        <v>0</v>
      </c>
      <c r="BN16" s="44">
        <v>0</v>
      </c>
      <c r="BO16" s="44">
        <v>0</v>
      </c>
    </row>
    <row r="17" spans="1:67" ht="20" customHeight="1" x14ac:dyDescent="0.15">
      <c r="A17" s="78">
        <v>42448</v>
      </c>
      <c r="B17" s="2"/>
      <c r="C17" s="3">
        <v>11</v>
      </c>
      <c r="D17" s="44">
        <v>0</v>
      </c>
      <c r="E17" s="44">
        <v>0</v>
      </c>
      <c r="F17" s="44">
        <v>0</v>
      </c>
      <c r="G17" s="44">
        <v>0</v>
      </c>
      <c r="H17" s="4">
        <v>0</v>
      </c>
      <c r="I17" s="44">
        <v>0</v>
      </c>
      <c r="J17" s="44">
        <v>0</v>
      </c>
      <c r="K17" s="44">
        <v>0</v>
      </c>
      <c r="L17" s="44">
        <v>0</v>
      </c>
      <c r="M17" s="62">
        <v>0</v>
      </c>
      <c r="N17" s="44">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44">
        <v>0</v>
      </c>
      <c r="AF17" s="44">
        <v>0</v>
      </c>
      <c r="AG17" s="44">
        <v>0</v>
      </c>
      <c r="AI17" s="78">
        <v>42084</v>
      </c>
      <c r="AJ17" s="2"/>
      <c r="AK17" s="3">
        <v>11</v>
      </c>
      <c r="AL17" s="44">
        <v>0</v>
      </c>
      <c r="AM17" s="44">
        <v>0</v>
      </c>
      <c r="AN17" s="44">
        <v>0</v>
      </c>
      <c r="AO17" s="44">
        <v>0</v>
      </c>
      <c r="AP17" s="4">
        <v>0</v>
      </c>
      <c r="AQ17" s="44">
        <v>0</v>
      </c>
      <c r="AR17" s="44">
        <v>0</v>
      </c>
      <c r="AS17" s="44">
        <v>0</v>
      </c>
      <c r="AT17" s="44">
        <v>0</v>
      </c>
      <c r="AU17" s="62">
        <v>0</v>
      </c>
      <c r="AV17" s="44">
        <v>0</v>
      </c>
      <c r="AW17" s="44">
        <v>0</v>
      </c>
      <c r="AX17" s="44">
        <v>0</v>
      </c>
      <c r="AY17" s="44">
        <v>0</v>
      </c>
      <c r="AZ17" s="44">
        <v>0</v>
      </c>
      <c r="BA17" s="44">
        <v>0</v>
      </c>
      <c r="BB17" s="44">
        <v>0</v>
      </c>
      <c r="BC17" s="44">
        <v>0</v>
      </c>
      <c r="BD17" s="44">
        <v>0</v>
      </c>
      <c r="BE17" s="44">
        <v>0</v>
      </c>
      <c r="BF17" s="44">
        <v>0</v>
      </c>
      <c r="BG17" s="44">
        <v>0</v>
      </c>
      <c r="BH17" s="44">
        <v>0</v>
      </c>
      <c r="BI17" s="44">
        <v>0</v>
      </c>
      <c r="BJ17" s="44">
        <v>0</v>
      </c>
      <c r="BK17" s="44">
        <v>0</v>
      </c>
      <c r="BL17" s="44">
        <v>0</v>
      </c>
      <c r="BM17" s="44">
        <v>0</v>
      </c>
      <c r="BN17" s="44">
        <v>0</v>
      </c>
      <c r="BO17" s="44">
        <v>0</v>
      </c>
    </row>
    <row r="18" spans="1:67" ht="20" customHeight="1" x14ac:dyDescent="0.15">
      <c r="A18" s="78">
        <v>42455</v>
      </c>
      <c r="B18" s="2"/>
      <c r="C18" s="3">
        <v>12</v>
      </c>
      <c r="D18" s="44">
        <v>0</v>
      </c>
      <c r="E18" s="44">
        <v>0</v>
      </c>
      <c r="F18" s="44">
        <v>0</v>
      </c>
      <c r="G18" s="44">
        <v>0</v>
      </c>
      <c r="H18" s="4">
        <v>0</v>
      </c>
      <c r="I18" s="44">
        <v>0</v>
      </c>
      <c r="J18" s="44">
        <v>0</v>
      </c>
      <c r="K18" s="44">
        <v>0</v>
      </c>
      <c r="L18" s="44">
        <v>0</v>
      </c>
      <c r="M18" s="62">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0</v>
      </c>
      <c r="AI18" s="78">
        <v>42091</v>
      </c>
      <c r="AJ18" s="2"/>
      <c r="AK18" s="3">
        <v>12</v>
      </c>
      <c r="AL18" s="44">
        <v>0</v>
      </c>
      <c r="AM18" s="44">
        <v>0</v>
      </c>
      <c r="AN18" s="44">
        <v>0</v>
      </c>
      <c r="AO18" s="44">
        <v>0</v>
      </c>
      <c r="AP18" s="4">
        <v>0</v>
      </c>
      <c r="AQ18" s="44">
        <v>0</v>
      </c>
      <c r="AR18" s="44">
        <v>0</v>
      </c>
      <c r="AS18" s="44">
        <v>0</v>
      </c>
      <c r="AT18" s="44">
        <v>0</v>
      </c>
      <c r="AU18" s="62">
        <v>0</v>
      </c>
      <c r="AV18" s="44">
        <v>0</v>
      </c>
      <c r="AW18" s="44">
        <v>0</v>
      </c>
      <c r="AX18" s="44">
        <v>0</v>
      </c>
      <c r="AY18" s="44">
        <v>0</v>
      </c>
      <c r="AZ18" s="44">
        <v>0</v>
      </c>
      <c r="BA18" s="44">
        <v>0</v>
      </c>
      <c r="BB18" s="44">
        <v>0</v>
      </c>
      <c r="BC18" s="44">
        <v>0</v>
      </c>
      <c r="BD18" s="44">
        <v>0</v>
      </c>
      <c r="BE18" s="44">
        <v>0</v>
      </c>
      <c r="BF18" s="44">
        <v>0</v>
      </c>
      <c r="BG18" s="44">
        <v>0</v>
      </c>
      <c r="BH18" s="44">
        <v>0</v>
      </c>
      <c r="BI18" s="44">
        <v>0</v>
      </c>
      <c r="BJ18" s="44">
        <v>0</v>
      </c>
      <c r="BK18" s="44">
        <v>0</v>
      </c>
      <c r="BL18" s="44">
        <v>0</v>
      </c>
      <c r="BM18" s="44">
        <v>0</v>
      </c>
      <c r="BN18" s="44">
        <v>0</v>
      </c>
      <c r="BO18" s="44">
        <v>0</v>
      </c>
    </row>
    <row r="19" spans="1:67" ht="20" customHeight="1" x14ac:dyDescent="0.15">
      <c r="A19" s="78">
        <v>42462</v>
      </c>
      <c r="B19" s="78"/>
      <c r="C19" s="3">
        <v>13</v>
      </c>
      <c r="D19" s="44">
        <v>0</v>
      </c>
      <c r="E19" s="44">
        <v>0</v>
      </c>
      <c r="F19" s="44">
        <v>0</v>
      </c>
      <c r="G19" s="44">
        <v>0</v>
      </c>
      <c r="H19" s="4">
        <v>0</v>
      </c>
      <c r="I19" s="44">
        <v>0</v>
      </c>
      <c r="J19" s="44">
        <v>0</v>
      </c>
      <c r="K19" s="44">
        <v>0</v>
      </c>
      <c r="L19" s="44">
        <v>0</v>
      </c>
      <c r="M19" s="62">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0</v>
      </c>
      <c r="AE19" s="44">
        <v>0</v>
      </c>
      <c r="AF19" s="44">
        <v>0</v>
      </c>
      <c r="AG19" s="44">
        <v>0</v>
      </c>
      <c r="AI19" s="78">
        <v>42098</v>
      </c>
      <c r="AJ19" s="78"/>
      <c r="AK19" s="3">
        <v>13</v>
      </c>
      <c r="AL19" s="44">
        <v>0</v>
      </c>
      <c r="AM19" s="44">
        <v>0</v>
      </c>
      <c r="AN19" s="44">
        <v>0</v>
      </c>
      <c r="AO19" s="44">
        <v>0</v>
      </c>
      <c r="AP19" s="4">
        <v>0</v>
      </c>
      <c r="AQ19" s="44">
        <v>0</v>
      </c>
      <c r="AR19" s="44">
        <v>0</v>
      </c>
      <c r="AS19" s="44">
        <v>0</v>
      </c>
      <c r="AT19" s="44">
        <v>0</v>
      </c>
      <c r="AU19" s="62">
        <v>0</v>
      </c>
      <c r="AV19" s="44">
        <v>0</v>
      </c>
      <c r="AW19" s="44">
        <v>0</v>
      </c>
      <c r="AX19" s="44">
        <v>0</v>
      </c>
      <c r="AY19" s="44">
        <v>0</v>
      </c>
      <c r="AZ19" s="44">
        <v>0</v>
      </c>
      <c r="BA19" s="44">
        <v>0</v>
      </c>
      <c r="BB19" s="44">
        <v>0</v>
      </c>
      <c r="BC19" s="44">
        <v>0</v>
      </c>
      <c r="BD19" s="44">
        <v>0</v>
      </c>
      <c r="BE19" s="44">
        <v>0</v>
      </c>
      <c r="BF19" s="44">
        <v>0</v>
      </c>
      <c r="BG19" s="44">
        <v>0</v>
      </c>
      <c r="BH19" s="44">
        <v>0</v>
      </c>
      <c r="BI19" s="44">
        <v>0</v>
      </c>
      <c r="BJ19" s="44">
        <v>0</v>
      </c>
      <c r="BK19" s="44">
        <v>0</v>
      </c>
      <c r="BL19" s="44">
        <v>0</v>
      </c>
      <c r="BM19" s="44">
        <v>0</v>
      </c>
      <c r="BN19" s="44">
        <v>0</v>
      </c>
      <c r="BO19" s="44">
        <v>0</v>
      </c>
    </row>
    <row r="20" spans="1:67" ht="20" customHeight="1" x14ac:dyDescent="0.15">
      <c r="A20" s="78">
        <v>42469</v>
      </c>
      <c r="B20" s="78"/>
      <c r="C20" s="11">
        <v>14</v>
      </c>
      <c r="D20" s="44">
        <v>0</v>
      </c>
      <c r="E20" s="44">
        <v>0</v>
      </c>
      <c r="F20" s="44">
        <v>0</v>
      </c>
      <c r="G20" s="44">
        <v>0</v>
      </c>
      <c r="H20" s="4">
        <v>0</v>
      </c>
      <c r="I20" s="44">
        <v>0</v>
      </c>
      <c r="J20" s="44">
        <v>0</v>
      </c>
      <c r="K20" s="44">
        <v>0</v>
      </c>
      <c r="L20" s="44">
        <v>0</v>
      </c>
      <c r="M20" s="62">
        <v>0</v>
      </c>
      <c r="N20" s="44">
        <v>0</v>
      </c>
      <c r="O20" s="44">
        <v>0</v>
      </c>
      <c r="P20" s="44">
        <v>0</v>
      </c>
      <c r="Q20" s="44">
        <v>0</v>
      </c>
      <c r="R20" s="44">
        <v>0</v>
      </c>
      <c r="S20" s="44">
        <v>0</v>
      </c>
      <c r="T20" s="44">
        <v>0</v>
      </c>
      <c r="U20" s="44">
        <v>0</v>
      </c>
      <c r="V20" s="44">
        <v>0</v>
      </c>
      <c r="W20" s="44">
        <v>0</v>
      </c>
      <c r="X20" s="44">
        <v>0</v>
      </c>
      <c r="Y20" s="44">
        <v>0</v>
      </c>
      <c r="Z20" s="44">
        <v>0</v>
      </c>
      <c r="AA20" s="44">
        <v>0</v>
      </c>
      <c r="AB20" s="44">
        <v>0</v>
      </c>
      <c r="AC20" s="44">
        <v>0</v>
      </c>
      <c r="AD20" s="44">
        <v>0</v>
      </c>
      <c r="AE20" s="44">
        <v>0</v>
      </c>
      <c r="AF20" s="44">
        <v>0</v>
      </c>
      <c r="AG20" s="44">
        <v>0</v>
      </c>
      <c r="AH20" s="40"/>
      <c r="AI20" s="78">
        <v>42105</v>
      </c>
      <c r="AJ20" s="78"/>
      <c r="AK20" s="11">
        <v>14</v>
      </c>
      <c r="AL20" s="44">
        <v>0</v>
      </c>
      <c r="AM20" s="44">
        <v>0</v>
      </c>
      <c r="AN20" s="44">
        <v>0</v>
      </c>
      <c r="AO20" s="44">
        <v>0</v>
      </c>
      <c r="AP20" s="4">
        <v>0</v>
      </c>
      <c r="AQ20" s="44">
        <v>0</v>
      </c>
      <c r="AR20" s="44">
        <v>0</v>
      </c>
      <c r="AS20" s="44">
        <v>0</v>
      </c>
      <c r="AT20" s="44">
        <v>0</v>
      </c>
      <c r="AU20" s="62">
        <v>0</v>
      </c>
      <c r="AV20" s="44">
        <v>0</v>
      </c>
      <c r="AW20" s="44">
        <v>0</v>
      </c>
      <c r="AX20" s="44">
        <v>0</v>
      </c>
      <c r="AY20" s="44">
        <v>0</v>
      </c>
      <c r="AZ20" s="44">
        <v>0</v>
      </c>
      <c r="BA20" s="44">
        <v>0</v>
      </c>
      <c r="BB20" s="44">
        <v>0</v>
      </c>
      <c r="BC20" s="44">
        <v>0</v>
      </c>
      <c r="BD20" s="44">
        <v>0</v>
      </c>
      <c r="BE20" s="44">
        <v>0</v>
      </c>
      <c r="BF20" s="44">
        <v>0</v>
      </c>
      <c r="BG20" s="44">
        <v>0</v>
      </c>
      <c r="BH20" s="44">
        <v>0</v>
      </c>
      <c r="BI20" s="44">
        <v>0</v>
      </c>
      <c r="BJ20" s="44">
        <v>0</v>
      </c>
      <c r="BK20" s="44">
        <v>0</v>
      </c>
      <c r="BL20" s="44">
        <v>0</v>
      </c>
      <c r="BM20" s="44">
        <v>0</v>
      </c>
      <c r="BN20" s="44">
        <v>0</v>
      </c>
      <c r="BO20" s="44">
        <v>0</v>
      </c>
    </row>
    <row r="21" spans="1:67" ht="20" customHeight="1" x14ac:dyDescent="0.15">
      <c r="A21" s="78">
        <v>42476</v>
      </c>
      <c r="B21" s="78"/>
      <c r="C21" s="11">
        <v>15</v>
      </c>
      <c r="D21" s="44">
        <v>0</v>
      </c>
      <c r="E21" s="44">
        <v>0</v>
      </c>
      <c r="F21" s="44">
        <v>0</v>
      </c>
      <c r="G21" s="44">
        <v>0</v>
      </c>
      <c r="H21" s="4">
        <v>0</v>
      </c>
      <c r="I21" s="44">
        <v>0</v>
      </c>
      <c r="J21" s="44">
        <v>0</v>
      </c>
      <c r="K21" s="44">
        <v>0</v>
      </c>
      <c r="L21" s="44">
        <v>0</v>
      </c>
      <c r="M21" s="62">
        <v>0</v>
      </c>
      <c r="N21" s="44">
        <v>0</v>
      </c>
      <c r="O21" s="44">
        <v>0</v>
      </c>
      <c r="P21" s="44">
        <v>0</v>
      </c>
      <c r="Q21" s="44">
        <v>0</v>
      </c>
      <c r="R21" s="44">
        <v>0</v>
      </c>
      <c r="S21" s="44">
        <v>0</v>
      </c>
      <c r="T21" s="44">
        <v>0</v>
      </c>
      <c r="U21" s="44">
        <v>0</v>
      </c>
      <c r="V21" s="44">
        <v>0</v>
      </c>
      <c r="W21" s="44">
        <v>0</v>
      </c>
      <c r="X21" s="44">
        <v>0</v>
      </c>
      <c r="Y21" s="44">
        <v>0</v>
      </c>
      <c r="Z21" s="44">
        <v>0</v>
      </c>
      <c r="AA21" s="44">
        <v>0</v>
      </c>
      <c r="AB21" s="44">
        <v>0</v>
      </c>
      <c r="AC21" s="44">
        <v>0</v>
      </c>
      <c r="AD21" s="44">
        <v>0</v>
      </c>
      <c r="AE21" s="44">
        <v>0</v>
      </c>
      <c r="AF21" s="44">
        <v>0</v>
      </c>
      <c r="AG21" s="44">
        <v>0</v>
      </c>
      <c r="AI21" s="78">
        <v>42112</v>
      </c>
      <c r="AJ21" s="78"/>
      <c r="AK21" s="11">
        <v>15</v>
      </c>
      <c r="AL21" s="44">
        <v>0</v>
      </c>
      <c r="AM21" s="44">
        <v>0</v>
      </c>
      <c r="AN21" s="44">
        <v>0</v>
      </c>
      <c r="AO21" s="44">
        <v>0</v>
      </c>
      <c r="AP21" s="4">
        <v>0</v>
      </c>
      <c r="AQ21" s="44">
        <v>0</v>
      </c>
      <c r="AR21" s="44">
        <v>0</v>
      </c>
      <c r="AS21" s="44">
        <v>0</v>
      </c>
      <c r="AT21" s="44">
        <v>0</v>
      </c>
      <c r="AU21" s="62">
        <v>0</v>
      </c>
      <c r="AV21" s="44">
        <v>0</v>
      </c>
      <c r="AW21" s="44">
        <v>0</v>
      </c>
      <c r="AX21" s="44">
        <v>0</v>
      </c>
      <c r="AY21" s="44">
        <v>0</v>
      </c>
      <c r="AZ21" s="44">
        <v>0</v>
      </c>
      <c r="BA21" s="44">
        <v>0</v>
      </c>
      <c r="BB21" s="44">
        <v>0</v>
      </c>
      <c r="BC21" s="44">
        <v>0</v>
      </c>
      <c r="BD21" s="44">
        <v>0</v>
      </c>
      <c r="BE21" s="44">
        <v>0</v>
      </c>
      <c r="BF21" s="44">
        <v>0</v>
      </c>
      <c r="BG21" s="44">
        <v>0</v>
      </c>
      <c r="BH21" s="44">
        <v>0</v>
      </c>
      <c r="BI21" s="44">
        <v>0</v>
      </c>
      <c r="BJ21" s="44">
        <v>0</v>
      </c>
      <c r="BK21" s="44">
        <v>0</v>
      </c>
      <c r="BL21" s="44">
        <v>0</v>
      </c>
      <c r="BM21" s="44">
        <v>0</v>
      </c>
      <c r="BN21" s="44">
        <v>0</v>
      </c>
      <c r="BO21" s="44">
        <v>0</v>
      </c>
    </row>
    <row r="22" spans="1:67" ht="20" customHeight="1" x14ac:dyDescent="0.15">
      <c r="A22" s="78">
        <v>42483</v>
      </c>
      <c r="B22" s="79"/>
      <c r="C22" s="39">
        <v>16</v>
      </c>
      <c r="D22" s="44">
        <v>0</v>
      </c>
      <c r="E22" s="44">
        <v>0</v>
      </c>
      <c r="F22" s="44">
        <v>0</v>
      </c>
      <c r="G22" s="44">
        <v>0</v>
      </c>
      <c r="H22" s="4">
        <v>0</v>
      </c>
      <c r="I22" s="44">
        <v>0</v>
      </c>
      <c r="J22" s="44">
        <v>0</v>
      </c>
      <c r="K22" s="44">
        <v>0</v>
      </c>
      <c r="L22" s="44">
        <v>0</v>
      </c>
      <c r="M22" s="62">
        <v>0</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4">
        <v>0</v>
      </c>
      <c r="AI22" s="78">
        <v>42119</v>
      </c>
      <c r="AJ22" s="79"/>
      <c r="AK22" s="39">
        <v>16</v>
      </c>
      <c r="AL22" s="44">
        <v>0</v>
      </c>
      <c r="AM22" s="44">
        <v>0</v>
      </c>
      <c r="AN22" s="44">
        <v>0</v>
      </c>
      <c r="AO22" s="44">
        <v>0</v>
      </c>
      <c r="AP22" s="4">
        <v>0</v>
      </c>
      <c r="AQ22" s="44">
        <v>0</v>
      </c>
      <c r="AR22" s="44">
        <v>0</v>
      </c>
      <c r="AS22" s="44">
        <v>0</v>
      </c>
      <c r="AT22" s="44">
        <v>0</v>
      </c>
      <c r="AU22" s="62">
        <v>0</v>
      </c>
      <c r="AV22" s="44">
        <v>0</v>
      </c>
      <c r="AW22" s="44">
        <v>0</v>
      </c>
      <c r="AX22" s="44">
        <v>0</v>
      </c>
      <c r="AY22" s="44">
        <v>0</v>
      </c>
      <c r="AZ22" s="44">
        <v>0</v>
      </c>
      <c r="BA22" s="44">
        <v>0</v>
      </c>
      <c r="BB22" s="44">
        <v>0</v>
      </c>
      <c r="BC22" s="44">
        <v>0</v>
      </c>
      <c r="BD22" s="44">
        <v>0</v>
      </c>
      <c r="BE22" s="44">
        <v>0</v>
      </c>
      <c r="BF22" s="44">
        <v>0</v>
      </c>
      <c r="BG22" s="44">
        <v>0</v>
      </c>
      <c r="BH22" s="44">
        <v>0</v>
      </c>
      <c r="BI22" s="44">
        <v>0</v>
      </c>
      <c r="BJ22" s="44">
        <v>0</v>
      </c>
      <c r="BK22" s="44">
        <v>0</v>
      </c>
      <c r="BL22" s="44">
        <v>0</v>
      </c>
      <c r="BM22" s="44">
        <v>0</v>
      </c>
      <c r="BN22" s="44">
        <v>0</v>
      </c>
      <c r="BO22" s="44">
        <v>0</v>
      </c>
    </row>
    <row r="23" spans="1:67" ht="20" customHeight="1" x14ac:dyDescent="0.15">
      <c r="A23" s="78">
        <v>42490</v>
      </c>
      <c r="B23" s="78"/>
      <c r="C23" s="43">
        <v>17</v>
      </c>
      <c r="D23" s="44">
        <v>0</v>
      </c>
      <c r="E23" s="44">
        <v>0</v>
      </c>
      <c r="F23" s="44">
        <v>0</v>
      </c>
      <c r="G23" s="44">
        <v>0</v>
      </c>
      <c r="H23" s="4">
        <v>0</v>
      </c>
      <c r="I23" s="44">
        <v>0</v>
      </c>
      <c r="J23" s="44">
        <v>0</v>
      </c>
      <c r="K23" s="44">
        <v>0</v>
      </c>
      <c r="L23" s="44">
        <v>0</v>
      </c>
      <c r="M23" s="62">
        <v>0</v>
      </c>
      <c r="N23" s="44">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2">
        <v>0</v>
      </c>
      <c r="AG23" s="42">
        <v>0</v>
      </c>
      <c r="AI23" s="78">
        <v>42126</v>
      </c>
      <c r="AJ23" s="78"/>
      <c r="AK23" s="43">
        <v>17</v>
      </c>
      <c r="AL23" s="44">
        <v>0</v>
      </c>
      <c r="AM23" s="44">
        <v>0</v>
      </c>
      <c r="AN23" s="44">
        <v>0</v>
      </c>
      <c r="AO23" s="44">
        <v>0</v>
      </c>
      <c r="AP23" s="4">
        <v>0</v>
      </c>
      <c r="AQ23" s="44">
        <v>0</v>
      </c>
      <c r="AR23" s="44">
        <v>0</v>
      </c>
      <c r="AS23" s="44">
        <v>0</v>
      </c>
      <c r="AT23" s="44">
        <v>0</v>
      </c>
      <c r="AU23" s="62">
        <v>0</v>
      </c>
      <c r="AV23" s="44">
        <v>0</v>
      </c>
      <c r="AW23" s="44">
        <v>0</v>
      </c>
      <c r="AX23" s="44">
        <v>0</v>
      </c>
      <c r="AY23" s="44">
        <v>0</v>
      </c>
      <c r="AZ23" s="44">
        <v>0</v>
      </c>
      <c r="BA23" s="44">
        <v>0</v>
      </c>
      <c r="BB23" s="44">
        <v>0</v>
      </c>
      <c r="BC23" s="44">
        <v>0</v>
      </c>
      <c r="BD23" s="44">
        <v>0</v>
      </c>
      <c r="BE23" s="44">
        <v>0</v>
      </c>
      <c r="BF23" s="44">
        <v>0</v>
      </c>
      <c r="BG23" s="44">
        <v>0</v>
      </c>
      <c r="BH23" s="44">
        <v>0</v>
      </c>
      <c r="BI23" s="44">
        <v>0</v>
      </c>
      <c r="BJ23" s="44">
        <v>0</v>
      </c>
      <c r="BK23" s="44">
        <v>0</v>
      </c>
      <c r="BL23" s="44">
        <v>0</v>
      </c>
      <c r="BM23" s="44">
        <v>0</v>
      </c>
      <c r="BN23" s="42">
        <v>0</v>
      </c>
      <c r="BO23" s="42">
        <v>0</v>
      </c>
    </row>
    <row r="24" spans="1:67" ht="20" customHeight="1" x14ac:dyDescent="0.15">
      <c r="A24" s="78">
        <v>42497</v>
      </c>
      <c r="B24" s="79"/>
      <c r="C24" s="43">
        <v>18</v>
      </c>
      <c r="D24" s="44">
        <v>0</v>
      </c>
      <c r="E24" s="44">
        <v>0</v>
      </c>
      <c r="F24" s="44">
        <v>0</v>
      </c>
      <c r="G24" s="44">
        <v>0</v>
      </c>
      <c r="H24" s="4">
        <v>0</v>
      </c>
      <c r="I24" s="44">
        <v>0</v>
      </c>
      <c r="J24" s="44">
        <v>0</v>
      </c>
      <c r="K24" s="44">
        <v>0</v>
      </c>
      <c r="L24" s="44">
        <v>0</v>
      </c>
      <c r="M24" s="62">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I24" s="78">
        <v>42133</v>
      </c>
      <c r="AJ24" s="79"/>
      <c r="AK24" s="43">
        <v>18</v>
      </c>
      <c r="AL24" s="44">
        <v>0</v>
      </c>
      <c r="AM24" s="44">
        <v>0</v>
      </c>
      <c r="AN24" s="44">
        <v>0</v>
      </c>
      <c r="AO24" s="44">
        <v>0</v>
      </c>
      <c r="AP24" s="4">
        <v>0</v>
      </c>
      <c r="AQ24" s="44">
        <v>0</v>
      </c>
      <c r="AR24" s="44">
        <v>0</v>
      </c>
      <c r="AS24" s="44">
        <v>0</v>
      </c>
      <c r="AT24" s="44">
        <v>0</v>
      </c>
      <c r="AU24" s="62">
        <v>0</v>
      </c>
      <c r="AV24" s="44">
        <v>0</v>
      </c>
      <c r="AW24" s="44">
        <v>0</v>
      </c>
      <c r="AX24" s="44">
        <v>0</v>
      </c>
      <c r="AY24" s="44">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row>
    <row r="25" spans="1:67" ht="20" customHeight="1" x14ac:dyDescent="0.15">
      <c r="A25" s="78">
        <v>42504</v>
      </c>
      <c r="B25" s="78"/>
      <c r="C25" s="43">
        <v>19</v>
      </c>
      <c r="D25" s="44">
        <v>0</v>
      </c>
      <c r="E25" s="44">
        <v>0</v>
      </c>
      <c r="F25" s="44">
        <v>0</v>
      </c>
      <c r="G25" s="44">
        <v>0</v>
      </c>
      <c r="H25" s="4">
        <v>0</v>
      </c>
      <c r="I25" s="44">
        <v>0</v>
      </c>
      <c r="J25" s="44">
        <v>0</v>
      </c>
      <c r="K25" s="44">
        <v>0</v>
      </c>
      <c r="L25" s="44">
        <v>0</v>
      </c>
      <c r="M25" s="62">
        <v>0</v>
      </c>
      <c r="N25" s="44">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2">
        <v>0</v>
      </c>
      <c r="AG25" s="42">
        <v>0</v>
      </c>
      <c r="AI25" s="78">
        <v>42140</v>
      </c>
      <c r="AJ25" s="78"/>
      <c r="AK25" s="43">
        <v>19</v>
      </c>
      <c r="AL25" s="44">
        <v>0</v>
      </c>
      <c r="AM25" s="44">
        <v>0</v>
      </c>
      <c r="AN25" s="44">
        <v>0</v>
      </c>
      <c r="AO25" s="44">
        <v>0</v>
      </c>
      <c r="AP25" s="4">
        <v>0</v>
      </c>
      <c r="AQ25" s="44">
        <v>0</v>
      </c>
      <c r="AR25" s="44">
        <v>0</v>
      </c>
      <c r="AS25" s="44">
        <v>0</v>
      </c>
      <c r="AT25" s="44">
        <v>0</v>
      </c>
      <c r="AU25" s="62">
        <v>0</v>
      </c>
      <c r="AV25" s="44">
        <v>0</v>
      </c>
      <c r="AW25" s="44">
        <v>0</v>
      </c>
      <c r="AX25" s="44">
        <v>0</v>
      </c>
      <c r="AY25" s="44">
        <v>0</v>
      </c>
      <c r="AZ25" s="44">
        <v>0</v>
      </c>
      <c r="BA25" s="44">
        <v>0</v>
      </c>
      <c r="BB25" s="44">
        <v>0</v>
      </c>
      <c r="BC25" s="44">
        <v>0</v>
      </c>
      <c r="BD25" s="44">
        <v>0</v>
      </c>
      <c r="BE25" s="44">
        <v>0</v>
      </c>
      <c r="BF25" s="44">
        <v>0</v>
      </c>
      <c r="BG25" s="44">
        <v>0</v>
      </c>
      <c r="BH25" s="44">
        <v>0</v>
      </c>
      <c r="BI25" s="44">
        <v>0</v>
      </c>
      <c r="BJ25" s="44">
        <v>0</v>
      </c>
      <c r="BK25" s="44">
        <v>0</v>
      </c>
      <c r="BL25" s="44">
        <v>0</v>
      </c>
      <c r="BM25" s="44">
        <v>0</v>
      </c>
      <c r="BN25" s="42">
        <v>0</v>
      </c>
      <c r="BO25" s="42">
        <v>0</v>
      </c>
    </row>
    <row r="26" spans="1:67" ht="20" customHeight="1" x14ac:dyDescent="0.15">
      <c r="A26" s="78">
        <v>42511</v>
      </c>
      <c r="B26" s="78"/>
      <c r="C26" s="43">
        <v>20</v>
      </c>
      <c r="D26" s="4">
        <v>0</v>
      </c>
      <c r="E26" s="4">
        <v>0</v>
      </c>
      <c r="F26" s="4">
        <v>0</v>
      </c>
      <c r="G26" s="4">
        <v>0</v>
      </c>
      <c r="H26" s="4">
        <v>0</v>
      </c>
      <c r="I26" s="4">
        <v>0</v>
      </c>
      <c r="J26" s="4">
        <v>0</v>
      </c>
      <c r="K26" s="4">
        <v>0</v>
      </c>
      <c r="L26" s="44">
        <v>0</v>
      </c>
      <c r="M26" s="62">
        <v>0</v>
      </c>
      <c r="N26" s="4">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2">
        <v>0</v>
      </c>
      <c r="AG26" s="42">
        <v>0</v>
      </c>
      <c r="AI26" s="78">
        <v>42147</v>
      </c>
      <c r="AJ26" s="78"/>
      <c r="AK26" s="43">
        <v>20</v>
      </c>
      <c r="AL26" s="4">
        <v>0</v>
      </c>
      <c r="AM26" s="4">
        <v>0</v>
      </c>
      <c r="AN26" s="4">
        <v>0</v>
      </c>
      <c r="AO26" s="4">
        <v>0</v>
      </c>
      <c r="AP26" s="4">
        <v>0</v>
      </c>
      <c r="AQ26" s="4">
        <v>0</v>
      </c>
      <c r="AR26" s="4">
        <v>0</v>
      </c>
      <c r="AS26" s="4">
        <v>0</v>
      </c>
      <c r="AT26" s="44">
        <v>0</v>
      </c>
      <c r="AU26" s="62">
        <v>0</v>
      </c>
      <c r="AV26" s="4">
        <v>0</v>
      </c>
      <c r="AW26" s="44">
        <v>0</v>
      </c>
      <c r="AX26" s="44">
        <v>0</v>
      </c>
      <c r="AY26" s="44">
        <v>0</v>
      </c>
      <c r="AZ26" s="44">
        <v>0</v>
      </c>
      <c r="BA26" s="44">
        <v>0</v>
      </c>
      <c r="BB26" s="44">
        <v>0</v>
      </c>
      <c r="BC26" s="44">
        <v>0</v>
      </c>
      <c r="BD26" s="44">
        <v>0</v>
      </c>
      <c r="BE26" s="44">
        <v>0</v>
      </c>
      <c r="BF26" s="44">
        <v>0</v>
      </c>
      <c r="BG26" s="44">
        <v>0</v>
      </c>
      <c r="BH26" s="44">
        <v>0</v>
      </c>
      <c r="BI26" s="44">
        <v>0</v>
      </c>
      <c r="BJ26" s="44">
        <v>0</v>
      </c>
      <c r="BK26" s="44">
        <v>0</v>
      </c>
      <c r="BL26" s="44">
        <v>0</v>
      </c>
      <c r="BM26" s="44">
        <v>0</v>
      </c>
      <c r="BN26" s="42">
        <v>0</v>
      </c>
      <c r="BO26" s="42">
        <v>0</v>
      </c>
    </row>
    <row r="27" spans="1:67" ht="20" customHeight="1" x14ac:dyDescent="0.15">
      <c r="A27" s="78">
        <v>42518</v>
      </c>
      <c r="B27" s="78"/>
      <c r="C27" s="43">
        <v>21</v>
      </c>
      <c r="D27" s="4">
        <v>0</v>
      </c>
      <c r="E27" s="4">
        <v>0</v>
      </c>
      <c r="F27" s="4">
        <v>0</v>
      </c>
      <c r="G27" s="4">
        <v>0</v>
      </c>
      <c r="H27" s="4">
        <v>0</v>
      </c>
      <c r="I27" s="4">
        <v>0</v>
      </c>
      <c r="J27" s="4">
        <v>0</v>
      </c>
      <c r="K27" s="4">
        <v>0</v>
      </c>
      <c r="L27" s="44">
        <v>0</v>
      </c>
      <c r="M27" s="62">
        <v>0</v>
      </c>
      <c r="N27" s="4">
        <v>0</v>
      </c>
      <c r="O27" s="44">
        <v>0</v>
      </c>
      <c r="P27" s="44">
        <v>0</v>
      </c>
      <c r="Q27" s="44">
        <v>0</v>
      </c>
      <c r="R27" s="44">
        <v>0</v>
      </c>
      <c r="S27" s="44">
        <v>0</v>
      </c>
      <c r="T27" s="44">
        <v>0</v>
      </c>
      <c r="U27" s="44">
        <v>0</v>
      </c>
      <c r="V27" s="44">
        <v>0</v>
      </c>
      <c r="W27" s="44">
        <v>0</v>
      </c>
      <c r="X27" s="44">
        <v>0</v>
      </c>
      <c r="Y27" s="44">
        <v>0</v>
      </c>
      <c r="Z27" s="44">
        <v>0</v>
      </c>
      <c r="AA27" s="44">
        <v>0</v>
      </c>
      <c r="AB27" s="44">
        <v>0</v>
      </c>
      <c r="AC27" s="44">
        <v>0</v>
      </c>
      <c r="AD27" s="44">
        <v>0</v>
      </c>
      <c r="AE27" s="44">
        <v>0</v>
      </c>
      <c r="AF27" s="42">
        <v>0</v>
      </c>
      <c r="AG27" s="42">
        <v>0</v>
      </c>
      <c r="AI27" s="78">
        <v>42154</v>
      </c>
      <c r="AJ27" s="78"/>
      <c r="AK27" s="43">
        <v>21</v>
      </c>
      <c r="AL27" s="4">
        <v>0</v>
      </c>
      <c r="AM27" s="4">
        <v>0</v>
      </c>
      <c r="AN27" s="4">
        <v>0</v>
      </c>
      <c r="AO27" s="4">
        <v>0</v>
      </c>
      <c r="AP27" s="4">
        <v>0</v>
      </c>
      <c r="AQ27" s="4">
        <v>0</v>
      </c>
      <c r="AR27" s="4">
        <v>0</v>
      </c>
      <c r="AS27" s="4">
        <v>0</v>
      </c>
      <c r="AT27" s="44">
        <v>0</v>
      </c>
      <c r="AU27" s="62">
        <v>0</v>
      </c>
      <c r="AV27" s="4">
        <v>0</v>
      </c>
      <c r="AW27" s="44">
        <v>0</v>
      </c>
      <c r="AX27" s="44">
        <v>0</v>
      </c>
      <c r="AY27" s="44">
        <v>0</v>
      </c>
      <c r="AZ27" s="44">
        <v>0</v>
      </c>
      <c r="BA27" s="44">
        <v>0</v>
      </c>
      <c r="BB27" s="44">
        <v>0</v>
      </c>
      <c r="BC27" s="44">
        <v>0</v>
      </c>
      <c r="BD27" s="44">
        <v>0</v>
      </c>
      <c r="BE27" s="44">
        <v>0</v>
      </c>
      <c r="BF27" s="44">
        <v>0</v>
      </c>
      <c r="BG27" s="44">
        <v>0</v>
      </c>
      <c r="BH27" s="44">
        <v>0</v>
      </c>
      <c r="BI27" s="44">
        <v>0</v>
      </c>
      <c r="BJ27" s="44">
        <v>0</v>
      </c>
      <c r="BK27" s="44">
        <v>0</v>
      </c>
      <c r="BL27" s="44">
        <v>0</v>
      </c>
      <c r="BM27" s="44">
        <v>0</v>
      </c>
      <c r="BN27" s="42">
        <v>0</v>
      </c>
      <c r="BO27" s="42">
        <v>0</v>
      </c>
    </row>
    <row r="28" spans="1:67" ht="20" customHeight="1" x14ac:dyDescent="0.15">
      <c r="A28" s="78">
        <v>42525</v>
      </c>
      <c r="B28" s="78"/>
      <c r="C28" s="43">
        <v>22</v>
      </c>
      <c r="D28" s="4">
        <v>0</v>
      </c>
      <c r="E28" s="4">
        <v>0</v>
      </c>
      <c r="F28" s="4">
        <v>0</v>
      </c>
      <c r="G28" s="4">
        <v>0</v>
      </c>
      <c r="H28" s="4">
        <v>0</v>
      </c>
      <c r="I28" s="4">
        <v>0</v>
      </c>
      <c r="J28" s="4">
        <v>0</v>
      </c>
      <c r="K28" s="4">
        <v>0</v>
      </c>
      <c r="L28" s="44">
        <v>0</v>
      </c>
      <c r="M28" s="62">
        <v>0</v>
      </c>
      <c r="N28" s="4">
        <v>0</v>
      </c>
      <c r="O28" s="4">
        <v>0</v>
      </c>
      <c r="P28" s="4">
        <v>0</v>
      </c>
      <c r="Q28" s="4">
        <v>0</v>
      </c>
      <c r="R28" s="4">
        <v>0</v>
      </c>
      <c r="S28" s="4">
        <v>0</v>
      </c>
      <c r="T28" s="4">
        <v>0</v>
      </c>
      <c r="U28" s="4">
        <v>0</v>
      </c>
      <c r="V28" s="4">
        <v>0</v>
      </c>
      <c r="W28" s="4">
        <v>0</v>
      </c>
      <c r="X28" s="4">
        <v>0</v>
      </c>
      <c r="Y28" s="4">
        <v>0</v>
      </c>
      <c r="Z28" s="4">
        <v>0</v>
      </c>
      <c r="AA28" s="4">
        <v>0</v>
      </c>
      <c r="AB28" s="4">
        <v>0</v>
      </c>
      <c r="AC28" s="4">
        <v>0</v>
      </c>
      <c r="AD28" s="44">
        <v>0</v>
      </c>
      <c r="AE28" s="44">
        <v>0</v>
      </c>
      <c r="AF28" s="42">
        <v>0</v>
      </c>
      <c r="AG28" s="42">
        <v>0</v>
      </c>
      <c r="AI28" s="78">
        <v>42161</v>
      </c>
      <c r="AJ28" s="78"/>
      <c r="AK28" s="43">
        <v>22</v>
      </c>
      <c r="AL28" s="4">
        <v>0</v>
      </c>
      <c r="AM28" s="4">
        <v>0</v>
      </c>
      <c r="AN28" s="4">
        <v>0</v>
      </c>
      <c r="AO28" s="4">
        <v>0</v>
      </c>
      <c r="AP28" s="4">
        <v>0</v>
      </c>
      <c r="AQ28" s="4">
        <v>0</v>
      </c>
      <c r="AR28" s="4">
        <v>0</v>
      </c>
      <c r="AS28" s="4">
        <v>0</v>
      </c>
      <c r="AT28" s="44">
        <v>0</v>
      </c>
      <c r="AU28" s="62">
        <v>0</v>
      </c>
      <c r="AV28" s="4">
        <v>0</v>
      </c>
      <c r="AW28" s="4">
        <v>0</v>
      </c>
      <c r="AX28" s="4">
        <v>0</v>
      </c>
      <c r="AY28" s="4">
        <v>0</v>
      </c>
      <c r="AZ28" s="4">
        <v>0</v>
      </c>
      <c r="BA28" s="4">
        <v>0</v>
      </c>
      <c r="BB28" s="4">
        <v>0</v>
      </c>
      <c r="BC28" s="4">
        <v>0</v>
      </c>
      <c r="BD28" s="4">
        <v>0</v>
      </c>
      <c r="BE28" s="4">
        <v>0</v>
      </c>
      <c r="BF28" s="4">
        <v>0</v>
      </c>
      <c r="BG28" s="4">
        <v>0</v>
      </c>
      <c r="BH28" s="4">
        <v>0</v>
      </c>
      <c r="BI28" s="4">
        <v>0</v>
      </c>
      <c r="BJ28" s="4">
        <v>0</v>
      </c>
      <c r="BK28" s="4">
        <v>0</v>
      </c>
      <c r="BL28" s="44">
        <v>0</v>
      </c>
      <c r="BM28" s="44">
        <v>0</v>
      </c>
      <c r="BN28" s="42">
        <v>0</v>
      </c>
      <c r="BO28" s="42">
        <v>0</v>
      </c>
    </row>
    <row r="29" spans="1:67" ht="20" customHeight="1" x14ac:dyDescent="0.15">
      <c r="A29" s="78">
        <v>42532</v>
      </c>
      <c r="B29" s="78"/>
      <c r="C29" s="11">
        <v>23</v>
      </c>
      <c r="D29" s="4">
        <v>0</v>
      </c>
      <c r="E29" s="4">
        <v>0</v>
      </c>
      <c r="F29" s="4">
        <v>0</v>
      </c>
      <c r="G29" s="4">
        <v>0</v>
      </c>
      <c r="H29" s="4">
        <v>0</v>
      </c>
      <c r="I29" s="4">
        <v>0</v>
      </c>
      <c r="J29" s="4">
        <v>0</v>
      </c>
      <c r="K29" s="4">
        <v>0</v>
      </c>
      <c r="L29" s="44">
        <v>0</v>
      </c>
      <c r="M29" s="62">
        <v>0</v>
      </c>
      <c r="N29" s="4">
        <v>0</v>
      </c>
      <c r="O29" s="4">
        <v>0</v>
      </c>
      <c r="P29" s="4">
        <v>0</v>
      </c>
      <c r="Q29" s="4">
        <v>0</v>
      </c>
      <c r="R29" s="4">
        <v>0</v>
      </c>
      <c r="S29" s="4">
        <v>0</v>
      </c>
      <c r="T29" s="4">
        <v>0</v>
      </c>
      <c r="U29" s="4">
        <v>0</v>
      </c>
      <c r="V29" s="4">
        <v>0</v>
      </c>
      <c r="W29" s="4">
        <v>0</v>
      </c>
      <c r="X29" s="4">
        <v>0</v>
      </c>
      <c r="Y29" s="4">
        <v>0</v>
      </c>
      <c r="Z29" s="4">
        <v>0</v>
      </c>
      <c r="AA29" s="4">
        <v>0</v>
      </c>
      <c r="AB29" s="4">
        <v>0</v>
      </c>
      <c r="AC29" s="4">
        <v>0</v>
      </c>
      <c r="AD29" s="44">
        <v>0</v>
      </c>
      <c r="AE29" s="44">
        <v>0</v>
      </c>
      <c r="AF29" s="42">
        <v>0</v>
      </c>
      <c r="AG29" s="42">
        <v>0</v>
      </c>
      <c r="AI29" s="78">
        <v>42168</v>
      </c>
      <c r="AJ29" s="78"/>
      <c r="AK29" s="11">
        <v>23</v>
      </c>
      <c r="AL29" s="4">
        <v>0</v>
      </c>
      <c r="AM29" s="4">
        <v>0</v>
      </c>
      <c r="AN29" s="4">
        <v>0</v>
      </c>
      <c r="AO29" s="4">
        <v>0</v>
      </c>
      <c r="AP29" s="4">
        <v>0</v>
      </c>
      <c r="AQ29" s="4">
        <v>0</v>
      </c>
      <c r="AR29" s="4">
        <v>0</v>
      </c>
      <c r="AS29" s="4">
        <v>0</v>
      </c>
      <c r="AT29" s="44">
        <v>0</v>
      </c>
      <c r="AU29" s="62">
        <v>0</v>
      </c>
      <c r="AV29" s="4">
        <v>0</v>
      </c>
      <c r="AW29" s="4">
        <v>0</v>
      </c>
      <c r="AX29" s="4">
        <v>0</v>
      </c>
      <c r="AY29" s="4">
        <v>0</v>
      </c>
      <c r="AZ29" s="4">
        <v>0</v>
      </c>
      <c r="BA29" s="4">
        <v>0</v>
      </c>
      <c r="BB29" s="4">
        <v>0</v>
      </c>
      <c r="BC29" s="4">
        <v>0</v>
      </c>
      <c r="BD29" s="4">
        <v>0</v>
      </c>
      <c r="BE29" s="4">
        <v>0</v>
      </c>
      <c r="BF29" s="4">
        <v>0</v>
      </c>
      <c r="BG29" s="4">
        <v>0</v>
      </c>
      <c r="BH29" s="4">
        <v>0</v>
      </c>
      <c r="BI29" s="4">
        <v>0</v>
      </c>
      <c r="BJ29" s="4">
        <v>0</v>
      </c>
      <c r="BK29" s="4">
        <v>0</v>
      </c>
      <c r="BL29" s="44">
        <v>0</v>
      </c>
      <c r="BM29" s="44">
        <v>0</v>
      </c>
      <c r="BN29" s="42">
        <v>0</v>
      </c>
      <c r="BO29" s="42">
        <v>0</v>
      </c>
    </row>
    <row r="30" spans="1:67" ht="20" customHeight="1" x14ac:dyDescent="0.15">
      <c r="A30" s="78">
        <v>42539</v>
      </c>
      <c r="B30" s="78"/>
      <c r="C30" s="11">
        <v>24</v>
      </c>
      <c r="D30" s="4">
        <v>0</v>
      </c>
      <c r="E30" s="4">
        <v>0</v>
      </c>
      <c r="F30" s="4">
        <v>0</v>
      </c>
      <c r="G30" s="4">
        <v>0</v>
      </c>
      <c r="H30" s="4">
        <v>0</v>
      </c>
      <c r="I30" s="4">
        <v>0</v>
      </c>
      <c r="J30" s="4">
        <v>0</v>
      </c>
      <c r="K30" s="4">
        <v>0</v>
      </c>
      <c r="L30" s="44">
        <v>0</v>
      </c>
      <c r="M30" s="62">
        <v>0</v>
      </c>
      <c r="N30" s="4">
        <v>0</v>
      </c>
      <c r="O30" s="4">
        <v>0</v>
      </c>
      <c r="P30" s="4">
        <v>0</v>
      </c>
      <c r="Q30" s="4">
        <v>0</v>
      </c>
      <c r="R30" s="4">
        <v>0</v>
      </c>
      <c r="S30" s="4">
        <v>0</v>
      </c>
      <c r="T30" s="4">
        <v>0</v>
      </c>
      <c r="U30" s="4">
        <v>0</v>
      </c>
      <c r="V30" s="4">
        <v>0</v>
      </c>
      <c r="W30" s="4">
        <v>0</v>
      </c>
      <c r="X30" s="4">
        <v>0</v>
      </c>
      <c r="Y30" s="4">
        <v>0</v>
      </c>
      <c r="Z30" s="4">
        <v>0</v>
      </c>
      <c r="AA30" s="4">
        <v>0</v>
      </c>
      <c r="AB30" s="4">
        <v>0</v>
      </c>
      <c r="AC30" s="4">
        <v>0</v>
      </c>
      <c r="AD30" s="44">
        <v>0</v>
      </c>
      <c r="AE30" s="44">
        <v>0</v>
      </c>
      <c r="AF30" s="42">
        <v>0</v>
      </c>
      <c r="AG30" s="42">
        <v>0</v>
      </c>
      <c r="AI30" s="78">
        <v>42175</v>
      </c>
      <c r="AJ30" s="78"/>
      <c r="AK30" s="11">
        <v>24</v>
      </c>
      <c r="AL30" s="4">
        <v>0</v>
      </c>
      <c r="AM30" s="4">
        <v>0</v>
      </c>
      <c r="AN30" s="4">
        <v>0</v>
      </c>
      <c r="AO30" s="4">
        <v>0</v>
      </c>
      <c r="AP30" s="4">
        <v>0</v>
      </c>
      <c r="AQ30" s="4">
        <v>0</v>
      </c>
      <c r="AR30" s="4">
        <v>0</v>
      </c>
      <c r="AS30" s="4">
        <v>0</v>
      </c>
      <c r="AT30" s="44">
        <v>0</v>
      </c>
      <c r="AU30" s="62">
        <v>0</v>
      </c>
      <c r="AV30" s="4">
        <v>0</v>
      </c>
      <c r="AW30" s="4">
        <v>0</v>
      </c>
      <c r="AX30" s="4">
        <v>0</v>
      </c>
      <c r="AY30" s="4">
        <v>0</v>
      </c>
      <c r="AZ30" s="4">
        <v>0</v>
      </c>
      <c r="BA30" s="4">
        <v>0</v>
      </c>
      <c r="BB30" s="4">
        <v>0</v>
      </c>
      <c r="BC30" s="4">
        <v>0</v>
      </c>
      <c r="BD30" s="4">
        <v>0</v>
      </c>
      <c r="BE30" s="4">
        <v>0</v>
      </c>
      <c r="BF30" s="4">
        <v>0</v>
      </c>
      <c r="BG30" s="4">
        <v>0</v>
      </c>
      <c r="BH30" s="4">
        <v>0</v>
      </c>
      <c r="BI30" s="4">
        <v>0</v>
      </c>
      <c r="BJ30" s="4">
        <v>0</v>
      </c>
      <c r="BK30" s="4">
        <v>0</v>
      </c>
      <c r="BL30" s="44">
        <v>0</v>
      </c>
      <c r="BM30" s="44">
        <v>0</v>
      </c>
      <c r="BN30" s="42">
        <v>0</v>
      </c>
      <c r="BO30" s="42">
        <v>0</v>
      </c>
    </row>
    <row r="31" spans="1:67" ht="20" customHeight="1" x14ac:dyDescent="0.15">
      <c r="A31" s="78">
        <v>42546</v>
      </c>
      <c r="B31" s="78"/>
      <c r="C31" s="11">
        <v>25</v>
      </c>
      <c r="D31" s="4">
        <v>0</v>
      </c>
      <c r="E31" s="4">
        <v>0</v>
      </c>
      <c r="F31" s="4">
        <v>0</v>
      </c>
      <c r="G31" s="4">
        <v>0</v>
      </c>
      <c r="H31" s="4">
        <v>0</v>
      </c>
      <c r="I31" s="4">
        <v>0</v>
      </c>
      <c r="J31" s="4">
        <v>0</v>
      </c>
      <c r="K31" s="4">
        <v>0</v>
      </c>
      <c r="L31" s="44">
        <v>0</v>
      </c>
      <c r="M31" s="62">
        <v>0</v>
      </c>
      <c r="N31" s="4">
        <v>0</v>
      </c>
      <c r="O31" s="4">
        <v>0</v>
      </c>
      <c r="P31" s="4">
        <v>0</v>
      </c>
      <c r="Q31" s="4">
        <v>0</v>
      </c>
      <c r="R31" s="4">
        <v>0</v>
      </c>
      <c r="S31" s="4">
        <v>0</v>
      </c>
      <c r="T31" s="4">
        <v>0</v>
      </c>
      <c r="U31" s="4">
        <v>0</v>
      </c>
      <c r="V31" s="4">
        <v>0</v>
      </c>
      <c r="W31" s="4">
        <v>0</v>
      </c>
      <c r="X31" s="4">
        <v>0</v>
      </c>
      <c r="Y31" s="4">
        <v>0</v>
      </c>
      <c r="Z31" s="4">
        <v>0</v>
      </c>
      <c r="AA31" s="4">
        <v>0</v>
      </c>
      <c r="AB31" s="4">
        <v>0</v>
      </c>
      <c r="AC31" s="4">
        <v>0</v>
      </c>
      <c r="AD31" s="4">
        <v>0</v>
      </c>
      <c r="AE31" s="4">
        <v>0</v>
      </c>
      <c r="AF31" s="19">
        <v>0</v>
      </c>
      <c r="AG31" s="19">
        <v>0</v>
      </c>
      <c r="AI31" s="78">
        <v>42182</v>
      </c>
      <c r="AJ31" s="78"/>
      <c r="AK31" s="11">
        <v>25</v>
      </c>
      <c r="AL31" s="4">
        <v>0</v>
      </c>
      <c r="AM31" s="4">
        <v>0</v>
      </c>
      <c r="AN31" s="4">
        <v>0</v>
      </c>
      <c r="AO31" s="4">
        <v>0</v>
      </c>
      <c r="AP31" s="4">
        <v>0</v>
      </c>
      <c r="AQ31" s="4">
        <v>0</v>
      </c>
      <c r="AR31" s="4">
        <v>0</v>
      </c>
      <c r="AS31" s="4">
        <v>0</v>
      </c>
      <c r="AT31" s="44">
        <v>0</v>
      </c>
      <c r="AU31" s="62">
        <v>0</v>
      </c>
      <c r="AV31" s="4">
        <v>0</v>
      </c>
      <c r="AW31" s="4">
        <v>0</v>
      </c>
      <c r="AX31" s="4">
        <v>0</v>
      </c>
      <c r="AY31" s="4">
        <v>0</v>
      </c>
      <c r="AZ31" s="4">
        <v>0</v>
      </c>
      <c r="BA31" s="4">
        <v>0</v>
      </c>
      <c r="BB31" s="4">
        <v>0</v>
      </c>
      <c r="BC31" s="4">
        <v>0</v>
      </c>
      <c r="BD31" s="4">
        <v>0</v>
      </c>
      <c r="BE31" s="4">
        <v>0</v>
      </c>
      <c r="BF31" s="4">
        <v>0</v>
      </c>
      <c r="BG31" s="4">
        <v>0</v>
      </c>
      <c r="BH31" s="4">
        <v>0</v>
      </c>
      <c r="BI31" s="4"/>
      <c r="BJ31" s="4">
        <v>0</v>
      </c>
      <c r="BK31" s="4">
        <v>0</v>
      </c>
      <c r="BL31" s="44">
        <v>0</v>
      </c>
      <c r="BM31" s="44">
        <v>0</v>
      </c>
      <c r="BN31" s="19">
        <v>0</v>
      </c>
      <c r="BO31" s="19">
        <v>0</v>
      </c>
    </row>
    <row r="32" spans="1:67" ht="20" customHeight="1" x14ac:dyDescent="0.15">
      <c r="A32" s="78">
        <v>42553</v>
      </c>
      <c r="B32" s="78"/>
      <c r="C32" s="11">
        <v>26</v>
      </c>
      <c r="D32" s="4">
        <v>0</v>
      </c>
      <c r="E32" s="4">
        <v>0</v>
      </c>
      <c r="F32" s="4">
        <v>0</v>
      </c>
      <c r="G32" s="4">
        <v>0</v>
      </c>
      <c r="H32" s="4">
        <v>0</v>
      </c>
      <c r="I32" s="4">
        <v>0</v>
      </c>
      <c r="J32" s="4">
        <v>0</v>
      </c>
      <c r="K32" s="4">
        <v>0</v>
      </c>
      <c r="L32" s="44">
        <v>0</v>
      </c>
      <c r="M32" s="62">
        <v>0</v>
      </c>
      <c r="N32" s="4">
        <v>0</v>
      </c>
      <c r="O32" s="4">
        <v>0</v>
      </c>
      <c r="P32" s="4">
        <v>0</v>
      </c>
      <c r="Q32" s="4">
        <v>0</v>
      </c>
      <c r="R32" s="4">
        <v>0</v>
      </c>
      <c r="S32" s="4">
        <v>0</v>
      </c>
      <c r="T32" s="4">
        <v>0</v>
      </c>
      <c r="U32" s="4">
        <v>0</v>
      </c>
      <c r="V32" s="4">
        <v>0</v>
      </c>
      <c r="W32" s="4">
        <v>0</v>
      </c>
      <c r="X32" s="4">
        <v>0</v>
      </c>
      <c r="Y32" s="4">
        <v>0</v>
      </c>
      <c r="Z32" s="4">
        <v>0</v>
      </c>
      <c r="AA32" s="4">
        <v>0</v>
      </c>
      <c r="AB32" s="4">
        <v>0</v>
      </c>
      <c r="AC32" s="4">
        <v>0</v>
      </c>
      <c r="AD32" s="4">
        <v>0</v>
      </c>
      <c r="AE32" s="4">
        <v>0</v>
      </c>
      <c r="AF32" s="19">
        <v>0</v>
      </c>
      <c r="AG32" s="19">
        <v>0</v>
      </c>
      <c r="AI32" s="78">
        <v>42189</v>
      </c>
      <c r="AJ32" s="78"/>
      <c r="AK32" s="11">
        <v>26</v>
      </c>
      <c r="AL32" s="4">
        <v>0</v>
      </c>
      <c r="AM32" s="4">
        <v>0</v>
      </c>
      <c r="AN32" s="4">
        <v>0</v>
      </c>
      <c r="AO32" s="4">
        <v>0</v>
      </c>
      <c r="AP32" s="4">
        <v>0</v>
      </c>
      <c r="AQ32" s="4">
        <v>0</v>
      </c>
      <c r="AR32" s="4">
        <v>0</v>
      </c>
      <c r="AS32" s="4">
        <v>0</v>
      </c>
      <c r="AT32" s="44">
        <v>0</v>
      </c>
      <c r="AU32" s="62">
        <v>0</v>
      </c>
      <c r="AV32" s="4">
        <v>0</v>
      </c>
      <c r="AW32" s="4">
        <v>0</v>
      </c>
      <c r="AX32" s="4">
        <v>0</v>
      </c>
      <c r="AY32" s="4">
        <v>0</v>
      </c>
      <c r="AZ32" s="4">
        <v>0</v>
      </c>
      <c r="BA32" s="4">
        <v>0</v>
      </c>
      <c r="BB32" s="4">
        <v>0</v>
      </c>
      <c r="BC32" s="4">
        <v>0</v>
      </c>
      <c r="BD32" s="4">
        <v>0</v>
      </c>
      <c r="BE32" s="4">
        <v>0</v>
      </c>
      <c r="BF32" s="4">
        <v>0</v>
      </c>
      <c r="BG32" s="4">
        <v>0</v>
      </c>
      <c r="BH32" s="4">
        <v>0</v>
      </c>
      <c r="BI32" s="4">
        <v>0</v>
      </c>
      <c r="BJ32" s="4">
        <v>0</v>
      </c>
      <c r="BK32" s="4">
        <v>0</v>
      </c>
      <c r="BL32" s="44">
        <v>0</v>
      </c>
      <c r="BM32" s="44">
        <v>0</v>
      </c>
      <c r="BN32" s="19">
        <v>0</v>
      </c>
      <c r="BO32" s="19">
        <v>0</v>
      </c>
    </row>
    <row r="33" spans="1:67" ht="20" customHeight="1" x14ac:dyDescent="0.15">
      <c r="A33" s="78">
        <v>42560</v>
      </c>
      <c r="B33" s="78"/>
      <c r="C33" s="11">
        <v>27</v>
      </c>
      <c r="D33" s="4">
        <v>0</v>
      </c>
      <c r="E33" s="4">
        <v>0</v>
      </c>
      <c r="F33" s="4">
        <v>0</v>
      </c>
      <c r="G33" s="4">
        <v>0</v>
      </c>
      <c r="H33" s="4">
        <v>0</v>
      </c>
      <c r="I33" s="4">
        <v>0</v>
      </c>
      <c r="J33" s="4">
        <v>0</v>
      </c>
      <c r="K33" s="4">
        <v>0</v>
      </c>
      <c r="L33" s="44">
        <v>0</v>
      </c>
      <c r="M33" s="62">
        <v>0</v>
      </c>
      <c r="N33" s="4">
        <v>0</v>
      </c>
      <c r="O33" s="4">
        <v>0</v>
      </c>
      <c r="P33" s="4">
        <v>0</v>
      </c>
      <c r="Q33" s="4">
        <v>0</v>
      </c>
      <c r="R33" s="4">
        <v>0</v>
      </c>
      <c r="S33" s="4">
        <v>0</v>
      </c>
      <c r="T33" s="4">
        <v>0</v>
      </c>
      <c r="U33" s="4">
        <v>0</v>
      </c>
      <c r="V33" s="4">
        <v>0</v>
      </c>
      <c r="W33" s="4">
        <v>0</v>
      </c>
      <c r="X33" s="4">
        <v>0</v>
      </c>
      <c r="Y33" s="4">
        <v>0</v>
      </c>
      <c r="Z33" s="4">
        <v>0</v>
      </c>
      <c r="AA33" s="4">
        <v>0</v>
      </c>
      <c r="AB33" s="4">
        <v>0</v>
      </c>
      <c r="AC33" s="4">
        <v>0</v>
      </c>
      <c r="AD33" s="4">
        <v>0</v>
      </c>
      <c r="AE33" s="4">
        <v>0</v>
      </c>
      <c r="AF33" s="19">
        <v>0</v>
      </c>
      <c r="AG33" s="19">
        <v>0</v>
      </c>
      <c r="AI33" s="78">
        <v>42196</v>
      </c>
      <c r="AJ33" s="78"/>
      <c r="AK33" s="11">
        <v>27</v>
      </c>
      <c r="AL33" s="4">
        <v>0</v>
      </c>
      <c r="AM33" s="4">
        <v>0</v>
      </c>
      <c r="AN33" s="4">
        <v>0</v>
      </c>
      <c r="AO33" s="4">
        <v>0</v>
      </c>
      <c r="AP33" s="4">
        <v>0</v>
      </c>
      <c r="AQ33" s="4">
        <v>0</v>
      </c>
      <c r="AR33" s="4">
        <v>0</v>
      </c>
      <c r="AS33" s="4">
        <v>0</v>
      </c>
      <c r="AT33" s="44">
        <v>0</v>
      </c>
      <c r="AU33" s="62">
        <v>0</v>
      </c>
      <c r="AV33" s="4">
        <v>0</v>
      </c>
      <c r="AW33" s="4">
        <v>0</v>
      </c>
      <c r="AX33" s="4">
        <v>0</v>
      </c>
      <c r="AY33" s="4">
        <v>0</v>
      </c>
      <c r="AZ33" s="4">
        <v>0</v>
      </c>
      <c r="BA33" s="4">
        <v>0</v>
      </c>
      <c r="BB33" s="4">
        <v>0</v>
      </c>
      <c r="BC33" s="4">
        <v>0</v>
      </c>
      <c r="BD33" s="4">
        <v>0</v>
      </c>
      <c r="BE33" s="4">
        <v>0</v>
      </c>
      <c r="BF33" s="4">
        <v>0</v>
      </c>
      <c r="BG33" s="4">
        <v>0</v>
      </c>
      <c r="BH33" s="4">
        <v>0</v>
      </c>
      <c r="BI33" s="4">
        <v>0</v>
      </c>
      <c r="BJ33" s="4">
        <v>0</v>
      </c>
      <c r="BK33" s="4">
        <v>0</v>
      </c>
      <c r="BL33" s="44">
        <v>0</v>
      </c>
      <c r="BM33" s="44">
        <v>0</v>
      </c>
      <c r="BN33" s="19">
        <v>0</v>
      </c>
      <c r="BO33" s="19">
        <v>0</v>
      </c>
    </row>
    <row r="34" spans="1:67" ht="20" customHeight="1" x14ac:dyDescent="0.15">
      <c r="A34" s="78">
        <v>42567</v>
      </c>
      <c r="B34" s="78"/>
      <c r="C34" s="11">
        <v>28</v>
      </c>
      <c r="D34" s="4">
        <v>0</v>
      </c>
      <c r="E34" s="4">
        <v>0</v>
      </c>
      <c r="F34" s="4">
        <v>0</v>
      </c>
      <c r="G34" s="4">
        <v>0</v>
      </c>
      <c r="H34" s="4">
        <v>0</v>
      </c>
      <c r="I34" s="4">
        <v>0</v>
      </c>
      <c r="J34" s="4">
        <v>0</v>
      </c>
      <c r="K34" s="4">
        <v>0</v>
      </c>
      <c r="L34" s="44">
        <v>0</v>
      </c>
      <c r="M34" s="62">
        <v>0</v>
      </c>
      <c r="N34" s="4">
        <v>0</v>
      </c>
      <c r="O34" s="4">
        <v>0</v>
      </c>
      <c r="P34" s="4">
        <v>0</v>
      </c>
      <c r="Q34" s="4">
        <v>0</v>
      </c>
      <c r="R34" s="4">
        <v>0</v>
      </c>
      <c r="S34" s="4">
        <v>0</v>
      </c>
      <c r="T34" s="4">
        <v>0</v>
      </c>
      <c r="U34" s="4">
        <v>0</v>
      </c>
      <c r="V34" s="4">
        <v>0</v>
      </c>
      <c r="W34" s="4">
        <v>0</v>
      </c>
      <c r="X34" s="4">
        <v>0</v>
      </c>
      <c r="Y34" s="4">
        <v>0</v>
      </c>
      <c r="Z34" s="4">
        <v>0</v>
      </c>
      <c r="AA34" s="4">
        <v>0</v>
      </c>
      <c r="AB34" s="4">
        <v>0</v>
      </c>
      <c r="AC34" s="4">
        <v>0</v>
      </c>
      <c r="AD34" s="4">
        <v>0</v>
      </c>
      <c r="AE34" s="4">
        <v>0</v>
      </c>
      <c r="AF34" s="19">
        <v>0</v>
      </c>
      <c r="AG34" s="19">
        <v>0</v>
      </c>
      <c r="AI34" s="78">
        <v>42203</v>
      </c>
      <c r="AJ34" s="78"/>
      <c r="AK34" s="11">
        <v>28</v>
      </c>
      <c r="AL34" s="4">
        <v>0</v>
      </c>
      <c r="AM34" s="4">
        <v>0</v>
      </c>
      <c r="AN34" s="4">
        <v>0</v>
      </c>
      <c r="AO34" s="4">
        <v>0</v>
      </c>
      <c r="AP34" s="4">
        <v>0</v>
      </c>
      <c r="AQ34" s="4">
        <v>0</v>
      </c>
      <c r="AR34" s="4">
        <v>0</v>
      </c>
      <c r="AS34" s="4">
        <v>0</v>
      </c>
      <c r="AT34" s="44">
        <v>0</v>
      </c>
      <c r="AU34" s="62">
        <v>0</v>
      </c>
      <c r="AV34" s="4">
        <v>0</v>
      </c>
      <c r="AW34" s="4">
        <v>0</v>
      </c>
      <c r="AX34" s="4">
        <v>0</v>
      </c>
      <c r="AY34" s="4">
        <v>0</v>
      </c>
      <c r="AZ34" s="4">
        <v>0</v>
      </c>
      <c r="BA34" s="4">
        <v>0</v>
      </c>
      <c r="BB34" s="4">
        <v>0</v>
      </c>
      <c r="BC34" s="4">
        <v>0</v>
      </c>
      <c r="BD34" s="4">
        <v>0</v>
      </c>
      <c r="BE34" s="4">
        <v>0</v>
      </c>
      <c r="BF34" s="4">
        <v>0</v>
      </c>
      <c r="BG34" s="4">
        <v>0</v>
      </c>
      <c r="BH34" s="4">
        <v>0</v>
      </c>
      <c r="BI34" s="4">
        <v>0</v>
      </c>
      <c r="BJ34" s="4">
        <v>0</v>
      </c>
      <c r="BK34" s="4">
        <v>0</v>
      </c>
      <c r="BL34" s="44">
        <v>0</v>
      </c>
      <c r="BM34" s="44">
        <v>0</v>
      </c>
      <c r="BN34" s="19">
        <v>0</v>
      </c>
      <c r="BO34" s="19">
        <v>0</v>
      </c>
    </row>
    <row r="35" spans="1:67" ht="20" customHeight="1" x14ac:dyDescent="0.15">
      <c r="A35" s="78">
        <v>42574</v>
      </c>
      <c r="B35" s="78"/>
      <c r="C35" s="11">
        <v>29</v>
      </c>
      <c r="D35" s="4">
        <v>0</v>
      </c>
      <c r="E35" s="4">
        <v>0</v>
      </c>
      <c r="F35" s="4">
        <v>0</v>
      </c>
      <c r="G35" s="4">
        <v>0</v>
      </c>
      <c r="H35" s="4">
        <v>0</v>
      </c>
      <c r="I35" s="4">
        <v>0</v>
      </c>
      <c r="J35" s="4">
        <v>0</v>
      </c>
      <c r="K35" s="4">
        <v>0</v>
      </c>
      <c r="L35" s="44">
        <v>0</v>
      </c>
      <c r="M35" s="62">
        <v>0</v>
      </c>
      <c r="N35" s="4">
        <v>0</v>
      </c>
      <c r="O35" s="4">
        <v>0</v>
      </c>
      <c r="P35" s="4">
        <v>0</v>
      </c>
      <c r="Q35" s="4">
        <v>0</v>
      </c>
      <c r="R35" s="4">
        <v>0</v>
      </c>
      <c r="S35" s="4">
        <v>0</v>
      </c>
      <c r="T35" s="4">
        <v>0</v>
      </c>
      <c r="U35" s="4">
        <v>0</v>
      </c>
      <c r="V35" s="4">
        <v>0</v>
      </c>
      <c r="W35" s="4">
        <v>0</v>
      </c>
      <c r="X35" s="4">
        <v>0</v>
      </c>
      <c r="Y35" s="4">
        <v>0</v>
      </c>
      <c r="Z35" s="4">
        <v>0</v>
      </c>
      <c r="AA35" s="4">
        <v>0</v>
      </c>
      <c r="AB35" s="4">
        <v>0</v>
      </c>
      <c r="AC35" s="4">
        <v>0</v>
      </c>
      <c r="AD35" s="4">
        <v>0</v>
      </c>
      <c r="AE35" s="4">
        <v>0</v>
      </c>
      <c r="AF35" s="19">
        <v>0</v>
      </c>
      <c r="AG35" s="19">
        <v>0</v>
      </c>
      <c r="AI35" s="78">
        <v>42210</v>
      </c>
      <c r="AJ35" s="78"/>
      <c r="AK35" s="11">
        <v>29</v>
      </c>
      <c r="AL35" s="4">
        <v>0</v>
      </c>
      <c r="AM35" s="4">
        <v>0</v>
      </c>
      <c r="AN35" s="4">
        <v>0</v>
      </c>
      <c r="AO35" s="4">
        <v>0</v>
      </c>
      <c r="AP35" s="4">
        <v>0</v>
      </c>
      <c r="AQ35" s="4">
        <v>0</v>
      </c>
      <c r="AR35" s="4">
        <v>0</v>
      </c>
      <c r="AS35" s="4">
        <v>0</v>
      </c>
      <c r="AT35" s="44">
        <v>0</v>
      </c>
      <c r="AU35" s="62">
        <v>0</v>
      </c>
      <c r="AV35" s="4">
        <v>0</v>
      </c>
      <c r="AW35" s="4">
        <v>0</v>
      </c>
      <c r="AX35" s="4">
        <v>0</v>
      </c>
      <c r="AY35" s="4">
        <v>0</v>
      </c>
      <c r="AZ35" s="4">
        <v>0</v>
      </c>
      <c r="BA35" s="4">
        <v>0</v>
      </c>
      <c r="BB35" s="4">
        <v>0</v>
      </c>
      <c r="BC35" s="4">
        <v>0</v>
      </c>
      <c r="BD35" s="4">
        <v>0</v>
      </c>
      <c r="BE35" s="4">
        <v>0</v>
      </c>
      <c r="BF35" s="4">
        <v>0</v>
      </c>
      <c r="BG35" s="4">
        <v>0</v>
      </c>
      <c r="BH35" s="4">
        <v>0</v>
      </c>
      <c r="BI35" s="4">
        <v>0</v>
      </c>
      <c r="BJ35" s="4">
        <v>0</v>
      </c>
      <c r="BK35" s="4">
        <v>0</v>
      </c>
      <c r="BL35" s="44">
        <v>0</v>
      </c>
      <c r="BM35" s="44">
        <v>0</v>
      </c>
      <c r="BN35" s="19">
        <v>0</v>
      </c>
      <c r="BO35" s="19">
        <v>0</v>
      </c>
    </row>
    <row r="36" spans="1:67" ht="20" customHeight="1" x14ac:dyDescent="0.15">
      <c r="A36" s="78">
        <v>42581</v>
      </c>
      <c r="B36" s="78"/>
      <c r="C36" s="11">
        <v>30</v>
      </c>
      <c r="D36" s="4">
        <v>0</v>
      </c>
      <c r="E36" s="4">
        <v>0</v>
      </c>
      <c r="F36" s="4">
        <v>0</v>
      </c>
      <c r="G36" s="4">
        <v>0</v>
      </c>
      <c r="H36" s="4">
        <v>0</v>
      </c>
      <c r="I36" s="4">
        <v>0</v>
      </c>
      <c r="J36" s="4">
        <v>0</v>
      </c>
      <c r="K36" s="4">
        <v>0</v>
      </c>
      <c r="L36" s="44">
        <v>0</v>
      </c>
      <c r="M36" s="62">
        <v>0</v>
      </c>
      <c r="N36" s="4">
        <v>0</v>
      </c>
      <c r="O36" s="4">
        <v>0</v>
      </c>
      <c r="P36" s="4">
        <v>0</v>
      </c>
      <c r="Q36" s="4">
        <v>0</v>
      </c>
      <c r="R36" s="4">
        <v>0</v>
      </c>
      <c r="S36" s="4">
        <v>0</v>
      </c>
      <c r="T36" s="4">
        <v>0</v>
      </c>
      <c r="U36" s="4">
        <v>0</v>
      </c>
      <c r="V36" s="4">
        <v>0</v>
      </c>
      <c r="W36" s="4">
        <v>0</v>
      </c>
      <c r="X36" s="4">
        <v>0</v>
      </c>
      <c r="Y36" s="4">
        <v>0</v>
      </c>
      <c r="Z36" s="4">
        <v>0</v>
      </c>
      <c r="AA36" s="4">
        <v>0</v>
      </c>
      <c r="AB36" s="4">
        <v>0</v>
      </c>
      <c r="AC36" s="4">
        <v>0</v>
      </c>
      <c r="AD36" s="4">
        <v>0</v>
      </c>
      <c r="AE36" s="4">
        <v>0</v>
      </c>
      <c r="AF36" s="19">
        <v>0</v>
      </c>
      <c r="AG36" s="19">
        <v>0</v>
      </c>
      <c r="AI36" s="78">
        <v>42217</v>
      </c>
      <c r="AJ36" s="78"/>
      <c r="AK36" s="11">
        <v>30</v>
      </c>
      <c r="AL36" s="4">
        <v>0</v>
      </c>
      <c r="AM36" s="4">
        <v>0</v>
      </c>
      <c r="AN36" s="4">
        <v>0</v>
      </c>
      <c r="AO36" s="4">
        <v>0</v>
      </c>
      <c r="AP36" s="4">
        <v>0</v>
      </c>
      <c r="AQ36" s="4">
        <v>0</v>
      </c>
      <c r="AR36" s="4">
        <v>0</v>
      </c>
      <c r="AS36" s="4">
        <v>0</v>
      </c>
      <c r="AT36" s="44">
        <v>0</v>
      </c>
      <c r="AU36" s="62">
        <v>0</v>
      </c>
      <c r="AV36" s="4">
        <v>0</v>
      </c>
      <c r="AW36" s="4">
        <v>0</v>
      </c>
      <c r="AX36" s="4">
        <v>0</v>
      </c>
      <c r="AY36" s="4">
        <v>0</v>
      </c>
      <c r="AZ36" s="4">
        <v>0</v>
      </c>
      <c r="BA36" s="4">
        <v>0</v>
      </c>
      <c r="BB36" s="4">
        <v>0</v>
      </c>
      <c r="BC36" s="4">
        <v>0</v>
      </c>
      <c r="BD36" s="4">
        <v>0</v>
      </c>
      <c r="BE36" s="4">
        <v>0</v>
      </c>
      <c r="BF36" s="4">
        <v>0</v>
      </c>
      <c r="BG36" s="4">
        <v>0</v>
      </c>
      <c r="BH36" s="4">
        <v>0</v>
      </c>
      <c r="BI36" s="4">
        <v>0</v>
      </c>
      <c r="BJ36" s="4">
        <v>0</v>
      </c>
      <c r="BK36" s="4">
        <v>0</v>
      </c>
      <c r="BL36" s="44">
        <v>0</v>
      </c>
      <c r="BM36" s="44">
        <v>0</v>
      </c>
      <c r="BN36" s="19">
        <v>0</v>
      </c>
      <c r="BO36" s="19">
        <v>0</v>
      </c>
    </row>
    <row r="37" spans="1:67" ht="20" customHeight="1" x14ac:dyDescent="0.15">
      <c r="A37" s="78">
        <v>42588</v>
      </c>
      <c r="B37" s="78"/>
      <c r="C37" s="11">
        <v>31</v>
      </c>
      <c r="D37" s="4">
        <v>0</v>
      </c>
      <c r="E37" s="4">
        <v>0</v>
      </c>
      <c r="F37" s="4">
        <v>0</v>
      </c>
      <c r="G37" s="4">
        <v>0</v>
      </c>
      <c r="H37" s="4">
        <v>0</v>
      </c>
      <c r="I37" s="4">
        <v>0</v>
      </c>
      <c r="J37" s="4">
        <v>0</v>
      </c>
      <c r="K37" s="4">
        <v>0</v>
      </c>
      <c r="L37" s="44">
        <v>0</v>
      </c>
      <c r="M37" s="62">
        <v>0</v>
      </c>
      <c r="N37" s="4">
        <v>0</v>
      </c>
      <c r="O37" s="4">
        <v>0</v>
      </c>
      <c r="P37" s="4">
        <v>0</v>
      </c>
      <c r="Q37" s="4">
        <v>0</v>
      </c>
      <c r="R37" s="4">
        <v>0</v>
      </c>
      <c r="S37" s="4">
        <v>0</v>
      </c>
      <c r="T37" s="4">
        <v>0</v>
      </c>
      <c r="U37" s="4">
        <v>0</v>
      </c>
      <c r="V37" s="4">
        <v>0</v>
      </c>
      <c r="W37" s="4">
        <v>0</v>
      </c>
      <c r="X37" s="4">
        <v>0</v>
      </c>
      <c r="Y37" s="4">
        <v>0</v>
      </c>
      <c r="Z37" s="4">
        <v>0</v>
      </c>
      <c r="AA37" s="4">
        <v>0</v>
      </c>
      <c r="AB37" s="4">
        <v>0</v>
      </c>
      <c r="AC37" s="4">
        <v>0</v>
      </c>
      <c r="AD37" s="4">
        <v>0</v>
      </c>
      <c r="AE37" s="4">
        <v>0</v>
      </c>
      <c r="AF37" s="19">
        <v>0</v>
      </c>
      <c r="AG37" s="19">
        <v>0</v>
      </c>
      <c r="AI37" s="78">
        <v>42224</v>
      </c>
      <c r="AJ37" s="78"/>
      <c r="AK37" s="11">
        <v>31</v>
      </c>
      <c r="AL37" s="4">
        <v>0</v>
      </c>
      <c r="AM37" s="4">
        <v>0</v>
      </c>
      <c r="AN37" s="4">
        <v>0</v>
      </c>
      <c r="AO37" s="4">
        <v>0</v>
      </c>
      <c r="AP37" s="4">
        <v>0</v>
      </c>
      <c r="AQ37" s="4">
        <v>0</v>
      </c>
      <c r="AR37" s="4">
        <v>0</v>
      </c>
      <c r="AS37" s="4">
        <v>0</v>
      </c>
      <c r="AT37" s="44">
        <v>0</v>
      </c>
      <c r="AU37" s="62">
        <v>0</v>
      </c>
      <c r="AV37" s="4">
        <v>0</v>
      </c>
      <c r="AW37" s="4">
        <v>0</v>
      </c>
      <c r="AX37" s="4">
        <v>0</v>
      </c>
      <c r="AY37" s="4">
        <v>0</v>
      </c>
      <c r="AZ37" s="4">
        <v>0</v>
      </c>
      <c r="BA37" s="4">
        <v>0</v>
      </c>
      <c r="BB37" s="4">
        <v>0</v>
      </c>
      <c r="BC37" s="4">
        <v>0</v>
      </c>
      <c r="BD37" s="4">
        <v>0</v>
      </c>
      <c r="BE37" s="4">
        <v>0</v>
      </c>
      <c r="BF37" s="4">
        <v>0</v>
      </c>
      <c r="BG37" s="4">
        <v>0</v>
      </c>
      <c r="BH37" s="4">
        <v>0</v>
      </c>
      <c r="BI37" s="4">
        <v>0</v>
      </c>
      <c r="BJ37" s="4">
        <v>0</v>
      </c>
      <c r="BK37" s="4">
        <v>0</v>
      </c>
      <c r="BL37" s="44">
        <v>0</v>
      </c>
      <c r="BM37" s="44">
        <v>0</v>
      </c>
      <c r="BN37" s="19">
        <v>0</v>
      </c>
      <c r="BO37" s="19">
        <v>0</v>
      </c>
    </row>
    <row r="38" spans="1:67" ht="20" customHeight="1" x14ac:dyDescent="0.15">
      <c r="A38" s="78">
        <v>42595</v>
      </c>
      <c r="B38" s="78"/>
      <c r="C38" s="3">
        <v>32</v>
      </c>
      <c r="D38" s="4">
        <v>0</v>
      </c>
      <c r="E38" s="4">
        <v>0</v>
      </c>
      <c r="F38" s="4">
        <v>0</v>
      </c>
      <c r="G38" s="4">
        <v>0</v>
      </c>
      <c r="H38" s="4">
        <v>0</v>
      </c>
      <c r="I38" s="4">
        <v>0</v>
      </c>
      <c r="J38" s="4">
        <v>0</v>
      </c>
      <c r="K38" s="4">
        <v>0</v>
      </c>
      <c r="L38" s="44">
        <v>0</v>
      </c>
      <c r="M38" s="62">
        <v>0</v>
      </c>
      <c r="N38" s="4">
        <v>0</v>
      </c>
      <c r="O38" s="4">
        <v>0</v>
      </c>
      <c r="P38" s="4">
        <v>0</v>
      </c>
      <c r="Q38" s="4">
        <v>0</v>
      </c>
      <c r="R38" s="4">
        <v>0</v>
      </c>
      <c r="S38" s="4">
        <v>0</v>
      </c>
      <c r="T38" s="4">
        <v>0</v>
      </c>
      <c r="U38" s="4">
        <v>0</v>
      </c>
      <c r="V38" s="4">
        <v>0</v>
      </c>
      <c r="W38" s="4">
        <v>0</v>
      </c>
      <c r="X38" s="4">
        <v>0</v>
      </c>
      <c r="Y38" s="4">
        <v>0</v>
      </c>
      <c r="Z38" s="4">
        <v>0</v>
      </c>
      <c r="AA38" s="4">
        <v>0</v>
      </c>
      <c r="AB38" s="4">
        <v>0</v>
      </c>
      <c r="AC38" s="4">
        <v>0</v>
      </c>
      <c r="AD38" s="4">
        <v>0</v>
      </c>
      <c r="AE38" s="4">
        <v>0</v>
      </c>
      <c r="AF38" s="19">
        <v>0</v>
      </c>
      <c r="AG38" s="19">
        <v>0</v>
      </c>
      <c r="AI38" s="78">
        <v>42231</v>
      </c>
      <c r="AJ38" s="78">
        <v>42227</v>
      </c>
      <c r="AK38" s="11">
        <v>32</v>
      </c>
      <c r="AL38" s="4">
        <v>47000.5</v>
      </c>
      <c r="AM38" s="4">
        <v>5833.9</v>
      </c>
      <c r="AN38" s="4">
        <v>0</v>
      </c>
      <c r="AO38" s="4">
        <v>0</v>
      </c>
      <c r="AP38" s="4">
        <v>0</v>
      </c>
      <c r="AQ38" s="4">
        <v>0</v>
      </c>
      <c r="AR38" s="4">
        <v>0</v>
      </c>
      <c r="AS38" s="4">
        <v>0</v>
      </c>
      <c r="AT38" s="44">
        <v>0</v>
      </c>
      <c r="AU38" s="62">
        <v>52834.400000000001</v>
      </c>
      <c r="AV38" s="4">
        <v>25398.400000000001</v>
      </c>
      <c r="AW38" s="4">
        <v>99.911615999999995</v>
      </c>
      <c r="AX38" s="4">
        <v>754.4</v>
      </c>
      <c r="AY38" s="4">
        <v>125</v>
      </c>
      <c r="AZ38" s="4">
        <v>0</v>
      </c>
      <c r="BA38" s="4">
        <v>0</v>
      </c>
      <c r="BB38" s="4">
        <v>0</v>
      </c>
      <c r="BC38" s="4">
        <v>0</v>
      </c>
      <c r="BD38" s="4">
        <v>0</v>
      </c>
      <c r="BE38" s="4">
        <v>0</v>
      </c>
      <c r="BF38" s="4">
        <v>0</v>
      </c>
      <c r="BG38" s="4">
        <v>0</v>
      </c>
      <c r="BH38" s="4">
        <v>0</v>
      </c>
      <c r="BI38" s="4">
        <v>0</v>
      </c>
      <c r="BJ38" s="4">
        <v>0</v>
      </c>
      <c r="BK38" s="4">
        <v>0</v>
      </c>
      <c r="BL38" s="44">
        <v>0</v>
      </c>
      <c r="BM38" s="44">
        <v>0</v>
      </c>
      <c r="BN38" s="19">
        <v>26152.800000000003</v>
      </c>
      <c r="BO38" s="19">
        <v>100.63531200538374</v>
      </c>
    </row>
    <row r="39" spans="1:67" ht="20" customHeight="1" x14ac:dyDescent="0.15">
      <c r="A39" s="78">
        <v>42602</v>
      </c>
      <c r="B39" s="78"/>
      <c r="C39" s="11">
        <v>33</v>
      </c>
      <c r="D39" s="4">
        <v>0</v>
      </c>
      <c r="E39" s="4">
        <v>0</v>
      </c>
      <c r="F39" s="4">
        <v>0</v>
      </c>
      <c r="G39" s="4">
        <v>0</v>
      </c>
      <c r="H39" s="4">
        <v>0</v>
      </c>
      <c r="I39" s="4">
        <v>0</v>
      </c>
      <c r="J39" s="4">
        <v>0</v>
      </c>
      <c r="K39" s="4">
        <v>0</v>
      </c>
      <c r="L39" s="44">
        <v>0</v>
      </c>
      <c r="M39" s="62">
        <v>0</v>
      </c>
      <c r="N39" s="4">
        <v>0</v>
      </c>
      <c r="O39" s="4">
        <v>0</v>
      </c>
      <c r="P39" s="4">
        <v>0</v>
      </c>
      <c r="Q39" s="4">
        <v>0</v>
      </c>
      <c r="R39" s="4">
        <v>0</v>
      </c>
      <c r="S39" s="4">
        <v>0</v>
      </c>
      <c r="T39" s="4">
        <v>0</v>
      </c>
      <c r="U39" s="4">
        <v>0</v>
      </c>
      <c r="V39" s="4">
        <v>0</v>
      </c>
      <c r="W39" s="4">
        <v>0</v>
      </c>
      <c r="X39" s="4">
        <v>0</v>
      </c>
      <c r="Y39" s="4">
        <v>0</v>
      </c>
      <c r="Z39" s="4">
        <v>0</v>
      </c>
      <c r="AA39" s="4">
        <v>0</v>
      </c>
      <c r="AB39" s="4">
        <v>0</v>
      </c>
      <c r="AC39" s="4">
        <v>0</v>
      </c>
      <c r="AD39" s="4">
        <v>0</v>
      </c>
      <c r="AE39" s="4">
        <v>0</v>
      </c>
      <c r="AF39" s="19">
        <v>0</v>
      </c>
      <c r="AG39" s="19">
        <v>0</v>
      </c>
      <c r="AI39" s="78">
        <v>42238</v>
      </c>
      <c r="AJ39" s="78">
        <v>42237</v>
      </c>
      <c r="AK39" s="11">
        <v>33</v>
      </c>
      <c r="AL39" s="4">
        <v>32476.400000000001</v>
      </c>
      <c r="AM39" s="4">
        <v>1239.9000000000001</v>
      </c>
      <c r="AN39" s="4">
        <v>0</v>
      </c>
      <c r="AO39" s="4">
        <v>0</v>
      </c>
      <c r="AP39" s="4">
        <v>0</v>
      </c>
      <c r="AQ39" s="4">
        <v>0</v>
      </c>
      <c r="AR39" s="4">
        <v>0</v>
      </c>
      <c r="AS39" s="4">
        <v>0</v>
      </c>
      <c r="AT39" s="44">
        <v>0</v>
      </c>
      <c r="AU39" s="62">
        <v>33716.300000000003</v>
      </c>
      <c r="AV39" s="4">
        <v>12438.8</v>
      </c>
      <c r="AW39" s="4">
        <v>102.34489600000001</v>
      </c>
      <c r="AX39" s="4">
        <v>1239.9000000000001</v>
      </c>
      <c r="AY39" s="4">
        <v>85.716911999999994</v>
      </c>
      <c r="AZ39" s="4">
        <v>0</v>
      </c>
      <c r="BA39" s="4">
        <v>0</v>
      </c>
      <c r="BB39" s="4">
        <v>0</v>
      </c>
      <c r="BC39" s="4">
        <v>0</v>
      </c>
      <c r="BD39" s="4">
        <v>0</v>
      </c>
      <c r="BE39" s="4">
        <v>0</v>
      </c>
      <c r="BF39" s="4">
        <v>0</v>
      </c>
      <c r="BG39" s="4">
        <v>0</v>
      </c>
      <c r="BH39" s="4">
        <v>0</v>
      </c>
      <c r="BI39" s="4">
        <v>0</v>
      </c>
      <c r="BJ39" s="4">
        <v>0</v>
      </c>
      <c r="BK39" s="4">
        <v>0</v>
      </c>
      <c r="BL39" s="44">
        <v>0</v>
      </c>
      <c r="BM39" s="44">
        <v>0</v>
      </c>
      <c r="BN39" s="19">
        <v>13678.699999999999</v>
      </c>
      <c r="BO39" s="19">
        <v>100.83765939406524</v>
      </c>
    </row>
    <row r="40" spans="1:67" ht="20" customHeight="1" x14ac:dyDescent="0.15">
      <c r="A40" s="78">
        <v>42609</v>
      </c>
      <c r="B40" s="78"/>
      <c r="C40" s="11">
        <v>34</v>
      </c>
      <c r="D40" s="4">
        <v>0</v>
      </c>
      <c r="E40" s="4">
        <v>0</v>
      </c>
      <c r="F40" s="4">
        <v>0</v>
      </c>
      <c r="G40" s="4">
        <v>0</v>
      </c>
      <c r="H40" s="4">
        <v>0</v>
      </c>
      <c r="I40" s="4">
        <v>0</v>
      </c>
      <c r="J40" s="4">
        <v>0</v>
      </c>
      <c r="K40" s="4">
        <v>0</v>
      </c>
      <c r="L40" s="44">
        <v>0</v>
      </c>
      <c r="M40" s="62">
        <v>0</v>
      </c>
      <c r="N40" s="4">
        <v>0</v>
      </c>
      <c r="O40" s="4">
        <v>0</v>
      </c>
      <c r="P40" s="4">
        <v>0</v>
      </c>
      <c r="Q40" s="4">
        <v>0</v>
      </c>
      <c r="R40" s="4">
        <v>0</v>
      </c>
      <c r="S40" s="4">
        <v>0</v>
      </c>
      <c r="T40" s="4">
        <v>0</v>
      </c>
      <c r="U40" s="4">
        <v>0</v>
      </c>
      <c r="V40" s="4">
        <v>0</v>
      </c>
      <c r="W40" s="4">
        <v>0</v>
      </c>
      <c r="X40" s="4">
        <v>0</v>
      </c>
      <c r="Y40" s="4">
        <v>0</v>
      </c>
      <c r="Z40" s="4">
        <v>0</v>
      </c>
      <c r="AA40" s="4">
        <v>0</v>
      </c>
      <c r="AB40" s="4">
        <v>0</v>
      </c>
      <c r="AC40" s="4">
        <v>0</v>
      </c>
      <c r="AD40" s="4">
        <v>0</v>
      </c>
      <c r="AE40" s="4">
        <v>0</v>
      </c>
      <c r="AF40" s="19">
        <v>0</v>
      </c>
      <c r="AG40" s="19">
        <v>0</v>
      </c>
      <c r="AI40" s="78">
        <v>42245</v>
      </c>
      <c r="AJ40" s="78">
        <v>42241</v>
      </c>
      <c r="AK40" s="11">
        <v>34</v>
      </c>
      <c r="AL40" s="4">
        <v>39922.9</v>
      </c>
      <c r="AM40" s="4">
        <v>1719.9</v>
      </c>
      <c r="AN40" s="4">
        <v>0</v>
      </c>
      <c r="AO40" s="4">
        <v>0</v>
      </c>
      <c r="AP40" s="4">
        <v>0</v>
      </c>
      <c r="AQ40" s="4">
        <v>0</v>
      </c>
      <c r="AR40" s="4">
        <v>0</v>
      </c>
      <c r="AS40" s="4">
        <v>0</v>
      </c>
      <c r="AT40" s="44">
        <v>0</v>
      </c>
      <c r="AU40" s="62">
        <v>41642.800000000003</v>
      </c>
      <c r="AV40" s="4">
        <v>10325.5</v>
      </c>
      <c r="AW40" s="4">
        <v>91.591815999999994</v>
      </c>
      <c r="AX40" s="4">
        <v>1719.9</v>
      </c>
      <c r="AY40" s="4">
        <v>82.401940999999994</v>
      </c>
      <c r="AZ40" s="4">
        <v>0</v>
      </c>
      <c r="BA40" s="4">
        <v>0</v>
      </c>
      <c r="BB40" s="4">
        <v>0</v>
      </c>
      <c r="BC40" s="4">
        <v>0</v>
      </c>
      <c r="BD40" s="4">
        <v>0</v>
      </c>
      <c r="BE40" s="4">
        <v>0</v>
      </c>
      <c r="BF40" s="4">
        <v>0</v>
      </c>
      <c r="BG40" s="4">
        <v>0</v>
      </c>
      <c r="BH40" s="4">
        <v>0</v>
      </c>
      <c r="BI40" s="4">
        <v>0</v>
      </c>
      <c r="BJ40" s="4">
        <v>0</v>
      </c>
      <c r="BK40" s="4">
        <v>0</v>
      </c>
      <c r="BL40" s="44">
        <v>0</v>
      </c>
      <c r="BM40" s="44">
        <v>0</v>
      </c>
      <c r="BN40" s="19">
        <v>12045.4</v>
      </c>
      <c r="BO40" s="19">
        <v>90.279641558927068</v>
      </c>
    </row>
    <row r="41" spans="1:67" ht="20" customHeight="1" x14ac:dyDescent="0.15">
      <c r="A41" s="78">
        <v>42616</v>
      </c>
      <c r="B41" s="78"/>
      <c r="C41" s="11">
        <v>35</v>
      </c>
      <c r="D41" s="4">
        <v>0</v>
      </c>
      <c r="E41" s="4">
        <v>0</v>
      </c>
      <c r="F41" s="4">
        <v>0</v>
      </c>
      <c r="G41" s="4">
        <v>0</v>
      </c>
      <c r="H41" s="4">
        <v>0</v>
      </c>
      <c r="I41" s="4">
        <v>0</v>
      </c>
      <c r="J41" s="4">
        <v>0</v>
      </c>
      <c r="K41" s="4">
        <v>0</v>
      </c>
      <c r="L41" s="44">
        <v>0</v>
      </c>
      <c r="M41" s="62">
        <v>0</v>
      </c>
      <c r="N41" s="4">
        <v>0</v>
      </c>
      <c r="O41" s="4">
        <v>0</v>
      </c>
      <c r="P41" s="4">
        <v>0</v>
      </c>
      <c r="Q41" s="4">
        <v>0</v>
      </c>
      <c r="R41" s="4">
        <v>0</v>
      </c>
      <c r="S41" s="4">
        <v>0</v>
      </c>
      <c r="T41" s="4">
        <v>0</v>
      </c>
      <c r="U41" s="4">
        <v>0</v>
      </c>
      <c r="V41" s="4">
        <v>0</v>
      </c>
      <c r="W41" s="4">
        <v>0</v>
      </c>
      <c r="X41" s="4">
        <v>0</v>
      </c>
      <c r="Y41" s="4">
        <v>0</v>
      </c>
      <c r="Z41" s="4">
        <v>0</v>
      </c>
      <c r="AA41" s="4">
        <v>0</v>
      </c>
      <c r="AB41" s="4">
        <v>0</v>
      </c>
      <c r="AC41" s="4">
        <v>0</v>
      </c>
      <c r="AD41" s="4">
        <v>0</v>
      </c>
      <c r="AE41" s="4">
        <v>0</v>
      </c>
      <c r="AF41" s="19">
        <v>0</v>
      </c>
      <c r="AG41" s="19">
        <v>0</v>
      </c>
      <c r="AI41" s="78">
        <v>42252</v>
      </c>
      <c r="AJ41" s="78">
        <v>42248</v>
      </c>
      <c r="AK41" s="11">
        <v>35</v>
      </c>
      <c r="AL41" s="4">
        <v>17025</v>
      </c>
      <c r="AM41" s="4">
        <v>0</v>
      </c>
      <c r="AN41" s="4">
        <v>0</v>
      </c>
      <c r="AO41" s="4">
        <v>0</v>
      </c>
      <c r="AP41" s="4">
        <v>0</v>
      </c>
      <c r="AQ41" s="4">
        <v>0</v>
      </c>
      <c r="AR41" s="4">
        <v>0</v>
      </c>
      <c r="AS41" s="4">
        <v>0</v>
      </c>
      <c r="AT41" s="44">
        <v>0</v>
      </c>
      <c r="AU41" s="62">
        <v>17025</v>
      </c>
      <c r="AV41" s="4">
        <v>6147</v>
      </c>
      <c r="AW41" s="4">
        <v>103.443793</v>
      </c>
      <c r="AX41" s="4">
        <v>0</v>
      </c>
      <c r="AY41" s="4">
        <v>0</v>
      </c>
      <c r="AZ41" s="4">
        <v>0</v>
      </c>
      <c r="BA41" s="4">
        <v>0</v>
      </c>
      <c r="BB41" s="4">
        <v>0</v>
      </c>
      <c r="BC41" s="4">
        <v>0</v>
      </c>
      <c r="BD41" s="4">
        <v>0</v>
      </c>
      <c r="BE41" s="4">
        <v>0</v>
      </c>
      <c r="BF41" s="4">
        <v>0</v>
      </c>
      <c r="BG41" s="4">
        <v>0</v>
      </c>
      <c r="BH41" s="4">
        <v>0</v>
      </c>
      <c r="BI41" s="4">
        <v>0</v>
      </c>
      <c r="BJ41" s="4">
        <v>0</v>
      </c>
      <c r="BK41" s="4">
        <v>0</v>
      </c>
      <c r="BL41" s="44">
        <v>0</v>
      </c>
      <c r="BM41" s="44">
        <v>0</v>
      </c>
      <c r="BN41" s="19">
        <v>6147</v>
      </c>
      <c r="BO41" s="19">
        <v>103.443793</v>
      </c>
    </row>
    <row r="42" spans="1:67" ht="20" customHeight="1" x14ac:dyDescent="0.15">
      <c r="A42" s="78">
        <v>42623</v>
      </c>
      <c r="B42" s="78"/>
      <c r="C42" s="11">
        <v>36</v>
      </c>
      <c r="D42" s="4">
        <v>0</v>
      </c>
      <c r="E42" s="4">
        <v>0</v>
      </c>
      <c r="F42" s="4">
        <v>0</v>
      </c>
      <c r="G42" s="4">
        <v>0</v>
      </c>
      <c r="H42" s="4">
        <v>0</v>
      </c>
      <c r="I42" s="4">
        <v>0</v>
      </c>
      <c r="J42" s="4">
        <v>0</v>
      </c>
      <c r="K42" s="4">
        <v>0</v>
      </c>
      <c r="L42" s="44">
        <v>0</v>
      </c>
      <c r="M42" s="62">
        <v>0</v>
      </c>
      <c r="N42" s="4">
        <v>0</v>
      </c>
      <c r="O42" s="4">
        <v>0</v>
      </c>
      <c r="P42" s="4">
        <v>0</v>
      </c>
      <c r="Q42" s="4">
        <v>0</v>
      </c>
      <c r="R42" s="4">
        <v>0</v>
      </c>
      <c r="S42" s="4">
        <v>0</v>
      </c>
      <c r="T42" s="4">
        <v>0</v>
      </c>
      <c r="U42" s="4">
        <v>0</v>
      </c>
      <c r="V42" s="4">
        <v>0</v>
      </c>
      <c r="W42" s="4">
        <v>0</v>
      </c>
      <c r="X42" s="4">
        <v>0</v>
      </c>
      <c r="Y42" s="4">
        <v>0</v>
      </c>
      <c r="Z42" s="4">
        <v>0</v>
      </c>
      <c r="AA42" s="4">
        <v>0</v>
      </c>
      <c r="AB42" s="4">
        <v>0</v>
      </c>
      <c r="AC42" s="4">
        <v>0</v>
      </c>
      <c r="AD42" s="4">
        <v>0</v>
      </c>
      <c r="AE42" s="4">
        <v>0</v>
      </c>
      <c r="AF42" s="19">
        <v>0</v>
      </c>
      <c r="AG42" s="19">
        <v>0</v>
      </c>
      <c r="AI42" s="78">
        <v>42259</v>
      </c>
      <c r="AJ42" s="78">
        <v>42255</v>
      </c>
      <c r="AK42" s="11">
        <v>36</v>
      </c>
      <c r="AL42" s="4">
        <v>27254.5</v>
      </c>
      <c r="AM42" s="4">
        <v>0</v>
      </c>
      <c r="AN42" s="4">
        <v>0</v>
      </c>
      <c r="AO42" s="4">
        <v>0</v>
      </c>
      <c r="AP42" s="4">
        <v>0</v>
      </c>
      <c r="AQ42" s="4">
        <v>0</v>
      </c>
      <c r="AR42" s="4">
        <v>0</v>
      </c>
      <c r="AS42" s="4">
        <v>0</v>
      </c>
      <c r="AT42" s="44">
        <v>0</v>
      </c>
      <c r="AU42" s="62">
        <v>27254.5</v>
      </c>
      <c r="AV42" s="4">
        <v>11987.5</v>
      </c>
      <c r="AW42" s="4">
        <v>86.031991000000005</v>
      </c>
      <c r="AX42" s="4">
        <v>0</v>
      </c>
      <c r="AY42" s="4">
        <v>0</v>
      </c>
      <c r="AZ42" s="4">
        <v>0</v>
      </c>
      <c r="BA42" s="4">
        <v>0</v>
      </c>
      <c r="BB42" s="4">
        <v>0</v>
      </c>
      <c r="BC42" s="4">
        <v>0</v>
      </c>
      <c r="BD42" s="4">
        <v>0</v>
      </c>
      <c r="BE42" s="4">
        <v>0</v>
      </c>
      <c r="BF42" s="4">
        <v>0</v>
      </c>
      <c r="BG42" s="4">
        <v>0</v>
      </c>
      <c r="BH42" s="4">
        <v>0</v>
      </c>
      <c r="BI42" s="4">
        <v>0</v>
      </c>
      <c r="BJ42" s="4">
        <v>0</v>
      </c>
      <c r="BK42" s="4">
        <v>0</v>
      </c>
      <c r="BL42" s="44">
        <v>0</v>
      </c>
      <c r="BM42" s="44">
        <v>0</v>
      </c>
      <c r="BN42" s="19">
        <v>11987.5</v>
      </c>
      <c r="BO42" s="19">
        <v>86.031991000000005</v>
      </c>
    </row>
    <row r="43" spans="1:67" ht="20" customHeight="1" x14ac:dyDescent="0.15">
      <c r="A43" s="78">
        <v>42630</v>
      </c>
      <c r="B43" s="78"/>
      <c r="C43" s="11">
        <v>37</v>
      </c>
      <c r="D43" s="4">
        <v>0</v>
      </c>
      <c r="E43" s="4">
        <v>0</v>
      </c>
      <c r="F43" s="4">
        <v>0</v>
      </c>
      <c r="G43" s="4">
        <v>0</v>
      </c>
      <c r="H43" s="4">
        <v>0</v>
      </c>
      <c r="I43" s="4">
        <v>0</v>
      </c>
      <c r="J43" s="4">
        <v>0</v>
      </c>
      <c r="K43" s="4">
        <v>0</v>
      </c>
      <c r="L43" s="44">
        <v>0</v>
      </c>
      <c r="M43" s="62">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19">
        <v>0</v>
      </c>
      <c r="AG43" s="19">
        <v>0</v>
      </c>
      <c r="AI43" s="78">
        <v>42266</v>
      </c>
      <c r="AJ43" s="78"/>
      <c r="AK43" s="11">
        <v>37</v>
      </c>
      <c r="AL43" s="4">
        <v>0</v>
      </c>
      <c r="AM43" s="4">
        <v>0</v>
      </c>
      <c r="AN43" s="4">
        <v>0</v>
      </c>
      <c r="AO43" s="4">
        <v>0</v>
      </c>
      <c r="AP43" s="4">
        <v>0</v>
      </c>
      <c r="AQ43" s="4">
        <v>0</v>
      </c>
      <c r="AR43" s="4">
        <v>0</v>
      </c>
      <c r="AS43" s="4">
        <v>0</v>
      </c>
      <c r="AT43" s="44">
        <v>0</v>
      </c>
      <c r="AU43" s="62">
        <v>0</v>
      </c>
      <c r="AV43" s="4">
        <v>0</v>
      </c>
      <c r="AW43" s="4">
        <v>0</v>
      </c>
      <c r="AX43" s="4">
        <v>0</v>
      </c>
      <c r="AY43" s="4">
        <v>0</v>
      </c>
      <c r="AZ43" s="4">
        <v>0</v>
      </c>
      <c r="BA43" s="4">
        <v>0</v>
      </c>
      <c r="BB43" s="4">
        <v>0</v>
      </c>
      <c r="BC43" s="4">
        <v>0</v>
      </c>
      <c r="BD43" s="4">
        <v>0</v>
      </c>
      <c r="BE43" s="4">
        <v>0</v>
      </c>
      <c r="BF43" s="4">
        <v>0</v>
      </c>
      <c r="BG43" s="4">
        <v>0</v>
      </c>
      <c r="BH43" s="4">
        <v>0</v>
      </c>
      <c r="BI43" s="4">
        <v>0</v>
      </c>
      <c r="BJ43" s="4">
        <v>0</v>
      </c>
      <c r="BK43" s="4">
        <v>0</v>
      </c>
      <c r="BL43" s="44">
        <v>0</v>
      </c>
      <c r="BM43" s="44">
        <v>0</v>
      </c>
      <c r="BN43" s="19">
        <v>0</v>
      </c>
      <c r="BO43" s="19">
        <v>0</v>
      </c>
    </row>
    <row r="44" spans="1:67" ht="20" customHeight="1" x14ac:dyDescent="0.15">
      <c r="A44" s="78">
        <v>42637</v>
      </c>
      <c r="B44" s="78"/>
      <c r="C44" s="11">
        <v>38</v>
      </c>
      <c r="D44" s="4">
        <v>0</v>
      </c>
      <c r="E44" s="4">
        <v>0</v>
      </c>
      <c r="F44" s="4">
        <v>0</v>
      </c>
      <c r="G44" s="4">
        <v>0</v>
      </c>
      <c r="H44" s="4">
        <v>0</v>
      </c>
      <c r="I44" s="4">
        <v>0</v>
      </c>
      <c r="J44" s="4">
        <v>0</v>
      </c>
      <c r="K44" s="4">
        <v>0</v>
      </c>
      <c r="L44" s="44">
        <v>0</v>
      </c>
      <c r="M44" s="62">
        <v>0</v>
      </c>
      <c r="N44" s="4">
        <v>0</v>
      </c>
      <c r="O44" s="4">
        <v>0</v>
      </c>
      <c r="P44" s="4">
        <v>0</v>
      </c>
      <c r="Q44" s="4">
        <v>0</v>
      </c>
      <c r="R44" s="4">
        <v>0</v>
      </c>
      <c r="S44" s="4">
        <v>0</v>
      </c>
      <c r="T44" s="4">
        <v>0</v>
      </c>
      <c r="U44" s="4">
        <v>0</v>
      </c>
      <c r="V44" s="4">
        <v>0</v>
      </c>
      <c r="W44" s="4">
        <v>0</v>
      </c>
      <c r="X44" s="4">
        <v>0</v>
      </c>
      <c r="Y44" s="4">
        <v>0</v>
      </c>
      <c r="Z44" s="4">
        <v>0</v>
      </c>
      <c r="AA44" s="4">
        <v>0</v>
      </c>
      <c r="AB44" s="4">
        <v>0</v>
      </c>
      <c r="AC44" s="4">
        <v>0</v>
      </c>
      <c r="AD44" s="4">
        <v>0</v>
      </c>
      <c r="AE44" s="4">
        <v>0</v>
      </c>
      <c r="AF44" s="19">
        <v>0</v>
      </c>
      <c r="AG44" s="19">
        <v>0</v>
      </c>
      <c r="AI44" s="78">
        <v>42273</v>
      </c>
      <c r="AJ44" s="78"/>
      <c r="AK44" s="11">
        <v>38</v>
      </c>
      <c r="AL44" s="4">
        <v>0</v>
      </c>
      <c r="AM44" s="4">
        <v>0</v>
      </c>
      <c r="AN44" s="4">
        <v>0</v>
      </c>
      <c r="AO44" s="4">
        <v>0</v>
      </c>
      <c r="AP44" s="4">
        <v>0</v>
      </c>
      <c r="AQ44" s="4">
        <v>0</v>
      </c>
      <c r="AR44" s="4">
        <v>0</v>
      </c>
      <c r="AS44" s="4">
        <v>0</v>
      </c>
      <c r="AT44" s="44">
        <v>0</v>
      </c>
      <c r="AU44" s="62">
        <v>0</v>
      </c>
      <c r="AV44" s="4">
        <v>0</v>
      </c>
      <c r="AW44" s="4">
        <v>0</v>
      </c>
      <c r="AX44" s="4">
        <v>0</v>
      </c>
      <c r="AY44" s="4">
        <v>0</v>
      </c>
      <c r="AZ44" s="4">
        <v>0</v>
      </c>
      <c r="BA44" s="4">
        <v>0</v>
      </c>
      <c r="BB44" s="4">
        <v>0</v>
      </c>
      <c r="BC44" s="4">
        <v>0</v>
      </c>
      <c r="BD44" s="4">
        <v>0</v>
      </c>
      <c r="BE44" s="4">
        <v>0</v>
      </c>
      <c r="BF44" s="4">
        <v>0</v>
      </c>
      <c r="BG44" s="4">
        <v>0</v>
      </c>
      <c r="BH44" s="4">
        <v>0</v>
      </c>
      <c r="BI44" s="4">
        <v>0</v>
      </c>
      <c r="BJ44" s="4">
        <v>0</v>
      </c>
      <c r="BK44" s="4">
        <v>0</v>
      </c>
      <c r="BL44" s="44">
        <v>0</v>
      </c>
      <c r="BM44" s="44">
        <v>0</v>
      </c>
      <c r="BN44" s="19">
        <v>0</v>
      </c>
      <c r="BO44" s="19">
        <v>0</v>
      </c>
    </row>
    <row r="45" spans="1:67" ht="20" customHeight="1" x14ac:dyDescent="0.15">
      <c r="A45" s="78">
        <v>42644</v>
      </c>
      <c r="B45" s="78"/>
      <c r="C45" s="11">
        <v>39</v>
      </c>
      <c r="D45" s="4">
        <v>0</v>
      </c>
      <c r="E45" s="4">
        <v>0</v>
      </c>
      <c r="F45" s="4">
        <v>0</v>
      </c>
      <c r="G45" s="4">
        <v>0</v>
      </c>
      <c r="H45" s="4">
        <v>0</v>
      </c>
      <c r="I45" s="4">
        <v>0</v>
      </c>
      <c r="J45" s="4">
        <v>0</v>
      </c>
      <c r="K45" s="4">
        <v>0</v>
      </c>
      <c r="L45" s="44">
        <v>0</v>
      </c>
      <c r="M45" s="62">
        <v>0</v>
      </c>
      <c r="N45" s="4">
        <v>0</v>
      </c>
      <c r="O45" s="4">
        <v>0</v>
      </c>
      <c r="P45" s="4">
        <v>0</v>
      </c>
      <c r="Q45" s="4">
        <v>0</v>
      </c>
      <c r="R45" s="4">
        <v>0</v>
      </c>
      <c r="S45" s="4">
        <v>0</v>
      </c>
      <c r="T45" s="4">
        <v>0</v>
      </c>
      <c r="U45" s="4">
        <v>0</v>
      </c>
      <c r="V45" s="4">
        <v>0</v>
      </c>
      <c r="W45" s="4">
        <v>0</v>
      </c>
      <c r="X45" s="4">
        <v>0</v>
      </c>
      <c r="Y45" s="4">
        <v>0</v>
      </c>
      <c r="Z45" s="4">
        <v>0</v>
      </c>
      <c r="AA45" s="4">
        <v>0</v>
      </c>
      <c r="AB45" s="4">
        <v>0</v>
      </c>
      <c r="AC45" s="4">
        <v>0</v>
      </c>
      <c r="AD45" s="4">
        <v>0</v>
      </c>
      <c r="AE45" s="4">
        <v>0</v>
      </c>
      <c r="AF45" s="19">
        <v>0</v>
      </c>
      <c r="AG45" s="19">
        <v>0</v>
      </c>
      <c r="AI45" s="78">
        <v>42280</v>
      </c>
      <c r="AJ45" s="78"/>
      <c r="AK45" s="11">
        <v>39</v>
      </c>
      <c r="AL45" s="4">
        <v>0</v>
      </c>
      <c r="AM45" s="4">
        <v>0</v>
      </c>
      <c r="AN45" s="4">
        <v>0</v>
      </c>
      <c r="AO45" s="4">
        <v>0</v>
      </c>
      <c r="AP45" s="4">
        <v>0</v>
      </c>
      <c r="AQ45" s="4">
        <v>0</v>
      </c>
      <c r="AR45" s="4">
        <v>0</v>
      </c>
      <c r="AS45" s="4">
        <v>0</v>
      </c>
      <c r="AT45" s="44">
        <v>0</v>
      </c>
      <c r="AU45" s="62">
        <v>0</v>
      </c>
      <c r="AV45" s="4">
        <v>0</v>
      </c>
      <c r="AW45" s="4">
        <v>0</v>
      </c>
      <c r="AX45" s="4">
        <v>0</v>
      </c>
      <c r="AY45" s="4">
        <v>0</v>
      </c>
      <c r="AZ45" s="4">
        <v>0</v>
      </c>
      <c r="BA45" s="4">
        <v>0</v>
      </c>
      <c r="BB45" s="4">
        <v>0</v>
      </c>
      <c r="BC45" s="4">
        <v>0</v>
      </c>
      <c r="BD45" s="4">
        <v>0</v>
      </c>
      <c r="BE45" s="4">
        <v>0</v>
      </c>
      <c r="BF45" s="4">
        <v>0</v>
      </c>
      <c r="BG45" s="4">
        <v>0</v>
      </c>
      <c r="BH45" s="4">
        <v>0</v>
      </c>
      <c r="BI45" s="4">
        <v>0</v>
      </c>
      <c r="BJ45" s="4">
        <v>0</v>
      </c>
      <c r="BK45" s="4">
        <v>0</v>
      </c>
      <c r="BL45" s="44">
        <v>0</v>
      </c>
      <c r="BM45" s="44">
        <v>0</v>
      </c>
      <c r="BN45" s="19">
        <v>0</v>
      </c>
      <c r="BO45" s="19">
        <v>0</v>
      </c>
    </row>
    <row r="46" spans="1:67" ht="20" customHeight="1" x14ac:dyDescent="0.15">
      <c r="A46" s="78">
        <v>42651</v>
      </c>
      <c r="B46" s="78"/>
      <c r="C46" s="11">
        <v>40</v>
      </c>
      <c r="D46" s="4">
        <v>0</v>
      </c>
      <c r="E46" s="4">
        <v>0</v>
      </c>
      <c r="F46" s="4">
        <v>0</v>
      </c>
      <c r="G46" s="4">
        <v>0</v>
      </c>
      <c r="H46" s="4">
        <v>0</v>
      </c>
      <c r="I46" s="4">
        <v>0</v>
      </c>
      <c r="J46" s="4">
        <v>0</v>
      </c>
      <c r="K46" s="4">
        <v>0</v>
      </c>
      <c r="L46" s="44">
        <v>0</v>
      </c>
      <c r="M46" s="62">
        <v>0</v>
      </c>
      <c r="N46" s="4">
        <v>0</v>
      </c>
      <c r="O46" s="4">
        <v>0</v>
      </c>
      <c r="P46" s="4">
        <v>0</v>
      </c>
      <c r="Q46" s="4">
        <v>0</v>
      </c>
      <c r="R46" s="4">
        <v>0</v>
      </c>
      <c r="S46" s="4">
        <v>0</v>
      </c>
      <c r="T46" s="4">
        <v>0</v>
      </c>
      <c r="U46" s="4">
        <v>0</v>
      </c>
      <c r="V46" s="4">
        <v>0</v>
      </c>
      <c r="W46" s="4">
        <v>0</v>
      </c>
      <c r="X46" s="4">
        <v>0</v>
      </c>
      <c r="Y46" s="4">
        <v>0</v>
      </c>
      <c r="Z46" s="4">
        <v>0</v>
      </c>
      <c r="AA46" s="4">
        <v>0</v>
      </c>
      <c r="AB46" s="4">
        <v>0</v>
      </c>
      <c r="AC46" s="4">
        <v>0</v>
      </c>
      <c r="AD46" s="4">
        <v>0</v>
      </c>
      <c r="AE46" s="4">
        <v>0</v>
      </c>
      <c r="AF46" s="19">
        <v>0</v>
      </c>
      <c r="AG46" s="19">
        <v>0</v>
      </c>
      <c r="AI46" s="78">
        <v>42287</v>
      </c>
      <c r="AJ46" s="78"/>
      <c r="AK46" s="11">
        <v>40</v>
      </c>
      <c r="AL46" s="4">
        <v>0</v>
      </c>
      <c r="AM46" s="4">
        <v>0</v>
      </c>
      <c r="AN46" s="4">
        <v>0</v>
      </c>
      <c r="AO46" s="4">
        <v>0</v>
      </c>
      <c r="AP46" s="4">
        <v>0</v>
      </c>
      <c r="AQ46" s="4">
        <v>0</v>
      </c>
      <c r="AR46" s="4">
        <v>0</v>
      </c>
      <c r="AS46" s="4">
        <v>0</v>
      </c>
      <c r="AT46" s="44">
        <v>0</v>
      </c>
      <c r="AU46" s="62">
        <v>0</v>
      </c>
      <c r="AV46" s="4">
        <v>0</v>
      </c>
      <c r="AW46" s="4">
        <v>0</v>
      </c>
      <c r="AX46" s="4">
        <v>0</v>
      </c>
      <c r="AY46" s="4">
        <v>0</v>
      </c>
      <c r="AZ46" s="4">
        <v>0</v>
      </c>
      <c r="BA46" s="4">
        <v>0</v>
      </c>
      <c r="BB46" s="4">
        <v>0</v>
      </c>
      <c r="BC46" s="4">
        <v>0</v>
      </c>
      <c r="BD46" s="4">
        <v>0</v>
      </c>
      <c r="BE46" s="4">
        <v>0</v>
      </c>
      <c r="BF46" s="4">
        <v>0</v>
      </c>
      <c r="BG46" s="4">
        <v>0</v>
      </c>
      <c r="BH46" s="4">
        <v>0</v>
      </c>
      <c r="BI46" s="4">
        <v>0</v>
      </c>
      <c r="BJ46" s="4">
        <v>0</v>
      </c>
      <c r="BK46" s="4">
        <v>0</v>
      </c>
      <c r="BL46" s="44">
        <v>0</v>
      </c>
      <c r="BM46" s="44">
        <v>0</v>
      </c>
      <c r="BN46" s="19">
        <v>0</v>
      </c>
      <c r="BO46" s="19">
        <v>0</v>
      </c>
    </row>
    <row r="47" spans="1:67" ht="20" customHeight="1" x14ac:dyDescent="0.15">
      <c r="A47" s="78">
        <v>42658</v>
      </c>
      <c r="B47" s="78"/>
      <c r="C47" s="11">
        <v>41</v>
      </c>
      <c r="D47" s="4">
        <v>0</v>
      </c>
      <c r="E47" s="4">
        <v>0</v>
      </c>
      <c r="F47" s="4">
        <v>0</v>
      </c>
      <c r="G47" s="4">
        <v>0</v>
      </c>
      <c r="H47" s="4">
        <v>0</v>
      </c>
      <c r="I47" s="4">
        <v>0</v>
      </c>
      <c r="J47" s="4">
        <v>0</v>
      </c>
      <c r="K47" s="4">
        <v>0</v>
      </c>
      <c r="L47" s="44">
        <v>0</v>
      </c>
      <c r="M47" s="62">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19">
        <v>0</v>
      </c>
      <c r="AG47" s="19">
        <v>0</v>
      </c>
      <c r="AI47" s="78">
        <v>42294</v>
      </c>
      <c r="AJ47" s="78"/>
      <c r="AK47" s="11">
        <v>41</v>
      </c>
      <c r="AL47" s="4">
        <v>0</v>
      </c>
      <c r="AM47" s="4">
        <v>0</v>
      </c>
      <c r="AN47" s="4">
        <v>0</v>
      </c>
      <c r="AO47" s="4">
        <v>0</v>
      </c>
      <c r="AP47" s="4">
        <v>0</v>
      </c>
      <c r="AQ47" s="4">
        <v>0</v>
      </c>
      <c r="AR47" s="4">
        <v>0</v>
      </c>
      <c r="AS47" s="4">
        <v>0</v>
      </c>
      <c r="AT47" s="44">
        <v>0</v>
      </c>
      <c r="AU47" s="62">
        <v>0</v>
      </c>
      <c r="AV47" s="4">
        <v>0</v>
      </c>
      <c r="AW47" s="4">
        <v>0</v>
      </c>
      <c r="AX47" s="4">
        <v>0</v>
      </c>
      <c r="AY47" s="4">
        <v>0</v>
      </c>
      <c r="AZ47" s="4">
        <v>0</v>
      </c>
      <c r="BA47" s="4">
        <v>0</v>
      </c>
      <c r="BB47" s="4">
        <v>0</v>
      </c>
      <c r="BC47" s="4">
        <v>0</v>
      </c>
      <c r="BD47" s="4">
        <v>0</v>
      </c>
      <c r="BE47" s="4">
        <v>0</v>
      </c>
      <c r="BF47" s="4">
        <v>0</v>
      </c>
      <c r="BG47" s="4">
        <v>0</v>
      </c>
      <c r="BH47" s="4">
        <v>0</v>
      </c>
      <c r="BI47" s="4">
        <v>0</v>
      </c>
      <c r="BJ47" s="4">
        <v>0</v>
      </c>
      <c r="BK47" s="4">
        <v>0</v>
      </c>
      <c r="BL47" s="44">
        <v>0</v>
      </c>
      <c r="BM47" s="44">
        <v>0</v>
      </c>
      <c r="BN47" s="19">
        <v>0</v>
      </c>
      <c r="BO47" s="19">
        <v>0</v>
      </c>
    </row>
    <row r="48" spans="1:67" ht="20" customHeight="1" x14ac:dyDescent="0.15">
      <c r="A48" s="78">
        <v>42665</v>
      </c>
      <c r="B48" s="78"/>
      <c r="C48" s="11">
        <v>42</v>
      </c>
      <c r="D48" s="4">
        <v>0</v>
      </c>
      <c r="E48" s="4">
        <v>0</v>
      </c>
      <c r="F48" s="4">
        <v>0</v>
      </c>
      <c r="G48" s="4">
        <v>0</v>
      </c>
      <c r="H48" s="4">
        <v>0</v>
      </c>
      <c r="I48" s="4">
        <v>0</v>
      </c>
      <c r="J48" s="4">
        <v>0</v>
      </c>
      <c r="K48" s="4">
        <v>0</v>
      </c>
      <c r="L48" s="44">
        <v>0</v>
      </c>
      <c r="M48" s="62">
        <v>0</v>
      </c>
      <c r="N48" s="4">
        <v>0</v>
      </c>
      <c r="O48" s="4">
        <v>0</v>
      </c>
      <c r="P48" s="4">
        <v>0</v>
      </c>
      <c r="Q48" s="4">
        <v>0</v>
      </c>
      <c r="R48" s="4">
        <v>0</v>
      </c>
      <c r="S48" s="4">
        <v>0</v>
      </c>
      <c r="T48" s="4">
        <v>0</v>
      </c>
      <c r="U48" s="4">
        <v>0</v>
      </c>
      <c r="V48" s="4">
        <v>0</v>
      </c>
      <c r="W48" s="4">
        <v>0</v>
      </c>
      <c r="X48" s="4">
        <v>0</v>
      </c>
      <c r="Y48" s="4">
        <v>0</v>
      </c>
      <c r="Z48" s="4">
        <v>0</v>
      </c>
      <c r="AA48" s="4">
        <v>0</v>
      </c>
      <c r="AB48" s="4">
        <v>0</v>
      </c>
      <c r="AC48" s="4">
        <v>0</v>
      </c>
      <c r="AD48" s="4">
        <v>0</v>
      </c>
      <c r="AE48" s="4">
        <v>0</v>
      </c>
      <c r="AF48" s="19">
        <v>0</v>
      </c>
      <c r="AG48" s="19">
        <v>0</v>
      </c>
      <c r="AI48" s="78">
        <v>42301</v>
      </c>
      <c r="AJ48" s="78"/>
      <c r="AK48" s="11">
        <v>42</v>
      </c>
      <c r="AL48" s="4">
        <v>0</v>
      </c>
      <c r="AM48" s="4">
        <v>0</v>
      </c>
      <c r="AN48" s="4">
        <v>0</v>
      </c>
      <c r="AO48" s="4">
        <v>0</v>
      </c>
      <c r="AP48" s="4">
        <v>0</v>
      </c>
      <c r="AQ48" s="4">
        <v>0</v>
      </c>
      <c r="AR48" s="4">
        <v>0</v>
      </c>
      <c r="AS48" s="4">
        <v>0</v>
      </c>
      <c r="AT48" s="44">
        <v>0</v>
      </c>
      <c r="AU48" s="62">
        <v>0</v>
      </c>
      <c r="AV48" s="4">
        <v>0</v>
      </c>
      <c r="AW48" s="4">
        <v>0</v>
      </c>
      <c r="AX48" s="4">
        <v>0</v>
      </c>
      <c r="AY48" s="4">
        <v>0</v>
      </c>
      <c r="AZ48" s="4">
        <v>0</v>
      </c>
      <c r="BA48" s="4">
        <v>0</v>
      </c>
      <c r="BB48" s="4">
        <v>0</v>
      </c>
      <c r="BC48" s="4">
        <v>0</v>
      </c>
      <c r="BD48" s="4">
        <v>0</v>
      </c>
      <c r="BE48" s="4">
        <v>0</v>
      </c>
      <c r="BF48" s="4">
        <v>0</v>
      </c>
      <c r="BG48" s="4">
        <v>0</v>
      </c>
      <c r="BH48" s="4">
        <v>0</v>
      </c>
      <c r="BI48" s="4">
        <v>0</v>
      </c>
      <c r="BJ48" s="4">
        <v>0</v>
      </c>
      <c r="BK48" s="4">
        <v>0</v>
      </c>
      <c r="BL48" s="44">
        <v>0</v>
      </c>
      <c r="BM48" s="44">
        <v>0</v>
      </c>
      <c r="BN48" s="19">
        <v>0</v>
      </c>
      <c r="BO48" s="19">
        <v>0</v>
      </c>
    </row>
    <row r="49" spans="1:67" ht="20" customHeight="1" x14ac:dyDescent="0.15">
      <c r="A49" s="78">
        <v>42672</v>
      </c>
      <c r="B49" s="78"/>
      <c r="C49" s="11">
        <v>43</v>
      </c>
      <c r="D49" s="4">
        <v>0</v>
      </c>
      <c r="E49" s="4">
        <v>0</v>
      </c>
      <c r="F49" s="4">
        <v>0</v>
      </c>
      <c r="G49" s="4">
        <v>0</v>
      </c>
      <c r="H49" s="4">
        <v>0</v>
      </c>
      <c r="I49" s="4">
        <v>0</v>
      </c>
      <c r="J49" s="4">
        <v>0</v>
      </c>
      <c r="K49" s="4">
        <v>0</v>
      </c>
      <c r="L49" s="44">
        <v>0</v>
      </c>
      <c r="M49" s="62">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19">
        <v>0</v>
      </c>
      <c r="AG49" s="19">
        <v>0</v>
      </c>
      <c r="AI49" s="78">
        <v>42308</v>
      </c>
      <c r="AJ49" s="78"/>
      <c r="AK49" s="11">
        <v>43</v>
      </c>
      <c r="AL49" s="4">
        <v>0</v>
      </c>
      <c r="AM49" s="4">
        <v>0</v>
      </c>
      <c r="AN49" s="4">
        <v>0</v>
      </c>
      <c r="AO49" s="4">
        <v>0</v>
      </c>
      <c r="AP49" s="4">
        <v>0</v>
      </c>
      <c r="AQ49" s="4">
        <v>0</v>
      </c>
      <c r="AR49" s="4">
        <v>0</v>
      </c>
      <c r="AS49" s="4">
        <v>0</v>
      </c>
      <c r="AT49" s="44">
        <v>0</v>
      </c>
      <c r="AU49" s="62">
        <v>0</v>
      </c>
      <c r="AV49" s="4">
        <v>0</v>
      </c>
      <c r="AW49" s="4">
        <v>0</v>
      </c>
      <c r="AX49" s="4">
        <v>0</v>
      </c>
      <c r="AY49" s="4">
        <v>0</v>
      </c>
      <c r="AZ49" s="4">
        <v>0</v>
      </c>
      <c r="BA49" s="4">
        <v>0</v>
      </c>
      <c r="BB49" s="4">
        <v>0</v>
      </c>
      <c r="BC49" s="4">
        <v>0</v>
      </c>
      <c r="BD49" s="4">
        <v>0</v>
      </c>
      <c r="BE49" s="4">
        <v>0</v>
      </c>
      <c r="BF49" s="4">
        <v>0</v>
      </c>
      <c r="BG49" s="4"/>
      <c r="BH49" s="4">
        <v>0</v>
      </c>
      <c r="BI49" s="4">
        <v>0</v>
      </c>
      <c r="BJ49" s="4">
        <v>0</v>
      </c>
      <c r="BK49" s="4">
        <v>0</v>
      </c>
      <c r="BL49" s="44">
        <v>0</v>
      </c>
      <c r="BM49" s="44">
        <v>0</v>
      </c>
      <c r="BN49" s="19">
        <v>0</v>
      </c>
      <c r="BO49" s="19">
        <v>0</v>
      </c>
    </row>
    <row r="50" spans="1:67" ht="20" customHeight="1" x14ac:dyDescent="0.15">
      <c r="A50" s="78">
        <v>42679</v>
      </c>
      <c r="B50" s="78"/>
      <c r="C50" s="11">
        <v>44</v>
      </c>
      <c r="D50" s="4">
        <v>0</v>
      </c>
      <c r="E50" s="4">
        <v>0</v>
      </c>
      <c r="F50" s="4">
        <v>0</v>
      </c>
      <c r="G50" s="4">
        <v>0</v>
      </c>
      <c r="H50" s="4">
        <v>0</v>
      </c>
      <c r="I50" s="4">
        <v>0</v>
      </c>
      <c r="J50" s="4">
        <v>0</v>
      </c>
      <c r="K50" s="4">
        <v>0</v>
      </c>
      <c r="L50" s="44">
        <v>0</v>
      </c>
      <c r="M50" s="62">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19">
        <v>0</v>
      </c>
      <c r="AG50" s="19">
        <v>0</v>
      </c>
      <c r="AI50" s="78">
        <v>42315</v>
      </c>
      <c r="AJ50" s="78"/>
      <c r="AK50" s="11">
        <v>44</v>
      </c>
      <c r="AL50" s="4">
        <v>0</v>
      </c>
      <c r="AM50" s="4">
        <v>0</v>
      </c>
      <c r="AN50" s="4">
        <v>0</v>
      </c>
      <c r="AO50" s="4">
        <v>0</v>
      </c>
      <c r="AP50" s="4">
        <v>0</v>
      </c>
      <c r="AQ50" s="4">
        <v>0</v>
      </c>
      <c r="AR50" s="4">
        <v>0</v>
      </c>
      <c r="AS50" s="4">
        <v>0</v>
      </c>
      <c r="AT50" s="44">
        <v>0</v>
      </c>
      <c r="AU50" s="62">
        <v>0</v>
      </c>
      <c r="AV50" s="4">
        <v>0</v>
      </c>
      <c r="AW50" s="4">
        <v>0</v>
      </c>
      <c r="AX50" s="4">
        <v>0</v>
      </c>
      <c r="AY50" s="4">
        <v>0</v>
      </c>
      <c r="AZ50" s="4">
        <v>0</v>
      </c>
      <c r="BA50" s="4">
        <v>0</v>
      </c>
      <c r="BB50" s="4">
        <v>0</v>
      </c>
      <c r="BC50" s="4">
        <v>0</v>
      </c>
      <c r="BD50" s="4">
        <v>0</v>
      </c>
      <c r="BE50" s="4">
        <v>0</v>
      </c>
      <c r="BF50" s="4">
        <v>0</v>
      </c>
      <c r="BG50" s="4">
        <v>0</v>
      </c>
      <c r="BH50" s="4">
        <v>0</v>
      </c>
      <c r="BI50" s="4">
        <v>0</v>
      </c>
      <c r="BJ50" s="4">
        <v>0</v>
      </c>
      <c r="BK50" s="4">
        <v>0</v>
      </c>
      <c r="BL50" s="44">
        <v>0</v>
      </c>
      <c r="BM50" s="44">
        <v>0</v>
      </c>
      <c r="BN50" s="19">
        <v>0</v>
      </c>
      <c r="BO50" s="19">
        <v>0</v>
      </c>
    </row>
    <row r="51" spans="1:67" ht="20" customHeight="1" x14ac:dyDescent="0.15">
      <c r="A51" s="78">
        <v>42686</v>
      </c>
      <c r="B51" s="78"/>
      <c r="C51" s="11">
        <v>45</v>
      </c>
      <c r="D51" s="4">
        <v>0</v>
      </c>
      <c r="E51" s="4">
        <v>0</v>
      </c>
      <c r="F51" s="4">
        <v>0</v>
      </c>
      <c r="G51" s="4">
        <v>0</v>
      </c>
      <c r="H51" s="4">
        <v>0</v>
      </c>
      <c r="I51" s="4">
        <v>0</v>
      </c>
      <c r="J51" s="4">
        <v>0</v>
      </c>
      <c r="K51" s="4">
        <v>0</v>
      </c>
      <c r="L51" s="44">
        <v>0</v>
      </c>
      <c r="M51" s="62">
        <v>0</v>
      </c>
      <c r="N51" s="4">
        <v>0</v>
      </c>
      <c r="O51" s="4">
        <v>0</v>
      </c>
      <c r="P51" s="4">
        <v>0</v>
      </c>
      <c r="Q51" s="4">
        <v>0</v>
      </c>
      <c r="R51" s="4">
        <v>0</v>
      </c>
      <c r="S51" s="4">
        <v>0</v>
      </c>
      <c r="T51" s="4">
        <v>0</v>
      </c>
      <c r="U51" s="4">
        <v>0</v>
      </c>
      <c r="V51" s="4">
        <v>0</v>
      </c>
      <c r="W51" s="4">
        <v>0</v>
      </c>
      <c r="X51" s="4">
        <v>0</v>
      </c>
      <c r="Y51" s="4">
        <v>0</v>
      </c>
      <c r="Z51" s="4">
        <v>0</v>
      </c>
      <c r="AA51" s="4">
        <v>0</v>
      </c>
      <c r="AB51" s="4">
        <v>0</v>
      </c>
      <c r="AC51" s="4">
        <v>0</v>
      </c>
      <c r="AD51" s="4">
        <v>0</v>
      </c>
      <c r="AE51" s="4">
        <v>0</v>
      </c>
      <c r="AF51" s="19">
        <v>0</v>
      </c>
      <c r="AG51" s="19">
        <v>0</v>
      </c>
      <c r="AI51" s="78">
        <v>42322</v>
      </c>
      <c r="AJ51" s="78"/>
      <c r="AK51" s="11">
        <v>45</v>
      </c>
      <c r="AL51" s="4">
        <v>0</v>
      </c>
      <c r="AM51" s="4">
        <v>0</v>
      </c>
      <c r="AN51" s="4">
        <v>0</v>
      </c>
      <c r="AO51" s="4">
        <v>0</v>
      </c>
      <c r="AP51" s="4">
        <v>0</v>
      </c>
      <c r="AQ51" s="4">
        <v>0</v>
      </c>
      <c r="AR51" s="4">
        <v>0</v>
      </c>
      <c r="AS51" s="4">
        <v>0</v>
      </c>
      <c r="AT51" s="44">
        <v>0</v>
      </c>
      <c r="AU51" s="62">
        <v>0</v>
      </c>
      <c r="AV51" s="4">
        <v>0</v>
      </c>
      <c r="AW51" s="4">
        <v>0</v>
      </c>
      <c r="AX51" s="4">
        <v>0</v>
      </c>
      <c r="AY51" s="4">
        <v>0</v>
      </c>
      <c r="AZ51" s="4">
        <v>0</v>
      </c>
      <c r="BA51" s="4">
        <v>0</v>
      </c>
      <c r="BB51" s="4">
        <v>0</v>
      </c>
      <c r="BC51" s="4">
        <v>0</v>
      </c>
      <c r="BD51" s="4">
        <v>0</v>
      </c>
      <c r="BE51" s="4">
        <v>0</v>
      </c>
      <c r="BF51" s="4">
        <v>0</v>
      </c>
      <c r="BG51" s="4">
        <v>0</v>
      </c>
      <c r="BH51" s="4">
        <v>0</v>
      </c>
      <c r="BI51" s="4">
        <v>0</v>
      </c>
      <c r="BJ51" s="4">
        <v>0</v>
      </c>
      <c r="BK51" s="4">
        <v>0</v>
      </c>
      <c r="BL51" s="44">
        <v>0</v>
      </c>
      <c r="BM51" s="44">
        <v>0</v>
      </c>
      <c r="BN51" s="19">
        <v>0</v>
      </c>
      <c r="BO51" s="19">
        <v>0</v>
      </c>
    </row>
    <row r="52" spans="1:67" ht="20" customHeight="1" x14ac:dyDescent="0.15">
      <c r="A52" s="78">
        <v>42693</v>
      </c>
      <c r="B52" s="78"/>
      <c r="C52" s="11">
        <v>46</v>
      </c>
      <c r="D52" s="4">
        <v>0</v>
      </c>
      <c r="E52" s="4">
        <v>0</v>
      </c>
      <c r="F52" s="4">
        <v>0</v>
      </c>
      <c r="G52" s="4">
        <v>0</v>
      </c>
      <c r="H52" s="4">
        <v>0</v>
      </c>
      <c r="I52" s="4">
        <v>0</v>
      </c>
      <c r="J52" s="4">
        <v>0</v>
      </c>
      <c r="K52" s="4">
        <v>0</v>
      </c>
      <c r="L52" s="44">
        <v>0</v>
      </c>
      <c r="M52" s="62">
        <v>0</v>
      </c>
      <c r="N52" s="4">
        <v>0</v>
      </c>
      <c r="O52" s="4">
        <v>0</v>
      </c>
      <c r="P52" s="4">
        <v>0</v>
      </c>
      <c r="Q52" s="4">
        <v>0</v>
      </c>
      <c r="R52" s="4">
        <v>0</v>
      </c>
      <c r="S52" s="4">
        <v>0</v>
      </c>
      <c r="T52" s="4">
        <v>0</v>
      </c>
      <c r="U52" s="4">
        <v>0</v>
      </c>
      <c r="V52" s="4">
        <v>0</v>
      </c>
      <c r="W52" s="4">
        <v>0</v>
      </c>
      <c r="X52" s="4">
        <v>0</v>
      </c>
      <c r="Y52" s="4">
        <v>0</v>
      </c>
      <c r="Z52" s="4">
        <v>0</v>
      </c>
      <c r="AA52" s="4">
        <v>0</v>
      </c>
      <c r="AB52" s="4">
        <v>0</v>
      </c>
      <c r="AC52" s="4">
        <v>0</v>
      </c>
      <c r="AD52" s="4">
        <v>0</v>
      </c>
      <c r="AE52" s="4">
        <v>0</v>
      </c>
      <c r="AF52" s="19">
        <v>0</v>
      </c>
      <c r="AG52" s="19">
        <v>0</v>
      </c>
      <c r="AI52" s="78">
        <v>42329</v>
      </c>
      <c r="AJ52" s="78"/>
      <c r="AK52" s="11">
        <v>46</v>
      </c>
      <c r="AL52" s="4">
        <v>0</v>
      </c>
      <c r="AM52" s="4">
        <v>0</v>
      </c>
      <c r="AN52" s="4">
        <v>0</v>
      </c>
      <c r="AO52" s="4">
        <v>0</v>
      </c>
      <c r="AP52" s="4">
        <v>0</v>
      </c>
      <c r="AQ52" s="4">
        <v>0</v>
      </c>
      <c r="AR52" s="4">
        <v>0</v>
      </c>
      <c r="AS52" s="4">
        <v>0</v>
      </c>
      <c r="AT52" s="44">
        <v>0</v>
      </c>
      <c r="AU52" s="62">
        <v>0</v>
      </c>
      <c r="AV52" s="4">
        <v>0</v>
      </c>
      <c r="AW52" s="4">
        <v>0</v>
      </c>
      <c r="AX52" s="4">
        <v>0</v>
      </c>
      <c r="AY52" s="4">
        <v>0</v>
      </c>
      <c r="AZ52" s="4">
        <v>0</v>
      </c>
      <c r="BA52" s="4">
        <v>0</v>
      </c>
      <c r="BB52" s="4">
        <v>0</v>
      </c>
      <c r="BC52" s="4">
        <v>0</v>
      </c>
      <c r="BD52" s="4">
        <v>0</v>
      </c>
      <c r="BE52" s="4">
        <v>0</v>
      </c>
      <c r="BF52" s="4">
        <v>0</v>
      </c>
      <c r="BG52" s="4">
        <v>0</v>
      </c>
      <c r="BH52" s="4">
        <v>0</v>
      </c>
      <c r="BI52" s="4">
        <v>0</v>
      </c>
      <c r="BJ52" s="4">
        <v>0</v>
      </c>
      <c r="BK52" s="4">
        <v>0</v>
      </c>
      <c r="BL52" s="44">
        <v>0</v>
      </c>
      <c r="BM52" s="44">
        <v>0</v>
      </c>
      <c r="BN52" s="19">
        <v>0</v>
      </c>
      <c r="BO52" s="19">
        <v>0</v>
      </c>
    </row>
    <row r="53" spans="1:67" ht="20" customHeight="1" x14ac:dyDescent="0.15">
      <c r="A53" s="78">
        <v>42700</v>
      </c>
      <c r="B53" s="78"/>
      <c r="C53" s="11">
        <v>47</v>
      </c>
      <c r="D53" s="4">
        <v>0</v>
      </c>
      <c r="E53" s="4">
        <v>0</v>
      </c>
      <c r="F53" s="4">
        <v>0</v>
      </c>
      <c r="G53" s="4">
        <v>0</v>
      </c>
      <c r="H53" s="4">
        <v>0</v>
      </c>
      <c r="I53" s="4">
        <v>0</v>
      </c>
      <c r="J53" s="4">
        <v>0</v>
      </c>
      <c r="K53" s="4">
        <v>0</v>
      </c>
      <c r="L53" s="44">
        <v>0</v>
      </c>
      <c r="M53" s="62">
        <v>0</v>
      </c>
      <c r="N53" s="4">
        <v>0</v>
      </c>
      <c r="O53" s="4">
        <v>0</v>
      </c>
      <c r="P53" s="4">
        <v>0</v>
      </c>
      <c r="Q53" s="4">
        <v>0</v>
      </c>
      <c r="R53" s="4">
        <v>0</v>
      </c>
      <c r="S53" s="4">
        <v>0</v>
      </c>
      <c r="T53" s="4">
        <v>0</v>
      </c>
      <c r="U53" s="4">
        <v>0</v>
      </c>
      <c r="V53" s="4">
        <v>0</v>
      </c>
      <c r="W53" s="4">
        <v>0</v>
      </c>
      <c r="X53" s="4">
        <v>0</v>
      </c>
      <c r="Y53" s="4">
        <v>0</v>
      </c>
      <c r="Z53" s="4">
        <v>0</v>
      </c>
      <c r="AA53" s="4">
        <v>0</v>
      </c>
      <c r="AB53" s="4">
        <v>0</v>
      </c>
      <c r="AC53" s="4">
        <v>0</v>
      </c>
      <c r="AD53" s="4">
        <v>0</v>
      </c>
      <c r="AE53" s="4">
        <v>0</v>
      </c>
      <c r="AF53" s="19">
        <v>0</v>
      </c>
      <c r="AG53" s="19">
        <v>0</v>
      </c>
      <c r="AI53" s="78">
        <v>42336</v>
      </c>
      <c r="AJ53" s="78"/>
      <c r="AK53" s="11">
        <v>47</v>
      </c>
      <c r="AL53" s="4">
        <v>0</v>
      </c>
      <c r="AM53" s="4">
        <v>0</v>
      </c>
      <c r="AN53" s="4">
        <v>0</v>
      </c>
      <c r="AO53" s="4">
        <v>0</v>
      </c>
      <c r="AP53" s="4">
        <v>0</v>
      </c>
      <c r="AQ53" s="4">
        <v>0</v>
      </c>
      <c r="AR53" s="4">
        <v>0</v>
      </c>
      <c r="AS53" s="4">
        <v>0</v>
      </c>
      <c r="AT53" s="44">
        <v>0</v>
      </c>
      <c r="AU53" s="62">
        <v>0</v>
      </c>
      <c r="AV53" s="4">
        <v>0</v>
      </c>
      <c r="AW53" s="4">
        <v>0</v>
      </c>
      <c r="AX53" s="4">
        <v>0</v>
      </c>
      <c r="AY53" s="4">
        <v>0</v>
      </c>
      <c r="AZ53" s="4">
        <v>0</v>
      </c>
      <c r="BA53" s="4">
        <v>0</v>
      </c>
      <c r="BB53" s="4">
        <v>0</v>
      </c>
      <c r="BC53" s="4">
        <v>0</v>
      </c>
      <c r="BD53" s="4">
        <v>0</v>
      </c>
      <c r="BE53" s="4">
        <v>0</v>
      </c>
      <c r="BF53" s="4">
        <v>0</v>
      </c>
      <c r="BG53" s="4">
        <v>0</v>
      </c>
      <c r="BH53" s="4">
        <v>0</v>
      </c>
      <c r="BI53" s="4">
        <v>0</v>
      </c>
      <c r="BJ53" s="4">
        <v>0</v>
      </c>
      <c r="BK53" s="4">
        <v>0</v>
      </c>
      <c r="BL53" s="44">
        <v>0</v>
      </c>
      <c r="BM53" s="44">
        <v>0</v>
      </c>
      <c r="BN53" s="19">
        <v>0</v>
      </c>
      <c r="BO53" s="19">
        <v>0</v>
      </c>
    </row>
    <row r="54" spans="1:67" ht="20" customHeight="1" x14ac:dyDescent="0.15">
      <c r="A54" s="78">
        <v>42707</v>
      </c>
      <c r="B54" s="78"/>
      <c r="C54" s="11">
        <v>48</v>
      </c>
      <c r="D54" s="4">
        <v>0</v>
      </c>
      <c r="E54" s="4">
        <v>0</v>
      </c>
      <c r="F54" s="4">
        <v>0</v>
      </c>
      <c r="G54" s="4">
        <v>0</v>
      </c>
      <c r="H54" s="4">
        <v>0</v>
      </c>
      <c r="I54" s="4">
        <v>0</v>
      </c>
      <c r="J54" s="4">
        <v>0</v>
      </c>
      <c r="K54" s="4">
        <v>0</v>
      </c>
      <c r="L54" s="44">
        <v>0</v>
      </c>
      <c r="M54" s="62">
        <v>0</v>
      </c>
      <c r="N54" s="4">
        <v>0</v>
      </c>
      <c r="O54" s="4">
        <v>0</v>
      </c>
      <c r="P54" s="4">
        <v>0</v>
      </c>
      <c r="Q54" s="4">
        <v>0</v>
      </c>
      <c r="R54" s="4">
        <v>0</v>
      </c>
      <c r="S54" s="4">
        <v>0</v>
      </c>
      <c r="T54" s="4">
        <v>0</v>
      </c>
      <c r="U54" s="4">
        <v>0</v>
      </c>
      <c r="V54" s="4">
        <v>0</v>
      </c>
      <c r="W54" s="4">
        <v>0</v>
      </c>
      <c r="X54" s="4">
        <v>0</v>
      </c>
      <c r="Y54" s="4">
        <v>0</v>
      </c>
      <c r="Z54" s="4">
        <v>0</v>
      </c>
      <c r="AA54" s="4">
        <v>0</v>
      </c>
      <c r="AB54" s="4">
        <v>0</v>
      </c>
      <c r="AC54" s="4">
        <v>0</v>
      </c>
      <c r="AD54" s="4">
        <v>0</v>
      </c>
      <c r="AE54" s="4">
        <v>0</v>
      </c>
      <c r="AF54" s="19">
        <v>0</v>
      </c>
      <c r="AG54" s="19">
        <v>0</v>
      </c>
      <c r="AI54" s="78">
        <v>42343</v>
      </c>
      <c r="AJ54" s="78"/>
      <c r="AK54" s="11">
        <v>48</v>
      </c>
      <c r="AL54" s="4">
        <v>0</v>
      </c>
      <c r="AM54" s="4">
        <v>0</v>
      </c>
      <c r="AN54" s="4">
        <v>0</v>
      </c>
      <c r="AO54" s="4">
        <v>0</v>
      </c>
      <c r="AP54" s="4">
        <v>0</v>
      </c>
      <c r="AQ54" s="4">
        <v>0</v>
      </c>
      <c r="AR54" s="4">
        <v>0</v>
      </c>
      <c r="AS54" s="4">
        <v>0</v>
      </c>
      <c r="AT54" s="44">
        <v>0</v>
      </c>
      <c r="AU54" s="62">
        <v>0</v>
      </c>
      <c r="AV54" s="4">
        <v>0</v>
      </c>
      <c r="AW54" s="4">
        <v>0</v>
      </c>
      <c r="AX54" s="4">
        <v>0</v>
      </c>
      <c r="AY54" s="4">
        <v>0</v>
      </c>
      <c r="AZ54" s="4">
        <v>0</v>
      </c>
      <c r="BA54" s="4">
        <v>0</v>
      </c>
      <c r="BB54" s="4">
        <v>0</v>
      </c>
      <c r="BC54" s="4">
        <v>0</v>
      </c>
      <c r="BD54" s="4">
        <v>0</v>
      </c>
      <c r="BE54" s="4">
        <v>0</v>
      </c>
      <c r="BF54" s="4">
        <v>0</v>
      </c>
      <c r="BG54" s="4">
        <v>0</v>
      </c>
      <c r="BH54" s="4">
        <v>0</v>
      </c>
      <c r="BI54" s="4">
        <v>0</v>
      </c>
      <c r="BJ54" s="4">
        <v>0</v>
      </c>
      <c r="BK54" s="4">
        <v>0</v>
      </c>
      <c r="BL54" s="44">
        <v>0</v>
      </c>
      <c r="BM54" s="44">
        <v>0</v>
      </c>
      <c r="BN54" s="19">
        <v>0</v>
      </c>
      <c r="BO54" s="19">
        <v>0</v>
      </c>
    </row>
    <row r="55" spans="1:67" ht="20" customHeight="1" x14ac:dyDescent="0.15">
      <c r="A55" s="78">
        <v>42714</v>
      </c>
      <c r="B55" s="78"/>
      <c r="C55" s="11">
        <v>49</v>
      </c>
      <c r="D55" s="4">
        <v>0</v>
      </c>
      <c r="E55" s="4">
        <v>0</v>
      </c>
      <c r="F55" s="4">
        <v>0</v>
      </c>
      <c r="G55" s="4">
        <v>0</v>
      </c>
      <c r="H55" s="4">
        <v>0</v>
      </c>
      <c r="I55" s="4">
        <v>0</v>
      </c>
      <c r="J55" s="4">
        <v>0</v>
      </c>
      <c r="K55" s="4">
        <v>0</v>
      </c>
      <c r="L55" s="44">
        <v>0</v>
      </c>
      <c r="M55" s="62">
        <v>0</v>
      </c>
      <c r="N55" s="4">
        <v>0</v>
      </c>
      <c r="O55" s="4">
        <v>0</v>
      </c>
      <c r="P55" s="4">
        <v>0</v>
      </c>
      <c r="Q55" s="4">
        <v>0</v>
      </c>
      <c r="R55" s="4">
        <v>0</v>
      </c>
      <c r="S55" s="4">
        <v>0</v>
      </c>
      <c r="T55" s="4">
        <v>0</v>
      </c>
      <c r="U55" s="4">
        <v>0</v>
      </c>
      <c r="V55" s="4">
        <v>0</v>
      </c>
      <c r="W55" s="4">
        <v>0</v>
      </c>
      <c r="X55" s="4">
        <v>0</v>
      </c>
      <c r="Y55" s="4">
        <v>0</v>
      </c>
      <c r="Z55" s="4">
        <v>0</v>
      </c>
      <c r="AA55" s="4">
        <v>0</v>
      </c>
      <c r="AB55" s="4">
        <v>0</v>
      </c>
      <c r="AC55" s="4">
        <v>0</v>
      </c>
      <c r="AD55" s="4">
        <v>0</v>
      </c>
      <c r="AE55" s="4">
        <v>0</v>
      </c>
      <c r="AF55" s="19">
        <v>0</v>
      </c>
      <c r="AG55" s="19">
        <v>0</v>
      </c>
      <c r="AI55" s="78">
        <v>42350</v>
      </c>
      <c r="AJ55" s="78"/>
      <c r="AK55" s="11">
        <v>49</v>
      </c>
      <c r="AL55" s="4">
        <v>0</v>
      </c>
      <c r="AM55" s="4">
        <v>0</v>
      </c>
      <c r="AN55" s="4">
        <v>0</v>
      </c>
      <c r="AO55" s="4">
        <v>0</v>
      </c>
      <c r="AP55" s="4">
        <v>0</v>
      </c>
      <c r="AQ55" s="4">
        <v>0</v>
      </c>
      <c r="AR55" s="4">
        <v>0</v>
      </c>
      <c r="AS55" s="4">
        <v>0</v>
      </c>
      <c r="AT55" s="44">
        <v>0</v>
      </c>
      <c r="AU55" s="62">
        <v>0</v>
      </c>
      <c r="AV55" s="4">
        <v>0</v>
      </c>
      <c r="AW55" s="4">
        <v>0</v>
      </c>
      <c r="AX55" s="4">
        <v>0</v>
      </c>
      <c r="AY55" s="4">
        <v>0</v>
      </c>
      <c r="AZ55" s="4">
        <v>0</v>
      </c>
      <c r="BA55" s="4">
        <v>0</v>
      </c>
      <c r="BB55" s="4">
        <v>0</v>
      </c>
      <c r="BC55" s="4">
        <v>0</v>
      </c>
      <c r="BD55" s="4">
        <v>0</v>
      </c>
      <c r="BE55" s="4">
        <v>0</v>
      </c>
      <c r="BF55" s="4">
        <v>0</v>
      </c>
      <c r="BG55" s="4">
        <v>0</v>
      </c>
      <c r="BH55" s="4">
        <v>0</v>
      </c>
      <c r="BI55" s="4">
        <v>0</v>
      </c>
      <c r="BJ55" s="4">
        <v>0</v>
      </c>
      <c r="BK55" s="4">
        <v>0</v>
      </c>
      <c r="BL55" s="44">
        <v>0</v>
      </c>
      <c r="BM55" s="44">
        <v>0</v>
      </c>
      <c r="BN55" s="19">
        <v>0</v>
      </c>
      <c r="BO55" s="19">
        <v>0</v>
      </c>
    </row>
    <row r="56" spans="1:67" ht="20" customHeight="1" x14ac:dyDescent="0.15">
      <c r="A56" s="78">
        <v>42721</v>
      </c>
      <c r="B56" s="78"/>
      <c r="C56" s="3">
        <v>50</v>
      </c>
      <c r="D56" s="123">
        <v>0</v>
      </c>
      <c r="E56" s="123">
        <v>0</v>
      </c>
      <c r="F56" s="123">
        <v>0</v>
      </c>
      <c r="G56" s="123">
        <v>0</v>
      </c>
      <c r="H56" s="123">
        <v>0</v>
      </c>
      <c r="I56" s="123">
        <v>0</v>
      </c>
      <c r="J56" s="123">
        <v>0</v>
      </c>
      <c r="K56" s="123">
        <v>0</v>
      </c>
      <c r="L56" s="44">
        <v>0</v>
      </c>
      <c r="M56" s="62">
        <v>0</v>
      </c>
      <c r="N56" s="123">
        <v>0</v>
      </c>
      <c r="O56" s="123">
        <v>0</v>
      </c>
      <c r="P56" s="123">
        <v>0</v>
      </c>
      <c r="Q56" s="123">
        <v>0</v>
      </c>
      <c r="R56" s="123">
        <v>0</v>
      </c>
      <c r="S56" s="123">
        <v>0</v>
      </c>
      <c r="T56" s="123">
        <v>0</v>
      </c>
      <c r="U56" s="123">
        <v>0</v>
      </c>
      <c r="V56" s="123">
        <v>0</v>
      </c>
      <c r="W56" s="123">
        <v>0</v>
      </c>
      <c r="X56" s="123">
        <v>0</v>
      </c>
      <c r="Y56" s="123">
        <v>0</v>
      </c>
      <c r="Z56" s="123">
        <v>0</v>
      </c>
      <c r="AA56" s="123">
        <v>0</v>
      </c>
      <c r="AB56" s="123">
        <v>0</v>
      </c>
      <c r="AC56" s="123">
        <v>0</v>
      </c>
      <c r="AD56" s="123">
        <v>0</v>
      </c>
      <c r="AE56" s="123">
        <v>0</v>
      </c>
      <c r="AF56" s="19">
        <v>0</v>
      </c>
      <c r="AG56" s="19">
        <v>0</v>
      </c>
      <c r="AI56" s="78">
        <v>42357</v>
      </c>
      <c r="AJ56" s="78"/>
      <c r="AK56" s="11">
        <v>50</v>
      </c>
      <c r="AL56" s="4">
        <v>0</v>
      </c>
      <c r="AM56" s="4">
        <v>0</v>
      </c>
      <c r="AN56" s="4">
        <v>0</v>
      </c>
      <c r="AO56" s="4">
        <v>0</v>
      </c>
      <c r="AP56" s="4">
        <v>0</v>
      </c>
      <c r="AQ56" s="4">
        <v>0</v>
      </c>
      <c r="AR56" s="4">
        <v>0</v>
      </c>
      <c r="AS56" s="4">
        <v>0</v>
      </c>
      <c r="AT56" s="44">
        <v>0</v>
      </c>
      <c r="AU56" s="62">
        <v>0</v>
      </c>
      <c r="AV56" s="4">
        <v>0</v>
      </c>
      <c r="AW56" s="4">
        <v>0</v>
      </c>
      <c r="AX56" s="4">
        <v>0</v>
      </c>
      <c r="AY56" s="4">
        <v>0</v>
      </c>
      <c r="AZ56" s="4">
        <v>0</v>
      </c>
      <c r="BA56" s="4">
        <v>0</v>
      </c>
      <c r="BB56" s="4">
        <v>0</v>
      </c>
      <c r="BC56" s="4">
        <v>0</v>
      </c>
      <c r="BD56" s="4">
        <v>0</v>
      </c>
      <c r="BE56" s="4">
        <v>0</v>
      </c>
      <c r="BF56" s="4"/>
      <c r="BG56" s="4">
        <v>0</v>
      </c>
      <c r="BH56" s="4">
        <v>0</v>
      </c>
      <c r="BI56" s="4">
        <v>0</v>
      </c>
      <c r="BJ56" s="4">
        <v>0</v>
      </c>
      <c r="BK56" s="4">
        <v>0</v>
      </c>
      <c r="BL56" s="44">
        <v>0</v>
      </c>
      <c r="BM56" s="44">
        <v>0</v>
      </c>
      <c r="BN56" s="58">
        <v>0</v>
      </c>
      <c r="BO56" s="58">
        <v>0</v>
      </c>
    </row>
    <row r="57" spans="1:67" ht="20" customHeight="1" x14ac:dyDescent="0.15">
      <c r="A57" s="78">
        <v>42728</v>
      </c>
      <c r="B57" s="78"/>
      <c r="C57" s="11">
        <v>51</v>
      </c>
      <c r="D57" s="4">
        <v>0</v>
      </c>
      <c r="E57" s="4">
        <v>0</v>
      </c>
      <c r="F57" s="4">
        <v>0</v>
      </c>
      <c r="G57" s="4">
        <v>0</v>
      </c>
      <c r="H57" s="4">
        <v>0</v>
      </c>
      <c r="I57" s="4">
        <v>0</v>
      </c>
      <c r="J57" s="4">
        <v>0</v>
      </c>
      <c r="K57" s="4">
        <v>0</v>
      </c>
      <c r="L57" s="44">
        <v>0</v>
      </c>
      <c r="M57" s="62">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58">
        <v>0</v>
      </c>
      <c r="AG57" s="58">
        <v>0</v>
      </c>
      <c r="AI57" s="78">
        <v>42364</v>
      </c>
      <c r="AJ57" s="78"/>
      <c r="AK57" s="11">
        <v>51</v>
      </c>
      <c r="AL57" s="4">
        <v>0</v>
      </c>
      <c r="AM57" s="4">
        <v>0</v>
      </c>
      <c r="AN57" s="4">
        <v>0</v>
      </c>
      <c r="AO57" s="4">
        <v>0</v>
      </c>
      <c r="AP57" s="4">
        <v>0</v>
      </c>
      <c r="AQ57" s="4">
        <v>0</v>
      </c>
      <c r="AR57" s="4">
        <v>0</v>
      </c>
      <c r="AS57" s="4">
        <v>0</v>
      </c>
      <c r="AT57" s="44">
        <v>0</v>
      </c>
      <c r="AU57" s="62">
        <v>0</v>
      </c>
      <c r="AV57" s="4">
        <v>0</v>
      </c>
      <c r="AW57" s="4">
        <v>0</v>
      </c>
      <c r="AX57" s="4">
        <v>0</v>
      </c>
      <c r="AY57" s="4">
        <v>0</v>
      </c>
      <c r="AZ57" s="4">
        <v>0</v>
      </c>
      <c r="BA57" s="4">
        <v>0</v>
      </c>
      <c r="BB57" s="4">
        <v>0</v>
      </c>
      <c r="BC57" s="4">
        <v>0</v>
      </c>
      <c r="BD57" s="4">
        <v>0</v>
      </c>
      <c r="BE57" s="4">
        <v>0</v>
      </c>
      <c r="BF57" s="4">
        <v>0</v>
      </c>
      <c r="BG57" s="4">
        <v>0</v>
      </c>
      <c r="BH57" s="4">
        <v>0</v>
      </c>
      <c r="BI57" s="4">
        <v>0</v>
      </c>
      <c r="BJ57" s="4">
        <v>0</v>
      </c>
      <c r="BK57" s="4">
        <v>0</v>
      </c>
      <c r="BL57" s="44">
        <v>0</v>
      </c>
      <c r="BM57" s="44">
        <v>0</v>
      </c>
      <c r="BN57" s="58">
        <v>0</v>
      </c>
      <c r="BO57" s="58">
        <v>0</v>
      </c>
    </row>
    <row r="58" spans="1:67" ht="20" customHeight="1" x14ac:dyDescent="0.15">
      <c r="A58" s="78">
        <v>42735</v>
      </c>
      <c r="B58" s="78"/>
      <c r="C58" s="11">
        <v>52</v>
      </c>
      <c r="D58" s="4">
        <v>0</v>
      </c>
      <c r="E58" s="4">
        <v>0</v>
      </c>
      <c r="F58" s="4">
        <v>0</v>
      </c>
      <c r="G58" s="4">
        <v>0</v>
      </c>
      <c r="H58" s="4">
        <v>0</v>
      </c>
      <c r="I58" s="4">
        <v>0</v>
      </c>
      <c r="J58" s="4">
        <v>0</v>
      </c>
      <c r="K58" s="4">
        <v>0</v>
      </c>
      <c r="L58" s="44">
        <v>0</v>
      </c>
      <c r="M58" s="62">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58">
        <v>0</v>
      </c>
      <c r="AG58" s="58">
        <v>0</v>
      </c>
      <c r="AI58" s="78">
        <v>42371</v>
      </c>
      <c r="AJ58" s="78"/>
      <c r="AK58" s="11">
        <v>52</v>
      </c>
      <c r="AL58" s="4">
        <v>0</v>
      </c>
      <c r="AM58" s="4">
        <v>0</v>
      </c>
      <c r="AN58" s="4">
        <v>0</v>
      </c>
      <c r="AO58" s="4">
        <v>0</v>
      </c>
      <c r="AP58" s="4">
        <v>0</v>
      </c>
      <c r="AQ58" s="4">
        <v>0</v>
      </c>
      <c r="AR58" s="4">
        <v>0</v>
      </c>
      <c r="AS58" s="4">
        <v>0</v>
      </c>
      <c r="AT58" s="44">
        <v>0</v>
      </c>
      <c r="AU58" s="62">
        <v>0</v>
      </c>
      <c r="AV58" s="4">
        <v>0</v>
      </c>
      <c r="AW58" s="4">
        <v>0</v>
      </c>
      <c r="AX58" s="4">
        <v>0</v>
      </c>
      <c r="AY58" s="4">
        <v>0</v>
      </c>
      <c r="AZ58" s="4">
        <v>0</v>
      </c>
      <c r="BA58" s="4">
        <v>0</v>
      </c>
      <c r="BB58" s="4">
        <v>0</v>
      </c>
      <c r="BC58" s="4">
        <v>0</v>
      </c>
      <c r="BD58" s="4">
        <v>0</v>
      </c>
      <c r="BE58" s="4">
        <v>0</v>
      </c>
      <c r="BF58" s="4">
        <v>0</v>
      </c>
      <c r="BG58" s="4">
        <v>0</v>
      </c>
      <c r="BH58" s="4">
        <v>0</v>
      </c>
      <c r="BI58" s="4">
        <v>0</v>
      </c>
      <c r="BJ58" s="4">
        <v>0</v>
      </c>
      <c r="BK58" s="4">
        <v>0</v>
      </c>
      <c r="BL58" s="44">
        <v>0</v>
      </c>
      <c r="BM58" s="44">
        <v>0</v>
      </c>
      <c r="BN58" s="58">
        <v>0</v>
      </c>
      <c r="BO58" s="58">
        <v>0</v>
      </c>
    </row>
    <row r="59" spans="1:67" x14ac:dyDescent="0.15">
      <c r="A59" s="21"/>
      <c r="B59" s="1"/>
      <c r="C59" s="1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sheetData>
  <mergeCells count="31">
    <mergeCell ref="BF4:BG4"/>
    <mergeCell ref="BJ4:BK4"/>
    <mergeCell ref="BB4:BC4"/>
    <mergeCell ref="AK3:AK5"/>
    <mergeCell ref="AV3:BO3"/>
    <mergeCell ref="BL4:BM4"/>
    <mergeCell ref="AX4:AY4"/>
    <mergeCell ref="B2:AC2"/>
    <mergeCell ref="N3:AG3"/>
    <mergeCell ref="Z4:AA4"/>
    <mergeCell ref="AZ4:BA4"/>
    <mergeCell ref="AL3:AU3"/>
    <mergeCell ref="P4:Q4"/>
    <mergeCell ref="AJ2:BK2"/>
    <mergeCell ref="BD4:BE4"/>
    <mergeCell ref="BH4:BI4"/>
    <mergeCell ref="T4:U4"/>
    <mergeCell ref="V4:W4"/>
    <mergeCell ref="R4:S4"/>
    <mergeCell ref="X4:Y4"/>
    <mergeCell ref="AV4:AW4"/>
    <mergeCell ref="AB4:AC4"/>
    <mergeCell ref="AD4:AE4"/>
    <mergeCell ref="AI3:AI5"/>
    <mergeCell ref="AJ3:AJ5"/>
    <mergeCell ref="N4:O4"/>
    <mergeCell ref="A3:A5"/>
    <mergeCell ref="B3:B5"/>
    <mergeCell ref="C3:C5"/>
    <mergeCell ref="D3:M3"/>
    <mergeCell ref="M4:M5"/>
  </mergeCells>
  <phoneticPr fontId="6"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O60"/>
  <sheetViews>
    <sheetView topLeftCell="A40" workbookViewId="0">
      <selection activeCell="AH58" sqref="AH58"/>
    </sheetView>
  </sheetViews>
  <sheetFormatPr baseColWidth="10" defaultColWidth="8.83203125" defaultRowHeight="13" x14ac:dyDescent="0.15"/>
  <cols>
    <col min="1" max="1" width="9.6640625" bestFit="1" customWidth="1"/>
    <col min="2" max="2" width="12.1640625" bestFit="1" customWidth="1"/>
    <col min="3" max="3" width="7.6640625" style="9" bestFit="1" customWidth="1"/>
    <col min="4" max="4" width="10.5" style="7" bestFit="1" customWidth="1"/>
    <col min="5" max="5" width="10.33203125" style="7" customWidth="1"/>
    <col min="6" max="6" width="10.83203125" style="7" customWidth="1"/>
    <col min="7" max="8" width="14" style="7" customWidth="1"/>
    <col min="9" max="9" width="10.1640625" style="7" bestFit="1" customWidth="1"/>
    <col min="10" max="10" width="9.6640625" style="7" bestFit="1" customWidth="1"/>
    <col min="11" max="11" width="11" style="7" bestFit="1" customWidth="1"/>
    <col min="12" max="12" width="11.1640625" style="7" bestFit="1" customWidth="1"/>
    <col min="13" max="14" width="10.5" style="7" bestFit="1" customWidth="1"/>
    <col min="15" max="15" width="9.5" style="7" bestFit="1" customWidth="1"/>
    <col min="16" max="16" width="9.6640625" style="7" bestFit="1" customWidth="1"/>
    <col min="17" max="21" width="9.5" style="7" bestFit="1" customWidth="1"/>
    <col min="22" max="31" width="9.33203125" style="7" customWidth="1"/>
    <col min="32" max="32" width="11" style="7" bestFit="1" customWidth="1"/>
    <col min="33" max="33" width="9.6640625" style="7" bestFit="1" customWidth="1"/>
    <col min="35" max="35" width="9.6640625" bestFit="1" customWidth="1"/>
    <col min="36" max="36" width="12.1640625" bestFit="1" customWidth="1"/>
    <col min="37" max="37" width="9.33203125" style="20" bestFit="1" customWidth="1"/>
    <col min="38" max="38" width="10.5" bestFit="1" customWidth="1"/>
    <col min="39" max="39" width="11.1640625" customWidth="1"/>
    <col min="40" max="40" width="10.5" customWidth="1"/>
    <col min="41" max="47" width="12.5" customWidth="1"/>
    <col min="48" max="48" width="10.5" bestFit="1" customWidth="1"/>
    <col min="49" max="49" width="9.5" bestFit="1" customWidth="1"/>
    <col min="50" max="50" width="9.6640625" bestFit="1" customWidth="1"/>
    <col min="51" max="55" width="9.5" bestFit="1" customWidth="1"/>
    <col min="56" max="57" width="9.5" customWidth="1"/>
    <col min="58" max="61" width="9.33203125" bestFit="1" customWidth="1"/>
    <col min="62" max="65" width="9.33203125" customWidth="1"/>
    <col min="66" max="66" width="10.5" bestFit="1" customWidth="1"/>
    <col min="67" max="67" width="9.6640625" bestFit="1" customWidth="1"/>
  </cols>
  <sheetData>
    <row r="2" spans="1:67" ht="12.75" customHeight="1" x14ac:dyDescent="0.15">
      <c r="B2" s="137" t="s">
        <v>39</v>
      </c>
      <c r="C2" s="138"/>
      <c r="D2" s="138"/>
      <c r="E2" s="138"/>
      <c r="F2" s="138"/>
      <c r="G2" s="138"/>
      <c r="H2" s="138"/>
      <c r="I2" s="138"/>
      <c r="J2" s="138"/>
      <c r="K2" s="138"/>
      <c r="L2" s="138"/>
      <c r="M2" s="138"/>
      <c r="N2" s="139"/>
      <c r="O2" s="139"/>
      <c r="P2" s="139"/>
      <c r="Q2" s="139"/>
      <c r="R2" s="139"/>
      <c r="S2" s="139"/>
      <c r="T2" s="139"/>
      <c r="U2" s="139"/>
      <c r="V2" s="139"/>
      <c r="W2" s="139"/>
      <c r="X2" s="139"/>
      <c r="Y2" s="139"/>
      <c r="Z2" s="139"/>
      <c r="AA2" s="139"/>
      <c r="AB2" s="29"/>
      <c r="AC2" s="29"/>
      <c r="AD2" s="29"/>
      <c r="AE2" s="29"/>
      <c r="AF2" s="49"/>
      <c r="AG2" s="49"/>
      <c r="AJ2" s="153" t="s">
        <v>24</v>
      </c>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29"/>
      <c r="BK2" s="29"/>
      <c r="BL2" s="29"/>
      <c r="BM2" s="29"/>
    </row>
    <row r="3" spans="1:67" ht="33" customHeight="1" x14ac:dyDescent="0.15">
      <c r="A3" s="136" t="s">
        <v>14</v>
      </c>
      <c r="B3" s="136" t="s">
        <v>9</v>
      </c>
      <c r="C3" s="152" t="s">
        <v>30</v>
      </c>
      <c r="D3" s="141" t="s">
        <v>10</v>
      </c>
      <c r="E3" s="143"/>
      <c r="F3" s="143"/>
      <c r="G3" s="143"/>
      <c r="H3" s="143"/>
      <c r="I3" s="143"/>
      <c r="J3" s="143"/>
      <c r="K3" s="143"/>
      <c r="L3" s="143"/>
      <c r="M3" s="142"/>
      <c r="N3" s="140" t="s">
        <v>1</v>
      </c>
      <c r="O3" s="140"/>
      <c r="P3" s="140"/>
      <c r="Q3" s="140"/>
      <c r="R3" s="140"/>
      <c r="S3" s="140"/>
      <c r="T3" s="140"/>
      <c r="U3" s="140"/>
      <c r="V3" s="140"/>
      <c r="W3" s="140"/>
      <c r="X3" s="140"/>
      <c r="Y3" s="140"/>
      <c r="Z3" s="140"/>
      <c r="AA3" s="140"/>
      <c r="AB3" s="140"/>
      <c r="AC3" s="140"/>
      <c r="AD3" s="140"/>
      <c r="AE3" s="140"/>
      <c r="AF3" s="140"/>
      <c r="AG3" s="140"/>
      <c r="AI3" s="136" t="s">
        <v>14</v>
      </c>
      <c r="AJ3" s="136" t="s">
        <v>9</v>
      </c>
      <c r="AK3" s="152" t="s">
        <v>30</v>
      </c>
      <c r="AL3" s="146" t="s">
        <v>10</v>
      </c>
      <c r="AM3" s="147"/>
      <c r="AN3" s="147"/>
      <c r="AO3" s="147"/>
      <c r="AP3" s="147"/>
      <c r="AQ3" s="147"/>
      <c r="AR3" s="147"/>
      <c r="AS3" s="147"/>
      <c r="AT3" s="147"/>
      <c r="AU3" s="148"/>
      <c r="AV3" s="135" t="s">
        <v>1</v>
      </c>
      <c r="AW3" s="135"/>
      <c r="AX3" s="135"/>
      <c r="AY3" s="135"/>
      <c r="AZ3" s="135"/>
      <c r="BA3" s="135"/>
      <c r="BB3" s="135"/>
      <c r="BC3" s="135"/>
      <c r="BD3" s="135"/>
      <c r="BE3" s="135"/>
      <c r="BF3" s="135"/>
      <c r="BG3" s="135"/>
      <c r="BH3" s="135"/>
      <c r="BI3" s="135"/>
      <c r="BJ3" s="135"/>
      <c r="BK3" s="135"/>
      <c r="BL3" s="135"/>
      <c r="BM3" s="135"/>
      <c r="BN3" s="135"/>
      <c r="BO3" s="135"/>
    </row>
    <row r="4" spans="1:67" ht="33" customHeight="1" x14ac:dyDescent="0.15">
      <c r="A4" s="136"/>
      <c r="B4" s="136"/>
      <c r="C4" s="152"/>
      <c r="D4" s="52" t="s">
        <v>3</v>
      </c>
      <c r="E4" s="52" t="s">
        <v>4</v>
      </c>
      <c r="F4" s="52" t="s">
        <v>5</v>
      </c>
      <c r="G4" s="52" t="s">
        <v>6</v>
      </c>
      <c r="H4" s="52" t="s">
        <v>16</v>
      </c>
      <c r="I4" s="51" t="s">
        <v>7</v>
      </c>
      <c r="J4" s="51" t="s">
        <v>8</v>
      </c>
      <c r="K4" s="32" t="s">
        <v>13</v>
      </c>
      <c r="L4" s="32" t="s">
        <v>45</v>
      </c>
      <c r="M4" s="149" t="s">
        <v>35</v>
      </c>
      <c r="N4" s="140" t="s">
        <v>3</v>
      </c>
      <c r="O4" s="140"/>
      <c r="P4" s="140" t="s">
        <v>4</v>
      </c>
      <c r="Q4" s="140"/>
      <c r="R4" s="140" t="s">
        <v>5</v>
      </c>
      <c r="S4" s="140"/>
      <c r="T4" s="140" t="s">
        <v>6</v>
      </c>
      <c r="U4" s="140"/>
      <c r="V4" s="140" t="s">
        <v>16</v>
      </c>
      <c r="W4" s="140"/>
      <c r="X4" s="140" t="s">
        <v>7</v>
      </c>
      <c r="Y4" s="140"/>
      <c r="Z4" s="140" t="s">
        <v>8</v>
      </c>
      <c r="AA4" s="140"/>
      <c r="AB4" s="135" t="s">
        <v>13</v>
      </c>
      <c r="AC4" s="135"/>
      <c r="AD4" s="135" t="s">
        <v>45</v>
      </c>
      <c r="AE4" s="135"/>
      <c r="AF4" s="42"/>
      <c r="AG4" s="42"/>
      <c r="AI4" s="136"/>
      <c r="AJ4" s="136"/>
      <c r="AK4" s="152"/>
      <c r="AL4" s="2" t="s">
        <v>3</v>
      </c>
      <c r="AM4" s="2" t="s">
        <v>4</v>
      </c>
      <c r="AN4" s="2" t="s">
        <v>5</v>
      </c>
      <c r="AO4" s="2" t="s">
        <v>6</v>
      </c>
      <c r="AP4" s="52" t="s">
        <v>16</v>
      </c>
      <c r="AQ4" s="5" t="s">
        <v>7</v>
      </c>
      <c r="AR4" s="51" t="s">
        <v>8</v>
      </c>
      <c r="AS4" s="5" t="s">
        <v>13</v>
      </c>
      <c r="AT4" s="5" t="s">
        <v>45</v>
      </c>
      <c r="AU4" s="34"/>
      <c r="AV4" s="135" t="s">
        <v>3</v>
      </c>
      <c r="AW4" s="135"/>
      <c r="AX4" s="135" t="s">
        <v>4</v>
      </c>
      <c r="AY4" s="135"/>
      <c r="AZ4" s="135" t="s">
        <v>5</v>
      </c>
      <c r="BA4" s="135"/>
      <c r="BB4" s="135" t="s">
        <v>6</v>
      </c>
      <c r="BC4" s="135"/>
      <c r="BD4" s="140" t="s">
        <v>16</v>
      </c>
      <c r="BE4" s="140"/>
      <c r="BF4" s="135" t="s">
        <v>7</v>
      </c>
      <c r="BG4" s="135"/>
      <c r="BH4" s="135" t="s">
        <v>8</v>
      </c>
      <c r="BI4" s="135"/>
      <c r="BJ4" s="135" t="s">
        <v>13</v>
      </c>
      <c r="BK4" s="135"/>
      <c r="BL4" s="135" t="s">
        <v>45</v>
      </c>
      <c r="BM4" s="135"/>
      <c r="BN4" s="34"/>
      <c r="BO4" s="34"/>
    </row>
    <row r="5" spans="1:67" ht="29.25" customHeight="1" x14ac:dyDescent="0.15">
      <c r="A5" s="136"/>
      <c r="B5" s="136"/>
      <c r="C5" s="152"/>
      <c r="D5" s="51" t="s">
        <v>0</v>
      </c>
      <c r="E5" s="51" t="s">
        <v>0</v>
      </c>
      <c r="F5" s="51" t="s">
        <v>0</v>
      </c>
      <c r="G5" s="51" t="s">
        <v>0</v>
      </c>
      <c r="H5" s="51" t="s">
        <v>0</v>
      </c>
      <c r="I5" s="51" t="s">
        <v>0</v>
      </c>
      <c r="J5" s="51" t="s">
        <v>0</v>
      </c>
      <c r="K5" s="51" t="s">
        <v>0</v>
      </c>
      <c r="L5" s="51" t="s">
        <v>0</v>
      </c>
      <c r="M5" s="150"/>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36"/>
      <c r="AJ5" s="136"/>
      <c r="AK5" s="152"/>
      <c r="AL5" s="5" t="s">
        <v>0</v>
      </c>
      <c r="AM5" s="5" t="s">
        <v>0</v>
      </c>
      <c r="AN5" s="5" t="s">
        <v>0</v>
      </c>
      <c r="AO5" s="5" t="s">
        <v>0</v>
      </c>
      <c r="AP5" s="51" t="s">
        <v>0</v>
      </c>
      <c r="AQ5" s="5" t="s">
        <v>0</v>
      </c>
      <c r="AR5" s="51" t="s">
        <v>0</v>
      </c>
      <c r="AS5" s="5" t="s">
        <v>0</v>
      </c>
      <c r="AT5" s="5" t="s">
        <v>0</v>
      </c>
      <c r="AU5" s="35" t="s">
        <v>17</v>
      </c>
      <c r="AV5" s="5" t="s">
        <v>0</v>
      </c>
      <c r="AW5" s="5" t="s">
        <v>2</v>
      </c>
      <c r="AX5" s="5" t="s">
        <v>0</v>
      </c>
      <c r="AY5" s="5" t="s">
        <v>2</v>
      </c>
      <c r="AZ5" s="5" t="s">
        <v>0</v>
      </c>
      <c r="BA5" s="5" t="s">
        <v>2</v>
      </c>
      <c r="BB5" s="5" t="s">
        <v>0</v>
      </c>
      <c r="BC5" s="5" t="s">
        <v>2</v>
      </c>
      <c r="BD5" s="51" t="s">
        <v>0</v>
      </c>
      <c r="BE5" s="51" t="s">
        <v>2</v>
      </c>
      <c r="BF5" s="5" t="s">
        <v>0</v>
      </c>
      <c r="BG5" s="5" t="s">
        <v>2</v>
      </c>
      <c r="BH5" s="5" t="s">
        <v>0</v>
      </c>
      <c r="BI5" s="5" t="s">
        <v>2</v>
      </c>
      <c r="BJ5" s="5" t="s">
        <v>0</v>
      </c>
      <c r="BK5" s="5" t="s">
        <v>2</v>
      </c>
      <c r="BL5" s="5" t="s">
        <v>0</v>
      </c>
      <c r="BM5" s="5" t="s">
        <v>2</v>
      </c>
      <c r="BN5" s="35" t="s">
        <v>19</v>
      </c>
      <c r="BO5" s="35" t="s">
        <v>20</v>
      </c>
    </row>
    <row r="6" spans="1:67" ht="29.25" customHeight="1" x14ac:dyDescent="0.15">
      <c r="A6" s="17"/>
      <c r="B6" s="17"/>
      <c r="C6" s="86"/>
      <c r="D6" s="51"/>
      <c r="E6" s="51"/>
      <c r="F6" s="51"/>
      <c r="G6" s="51"/>
      <c r="H6" s="51"/>
      <c r="I6" s="51"/>
      <c r="J6" s="51"/>
      <c r="K6" s="51"/>
      <c r="L6" s="51"/>
      <c r="M6" s="71"/>
      <c r="N6" s="51"/>
      <c r="O6" s="51"/>
      <c r="P6" s="51"/>
      <c r="Q6" s="51"/>
      <c r="R6" s="51"/>
      <c r="S6" s="51"/>
      <c r="T6" s="51"/>
      <c r="U6" s="51"/>
      <c r="V6" s="51"/>
      <c r="W6" s="51"/>
      <c r="X6" s="51"/>
      <c r="Y6" s="51"/>
      <c r="Z6" s="51"/>
      <c r="AA6" s="51"/>
      <c r="AB6" s="51"/>
      <c r="AC6" s="51"/>
      <c r="AD6" s="54"/>
      <c r="AE6" s="54"/>
      <c r="AF6" s="35"/>
      <c r="AG6" s="35"/>
      <c r="AI6" s="17"/>
      <c r="AJ6" s="17"/>
      <c r="AK6" s="86"/>
      <c r="AL6" s="5"/>
      <c r="AM6" s="5"/>
      <c r="AN6" s="5"/>
      <c r="AO6" s="5"/>
      <c r="AP6" s="51"/>
      <c r="AQ6" s="5"/>
      <c r="AR6" s="51"/>
      <c r="AS6" s="5"/>
      <c r="AT6" s="90"/>
      <c r="AU6" s="35"/>
      <c r="AV6" s="5"/>
      <c r="AW6" s="5"/>
      <c r="AX6" s="5"/>
      <c r="AY6" s="5"/>
      <c r="AZ6" s="5"/>
      <c r="BA6" s="5"/>
      <c r="BB6" s="5"/>
      <c r="BC6" s="5"/>
      <c r="BD6" s="51"/>
      <c r="BE6" s="51"/>
      <c r="BF6" s="5"/>
      <c r="BG6" s="5"/>
      <c r="BH6" s="5"/>
      <c r="BI6" s="5"/>
      <c r="BJ6" s="5"/>
      <c r="BK6" s="5"/>
      <c r="BL6" s="90"/>
      <c r="BM6" s="90"/>
      <c r="BN6" s="35"/>
      <c r="BO6" s="35"/>
    </row>
    <row r="7" spans="1:67" ht="20" customHeight="1" x14ac:dyDescent="0.15">
      <c r="A7" s="78">
        <v>42378</v>
      </c>
      <c r="B7" s="78">
        <v>42376</v>
      </c>
      <c r="C7" s="8">
        <v>1</v>
      </c>
      <c r="D7" s="4">
        <v>787298</v>
      </c>
      <c r="E7" s="4">
        <v>390466</v>
      </c>
      <c r="F7" s="4">
        <v>87155</v>
      </c>
      <c r="G7" s="4">
        <v>67642</v>
      </c>
      <c r="H7" s="4">
        <v>0</v>
      </c>
      <c r="I7" s="4">
        <v>0</v>
      </c>
      <c r="J7" s="4">
        <v>0</v>
      </c>
      <c r="K7" s="4">
        <v>0</v>
      </c>
      <c r="L7" s="4">
        <v>346</v>
      </c>
      <c r="M7" s="33">
        <f t="shared" ref="M7:M57" si="0">SUM(D7:L7)</f>
        <v>1332907</v>
      </c>
      <c r="N7" s="4">
        <v>761249</v>
      </c>
      <c r="O7" s="4">
        <v>88.099700999999996</v>
      </c>
      <c r="P7" s="4">
        <v>361043</v>
      </c>
      <c r="Q7" s="4">
        <v>90.894582999999997</v>
      </c>
      <c r="R7" s="4">
        <v>67133.5</v>
      </c>
      <c r="S7" s="4">
        <v>106.698972</v>
      </c>
      <c r="T7" s="4">
        <v>61996</v>
      </c>
      <c r="U7" s="4">
        <v>97.946948000000006</v>
      </c>
      <c r="V7" s="4">
        <v>0</v>
      </c>
      <c r="W7" s="4">
        <v>0</v>
      </c>
      <c r="X7" s="4">
        <v>0</v>
      </c>
      <c r="Y7" s="4">
        <v>0</v>
      </c>
      <c r="Z7" s="4">
        <v>0</v>
      </c>
      <c r="AA7" s="4">
        <v>0</v>
      </c>
      <c r="AB7" s="4">
        <v>0</v>
      </c>
      <c r="AC7" s="4">
        <v>0</v>
      </c>
      <c r="AD7" s="4">
        <v>173</v>
      </c>
      <c r="AE7" s="4">
        <v>200</v>
      </c>
      <c r="AF7" s="19">
        <f t="shared" ref="AF7:AF48" si="1">N7+P7+R7+T7+X7+Z7+AB7+AD7</f>
        <v>1251594.5</v>
      </c>
      <c r="AG7" s="19">
        <f t="shared" ref="AG7:AG48" si="2">(N7*O7+P7*Q7+R7*S7+T7*U7+X7*Y7+Z7*AA7+AB7*AC7+AD7*AE7)/AF7</f>
        <v>90.406802396133898</v>
      </c>
      <c r="AH7" s="7"/>
      <c r="AI7" s="78">
        <v>42007</v>
      </c>
      <c r="AJ7" s="78">
        <v>42006</v>
      </c>
      <c r="AK7" s="8">
        <v>1</v>
      </c>
      <c r="AL7" s="4">
        <v>879915</v>
      </c>
      <c r="AM7" s="4">
        <v>360665</v>
      </c>
      <c r="AN7" s="4">
        <v>40470.800000000003</v>
      </c>
      <c r="AO7" s="4">
        <v>66577</v>
      </c>
      <c r="AP7" s="4">
        <v>0</v>
      </c>
      <c r="AQ7" s="4">
        <v>0</v>
      </c>
      <c r="AR7" s="4">
        <v>0</v>
      </c>
      <c r="AS7" s="4">
        <v>0</v>
      </c>
      <c r="AT7" s="4">
        <v>0</v>
      </c>
      <c r="AU7" s="19">
        <v>1347627.8</v>
      </c>
      <c r="AV7" s="4">
        <v>759246</v>
      </c>
      <c r="AW7" s="4">
        <v>68.891109</v>
      </c>
      <c r="AX7" s="4">
        <v>334868</v>
      </c>
      <c r="AY7" s="4">
        <v>73.900772000000003</v>
      </c>
      <c r="AZ7" s="4">
        <v>34365.599999999999</v>
      </c>
      <c r="BA7" s="4">
        <v>90.416392999999999</v>
      </c>
      <c r="BB7" s="4">
        <v>48580</v>
      </c>
      <c r="BC7" s="4">
        <v>90.369246000000004</v>
      </c>
      <c r="BD7" s="4">
        <v>0</v>
      </c>
      <c r="BE7" s="4">
        <v>0</v>
      </c>
      <c r="BF7" s="4">
        <v>0</v>
      </c>
      <c r="BG7" s="4">
        <v>0</v>
      </c>
      <c r="BH7" s="4">
        <v>0</v>
      </c>
      <c r="BI7" s="4">
        <v>0</v>
      </c>
      <c r="BJ7" s="4">
        <v>0</v>
      </c>
      <c r="BK7" s="4">
        <v>0</v>
      </c>
      <c r="BL7" s="4">
        <v>0</v>
      </c>
      <c r="BM7" s="4">
        <v>0</v>
      </c>
      <c r="BN7" s="19">
        <v>1177059.6000000001</v>
      </c>
      <c r="BO7" s="19">
        <v>71.831243063537983</v>
      </c>
    </row>
    <row r="8" spans="1:67" ht="20" customHeight="1" x14ac:dyDescent="0.15">
      <c r="A8" s="78">
        <v>42385</v>
      </c>
      <c r="B8" s="78">
        <v>42383</v>
      </c>
      <c r="C8" s="8">
        <v>2</v>
      </c>
      <c r="D8" s="4">
        <v>633852</v>
      </c>
      <c r="E8" s="4">
        <v>290275</v>
      </c>
      <c r="F8" s="4">
        <v>52946.5</v>
      </c>
      <c r="G8" s="4">
        <v>52187</v>
      </c>
      <c r="H8" s="4">
        <v>0</v>
      </c>
      <c r="I8" s="4">
        <v>0</v>
      </c>
      <c r="J8" s="4">
        <v>0</v>
      </c>
      <c r="K8" s="4">
        <v>0</v>
      </c>
      <c r="L8" s="4">
        <v>0</v>
      </c>
      <c r="M8" s="33">
        <f t="shared" si="0"/>
        <v>1029260.5</v>
      </c>
      <c r="N8" s="4">
        <v>580663</v>
      </c>
      <c r="O8" s="4">
        <v>92.689864</v>
      </c>
      <c r="P8" s="4">
        <v>258536</v>
      </c>
      <c r="Q8" s="4">
        <v>97.735054000000005</v>
      </c>
      <c r="R8" s="4">
        <v>39148.5</v>
      </c>
      <c r="S8" s="4">
        <v>111.140388</v>
      </c>
      <c r="T8" s="4">
        <v>49271</v>
      </c>
      <c r="U8" s="4">
        <v>97.712791999999993</v>
      </c>
      <c r="V8" s="4">
        <v>0</v>
      </c>
      <c r="W8" s="4">
        <v>0</v>
      </c>
      <c r="X8" s="4">
        <v>0</v>
      </c>
      <c r="Y8" s="4">
        <v>0</v>
      </c>
      <c r="Z8" s="4">
        <v>0</v>
      </c>
      <c r="AA8" s="4">
        <v>0</v>
      </c>
      <c r="AB8" s="4">
        <v>0</v>
      </c>
      <c r="AC8" s="4">
        <v>0</v>
      </c>
      <c r="AD8" s="4">
        <v>0</v>
      </c>
      <c r="AE8" s="4">
        <v>0</v>
      </c>
      <c r="AF8" s="19">
        <f t="shared" si="1"/>
        <v>927618.5</v>
      </c>
      <c r="AG8" s="19">
        <f t="shared" si="2"/>
        <v>95.14147343441941</v>
      </c>
      <c r="AH8" s="7"/>
      <c r="AI8" s="78">
        <v>42014</v>
      </c>
      <c r="AJ8" s="78">
        <v>42012</v>
      </c>
      <c r="AK8" s="8">
        <v>2</v>
      </c>
      <c r="AL8" s="4">
        <v>1113834</v>
      </c>
      <c r="AM8" s="4">
        <v>415235</v>
      </c>
      <c r="AN8" s="4">
        <v>59866.8</v>
      </c>
      <c r="AO8" s="4">
        <v>68323</v>
      </c>
      <c r="AP8" s="4">
        <v>0</v>
      </c>
      <c r="AQ8" s="4">
        <v>0</v>
      </c>
      <c r="AR8" s="4">
        <v>0</v>
      </c>
      <c r="AS8" s="4">
        <v>0</v>
      </c>
      <c r="AT8" s="4">
        <v>0</v>
      </c>
      <c r="AU8" s="19">
        <v>1657258.8</v>
      </c>
      <c r="AV8" s="4">
        <v>903952</v>
      </c>
      <c r="AW8" s="4">
        <v>69.718789999999998</v>
      </c>
      <c r="AX8" s="4">
        <v>364188</v>
      </c>
      <c r="AY8" s="4">
        <v>74.615656999999999</v>
      </c>
      <c r="AZ8" s="4">
        <v>40620.800000000003</v>
      </c>
      <c r="BA8" s="4">
        <v>91.355954999999994</v>
      </c>
      <c r="BB8" s="4">
        <v>54478</v>
      </c>
      <c r="BC8" s="4">
        <v>95.669535999999994</v>
      </c>
      <c r="BD8" s="4">
        <v>0</v>
      </c>
      <c r="BE8" s="4">
        <v>0</v>
      </c>
      <c r="BF8" s="4">
        <v>0</v>
      </c>
      <c r="BG8" s="4">
        <v>0</v>
      </c>
      <c r="BH8" s="4">
        <v>0</v>
      </c>
      <c r="BI8" s="4">
        <v>0</v>
      </c>
      <c r="BJ8" s="4">
        <v>0</v>
      </c>
      <c r="BK8" s="4">
        <v>0</v>
      </c>
      <c r="BL8" s="4">
        <v>0</v>
      </c>
      <c r="BM8" s="4">
        <v>0</v>
      </c>
      <c r="BN8" s="19">
        <v>1363238.8</v>
      </c>
      <c r="BO8" s="19">
        <v>72.708760569804781</v>
      </c>
    </row>
    <row r="9" spans="1:67" ht="20" customHeight="1" x14ac:dyDescent="0.15">
      <c r="A9" s="78">
        <v>42392</v>
      </c>
      <c r="B9" s="78">
        <v>42390</v>
      </c>
      <c r="C9" s="8">
        <v>3</v>
      </c>
      <c r="D9" s="4">
        <v>587368.5</v>
      </c>
      <c r="E9" s="4">
        <v>257869</v>
      </c>
      <c r="F9" s="4">
        <v>51174.5</v>
      </c>
      <c r="G9" s="4">
        <v>49950</v>
      </c>
      <c r="H9" s="4">
        <v>0</v>
      </c>
      <c r="I9" s="4">
        <v>0</v>
      </c>
      <c r="J9" s="4">
        <v>0</v>
      </c>
      <c r="K9" s="4">
        <v>0</v>
      </c>
      <c r="L9" s="4">
        <v>172</v>
      </c>
      <c r="M9" s="33">
        <f t="shared" si="0"/>
        <v>946534</v>
      </c>
      <c r="N9" s="4">
        <v>542601.5</v>
      </c>
      <c r="O9" s="4">
        <v>95.170698000000002</v>
      </c>
      <c r="P9" s="4">
        <v>235086</v>
      </c>
      <c r="Q9" s="4">
        <v>100.542259</v>
      </c>
      <c r="R9" s="4">
        <v>31619</v>
      </c>
      <c r="S9" s="4">
        <v>103.461304</v>
      </c>
      <c r="T9" s="4">
        <v>42979</v>
      </c>
      <c r="U9" s="4">
        <v>96.877032</v>
      </c>
      <c r="V9" s="4">
        <v>0</v>
      </c>
      <c r="W9" s="4">
        <v>0</v>
      </c>
      <c r="X9" s="4">
        <v>0</v>
      </c>
      <c r="Y9" s="4">
        <v>0</v>
      </c>
      <c r="Z9" s="4">
        <v>0</v>
      </c>
      <c r="AA9" s="4">
        <v>0</v>
      </c>
      <c r="AB9" s="4">
        <v>0</v>
      </c>
      <c r="AC9" s="4">
        <v>0</v>
      </c>
      <c r="AD9" s="4">
        <v>0</v>
      </c>
      <c r="AE9" s="4">
        <v>0</v>
      </c>
      <c r="AF9" s="19">
        <f t="shared" si="1"/>
        <v>852285.5</v>
      </c>
      <c r="AG9" s="19">
        <f t="shared" si="2"/>
        <v>97.045956923618903</v>
      </c>
      <c r="AH9" s="7"/>
      <c r="AI9" s="78">
        <v>42021</v>
      </c>
      <c r="AJ9" s="78">
        <v>42020</v>
      </c>
      <c r="AK9" s="8">
        <v>3</v>
      </c>
      <c r="AL9" s="4">
        <v>776013</v>
      </c>
      <c r="AM9" s="4">
        <v>322325</v>
      </c>
      <c r="AN9" s="4">
        <v>42072.6</v>
      </c>
      <c r="AO9" s="4">
        <v>50807</v>
      </c>
      <c r="AP9" s="4">
        <v>0</v>
      </c>
      <c r="AQ9" s="4">
        <v>0</v>
      </c>
      <c r="AR9" s="4">
        <v>0</v>
      </c>
      <c r="AS9" s="4">
        <v>0</v>
      </c>
      <c r="AT9" s="4">
        <v>0</v>
      </c>
      <c r="AU9" s="19">
        <v>1191217.6000000001</v>
      </c>
      <c r="AV9" s="4">
        <v>704831</v>
      </c>
      <c r="AW9" s="4">
        <v>74.621696</v>
      </c>
      <c r="AX9" s="4">
        <v>295200</v>
      </c>
      <c r="AY9" s="4">
        <v>81.606865999999997</v>
      </c>
      <c r="AZ9" s="4">
        <v>37047.599999999999</v>
      </c>
      <c r="BA9" s="4">
        <v>93.557222999999993</v>
      </c>
      <c r="BB9" s="4">
        <v>43013</v>
      </c>
      <c r="BC9" s="4">
        <v>90.456093999999993</v>
      </c>
      <c r="BD9" s="4">
        <v>0</v>
      </c>
      <c r="BE9" s="4">
        <v>0</v>
      </c>
      <c r="BF9" s="4">
        <v>0</v>
      </c>
      <c r="BG9" s="4">
        <v>0</v>
      </c>
      <c r="BH9" s="4">
        <v>0</v>
      </c>
      <c r="BI9" s="4">
        <v>0</v>
      </c>
      <c r="BJ9" s="4">
        <v>0</v>
      </c>
      <c r="BK9" s="4">
        <v>0</v>
      </c>
      <c r="BL9" s="4">
        <v>0</v>
      </c>
      <c r="BM9" s="4">
        <v>0</v>
      </c>
      <c r="BN9" s="19">
        <v>1080091.6000000001</v>
      </c>
      <c r="BO9" s="19">
        <v>77.810891226829995</v>
      </c>
    </row>
    <row r="10" spans="1:67" ht="20" customHeight="1" x14ac:dyDescent="0.15">
      <c r="A10" s="78">
        <v>42399</v>
      </c>
      <c r="B10" s="78">
        <v>42397</v>
      </c>
      <c r="C10" s="3">
        <v>4</v>
      </c>
      <c r="D10" s="4">
        <v>443478</v>
      </c>
      <c r="E10" s="4">
        <v>190990</v>
      </c>
      <c r="F10" s="4">
        <v>43538</v>
      </c>
      <c r="G10" s="4">
        <v>46104</v>
      </c>
      <c r="H10" s="4">
        <v>0</v>
      </c>
      <c r="I10" s="4">
        <v>0</v>
      </c>
      <c r="J10" s="4">
        <v>0</v>
      </c>
      <c r="K10" s="4">
        <v>0</v>
      </c>
      <c r="L10" s="4">
        <v>346</v>
      </c>
      <c r="M10" s="33">
        <f t="shared" si="0"/>
        <v>724456</v>
      </c>
      <c r="N10" s="4">
        <v>402379</v>
      </c>
      <c r="O10" s="4">
        <v>101.57047900000001</v>
      </c>
      <c r="P10" s="4">
        <v>184538</v>
      </c>
      <c r="Q10" s="4">
        <v>107.47717</v>
      </c>
      <c r="R10" s="4">
        <v>31514.5</v>
      </c>
      <c r="S10" s="4">
        <v>105.55215800000001</v>
      </c>
      <c r="T10" s="4">
        <v>40063</v>
      </c>
      <c r="U10" s="4">
        <v>92.685169999999999</v>
      </c>
      <c r="V10" s="4">
        <v>0</v>
      </c>
      <c r="W10" s="4">
        <v>0</v>
      </c>
      <c r="X10" s="4">
        <v>0</v>
      </c>
      <c r="Y10" s="4">
        <v>0</v>
      </c>
      <c r="Z10" s="4">
        <v>0</v>
      </c>
      <c r="AA10" s="4">
        <v>0</v>
      </c>
      <c r="AB10" s="4">
        <v>0</v>
      </c>
      <c r="AC10" s="4">
        <v>0</v>
      </c>
      <c r="AD10" s="4">
        <v>0</v>
      </c>
      <c r="AE10" s="4">
        <v>0</v>
      </c>
      <c r="AF10" s="19">
        <f t="shared" si="1"/>
        <v>658494.5</v>
      </c>
      <c r="AG10" s="19">
        <f t="shared" si="2"/>
        <v>102.87575555452931</v>
      </c>
      <c r="AH10" s="7"/>
      <c r="AI10" s="78">
        <v>42028</v>
      </c>
      <c r="AJ10" s="78">
        <v>42026</v>
      </c>
      <c r="AK10" s="8">
        <v>4</v>
      </c>
      <c r="AL10" s="4">
        <v>799535</v>
      </c>
      <c r="AM10" s="4">
        <v>299408</v>
      </c>
      <c r="AN10" s="4">
        <v>50116.6</v>
      </c>
      <c r="AO10" s="4">
        <v>42647</v>
      </c>
      <c r="AP10" s="4">
        <v>0</v>
      </c>
      <c r="AQ10" s="4">
        <v>0</v>
      </c>
      <c r="AR10" s="4">
        <v>0</v>
      </c>
      <c r="AS10" s="4">
        <v>0</v>
      </c>
      <c r="AT10" s="4">
        <v>0</v>
      </c>
      <c r="AU10" s="19">
        <v>1191706.6000000001</v>
      </c>
      <c r="AV10" s="4">
        <v>642917</v>
      </c>
      <c r="AW10" s="4">
        <v>76.93468</v>
      </c>
      <c r="AX10" s="4">
        <v>260604</v>
      </c>
      <c r="AY10" s="4">
        <v>81.393968999999998</v>
      </c>
      <c r="AZ10" s="4">
        <v>36088.800000000003</v>
      </c>
      <c r="BA10" s="4">
        <v>89.241930999999994</v>
      </c>
      <c r="BB10" s="4">
        <v>30545</v>
      </c>
      <c r="BC10" s="4">
        <v>82.959338000000002</v>
      </c>
      <c r="BD10" s="4">
        <v>0</v>
      </c>
      <c r="BE10" s="4">
        <v>0</v>
      </c>
      <c r="BF10" s="4">
        <v>0</v>
      </c>
      <c r="BG10" s="4">
        <v>0</v>
      </c>
      <c r="BH10" s="4">
        <v>0</v>
      </c>
      <c r="BI10" s="4">
        <v>0</v>
      </c>
      <c r="BJ10" s="4">
        <v>0</v>
      </c>
      <c r="BK10" s="4">
        <v>0</v>
      </c>
      <c r="BL10" s="4">
        <v>0</v>
      </c>
      <c r="BM10" s="4">
        <v>0</v>
      </c>
      <c r="BN10" s="19">
        <v>970154.8</v>
      </c>
      <c r="BO10" s="19">
        <v>78.780040811547593</v>
      </c>
    </row>
    <row r="11" spans="1:67" ht="20" customHeight="1" x14ac:dyDescent="0.15">
      <c r="A11" s="78">
        <v>42406</v>
      </c>
      <c r="B11" s="78">
        <v>42404</v>
      </c>
      <c r="C11" s="3">
        <v>5</v>
      </c>
      <c r="D11" s="4">
        <v>484833</v>
      </c>
      <c r="E11" s="4">
        <v>208575</v>
      </c>
      <c r="F11" s="4">
        <v>55986.5</v>
      </c>
      <c r="G11" s="4">
        <v>52721</v>
      </c>
      <c r="H11" s="4">
        <v>0</v>
      </c>
      <c r="I11" s="4">
        <v>0</v>
      </c>
      <c r="J11" s="4">
        <v>0</v>
      </c>
      <c r="K11" s="4">
        <v>0</v>
      </c>
      <c r="L11" s="4">
        <v>346</v>
      </c>
      <c r="M11" s="19">
        <f t="shared" si="0"/>
        <v>802461.5</v>
      </c>
      <c r="N11" s="4">
        <v>461701</v>
      </c>
      <c r="O11" s="4">
        <v>102.360038</v>
      </c>
      <c r="P11" s="4">
        <v>194917</v>
      </c>
      <c r="Q11" s="4">
        <v>112.555313</v>
      </c>
      <c r="R11" s="4">
        <v>42816</v>
      </c>
      <c r="S11" s="4">
        <v>107.716145</v>
      </c>
      <c r="T11" s="4">
        <v>45170</v>
      </c>
      <c r="U11" s="4">
        <v>91.468075999999996</v>
      </c>
      <c r="V11" s="4">
        <v>0</v>
      </c>
      <c r="W11" s="4">
        <v>0</v>
      </c>
      <c r="X11" s="4">
        <v>0</v>
      </c>
      <c r="Y11" s="4">
        <v>0</v>
      </c>
      <c r="Z11" s="4">
        <v>0</v>
      </c>
      <c r="AA11" s="4">
        <v>0</v>
      </c>
      <c r="AB11" s="4">
        <v>0</v>
      </c>
      <c r="AC11" s="4">
        <v>0</v>
      </c>
      <c r="AD11" s="4">
        <v>0</v>
      </c>
      <c r="AE11" s="4">
        <v>0</v>
      </c>
      <c r="AF11" s="19">
        <f t="shared" si="1"/>
        <v>744604</v>
      </c>
      <c r="AG11" s="19">
        <f t="shared" si="2"/>
        <v>104.67612758714566</v>
      </c>
      <c r="AH11" s="7"/>
      <c r="AI11" s="78">
        <v>42035</v>
      </c>
      <c r="AJ11" s="78">
        <v>42033</v>
      </c>
      <c r="AK11" s="8">
        <v>5</v>
      </c>
      <c r="AL11" s="4">
        <v>679704</v>
      </c>
      <c r="AM11" s="4">
        <v>292798</v>
      </c>
      <c r="AN11" s="4">
        <v>32692</v>
      </c>
      <c r="AO11" s="4">
        <v>42091</v>
      </c>
      <c r="AP11" s="4">
        <v>0</v>
      </c>
      <c r="AQ11" s="4">
        <v>0</v>
      </c>
      <c r="AR11" s="4">
        <v>0</v>
      </c>
      <c r="AS11" s="4">
        <v>0</v>
      </c>
      <c r="AT11" s="4">
        <v>0</v>
      </c>
      <c r="AU11" s="19">
        <v>1047285</v>
      </c>
      <c r="AV11" s="4">
        <v>591184</v>
      </c>
      <c r="AW11" s="4">
        <v>77.634313000000006</v>
      </c>
      <c r="AX11" s="4">
        <v>255691</v>
      </c>
      <c r="AY11" s="4">
        <v>80.458169999999996</v>
      </c>
      <c r="AZ11" s="4">
        <v>32055.599999999999</v>
      </c>
      <c r="BA11" s="4">
        <v>90.716080000000005</v>
      </c>
      <c r="BB11" s="4">
        <v>27655</v>
      </c>
      <c r="BC11" s="4">
        <v>92.460928999999993</v>
      </c>
      <c r="BD11" s="4">
        <v>0</v>
      </c>
      <c r="BE11" s="4">
        <v>0</v>
      </c>
      <c r="BF11" s="4">
        <v>0</v>
      </c>
      <c r="BG11" s="4">
        <v>0</v>
      </c>
      <c r="BH11" s="4">
        <v>0</v>
      </c>
      <c r="BI11" s="4">
        <v>0</v>
      </c>
      <c r="BJ11" s="4">
        <v>0</v>
      </c>
      <c r="BK11" s="4">
        <v>0</v>
      </c>
      <c r="BL11" s="4">
        <v>0</v>
      </c>
      <c r="BM11" s="4">
        <v>0</v>
      </c>
      <c r="BN11" s="19">
        <v>906585.59999999998</v>
      </c>
      <c r="BO11" s="19">
        <v>79.345578627771062</v>
      </c>
    </row>
    <row r="12" spans="1:67" ht="20" customHeight="1" x14ac:dyDescent="0.15">
      <c r="A12" s="78">
        <v>42413</v>
      </c>
      <c r="B12" s="78">
        <v>42411</v>
      </c>
      <c r="C12" s="3">
        <v>6</v>
      </c>
      <c r="D12" s="4">
        <v>499543</v>
      </c>
      <c r="E12" s="4">
        <v>211155</v>
      </c>
      <c r="F12" s="4">
        <v>42284</v>
      </c>
      <c r="G12" s="4">
        <v>41947</v>
      </c>
      <c r="H12" s="4">
        <v>0</v>
      </c>
      <c r="I12" s="4">
        <v>0</v>
      </c>
      <c r="J12" s="4">
        <v>0</v>
      </c>
      <c r="K12" s="4">
        <v>0</v>
      </c>
      <c r="L12" s="4">
        <v>172</v>
      </c>
      <c r="M12" s="19">
        <f t="shared" si="0"/>
        <v>795101</v>
      </c>
      <c r="N12" s="4">
        <v>447684</v>
      </c>
      <c r="O12" s="4">
        <v>109.30820799999999</v>
      </c>
      <c r="P12" s="4">
        <v>192779</v>
      </c>
      <c r="Q12" s="4">
        <v>116.49020299999999</v>
      </c>
      <c r="R12" s="4">
        <v>32484.5</v>
      </c>
      <c r="S12" s="4">
        <v>109.38035000000001</v>
      </c>
      <c r="T12" s="4">
        <v>37603</v>
      </c>
      <c r="U12" s="4">
        <v>96.445496000000006</v>
      </c>
      <c r="V12" s="4">
        <v>0</v>
      </c>
      <c r="W12" s="4">
        <v>0</v>
      </c>
      <c r="X12" s="4">
        <v>0</v>
      </c>
      <c r="Y12" s="4">
        <v>0</v>
      </c>
      <c r="Z12" s="4">
        <v>0</v>
      </c>
      <c r="AA12" s="4">
        <v>0</v>
      </c>
      <c r="AB12" s="4">
        <v>0</v>
      </c>
      <c r="AC12" s="4">
        <v>0</v>
      </c>
      <c r="AD12" s="4">
        <v>0</v>
      </c>
      <c r="AE12" s="4">
        <v>0</v>
      </c>
      <c r="AF12" s="19">
        <f t="shared" si="1"/>
        <v>710550.5</v>
      </c>
      <c r="AG12" s="19">
        <f t="shared" si="2"/>
        <v>110.5793417921344</v>
      </c>
      <c r="AH12" s="7"/>
      <c r="AI12" s="78">
        <v>42042</v>
      </c>
      <c r="AJ12" s="78">
        <v>42040</v>
      </c>
      <c r="AK12" s="8">
        <v>6</v>
      </c>
      <c r="AL12" s="4">
        <v>757242</v>
      </c>
      <c r="AM12" s="4">
        <v>323979</v>
      </c>
      <c r="AN12" s="4">
        <v>45464.6</v>
      </c>
      <c r="AO12" s="4">
        <v>41440</v>
      </c>
      <c r="AP12" s="4">
        <v>0</v>
      </c>
      <c r="AQ12" s="4">
        <v>0</v>
      </c>
      <c r="AR12" s="4">
        <v>0</v>
      </c>
      <c r="AS12" s="4">
        <v>0</v>
      </c>
      <c r="AT12" s="4">
        <v>0</v>
      </c>
      <c r="AU12" s="19">
        <v>1168125.6000000001</v>
      </c>
      <c r="AV12" s="4">
        <v>626515</v>
      </c>
      <c r="AW12" s="4">
        <v>78.769364999999993</v>
      </c>
      <c r="AX12" s="4">
        <v>278774</v>
      </c>
      <c r="AY12" s="4">
        <v>81.261426</v>
      </c>
      <c r="AZ12" s="4">
        <v>42740.6</v>
      </c>
      <c r="BA12" s="4">
        <v>89.226551999999998</v>
      </c>
      <c r="BB12" s="4">
        <v>30716</v>
      </c>
      <c r="BC12" s="4">
        <v>98.460541000000006</v>
      </c>
      <c r="BD12" s="4">
        <v>0</v>
      </c>
      <c r="BE12" s="4">
        <v>0</v>
      </c>
      <c r="BF12" s="4">
        <v>0</v>
      </c>
      <c r="BG12" s="4">
        <v>0</v>
      </c>
      <c r="BH12" s="4">
        <v>0</v>
      </c>
      <c r="BI12" s="4">
        <v>0</v>
      </c>
      <c r="BJ12" s="4">
        <v>0</v>
      </c>
      <c r="BK12" s="4">
        <v>0</v>
      </c>
      <c r="BL12" s="4">
        <v>0</v>
      </c>
      <c r="BM12" s="4">
        <v>0</v>
      </c>
      <c r="BN12" s="19">
        <v>978745.6</v>
      </c>
      <c r="BO12" s="19">
        <v>80.553794398121639</v>
      </c>
    </row>
    <row r="13" spans="1:67" ht="20" customHeight="1" x14ac:dyDescent="0.15">
      <c r="A13" s="78">
        <v>42420</v>
      </c>
      <c r="B13" s="78">
        <v>42418</v>
      </c>
      <c r="C13" s="8">
        <v>7</v>
      </c>
      <c r="D13" s="4">
        <v>599508</v>
      </c>
      <c r="E13" s="4">
        <v>280333</v>
      </c>
      <c r="F13" s="4">
        <v>55140.5</v>
      </c>
      <c r="G13" s="4">
        <v>47797</v>
      </c>
      <c r="H13" s="4">
        <v>0</v>
      </c>
      <c r="I13" s="4">
        <v>0</v>
      </c>
      <c r="J13" s="4">
        <v>0</v>
      </c>
      <c r="K13" s="4">
        <v>0</v>
      </c>
      <c r="L13" s="4">
        <v>172</v>
      </c>
      <c r="M13" s="19">
        <f t="shared" si="0"/>
        <v>982950.5</v>
      </c>
      <c r="N13" s="4">
        <v>488348</v>
      </c>
      <c r="O13" s="4">
        <v>110.82871799999999</v>
      </c>
      <c r="P13" s="4">
        <v>188164</v>
      </c>
      <c r="Q13" s="4">
        <v>107.941981</v>
      </c>
      <c r="R13" s="4">
        <v>38926</v>
      </c>
      <c r="S13" s="4">
        <v>114.95230599999999</v>
      </c>
      <c r="T13" s="4">
        <v>36171</v>
      </c>
      <c r="U13" s="4">
        <v>108.37096</v>
      </c>
      <c r="V13" s="4">
        <v>0</v>
      </c>
      <c r="W13" s="4">
        <v>0</v>
      </c>
      <c r="X13" s="4">
        <v>0</v>
      </c>
      <c r="Y13" s="4">
        <v>0</v>
      </c>
      <c r="Z13" s="4">
        <v>0</v>
      </c>
      <c r="AA13" s="4">
        <v>0</v>
      </c>
      <c r="AB13" s="4">
        <v>0</v>
      </c>
      <c r="AC13" s="4">
        <v>0</v>
      </c>
      <c r="AD13" s="4">
        <v>0</v>
      </c>
      <c r="AE13" s="4">
        <v>0</v>
      </c>
      <c r="AF13" s="19">
        <f t="shared" si="1"/>
        <v>751609</v>
      </c>
      <c r="AG13" s="19">
        <f t="shared" si="2"/>
        <v>110.2013109851851</v>
      </c>
      <c r="AH13" s="7"/>
      <c r="AI13" s="78">
        <v>42049</v>
      </c>
      <c r="AJ13" s="78">
        <v>42047</v>
      </c>
      <c r="AK13" s="8">
        <v>7</v>
      </c>
      <c r="AL13" s="4">
        <v>889367.7</v>
      </c>
      <c r="AM13" s="4">
        <v>374458.4</v>
      </c>
      <c r="AN13" s="4">
        <v>42188.2</v>
      </c>
      <c r="AO13" s="4">
        <v>50414</v>
      </c>
      <c r="AP13" s="4">
        <v>0</v>
      </c>
      <c r="AQ13" s="4">
        <v>0</v>
      </c>
      <c r="AR13" s="4">
        <v>0</v>
      </c>
      <c r="AS13" s="4">
        <v>0</v>
      </c>
      <c r="AT13" s="4">
        <v>0</v>
      </c>
      <c r="AU13" s="19">
        <v>1356428.3</v>
      </c>
      <c r="AV13" s="4">
        <v>613980.69999999995</v>
      </c>
      <c r="AW13" s="4">
        <v>77.418261000000001</v>
      </c>
      <c r="AX13" s="4">
        <v>303740.59999999998</v>
      </c>
      <c r="AY13" s="4">
        <v>80.785539999999997</v>
      </c>
      <c r="AZ13" s="4">
        <v>39197.4</v>
      </c>
      <c r="BA13" s="4">
        <v>87.625240000000005</v>
      </c>
      <c r="BB13" s="4">
        <v>37785</v>
      </c>
      <c r="BC13" s="4">
        <v>89.166043999999999</v>
      </c>
      <c r="BD13" s="4">
        <v>0</v>
      </c>
      <c r="BE13" s="4">
        <v>0</v>
      </c>
      <c r="BF13" s="4">
        <v>0</v>
      </c>
      <c r="BG13" s="4">
        <v>0</v>
      </c>
      <c r="BH13" s="4">
        <v>0</v>
      </c>
      <c r="BI13" s="4">
        <v>0</v>
      </c>
      <c r="BJ13" s="4">
        <v>0</v>
      </c>
      <c r="BK13" s="4">
        <v>0</v>
      </c>
      <c r="BL13" s="4">
        <v>0</v>
      </c>
      <c r="BM13" s="4">
        <v>0</v>
      </c>
      <c r="BN13" s="19">
        <v>994703.7</v>
      </c>
      <c r="BO13" s="19">
        <v>79.294956907672812</v>
      </c>
    </row>
    <row r="14" spans="1:67" ht="20" customHeight="1" x14ac:dyDescent="0.15">
      <c r="A14" s="78">
        <v>42427</v>
      </c>
      <c r="B14" s="78">
        <v>42425</v>
      </c>
      <c r="C14" s="8">
        <v>8</v>
      </c>
      <c r="D14" s="4">
        <v>593060</v>
      </c>
      <c r="E14" s="4">
        <v>285587</v>
      </c>
      <c r="F14" s="4">
        <v>37411</v>
      </c>
      <c r="G14" s="4">
        <v>42567</v>
      </c>
      <c r="H14" s="4">
        <v>0</v>
      </c>
      <c r="I14" s="4">
        <v>0</v>
      </c>
      <c r="J14" s="4">
        <v>0</v>
      </c>
      <c r="K14" s="4">
        <v>0</v>
      </c>
      <c r="L14" s="4">
        <v>171</v>
      </c>
      <c r="M14" s="19">
        <f t="shared" si="0"/>
        <v>958796</v>
      </c>
      <c r="N14" s="4">
        <v>469752</v>
      </c>
      <c r="O14" s="4">
        <v>105.91630000000001</v>
      </c>
      <c r="P14" s="4">
        <v>192935</v>
      </c>
      <c r="Q14" s="4">
        <v>109.063114</v>
      </c>
      <c r="R14" s="4">
        <v>25992.5</v>
      </c>
      <c r="S14" s="4">
        <v>111.03903</v>
      </c>
      <c r="T14" s="4">
        <v>28788</v>
      </c>
      <c r="U14" s="4">
        <v>101.76115</v>
      </c>
      <c r="V14" s="4">
        <v>0</v>
      </c>
      <c r="W14" s="4">
        <v>0</v>
      </c>
      <c r="X14" s="4">
        <v>0</v>
      </c>
      <c r="Y14" s="4">
        <v>0</v>
      </c>
      <c r="Z14" s="4">
        <v>0</v>
      </c>
      <c r="AA14" s="4">
        <v>0</v>
      </c>
      <c r="AB14" s="4">
        <v>0</v>
      </c>
      <c r="AC14" s="4">
        <v>0</v>
      </c>
      <c r="AD14" s="4">
        <v>0</v>
      </c>
      <c r="AE14" s="4">
        <v>0</v>
      </c>
      <c r="AF14" s="19">
        <f t="shared" si="1"/>
        <v>717467.5</v>
      </c>
      <c r="AG14" s="19">
        <f t="shared" si="2"/>
        <v>106.78137703891117</v>
      </c>
      <c r="AH14" s="7"/>
      <c r="AI14" s="78">
        <v>42056</v>
      </c>
      <c r="AJ14" s="78">
        <v>42054</v>
      </c>
      <c r="AK14" s="8">
        <v>8</v>
      </c>
      <c r="AL14" s="4">
        <v>757098</v>
      </c>
      <c r="AM14" s="4">
        <v>358227</v>
      </c>
      <c r="AN14" s="4">
        <v>44833.4</v>
      </c>
      <c r="AO14" s="4">
        <v>48108</v>
      </c>
      <c r="AP14" s="4">
        <v>0</v>
      </c>
      <c r="AQ14" s="4">
        <v>0</v>
      </c>
      <c r="AR14" s="4">
        <v>0</v>
      </c>
      <c r="AS14" s="4">
        <v>0</v>
      </c>
      <c r="AT14" s="4">
        <v>0</v>
      </c>
      <c r="AU14" s="19">
        <v>1208266.3999999999</v>
      </c>
      <c r="AV14" s="4">
        <v>581178</v>
      </c>
      <c r="AW14" s="4">
        <v>76.717122000000003</v>
      </c>
      <c r="AX14" s="4">
        <v>304415</v>
      </c>
      <c r="AY14" s="4">
        <v>81.203875999999994</v>
      </c>
      <c r="AZ14" s="4">
        <v>39565.599999999999</v>
      </c>
      <c r="BA14" s="4">
        <v>85.728643000000005</v>
      </c>
      <c r="BB14" s="4">
        <v>39109</v>
      </c>
      <c r="BC14" s="4">
        <v>95.063948999999994</v>
      </c>
      <c r="BD14" s="4">
        <v>0</v>
      </c>
      <c r="BE14" s="4">
        <v>0</v>
      </c>
      <c r="BF14" s="4">
        <v>0</v>
      </c>
      <c r="BG14" s="4">
        <v>0</v>
      </c>
      <c r="BH14" s="4">
        <v>0</v>
      </c>
      <c r="BI14" s="4">
        <v>0</v>
      </c>
      <c r="BJ14" s="4">
        <v>0</v>
      </c>
      <c r="BK14" s="4">
        <v>0</v>
      </c>
      <c r="BL14" s="4">
        <v>0</v>
      </c>
      <c r="BM14" s="4">
        <v>0</v>
      </c>
      <c r="BN14" s="19">
        <v>964267.6</v>
      </c>
      <c r="BO14" s="19">
        <v>79.247443988761844</v>
      </c>
    </row>
    <row r="15" spans="1:67" ht="20" customHeight="1" x14ac:dyDescent="0.15">
      <c r="A15" s="78">
        <v>42434</v>
      </c>
      <c r="B15" s="78">
        <v>42432</v>
      </c>
      <c r="C15" s="8">
        <v>9</v>
      </c>
      <c r="D15" s="4">
        <v>720975</v>
      </c>
      <c r="E15" s="4">
        <v>363897</v>
      </c>
      <c r="F15" s="4">
        <v>58422</v>
      </c>
      <c r="G15" s="4">
        <v>56190</v>
      </c>
      <c r="H15" s="4">
        <v>0</v>
      </c>
      <c r="I15" s="4">
        <v>0</v>
      </c>
      <c r="J15" s="4">
        <v>0</v>
      </c>
      <c r="K15" s="4">
        <v>0</v>
      </c>
      <c r="L15" s="4">
        <v>171</v>
      </c>
      <c r="M15" s="19">
        <f t="shared" si="0"/>
        <v>1199655</v>
      </c>
      <c r="N15" s="4">
        <v>461438</v>
      </c>
      <c r="O15" s="4">
        <v>100.617816</v>
      </c>
      <c r="P15" s="4">
        <v>252201</v>
      </c>
      <c r="Q15" s="4">
        <v>99.100173999999996</v>
      </c>
      <c r="R15" s="4">
        <v>47540</v>
      </c>
      <c r="S15" s="4">
        <v>105.595929</v>
      </c>
      <c r="T15" s="4">
        <v>45986</v>
      </c>
      <c r="U15" s="4">
        <v>101.643152</v>
      </c>
      <c r="V15" s="4">
        <v>0</v>
      </c>
      <c r="W15" s="4">
        <v>0</v>
      </c>
      <c r="X15" s="4">
        <v>0</v>
      </c>
      <c r="Y15" s="4">
        <v>0</v>
      </c>
      <c r="Z15" s="4">
        <v>0</v>
      </c>
      <c r="AA15" s="4">
        <v>0</v>
      </c>
      <c r="AB15" s="4">
        <v>0</v>
      </c>
      <c r="AC15" s="4">
        <v>0</v>
      </c>
      <c r="AD15" s="4">
        <v>0</v>
      </c>
      <c r="AE15" s="4">
        <v>0</v>
      </c>
      <c r="AF15" s="19">
        <f t="shared" si="1"/>
        <v>807165</v>
      </c>
      <c r="AG15" s="19">
        <f t="shared" si="2"/>
        <v>100.49523853848223</v>
      </c>
      <c r="AH15" s="7"/>
      <c r="AI15" s="78">
        <v>42063</v>
      </c>
      <c r="AJ15" s="78">
        <v>42061</v>
      </c>
      <c r="AK15" s="8">
        <v>9</v>
      </c>
      <c r="AL15" s="4">
        <v>863554</v>
      </c>
      <c r="AM15" s="4">
        <v>333092.3</v>
      </c>
      <c r="AN15" s="4">
        <v>43219.6</v>
      </c>
      <c r="AO15" s="4">
        <v>54769</v>
      </c>
      <c r="AP15" s="4">
        <v>0</v>
      </c>
      <c r="AQ15" s="4">
        <v>0</v>
      </c>
      <c r="AR15" s="4">
        <v>0</v>
      </c>
      <c r="AS15" s="4">
        <v>0</v>
      </c>
      <c r="AT15" s="4">
        <v>0</v>
      </c>
      <c r="AU15" s="19">
        <v>1294634.9000000001</v>
      </c>
      <c r="AV15" s="4">
        <v>675729</v>
      </c>
      <c r="AW15" s="4">
        <v>76.593513000000002</v>
      </c>
      <c r="AX15" s="4">
        <v>295167.5</v>
      </c>
      <c r="AY15" s="4">
        <v>81.714185999999998</v>
      </c>
      <c r="AZ15" s="4">
        <v>42713</v>
      </c>
      <c r="BA15" s="4">
        <v>91.080532000000005</v>
      </c>
      <c r="BB15" s="4">
        <v>49270</v>
      </c>
      <c r="BC15" s="4">
        <v>86.416988000000003</v>
      </c>
      <c r="BD15" s="4">
        <v>0</v>
      </c>
      <c r="BE15" s="4">
        <v>0</v>
      </c>
      <c r="BF15" s="4">
        <v>0</v>
      </c>
      <c r="BG15" s="4">
        <v>0</v>
      </c>
      <c r="BH15" s="4">
        <v>0</v>
      </c>
      <c r="BI15" s="4">
        <v>0</v>
      </c>
      <c r="BJ15" s="4">
        <v>0</v>
      </c>
      <c r="BK15" s="4">
        <v>0</v>
      </c>
      <c r="BL15" s="4">
        <v>0</v>
      </c>
      <c r="BM15" s="4">
        <v>0</v>
      </c>
      <c r="BN15" s="19">
        <v>1062879.5</v>
      </c>
      <c r="BO15" s="19">
        <v>79.053098403166118</v>
      </c>
    </row>
    <row r="16" spans="1:67" ht="20" customHeight="1" x14ac:dyDescent="0.15">
      <c r="A16" s="78">
        <v>42441</v>
      </c>
      <c r="B16" s="78">
        <v>42439</v>
      </c>
      <c r="C16" s="8">
        <v>10</v>
      </c>
      <c r="D16" s="4">
        <v>743264</v>
      </c>
      <c r="E16" s="4">
        <v>361531</v>
      </c>
      <c r="F16" s="4">
        <v>66103.5</v>
      </c>
      <c r="G16" s="4">
        <v>56738</v>
      </c>
      <c r="H16" s="4">
        <v>0</v>
      </c>
      <c r="I16" s="4">
        <v>0</v>
      </c>
      <c r="J16" s="4">
        <v>0</v>
      </c>
      <c r="K16" s="4">
        <v>0</v>
      </c>
      <c r="L16" s="4">
        <v>0</v>
      </c>
      <c r="M16" s="19">
        <f t="shared" si="0"/>
        <v>1227636.5</v>
      </c>
      <c r="N16" s="4">
        <v>475511</v>
      </c>
      <c r="O16" s="4">
        <v>92.355790999999996</v>
      </c>
      <c r="P16" s="4">
        <v>330679</v>
      </c>
      <c r="Q16" s="4">
        <v>95.471309000000005</v>
      </c>
      <c r="R16" s="4">
        <v>57824.5</v>
      </c>
      <c r="S16" s="4">
        <v>102.735432</v>
      </c>
      <c r="T16" s="4">
        <v>43279</v>
      </c>
      <c r="U16" s="4">
        <v>104.457358</v>
      </c>
      <c r="V16" s="4">
        <v>0</v>
      </c>
      <c r="W16" s="4">
        <v>0</v>
      </c>
      <c r="X16" s="4">
        <v>0</v>
      </c>
      <c r="Y16" s="4">
        <v>0</v>
      </c>
      <c r="Z16" s="4">
        <v>0</v>
      </c>
      <c r="AA16" s="4">
        <v>0</v>
      </c>
      <c r="AB16" s="4">
        <v>0</v>
      </c>
      <c r="AC16" s="4">
        <v>0</v>
      </c>
      <c r="AD16" s="4">
        <v>0</v>
      </c>
      <c r="AE16" s="4">
        <v>0</v>
      </c>
      <c r="AF16" s="19">
        <f t="shared" si="1"/>
        <v>907293.5</v>
      </c>
      <c r="AG16" s="19">
        <f t="shared" si="2"/>
        <v>94.730080737465883</v>
      </c>
      <c r="AH16" s="7"/>
      <c r="AI16" s="78">
        <v>42070</v>
      </c>
      <c r="AJ16" s="78">
        <v>42068</v>
      </c>
      <c r="AK16" s="8">
        <v>10</v>
      </c>
      <c r="AL16" s="4">
        <v>712569</v>
      </c>
      <c r="AM16" s="4">
        <v>269239</v>
      </c>
      <c r="AN16" s="4">
        <v>47311.4</v>
      </c>
      <c r="AO16" s="4">
        <v>48017</v>
      </c>
      <c r="AP16" s="4">
        <v>0</v>
      </c>
      <c r="AQ16" s="4">
        <v>0</v>
      </c>
      <c r="AR16" s="4">
        <v>0</v>
      </c>
      <c r="AS16" s="4">
        <v>0</v>
      </c>
      <c r="AT16" s="4">
        <v>0</v>
      </c>
      <c r="AU16" s="19">
        <v>1077136.3999999999</v>
      </c>
      <c r="AV16" s="4">
        <v>560950</v>
      </c>
      <c r="AW16" s="4">
        <v>77.394683999999998</v>
      </c>
      <c r="AX16" s="4">
        <v>215120</v>
      </c>
      <c r="AY16" s="4">
        <v>81.876216999999997</v>
      </c>
      <c r="AZ16" s="4">
        <v>44444</v>
      </c>
      <c r="BA16" s="4">
        <v>90.735572000000005</v>
      </c>
      <c r="BB16" s="4">
        <v>35134</v>
      </c>
      <c r="BC16" s="4">
        <v>94.33708</v>
      </c>
      <c r="BD16" s="4">
        <v>0</v>
      </c>
      <c r="BE16" s="4">
        <v>0</v>
      </c>
      <c r="BF16" s="4">
        <v>0</v>
      </c>
      <c r="BG16" s="4">
        <v>0</v>
      </c>
      <c r="BH16" s="4">
        <v>0</v>
      </c>
      <c r="BI16" s="4">
        <v>0</v>
      </c>
      <c r="BJ16" s="4">
        <v>0</v>
      </c>
      <c r="BK16" s="4">
        <v>0</v>
      </c>
      <c r="BL16" s="4">
        <v>0</v>
      </c>
      <c r="BM16" s="4">
        <v>0</v>
      </c>
      <c r="BN16" s="19">
        <v>855648</v>
      </c>
      <c r="BO16" s="19">
        <v>79.910022020185878</v>
      </c>
    </row>
    <row r="17" spans="1:67" ht="20" customHeight="1" x14ac:dyDescent="0.15">
      <c r="A17" s="78">
        <v>42448</v>
      </c>
      <c r="B17" s="78">
        <v>42446</v>
      </c>
      <c r="C17" s="8">
        <v>11</v>
      </c>
      <c r="D17" s="4">
        <v>820265</v>
      </c>
      <c r="E17" s="4">
        <v>357883</v>
      </c>
      <c r="F17" s="4">
        <v>48305.5</v>
      </c>
      <c r="G17" s="4">
        <v>47897</v>
      </c>
      <c r="H17" s="4">
        <v>0</v>
      </c>
      <c r="I17" s="4">
        <v>0</v>
      </c>
      <c r="J17" s="4">
        <v>0</v>
      </c>
      <c r="K17" s="4">
        <v>0</v>
      </c>
      <c r="L17" s="4">
        <v>173</v>
      </c>
      <c r="M17" s="19">
        <f t="shared" si="0"/>
        <v>1274523.5</v>
      </c>
      <c r="N17" s="4">
        <v>632525</v>
      </c>
      <c r="O17" s="4">
        <v>88.877699000000007</v>
      </c>
      <c r="P17" s="4">
        <v>328117</v>
      </c>
      <c r="Q17" s="4">
        <v>96.074073999999996</v>
      </c>
      <c r="R17" s="4">
        <v>40566.5</v>
      </c>
      <c r="S17" s="4">
        <v>102.206525</v>
      </c>
      <c r="T17" s="4">
        <v>37908</v>
      </c>
      <c r="U17" s="4">
        <v>99.969188000000003</v>
      </c>
      <c r="V17" s="4">
        <v>0</v>
      </c>
      <c r="W17" s="4">
        <v>0</v>
      </c>
      <c r="X17" s="4">
        <v>0</v>
      </c>
      <c r="Y17" s="4">
        <v>0</v>
      </c>
      <c r="Z17" s="4">
        <v>0</v>
      </c>
      <c r="AA17" s="4">
        <v>0</v>
      </c>
      <c r="AB17" s="4">
        <v>0</v>
      </c>
      <c r="AC17" s="4">
        <v>0</v>
      </c>
      <c r="AD17" s="4">
        <v>173</v>
      </c>
      <c r="AE17" s="4">
        <v>90</v>
      </c>
      <c r="AF17" s="19">
        <f t="shared" si="1"/>
        <v>1039289.5</v>
      </c>
      <c r="AG17" s="19">
        <f t="shared" si="2"/>
        <v>92.074697640791626</v>
      </c>
      <c r="AH17" s="7"/>
      <c r="AI17" s="78">
        <v>42077</v>
      </c>
      <c r="AJ17" s="78">
        <v>42075</v>
      </c>
      <c r="AK17" s="8">
        <v>11</v>
      </c>
      <c r="AL17" s="4">
        <v>708956</v>
      </c>
      <c r="AM17" s="4">
        <v>280392.8</v>
      </c>
      <c r="AN17" s="4">
        <v>42116.2</v>
      </c>
      <c r="AO17" s="4">
        <v>48223</v>
      </c>
      <c r="AP17" s="4">
        <v>0</v>
      </c>
      <c r="AQ17" s="4">
        <v>0</v>
      </c>
      <c r="AR17" s="4">
        <v>0</v>
      </c>
      <c r="AS17" s="4">
        <v>0</v>
      </c>
      <c r="AT17" s="4">
        <v>0</v>
      </c>
      <c r="AU17" s="19">
        <v>1079688</v>
      </c>
      <c r="AV17" s="4">
        <v>476391</v>
      </c>
      <c r="AW17" s="4">
        <v>75.207638000000003</v>
      </c>
      <c r="AX17" s="4">
        <v>247187</v>
      </c>
      <c r="AY17" s="4">
        <v>80.648933</v>
      </c>
      <c r="AZ17" s="4">
        <v>41168</v>
      </c>
      <c r="BA17" s="4">
        <v>90.667406</v>
      </c>
      <c r="BB17" s="4">
        <v>28892</v>
      </c>
      <c r="BC17" s="4">
        <v>92.664197000000001</v>
      </c>
      <c r="BD17" s="4">
        <v>0</v>
      </c>
      <c r="BE17" s="4">
        <v>0</v>
      </c>
      <c r="BF17" s="4">
        <v>0</v>
      </c>
      <c r="BG17" s="4">
        <v>0</v>
      </c>
      <c r="BH17" s="4">
        <v>0</v>
      </c>
      <c r="BI17" s="4">
        <v>0</v>
      </c>
      <c r="BJ17" s="4">
        <v>0</v>
      </c>
      <c r="BK17" s="4">
        <v>0</v>
      </c>
      <c r="BL17" s="4">
        <v>0</v>
      </c>
      <c r="BM17" s="4">
        <v>0</v>
      </c>
      <c r="BN17" s="19">
        <v>793638</v>
      </c>
      <c r="BO17" s="19">
        <v>78.33982171451089</v>
      </c>
    </row>
    <row r="18" spans="1:67" ht="20" customHeight="1" x14ac:dyDescent="0.15">
      <c r="A18" s="78">
        <v>42455</v>
      </c>
      <c r="B18" s="78">
        <v>42453</v>
      </c>
      <c r="C18" s="8">
        <v>12</v>
      </c>
      <c r="D18" s="4">
        <v>720313</v>
      </c>
      <c r="E18" s="4">
        <v>265435</v>
      </c>
      <c r="F18" s="4">
        <v>51915</v>
      </c>
      <c r="G18" s="4">
        <v>44053</v>
      </c>
      <c r="H18" s="4">
        <v>0</v>
      </c>
      <c r="I18" s="4">
        <v>0</v>
      </c>
      <c r="J18" s="4">
        <v>0</v>
      </c>
      <c r="K18" s="4">
        <v>172.5</v>
      </c>
      <c r="L18" s="4">
        <v>0</v>
      </c>
      <c r="M18" s="19">
        <f t="shared" si="0"/>
        <v>1081888.5</v>
      </c>
      <c r="N18" s="4">
        <v>574751</v>
      </c>
      <c r="O18" s="4">
        <v>88.107650000000007</v>
      </c>
      <c r="P18" s="4">
        <v>258128</v>
      </c>
      <c r="Q18" s="4">
        <v>95.931319999999999</v>
      </c>
      <c r="R18" s="4">
        <v>45754</v>
      </c>
      <c r="S18" s="4">
        <v>101.968592</v>
      </c>
      <c r="T18" s="4">
        <v>34453</v>
      </c>
      <c r="U18" s="4">
        <v>95.637214999999998</v>
      </c>
      <c r="V18" s="4">
        <v>0</v>
      </c>
      <c r="W18" s="4">
        <v>0</v>
      </c>
      <c r="X18" s="4">
        <v>0</v>
      </c>
      <c r="Y18" s="4">
        <v>0</v>
      </c>
      <c r="Z18" s="4">
        <v>0</v>
      </c>
      <c r="AA18" s="4">
        <v>0</v>
      </c>
      <c r="AB18" s="4">
        <v>172.5</v>
      </c>
      <c r="AC18" s="4">
        <v>103</v>
      </c>
      <c r="AD18" s="4">
        <v>0</v>
      </c>
      <c r="AE18" s="4">
        <v>0</v>
      </c>
      <c r="AF18" s="19">
        <f t="shared" si="1"/>
        <v>913258.5</v>
      </c>
      <c r="AG18" s="19">
        <f t="shared" si="2"/>
        <v>91.300269464640081</v>
      </c>
      <c r="AH18" s="7"/>
      <c r="AI18" s="78">
        <v>42084</v>
      </c>
      <c r="AJ18" s="78">
        <v>42082</v>
      </c>
      <c r="AK18" s="8">
        <v>12</v>
      </c>
      <c r="AL18" s="4">
        <v>623078.5</v>
      </c>
      <c r="AM18" s="4">
        <v>319755</v>
      </c>
      <c r="AN18" s="4">
        <v>44479</v>
      </c>
      <c r="AO18" s="4">
        <v>44826</v>
      </c>
      <c r="AP18" s="4">
        <v>0</v>
      </c>
      <c r="AQ18" s="4">
        <v>0</v>
      </c>
      <c r="AR18" s="4">
        <v>0</v>
      </c>
      <c r="AS18" s="4">
        <v>0</v>
      </c>
      <c r="AT18" s="4">
        <v>1386</v>
      </c>
      <c r="AU18" s="19">
        <v>1032138.5</v>
      </c>
      <c r="AV18" s="4">
        <v>466823.5</v>
      </c>
      <c r="AW18" s="4">
        <v>76.683554999999998</v>
      </c>
      <c r="AX18" s="4">
        <v>241519</v>
      </c>
      <c r="AY18" s="4">
        <v>81.067734000000002</v>
      </c>
      <c r="AZ18" s="4">
        <v>40855.4</v>
      </c>
      <c r="BA18" s="4">
        <v>95.179883000000004</v>
      </c>
      <c r="BB18" s="4">
        <v>39531</v>
      </c>
      <c r="BC18" s="4">
        <v>87.692291999999995</v>
      </c>
      <c r="BD18" s="4">
        <v>0</v>
      </c>
      <c r="BE18" s="4">
        <v>0</v>
      </c>
      <c r="BF18" s="4">
        <v>0</v>
      </c>
      <c r="BG18" s="4">
        <v>0</v>
      </c>
      <c r="BH18" s="4">
        <v>0</v>
      </c>
      <c r="BI18" s="4">
        <v>0</v>
      </c>
      <c r="BJ18" s="4">
        <v>0</v>
      </c>
      <c r="BK18" s="4">
        <v>0</v>
      </c>
      <c r="BL18" s="4">
        <v>0</v>
      </c>
      <c r="BM18" s="4">
        <v>0</v>
      </c>
      <c r="BN18" s="19">
        <v>788728.9</v>
      </c>
      <c r="BO18" s="19">
        <v>79.535896012506583</v>
      </c>
    </row>
    <row r="19" spans="1:67" ht="20" customHeight="1" x14ac:dyDescent="0.15">
      <c r="A19" s="78">
        <v>42462</v>
      </c>
      <c r="B19" s="78">
        <v>42461</v>
      </c>
      <c r="C19" s="8">
        <v>13</v>
      </c>
      <c r="D19" s="4">
        <v>651270</v>
      </c>
      <c r="E19" s="4">
        <v>249395</v>
      </c>
      <c r="F19" s="4">
        <v>46619.5</v>
      </c>
      <c r="G19" s="4">
        <v>38844</v>
      </c>
      <c r="H19" s="4">
        <v>0</v>
      </c>
      <c r="I19" s="4">
        <v>0</v>
      </c>
      <c r="J19" s="4">
        <v>0</v>
      </c>
      <c r="K19" s="4">
        <v>172.5</v>
      </c>
      <c r="L19" s="4">
        <v>341</v>
      </c>
      <c r="M19" s="19">
        <f t="shared" si="0"/>
        <v>986642</v>
      </c>
      <c r="N19" s="4">
        <v>541445</v>
      </c>
      <c r="O19" s="4">
        <v>86.455313000000004</v>
      </c>
      <c r="P19" s="4">
        <v>242691</v>
      </c>
      <c r="Q19" s="4">
        <v>101.696577</v>
      </c>
      <c r="R19" s="4">
        <v>39346</v>
      </c>
      <c r="S19" s="4">
        <v>109.006404</v>
      </c>
      <c r="T19" s="4">
        <v>27941</v>
      </c>
      <c r="U19" s="4">
        <v>103.24011299999999</v>
      </c>
      <c r="V19" s="4">
        <v>0</v>
      </c>
      <c r="W19" s="4">
        <v>0</v>
      </c>
      <c r="X19" s="4">
        <v>0</v>
      </c>
      <c r="Y19" s="4">
        <v>0</v>
      </c>
      <c r="Z19" s="4">
        <v>0</v>
      </c>
      <c r="AA19" s="4">
        <v>0</v>
      </c>
      <c r="AB19" s="4">
        <v>172.5</v>
      </c>
      <c r="AC19" s="4">
        <v>91</v>
      </c>
      <c r="AD19" s="4">
        <v>0</v>
      </c>
      <c r="AE19" s="4">
        <v>0</v>
      </c>
      <c r="AF19" s="19">
        <f t="shared" si="1"/>
        <v>851595.5</v>
      </c>
      <c r="AG19" s="19">
        <f t="shared" si="2"/>
        <v>92.392381576827276</v>
      </c>
      <c r="AH19" s="7"/>
      <c r="AI19" s="78">
        <v>42091</v>
      </c>
      <c r="AJ19" s="78">
        <v>42089</v>
      </c>
      <c r="AK19" s="8">
        <v>13</v>
      </c>
      <c r="AL19" s="4">
        <v>692937</v>
      </c>
      <c r="AM19" s="4">
        <v>304693.8</v>
      </c>
      <c r="AN19" s="4">
        <v>36626.400000000001</v>
      </c>
      <c r="AO19" s="4">
        <v>57566</v>
      </c>
      <c r="AP19" s="4">
        <v>0</v>
      </c>
      <c r="AQ19" s="4">
        <v>0</v>
      </c>
      <c r="AR19" s="4">
        <v>0</v>
      </c>
      <c r="AS19" s="4">
        <v>0</v>
      </c>
      <c r="AT19" s="4">
        <v>692</v>
      </c>
      <c r="AU19" s="19">
        <v>1091823.2000000002</v>
      </c>
      <c r="AV19" s="4">
        <v>513383</v>
      </c>
      <c r="AW19" s="4">
        <v>77.888339999999999</v>
      </c>
      <c r="AX19" s="4">
        <v>218111</v>
      </c>
      <c r="AY19" s="4">
        <v>80.164429999999996</v>
      </c>
      <c r="AZ19" s="4">
        <v>36331.199999999997</v>
      </c>
      <c r="BA19" s="4">
        <v>94.220697000000001</v>
      </c>
      <c r="BB19" s="4">
        <v>50420</v>
      </c>
      <c r="BC19" s="4">
        <v>74.449879999999993</v>
      </c>
      <c r="BD19" s="4">
        <v>0</v>
      </c>
      <c r="BE19" s="4">
        <v>0</v>
      </c>
      <c r="BF19" s="4">
        <v>0</v>
      </c>
      <c r="BG19" s="4">
        <v>0</v>
      </c>
      <c r="BH19" s="4">
        <v>0</v>
      </c>
      <c r="BI19" s="4">
        <v>0</v>
      </c>
      <c r="BJ19" s="4">
        <v>0</v>
      </c>
      <c r="BK19" s="4">
        <v>0</v>
      </c>
      <c r="BL19" s="4">
        <v>0</v>
      </c>
      <c r="BM19" s="4">
        <v>0</v>
      </c>
      <c r="BN19" s="19">
        <v>818245.2</v>
      </c>
      <c r="BO19" s="19">
        <v>79.008355420106838</v>
      </c>
    </row>
    <row r="20" spans="1:67" ht="20" customHeight="1" x14ac:dyDescent="0.15">
      <c r="A20" s="78">
        <v>42469</v>
      </c>
      <c r="B20" s="78">
        <v>42467</v>
      </c>
      <c r="C20" s="11">
        <v>14</v>
      </c>
      <c r="D20" s="4">
        <v>604713</v>
      </c>
      <c r="E20" s="4">
        <v>254071</v>
      </c>
      <c r="F20" s="4">
        <v>38355.5</v>
      </c>
      <c r="G20" s="4">
        <v>43655</v>
      </c>
      <c r="H20" s="4">
        <v>0</v>
      </c>
      <c r="I20" s="4">
        <v>0</v>
      </c>
      <c r="J20" s="4">
        <v>0</v>
      </c>
      <c r="K20" s="4">
        <v>0</v>
      </c>
      <c r="L20" s="4">
        <v>342</v>
      </c>
      <c r="M20" s="19">
        <f t="shared" si="0"/>
        <v>941136.5</v>
      </c>
      <c r="N20" s="4">
        <v>517555</v>
      </c>
      <c r="O20" s="4">
        <v>87.821128000000002</v>
      </c>
      <c r="P20" s="4">
        <v>246519</v>
      </c>
      <c r="Q20" s="4">
        <v>104.170591</v>
      </c>
      <c r="R20" s="4">
        <v>34272</v>
      </c>
      <c r="S20" s="4">
        <v>119.807525</v>
      </c>
      <c r="T20" s="4">
        <v>33330</v>
      </c>
      <c r="U20" s="4">
        <v>108.228172</v>
      </c>
      <c r="V20" s="4">
        <v>0</v>
      </c>
      <c r="W20" s="4">
        <v>0</v>
      </c>
      <c r="X20" s="4">
        <v>0</v>
      </c>
      <c r="Y20" s="4">
        <v>0</v>
      </c>
      <c r="Z20" s="4">
        <v>0</v>
      </c>
      <c r="AA20" s="4">
        <v>0</v>
      </c>
      <c r="AB20" s="4">
        <v>0</v>
      </c>
      <c r="AC20" s="4">
        <v>0</v>
      </c>
      <c r="AD20" s="4">
        <v>170</v>
      </c>
      <c r="AE20" s="4">
        <v>90</v>
      </c>
      <c r="AF20" s="19">
        <f t="shared" si="1"/>
        <v>831846</v>
      </c>
      <c r="AG20" s="19">
        <f t="shared" si="2"/>
        <v>94.802261830109188</v>
      </c>
      <c r="AI20" s="78">
        <v>42098</v>
      </c>
      <c r="AJ20" s="78">
        <v>42096</v>
      </c>
      <c r="AK20" s="11">
        <v>14</v>
      </c>
      <c r="AL20" s="4">
        <v>707315</v>
      </c>
      <c r="AM20" s="4">
        <v>315904</v>
      </c>
      <c r="AN20" s="4">
        <v>38487.800000000003</v>
      </c>
      <c r="AO20" s="4">
        <v>37230</v>
      </c>
      <c r="AP20" s="4">
        <v>0</v>
      </c>
      <c r="AQ20" s="4">
        <v>0</v>
      </c>
      <c r="AR20" s="4">
        <v>0</v>
      </c>
      <c r="AS20" s="4">
        <v>0</v>
      </c>
      <c r="AT20" s="4">
        <v>2076</v>
      </c>
      <c r="AU20" s="19">
        <v>1098936.8</v>
      </c>
      <c r="AV20" s="4">
        <v>487485</v>
      </c>
      <c r="AW20" s="4">
        <v>76.326834000000005</v>
      </c>
      <c r="AX20" s="4">
        <v>240557</v>
      </c>
      <c r="AY20" s="4">
        <v>78.242354000000006</v>
      </c>
      <c r="AZ20" s="4">
        <v>34438.400000000001</v>
      </c>
      <c r="BA20" s="4">
        <v>97.760017000000005</v>
      </c>
      <c r="BB20" s="4">
        <v>24548</v>
      </c>
      <c r="BC20" s="4">
        <v>96.021753000000004</v>
      </c>
      <c r="BD20" s="4">
        <v>0</v>
      </c>
      <c r="BE20" s="4">
        <v>0</v>
      </c>
      <c r="BF20" s="4">
        <v>0</v>
      </c>
      <c r="BG20" s="4">
        <v>0</v>
      </c>
      <c r="BH20" s="4">
        <v>0</v>
      </c>
      <c r="BI20" s="4">
        <v>0</v>
      </c>
      <c r="BJ20" s="4">
        <v>0</v>
      </c>
      <c r="BK20" s="4">
        <v>0</v>
      </c>
      <c r="BL20" s="4">
        <v>347</v>
      </c>
      <c r="BM20" s="4">
        <v>50</v>
      </c>
      <c r="BN20" s="19">
        <v>787375.4</v>
      </c>
      <c r="BO20" s="19">
        <v>78.46447877327526</v>
      </c>
    </row>
    <row r="21" spans="1:67" ht="20" customHeight="1" x14ac:dyDescent="0.15">
      <c r="A21" s="78">
        <v>42476</v>
      </c>
      <c r="B21" s="78">
        <v>42475</v>
      </c>
      <c r="C21" s="11">
        <v>15</v>
      </c>
      <c r="D21" s="4">
        <v>612856</v>
      </c>
      <c r="E21" s="4">
        <v>267730</v>
      </c>
      <c r="F21" s="4">
        <v>47658.5</v>
      </c>
      <c r="G21" s="4">
        <v>41181</v>
      </c>
      <c r="H21" s="4">
        <v>0</v>
      </c>
      <c r="I21" s="4">
        <v>0</v>
      </c>
      <c r="J21" s="4">
        <v>0</v>
      </c>
      <c r="K21" s="4">
        <v>0</v>
      </c>
      <c r="L21" s="4">
        <v>342</v>
      </c>
      <c r="M21" s="19">
        <f t="shared" si="0"/>
        <v>969767.5</v>
      </c>
      <c r="N21" s="4">
        <v>548507</v>
      </c>
      <c r="O21" s="4">
        <v>88.132938999999993</v>
      </c>
      <c r="P21" s="31">
        <v>248319</v>
      </c>
      <c r="Q21" s="4">
        <v>103.141696</v>
      </c>
      <c r="R21" s="4">
        <v>46397.5</v>
      </c>
      <c r="S21" s="4">
        <v>119.01745699999999</v>
      </c>
      <c r="T21" s="4">
        <v>38113</v>
      </c>
      <c r="U21" s="4">
        <v>109.867761</v>
      </c>
      <c r="V21" s="4">
        <v>0</v>
      </c>
      <c r="W21" s="4">
        <v>0</v>
      </c>
      <c r="X21" s="4">
        <v>0</v>
      </c>
      <c r="Y21" s="4">
        <v>0</v>
      </c>
      <c r="Z21" s="4">
        <v>0</v>
      </c>
      <c r="AA21" s="4">
        <v>0</v>
      </c>
      <c r="AB21" s="4">
        <v>0</v>
      </c>
      <c r="AC21" s="4">
        <v>0</v>
      </c>
      <c r="AD21" s="4">
        <v>0</v>
      </c>
      <c r="AE21" s="4">
        <v>0</v>
      </c>
      <c r="AF21" s="19">
        <f t="shared" si="1"/>
        <v>881336.5</v>
      </c>
      <c r="AG21" s="19">
        <f t="shared" si="2"/>
        <v>94.927509773222255</v>
      </c>
      <c r="AI21" s="78">
        <v>42105</v>
      </c>
      <c r="AJ21" s="78">
        <v>42103</v>
      </c>
      <c r="AK21" s="11">
        <v>15</v>
      </c>
      <c r="AL21" s="4">
        <v>756922</v>
      </c>
      <c r="AM21" s="4">
        <v>357209.8</v>
      </c>
      <c r="AN21" s="4">
        <v>55865.2</v>
      </c>
      <c r="AO21" s="4">
        <v>44240</v>
      </c>
      <c r="AP21" s="4">
        <v>0</v>
      </c>
      <c r="AQ21" s="4">
        <v>0</v>
      </c>
      <c r="AR21" s="4">
        <v>0</v>
      </c>
      <c r="AS21" s="4">
        <v>0</v>
      </c>
      <c r="AT21" s="4">
        <v>1731</v>
      </c>
      <c r="AU21" s="19">
        <v>1214237</v>
      </c>
      <c r="AV21" s="4">
        <v>523920</v>
      </c>
      <c r="AW21" s="4">
        <v>74.421212999999995</v>
      </c>
      <c r="AX21" s="31">
        <v>296244</v>
      </c>
      <c r="AY21" s="4">
        <v>78.688304000000002</v>
      </c>
      <c r="AZ21" s="4">
        <v>53693.2</v>
      </c>
      <c r="BA21" s="4">
        <v>97.167964999999995</v>
      </c>
      <c r="BB21" s="4">
        <v>24712</v>
      </c>
      <c r="BC21" s="4">
        <v>94.006918999999996</v>
      </c>
      <c r="BD21" s="4">
        <v>0</v>
      </c>
      <c r="BE21" s="4">
        <v>0</v>
      </c>
      <c r="BF21" s="4">
        <v>0</v>
      </c>
      <c r="BG21" s="4">
        <v>0</v>
      </c>
      <c r="BH21" s="4">
        <v>0</v>
      </c>
      <c r="BI21" s="4">
        <v>0</v>
      </c>
      <c r="BJ21" s="4">
        <v>0</v>
      </c>
      <c r="BK21" s="4">
        <v>0</v>
      </c>
      <c r="BL21" s="4">
        <v>0</v>
      </c>
      <c r="BM21" s="4">
        <v>0</v>
      </c>
      <c r="BN21" s="19">
        <v>898569.2</v>
      </c>
      <c r="BO21" s="19">
        <v>77.725853285202746</v>
      </c>
    </row>
    <row r="22" spans="1:67" ht="20" customHeight="1" x14ac:dyDescent="0.15">
      <c r="A22" s="78">
        <v>42483</v>
      </c>
      <c r="B22" s="78">
        <v>42481</v>
      </c>
      <c r="C22" s="30">
        <v>16</v>
      </c>
      <c r="D22" s="4">
        <v>566771</v>
      </c>
      <c r="E22" s="4">
        <v>262006</v>
      </c>
      <c r="F22" s="4">
        <v>46016</v>
      </c>
      <c r="G22" s="4">
        <v>54714</v>
      </c>
      <c r="H22" s="4">
        <v>0</v>
      </c>
      <c r="I22" s="4">
        <v>0</v>
      </c>
      <c r="J22" s="4">
        <v>0</v>
      </c>
      <c r="K22" s="4">
        <v>0</v>
      </c>
      <c r="L22" s="4">
        <v>169</v>
      </c>
      <c r="M22" s="19">
        <f t="shared" si="0"/>
        <v>929676</v>
      </c>
      <c r="N22" s="4">
        <v>530566</v>
      </c>
      <c r="O22" s="4">
        <v>88.449607999999998</v>
      </c>
      <c r="P22" s="31">
        <v>237113</v>
      </c>
      <c r="Q22" s="4">
        <v>101.745998</v>
      </c>
      <c r="R22" s="4">
        <v>45162</v>
      </c>
      <c r="S22" s="4">
        <v>115.56313900000001</v>
      </c>
      <c r="T22" s="4">
        <v>38277</v>
      </c>
      <c r="U22" s="4">
        <v>101.23316800000001</v>
      </c>
      <c r="V22" s="4">
        <v>0</v>
      </c>
      <c r="W22" s="4">
        <v>0</v>
      </c>
      <c r="X22" s="4">
        <v>0</v>
      </c>
      <c r="Y22" s="4">
        <v>0</v>
      </c>
      <c r="Z22" s="4">
        <v>0</v>
      </c>
      <c r="AA22" s="4">
        <v>0</v>
      </c>
      <c r="AB22" s="4">
        <v>0</v>
      </c>
      <c r="AC22" s="4">
        <v>0</v>
      </c>
      <c r="AD22" s="4">
        <v>169</v>
      </c>
      <c r="AE22" s="4">
        <v>90</v>
      </c>
      <c r="AF22" s="19">
        <f t="shared" si="1"/>
        <v>851287</v>
      </c>
      <c r="AG22" s="19">
        <f t="shared" si="2"/>
        <v>94.166630051857936</v>
      </c>
      <c r="AI22" s="78">
        <v>42112</v>
      </c>
      <c r="AJ22" s="78">
        <v>42110</v>
      </c>
      <c r="AK22" s="30">
        <v>16</v>
      </c>
      <c r="AL22" s="4">
        <v>862308</v>
      </c>
      <c r="AM22" s="4">
        <v>408679</v>
      </c>
      <c r="AN22" s="4">
        <v>52022.400000000001</v>
      </c>
      <c r="AO22" s="4">
        <v>52926</v>
      </c>
      <c r="AP22" s="4">
        <v>0</v>
      </c>
      <c r="AQ22" s="4">
        <v>0</v>
      </c>
      <c r="AR22" s="4">
        <v>0</v>
      </c>
      <c r="AS22" s="4">
        <v>0</v>
      </c>
      <c r="AT22" s="4">
        <v>0</v>
      </c>
      <c r="AU22" s="19">
        <v>1375935.4</v>
      </c>
      <c r="AV22" s="4">
        <v>701424</v>
      </c>
      <c r="AW22" s="4">
        <v>75.663065000000003</v>
      </c>
      <c r="AX22" s="31">
        <v>346071</v>
      </c>
      <c r="AY22" s="4">
        <v>78.945115000000001</v>
      </c>
      <c r="AZ22" s="4">
        <v>45587</v>
      </c>
      <c r="BA22" s="4">
        <v>93.159119000000004</v>
      </c>
      <c r="BB22" s="4">
        <v>35470</v>
      </c>
      <c r="BC22" s="4">
        <v>92.262530999999996</v>
      </c>
      <c r="BD22" s="4">
        <v>0</v>
      </c>
      <c r="BE22" s="4">
        <v>0</v>
      </c>
      <c r="BF22" s="4">
        <v>0</v>
      </c>
      <c r="BG22" s="4">
        <v>0</v>
      </c>
      <c r="BH22" s="4">
        <v>0</v>
      </c>
      <c r="BI22" s="4">
        <v>0</v>
      </c>
      <c r="BJ22" s="4">
        <v>0</v>
      </c>
      <c r="BK22" s="4">
        <v>0</v>
      </c>
      <c r="BL22" s="4">
        <v>0</v>
      </c>
      <c r="BM22" s="4">
        <v>0</v>
      </c>
      <c r="BN22" s="19">
        <v>1128552</v>
      </c>
      <c r="BO22" s="19">
        <v>77.89796245999122</v>
      </c>
    </row>
    <row r="23" spans="1:67" ht="20" customHeight="1" x14ac:dyDescent="0.15">
      <c r="A23" s="78">
        <v>42490</v>
      </c>
      <c r="B23" s="78">
        <v>42488</v>
      </c>
      <c r="C23" s="46">
        <v>17</v>
      </c>
      <c r="D23" s="44">
        <v>498855</v>
      </c>
      <c r="E23" s="44">
        <v>254680</v>
      </c>
      <c r="F23" s="44">
        <v>46681</v>
      </c>
      <c r="G23" s="44">
        <v>40997</v>
      </c>
      <c r="H23" s="4">
        <v>0</v>
      </c>
      <c r="I23" s="4">
        <v>0</v>
      </c>
      <c r="J23" s="4">
        <v>0</v>
      </c>
      <c r="K23" s="4">
        <v>0</v>
      </c>
      <c r="L23" s="4">
        <v>171</v>
      </c>
      <c r="M23" s="19">
        <f t="shared" si="0"/>
        <v>841384</v>
      </c>
      <c r="N23" s="44">
        <v>485785</v>
      </c>
      <c r="O23" s="44">
        <v>91.767662000000001</v>
      </c>
      <c r="P23" s="47">
        <v>241786</v>
      </c>
      <c r="Q23" s="44">
        <v>102.38733000000001</v>
      </c>
      <c r="R23" s="44">
        <v>41927.5</v>
      </c>
      <c r="S23" s="44">
        <v>114.94973400000001</v>
      </c>
      <c r="T23" s="44">
        <v>34244</v>
      </c>
      <c r="U23" s="44">
        <v>102.435959</v>
      </c>
      <c r="V23" s="4">
        <v>0</v>
      </c>
      <c r="W23" s="4">
        <v>0</v>
      </c>
      <c r="X23" s="4">
        <v>0</v>
      </c>
      <c r="Y23" s="4">
        <v>0</v>
      </c>
      <c r="Z23" s="4">
        <v>0</v>
      </c>
      <c r="AA23" s="4">
        <v>0</v>
      </c>
      <c r="AB23" s="4">
        <v>0</v>
      </c>
      <c r="AC23" s="4">
        <v>0</v>
      </c>
      <c r="AD23" s="4">
        <v>0</v>
      </c>
      <c r="AE23" s="4">
        <v>0</v>
      </c>
      <c r="AF23" s="19">
        <f t="shared" si="1"/>
        <v>803742.5</v>
      </c>
      <c r="AG23" s="19">
        <f t="shared" si="2"/>
        <v>96.626156521934575</v>
      </c>
      <c r="AI23" s="78">
        <v>42119</v>
      </c>
      <c r="AJ23" s="78">
        <v>42118</v>
      </c>
      <c r="AK23" s="46">
        <v>17</v>
      </c>
      <c r="AL23" s="44">
        <v>1020383</v>
      </c>
      <c r="AM23" s="44">
        <v>429513</v>
      </c>
      <c r="AN23" s="44">
        <v>55369.4</v>
      </c>
      <c r="AO23" s="44">
        <v>52528</v>
      </c>
      <c r="AP23" s="4">
        <v>0</v>
      </c>
      <c r="AQ23" s="4">
        <v>0</v>
      </c>
      <c r="AR23" s="4">
        <v>0</v>
      </c>
      <c r="AS23" s="4">
        <v>0</v>
      </c>
      <c r="AT23" s="4">
        <v>1729</v>
      </c>
      <c r="AU23" s="19">
        <v>1557793.4</v>
      </c>
      <c r="AV23" s="44">
        <v>712267</v>
      </c>
      <c r="AW23" s="44">
        <v>73.886003000000002</v>
      </c>
      <c r="AX23" s="47">
        <v>326746</v>
      </c>
      <c r="AY23" s="44">
        <v>77.195178999999996</v>
      </c>
      <c r="AZ23" s="44">
        <v>53537.599999999999</v>
      </c>
      <c r="BA23" s="44">
        <v>99.724739</v>
      </c>
      <c r="BB23" s="44">
        <v>39261</v>
      </c>
      <c r="BC23" s="44">
        <v>88.892309999999995</v>
      </c>
      <c r="BD23" s="4">
        <v>0</v>
      </c>
      <c r="BE23" s="4">
        <v>0</v>
      </c>
      <c r="BF23" s="4">
        <v>0</v>
      </c>
      <c r="BG23" s="4">
        <v>0</v>
      </c>
      <c r="BH23" s="4">
        <v>0</v>
      </c>
      <c r="BI23" s="4">
        <v>0</v>
      </c>
      <c r="BJ23" s="4">
        <v>0</v>
      </c>
      <c r="BK23" s="4">
        <v>0</v>
      </c>
      <c r="BL23" s="4">
        <v>0</v>
      </c>
      <c r="BM23" s="4">
        <v>0</v>
      </c>
      <c r="BN23" s="19">
        <v>1131811.6000000001</v>
      </c>
      <c r="BO23" s="19">
        <v>76.58412568481485</v>
      </c>
    </row>
    <row r="24" spans="1:67" ht="20" customHeight="1" x14ac:dyDescent="0.15">
      <c r="A24" s="78">
        <v>42497</v>
      </c>
      <c r="B24" s="78">
        <v>42495</v>
      </c>
      <c r="C24" s="46">
        <v>18</v>
      </c>
      <c r="D24" s="44">
        <v>465903.3</v>
      </c>
      <c r="E24" s="44">
        <v>255296.1</v>
      </c>
      <c r="F24" s="44">
        <v>43010</v>
      </c>
      <c r="G24" s="44">
        <v>37939</v>
      </c>
      <c r="H24" s="44">
        <v>0</v>
      </c>
      <c r="I24" s="44">
        <v>0</v>
      </c>
      <c r="J24" s="44">
        <v>0</v>
      </c>
      <c r="K24" s="44">
        <v>0</v>
      </c>
      <c r="L24" s="44">
        <v>171</v>
      </c>
      <c r="M24" s="42">
        <f t="shared" si="0"/>
        <v>802319.4</v>
      </c>
      <c r="N24" s="44">
        <v>437553.3</v>
      </c>
      <c r="O24" s="44">
        <v>92.484870000000001</v>
      </c>
      <c r="P24" s="47">
        <v>224203.1</v>
      </c>
      <c r="Q24" s="44">
        <v>102.226747</v>
      </c>
      <c r="R24" s="44">
        <v>40167.5</v>
      </c>
      <c r="S24" s="44">
        <v>114.48303900000001</v>
      </c>
      <c r="T24" s="44">
        <v>32485</v>
      </c>
      <c r="U24" s="44">
        <v>105.212867</v>
      </c>
      <c r="V24" s="44">
        <v>0</v>
      </c>
      <c r="W24" s="44">
        <v>0</v>
      </c>
      <c r="X24" s="44">
        <v>0</v>
      </c>
      <c r="Y24" s="44">
        <v>0</v>
      </c>
      <c r="Z24" s="44">
        <v>0</v>
      </c>
      <c r="AA24" s="44">
        <v>0</v>
      </c>
      <c r="AB24" s="44">
        <v>0</v>
      </c>
      <c r="AC24" s="44">
        <v>0</v>
      </c>
      <c r="AD24" s="44">
        <v>0</v>
      </c>
      <c r="AE24" s="44">
        <v>0</v>
      </c>
      <c r="AF24" s="19">
        <f t="shared" si="1"/>
        <v>734408.9</v>
      </c>
      <c r="AG24" s="19">
        <f t="shared" si="2"/>
        <v>97.225062362961836</v>
      </c>
      <c r="AI24" s="78">
        <v>42126</v>
      </c>
      <c r="AJ24" s="78">
        <v>42124</v>
      </c>
      <c r="AK24" s="46">
        <v>18</v>
      </c>
      <c r="AL24" s="44">
        <v>1104873</v>
      </c>
      <c r="AM24" s="44">
        <v>470052</v>
      </c>
      <c r="AN24" s="44">
        <v>66505</v>
      </c>
      <c r="AO24" s="44">
        <v>55586</v>
      </c>
      <c r="AP24" s="44">
        <v>0</v>
      </c>
      <c r="AQ24" s="44">
        <v>0</v>
      </c>
      <c r="AR24" s="44">
        <v>0</v>
      </c>
      <c r="AS24" s="4">
        <v>0</v>
      </c>
      <c r="AT24" s="44">
        <v>0</v>
      </c>
      <c r="AU24" s="42">
        <v>1697016</v>
      </c>
      <c r="AV24" s="44">
        <v>802379</v>
      </c>
      <c r="AW24" s="44">
        <v>72.587034000000003</v>
      </c>
      <c r="AX24" s="47">
        <v>304985</v>
      </c>
      <c r="AY24" s="44">
        <v>74.418509</v>
      </c>
      <c r="AZ24" s="44">
        <v>56785.599999999999</v>
      </c>
      <c r="BA24" s="44">
        <v>93.831344000000001</v>
      </c>
      <c r="BB24" s="44">
        <v>36553</v>
      </c>
      <c r="BC24" s="44">
        <v>83.198451000000006</v>
      </c>
      <c r="BD24" s="44">
        <v>0</v>
      </c>
      <c r="BE24" s="44">
        <v>0</v>
      </c>
      <c r="BF24" s="44">
        <v>0</v>
      </c>
      <c r="BG24" s="44">
        <v>0</v>
      </c>
      <c r="BH24" s="44"/>
      <c r="BI24" s="44">
        <v>0</v>
      </c>
      <c r="BJ24" s="44">
        <v>0</v>
      </c>
      <c r="BK24" s="44">
        <v>0</v>
      </c>
      <c r="BL24" s="44">
        <v>0</v>
      </c>
      <c r="BM24" s="44">
        <v>0</v>
      </c>
      <c r="BN24" s="19">
        <v>1200702.6000000001</v>
      </c>
      <c r="BO24" s="19">
        <v>74.380002898719795</v>
      </c>
    </row>
    <row r="25" spans="1:67" ht="20" customHeight="1" x14ac:dyDescent="0.15">
      <c r="A25" s="78">
        <v>42504</v>
      </c>
      <c r="B25" s="78">
        <v>42502</v>
      </c>
      <c r="C25" s="43">
        <v>19</v>
      </c>
      <c r="D25" s="44">
        <v>458725.4</v>
      </c>
      <c r="E25" s="44">
        <v>252924.4</v>
      </c>
      <c r="F25" s="44">
        <v>40909.5</v>
      </c>
      <c r="G25" s="44">
        <v>40961</v>
      </c>
      <c r="H25" s="44">
        <v>0</v>
      </c>
      <c r="I25" s="44">
        <v>0</v>
      </c>
      <c r="J25" s="44">
        <v>0</v>
      </c>
      <c r="K25" s="44">
        <v>0</v>
      </c>
      <c r="L25" s="44">
        <v>170</v>
      </c>
      <c r="M25" s="42">
        <f t="shared" si="0"/>
        <v>793690.3</v>
      </c>
      <c r="N25" s="44">
        <v>445575.4</v>
      </c>
      <c r="O25" s="44">
        <v>92.999163999999993</v>
      </c>
      <c r="P25" s="47">
        <v>231616.4</v>
      </c>
      <c r="Q25" s="44">
        <v>100.98340899999999</v>
      </c>
      <c r="R25" s="44">
        <v>39073.5</v>
      </c>
      <c r="S25" s="44">
        <v>118.733604</v>
      </c>
      <c r="T25" s="44">
        <v>37703</v>
      </c>
      <c r="U25" s="44">
        <v>107.41986</v>
      </c>
      <c r="V25" s="44">
        <v>0</v>
      </c>
      <c r="W25" s="44">
        <v>0</v>
      </c>
      <c r="X25" s="44">
        <v>0</v>
      </c>
      <c r="Y25" s="44">
        <v>0</v>
      </c>
      <c r="Z25" s="44">
        <v>0</v>
      </c>
      <c r="AA25" s="44">
        <v>0</v>
      </c>
      <c r="AB25" s="44">
        <v>0</v>
      </c>
      <c r="AC25" s="44">
        <v>0</v>
      </c>
      <c r="AD25" s="44">
        <v>0</v>
      </c>
      <c r="AE25" s="44">
        <v>0</v>
      </c>
      <c r="AF25" s="42">
        <f t="shared" si="1"/>
        <v>753968.3</v>
      </c>
      <c r="AG25" s="19">
        <f t="shared" si="2"/>
        <v>97.506674761720348</v>
      </c>
      <c r="AI25" s="78">
        <v>42133</v>
      </c>
      <c r="AJ25" s="78">
        <v>42131</v>
      </c>
      <c r="AK25" s="43">
        <v>19</v>
      </c>
      <c r="AL25" s="44">
        <v>1260676</v>
      </c>
      <c r="AM25" s="44">
        <v>502041</v>
      </c>
      <c r="AN25" s="44">
        <v>57493.599999999999</v>
      </c>
      <c r="AO25" s="44">
        <v>51622</v>
      </c>
      <c r="AP25" s="44">
        <v>0</v>
      </c>
      <c r="AQ25" s="44">
        <v>0</v>
      </c>
      <c r="AR25" s="44">
        <v>0</v>
      </c>
      <c r="AS25" s="4">
        <v>0</v>
      </c>
      <c r="AT25" s="44">
        <v>1725</v>
      </c>
      <c r="AU25" s="42">
        <v>1871832.6</v>
      </c>
      <c r="AV25" s="44">
        <v>815492</v>
      </c>
      <c r="AW25" s="44">
        <v>71.325841999999994</v>
      </c>
      <c r="AX25" s="47">
        <v>366018</v>
      </c>
      <c r="AY25" s="44">
        <v>70.221784</v>
      </c>
      <c r="AZ25" s="44">
        <v>50602.400000000001</v>
      </c>
      <c r="BA25" s="44">
        <v>95.336122000000003</v>
      </c>
      <c r="BB25" s="44">
        <v>27438</v>
      </c>
      <c r="BC25" s="44">
        <v>88.024490999999998</v>
      </c>
      <c r="BD25" s="44">
        <v>0</v>
      </c>
      <c r="BE25" s="44">
        <v>0</v>
      </c>
      <c r="BF25" s="44">
        <v>0</v>
      </c>
      <c r="BG25" s="44">
        <v>0</v>
      </c>
      <c r="BH25" s="44">
        <v>0</v>
      </c>
      <c r="BI25" s="44">
        <v>0</v>
      </c>
      <c r="BJ25" s="44">
        <v>0</v>
      </c>
      <c r="BK25" s="44">
        <v>0</v>
      </c>
      <c r="BL25" s="44">
        <v>0</v>
      </c>
      <c r="BM25" s="44">
        <v>0</v>
      </c>
      <c r="BN25" s="42">
        <v>1259550.3999999999</v>
      </c>
      <c r="BO25" s="19">
        <v>72.333384233236572</v>
      </c>
    </row>
    <row r="26" spans="1:67" ht="20" customHeight="1" x14ac:dyDescent="0.15">
      <c r="A26" s="78">
        <v>42511</v>
      </c>
      <c r="B26" s="78">
        <v>42509</v>
      </c>
      <c r="C26" s="43">
        <v>20</v>
      </c>
      <c r="D26" s="44">
        <v>422915</v>
      </c>
      <c r="E26" s="44">
        <v>235180</v>
      </c>
      <c r="F26" s="44">
        <v>40471.9</v>
      </c>
      <c r="G26" s="44">
        <v>47428</v>
      </c>
      <c r="H26" s="44">
        <v>0</v>
      </c>
      <c r="I26" s="44">
        <v>0</v>
      </c>
      <c r="J26" s="44">
        <v>0</v>
      </c>
      <c r="K26" s="44">
        <v>0</v>
      </c>
      <c r="L26" s="44">
        <v>0</v>
      </c>
      <c r="M26" s="42">
        <f t="shared" si="0"/>
        <v>745994.9</v>
      </c>
      <c r="N26" s="44">
        <v>404183</v>
      </c>
      <c r="O26" s="44">
        <v>92.596410000000006</v>
      </c>
      <c r="P26" s="47">
        <v>215445</v>
      </c>
      <c r="Q26" s="44">
        <v>99.075976999999995</v>
      </c>
      <c r="R26" s="44">
        <v>39186.300000000003</v>
      </c>
      <c r="S26" s="44">
        <v>119.74245500000001</v>
      </c>
      <c r="T26" s="44">
        <v>38600</v>
      </c>
      <c r="U26" s="44">
        <v>101.592979</v>
      </c>
      <c r="V26" s="44">
        <v>0</v>
      </c>
      <c r="W26" s="44">
        <v>0</v>
      </c>
      <c r="X26" s="44">
        <v>0</v>
      </c>
      <c r="Y26" s="44">
        <v>0</v>
      </c>
      <c r="Z26" s="44">
        <v>0</v>
      </c>
      <c r="AA26" s="44">
        <v>0</v>
      </c>
      <c r="AB26" s="44">
        <v>0</v>
      </c>
      <c r="AC26" s="44">
        <v>0</v>
      </c>
      <c r="AD26" s="44">
        <v>0</v>
      </c>
      <c r="AE26" s="44">
        <v>0</v>
      </c>
      <c r="AF26" s="42">
        <f t="shared" si="1"/>
        <v>697414.3</v>
      </c>
      <c r="AG26" s="42">
        <f t="shared" si="2"/>
        <v>96.621292969704683</v>
      </c>
      <c r="AI26" s="78">
        <v>42140</v>
      </c>
      <c r="AJ26" s="78">
        <v>42138</v>
      </c>
      <c r="AK26" s="43">
        <v>20</v>
      </c>
      <c r="AL26" s="44">
        <v>1267002</v>
      </c>
      <c r="AM26" s="44">
        <v>561944</v>
      </c>
      <c r="AN26" s="44">
        <v>59862.5</v>
      </c>
      <c r="AO26" s="44">
        <v>51568</v>
      </c>
      <c r="AP26" s="44">
        <v>0</v>
      </c>
      <c r="AQ26" s="44">
        <v>0</v>
      </c>
      <c r="AR26" s="44">
        <v>0</v>
      </c>
      <c r="AS26" s="4">
        <v>0</v>
      </c>
      <c r="AT26" s="44">
        <v>0</v>
      </c>
      <c r="AU26" s="42">
        <v>1940376.5</v>
      </c>
      <c r="AV26" s="44">
        <v>806963</v>
      </c>
      <c r="AW26" s="44">
        <v>67.468411000000003</v>
      </c>
      <c r="AX26" s="47">
        <v>397617</v>
      </c>
      <c r="AY26" s="44">
        <v>68.009089000000003</v>
      </c>
      <c r="AZ26" s="44">
        <v>57080.5</v>
      </c>
      <c r="BA26" s="44">
        <v>93.570271000000005</v>
      </c>
      <c r="BB26" s="44">
        <v>37141</v>
      </c>
      <c r="BC26" s="44">
        <v>85.826525000000004</v>
      </c>
      <c r="BD26" s="44">
        <v>0</v>
      </c>
      <c r="BE26" s="44">
        <v>0</v>
      </c>
      <c r="BF26" s="44">
        <v>0</v>
      </c>
      <c r="BG26" s="44">
        <v>0</v>
      </c>
      <c r="BH26" s="44">
        <v>0</v>
      </c>
      <c r="BI26" s="44">
        <v>0</v>
      </c>
      <c r="BJ26" s="44">
        <v>0</v>
      </c>
      <c r="BK26" s="44">
        <v>0</v>
      </c>
      <c r="BL26" s="44">
        <v>0</v>
      </c>
      <c r="BM26" s="44">
        <v>0</v>
      </c>
      <c r="BN26" s="42">
        <v>1298801.5</v>
      </c>
      <c r="BO26" s="42">
        <v>69.306050312958916</v>
      </c>
    </row>
    <row r="27" spans="1:67" ht="20" customHeight="1" x14ac:dyDescent="0.15">
      <c r="A27" s="78">
        <v>42518</v>
      </c>
      <c r="B27" s="78">
        <v>42516</v>
      </c>
      <c r="C27" s="43">
        <v>21</v>
      </c>
      <c r="D27" s="44">
        <v>372193</v>
      </c>
      <c r="E27" s="44">
        <v>193085</v>
      </c>
      <c r="F27" s="44">
        <v>38328</v>
      </c>
      <c r="G27" s="44">
        <v>42860</v>
      </c>
      <c r="H27" s="44">
        <v>0</v>
      </c>
      <c r="I27" s="44">
        <v>0</v>
      </c>
      <c r="J27" s="44">
        <v>0</v>
      </c>
      <c r="K27" s="44">
        <v>0</v>
      </c>
      <c r="L27" s="44">
        <v>0</v>
      </c>
      <c r="M27" s="42">
        <f t="shared" si="0"/>
        <v>646466</v>
      </c>
      <c r="N27" s="44">
        <v>364166</v>
      </c>
      <c r="O27" s="44">
        <v>94.733805000000004</v>
      </c>
      <c r="P27" s="47">
        <v>162775</v>
      </c>
      <c r="Q27" s="44">
        <v>99.348135999999997</v>
      </c>
      <c r="R27" s="44">
        <v>38183</v>
      </c>
      <c r="S27" s="44">
        <v>119.04628200000001</v>
      </c>
      <c r="T27" s="44">
        <v>37245</v>
      </c>
      <c r="U27" s="44">
        <v>101.227762</v>
      </c>
      <c r="V27" s="44">
        <v>0</v>
      </c>
      <c r="W27" s="44">
        <v>0</v>
      </c>
      <c r="X27" s="44">
        <v>0</v>
      </c>
      <c r="Y27" s="44">
        <v>0</v>
      </c>
      <c r="Z27" s="44">
        <v>0</v>
      </c>
      <c r="AA27" s="44">
        <v>0</v>
      </c>
      <c r="AB27" s="44">
        <v>0</v>
      </c>
      <c r="AC27" s="44">
        <v>0</v>
      </c>
      <c r="AD27" s="44">
        <v>0</v>
      </c>
      <c r="AE27" s="44">
        <v>0</v>
      </c>
      <c r="AF27" s="42">
        <f t="shared" si="1"/>
        <v>602369</v>
      </c>
      <c r="AG27" s="42">
        <f t="shared" si="2"/>
        <v>97.923359021340744</v>
      </c>
      <c r="AI27" s="78">
        <v>42147</v>
      </c>
      <c r="AJ27" s="78">
        <v>42145</v>
      </c>
      <c r="AK27" s="43">
        <v>21</v>
      </c>
      <c r="AL27" s="44">
        <v>1380720</v>
      </c>
      <c r="AM27" s="44">
        <v>546349</v>
      </c>
      <c r="AN27" s="44">
        <v>66291.5</v>
      </c>
      <c r="AO27" s="44">
        <v>53909</v>
      </c>
      <c r="AP27" s="44">
        <v>0</v>
      </c>
      <c r="AQ27" s="44">
        <v>0</v>
      </c>
      <c r="AR27" s="44">
        <v>0</v>
      </c>
      <c r="AS27" s="4">
        <v>0</v>
      </c>
      <c r="AT27" s="44">
        <v>0</v>
      </c>
      <c r="AU27" s="42">
        <v>2047269.5</v>
      </c>
      <c r="AV27" s="44">
        <v>917049</v>
      </c>
      <c r="AW27" s="44">
        <v>64.146021000000005</v>
      </c>
      <c r="AX27" s="47">
        <v>363923</v>
      </c>
      <c r="AY27" s="44">
        <v>64.762257000000005</v>
      </c>
      <c r="AZ27" s="44">
        <v>59109.2</v>
      </c>
      <c r="BA27" s="44">
        <v>91.130121000000003</v>
      </c>
      <c r="BB27" s="44">
        <v>42736</v>
      </c>
      <c r="BC27" s="44">
        <v>81.977817000000002</v>
      </c>
      <c r="BD27" s="44">
        <v>0</v>
      </c>
      <c r="BE27" s="44">
        <v>0</v>
      </c>
      <c r="BF27" s="44">
        <v>0</v>
      </c>
      <c r="BG27" s="44">
        <v>0</v>
      </c>
      <c r="BH27" s="44">
        <v>0</v>
      </c>
      <c r="BI27" s="44">
        <v>0</v>
      </c>
      <c r="BJ27" s="44">
        <v>0</v>
      </c>
      <c r="BK27" s="44">
        <v>0</v>
      </c>
      <c r="BL27" s="44">
        <v>0</v>
      </c>
      <c r="BM27" s="44">
        <v>0</v>
      </c>
      <c r="BN27" s="42">
        <v>1382817.2</v>
      </c>
      <c r="BO27" s="42">
        <v>66.012739646111726</v>
      </c>
    </row>
    <row r="28" spans="1:67" ht="20" customHeight="1" x14ac:dyDescent="0.15">
      <c r="A28" s="78">
        <v>42525</v>
      </c>
      <c r="B28" s="78">
        <v>42523</v>
      </c>
      <c r="C28" s="43">
        <v>22</v>
      </c>
      <c r="D28" s="4">
        <v>452266</v>
      </c>
      <c r="E28" s="4">
        <v>254181</v>
      </c>
      <c r="F28" s="4">
        <v>37330.199999999997</v>
      </c>
      <c r="G28" s="4">
        <v>45190</v>
      </c>
      <c r="H28" s="4">
        <v>0</v>
      </c>
      <c r="I28" s="4">
        <v>0</v>
      </c>
      <c r="J28" s="4">
        <v>0</v>
      </c>
      <c r="K28" s="4">
        <v>0</v>
      </c>
      <c r="L28" s="4">
        <v>0</v>
      </c>
      <c r="M28" s="19">
        <f t="shared" si="0"/>
        <v>788967.2</v>
      </c>
      <c r="N28" s="4">
        <v>435659</v>
      </c>
      <c r="O28" s="4">
        <v>95.559218999999999</v>
      </c>
      <c r="P28" s="31">
        <v>247761</v>
      </c>
      <c r="Q28" s="4">
        <v>99.592155000000005</v>
      </c>
      <c r="R28" s="4">
        <v>35129.199999999997</v>
      </c>
      <c r="S28" s="4">
        <v>119.50054</v>
      </c>
      <c r="T28" s="4">
        <v>40056</v>
      </c>
      <c r="U28" s="4">
        <v>103.22393599999999</v>
      </c>
      <c r="V28" s="4">
        <v>0</v>
      </c>
      <c r="W28" s="4">
        <v>0</v>
      </c>
      <c r="X28" s="4">
        <v>0</v>
      </c>
      <c r="Y28" s="4">
        <v>0</v>
      </c>
      <c r="Z28" s="4">
        <v>0</v>
      </c>
      <c r="AA28" s="4">
        <v>0</v>
      </c>
      <c r="AB28" s="4">
        <v>0</v>
      </c>
      <c r="AC28" s="4">
        <v>0</v>
      </c>
      <c r="AD28" s="4">
        <v>0</v>
      </c>
      <c r="AE28" s="4">
        <v>0</v>
      </c>
      <c r="AF28" s="19">
        <f t="shared" si="1"/>
        <v>758605.2</v>
      </c>
      <c r="AG28" s="19">
        <f t="shared" si="2"/>
        <v>98.389758013074513</v>
      </c>
      <c r="AI28" s="78">
        <v>42154</v>
      </c>
      <c r="AJ28" s="78">
        <v>42152</v>
      </c>
      <c r="AK28" s="43">
        <v>22</v>
      </c>
      <c r="AL28" s="4">
        <v>1403203</v>
      </c>
      <c r="AM28" s="4">
        <v>582398</v>
      </c>
      <c r="AN28" s="4">
        <v>64050.1</v>
      </c>
      <c r="AO28" s="4">
        <v>55969</v>
      </c>
      <c r="AP28" s="4">
        <v>0</v>
      </c>
      <c r="AQ28" s="4">
        <v>0</v>
      </c>
      <c r="AR28" s="4">
        <v>0</v>
      </c>
      <c r="AS28" s="4">
        <v>0</v>
      </c>
      <c r="AT28" s="4">
        <v>0</v>
      </c>
      <c r="AU28" s="19">
        <v>2105620.1</v>
      </c>
      <c r="AV28" s="4">
        <v>932542</v>
      </c>
      <c r="AW28" s="4">
        <v>60.183570000000003</v>
      </c>
      <c r="AX28" s="31">
        <v>408358</v>
      </c>
      <c r="AY28" s="4">
        <v>62.771693999999997</v>
      </c>
      <c r="AZ28" s="4">
        <v>57826.6</v>
      </c>
      <c r="BA28" s="4">
        <v>93.165032999999994</v>
      </c>
      <c r="BB28" s="4">
        <v>43565</v>
      </c>
      <c r="BC28" s="4">
        <v>86.613106000000002</v>
      </c>
      <c r="BD28" s="4">
        <v>0</v>
      </c>
      <c r="BE28" s="4">
        <v>0</v>
      </c>
      <c r="BF28" s="4">
        <v>0</v>
      </c>
      <c r="BG28" s="4">
        <v>0</v>
      </c>
      <c r="BH28" s="4">
        <v>0</v>
      </c>
      <c r="BI28" s="4">
        <v>0</v>
      </c>
      <c r="BJ28" s="4">
        <v>0</v>
      </c>
      <c r="BK28" s="4">
        <v>0</v>
      </c>
      <c r="BL28" s="4">
        <v>0</v>
      </c>
      <c r="BM28" s="4">
        <v>0</v>
      </c>
      <c r="BN28" s="19">
        <v>1442291.6</v>
      </c>
      <c r="BO28" s="19">
        <v>63.037008059646055</v>
      </c>
    </row>
    <row r="29" spans="1:67" ht="20" customHeight="1" x14ac:dyDescent="0.15">
      <c r="A29" s="78">
        <v>42532</v>
      </c>
      <c r="B29" s="78">
        <v>42530</v>
      </c>
      <c r="C29" s="30">
        <v>23</v>
      </c>
      <c r="D29" s="4">
        <v>529924</v>
      </c>
      <c r="E29" s="4">
        <v>289967</v>
      </c>
      <c r="F29" s="4">
        <v>35115.4</v>
      </c>
      <c r="G29" s="4">
        <v>42008</v>
      </c>
      <c r="H29" s="4">
        <v>0</v>
      </c>
      <c r="I29" s="4">
        <v>0</v>
      </c>
      <c r="J29" s="4">
        <v>0</v>
      </c>
      <c r="K29" s="4">
        <v>0</v>
      </c>
      <c r="L29" s="4">
        <v>0</v>
      </c>
      <c r="M29" s="19">
        <f t="shared" si="0"/>
        <v>897014.4</v>
      </c>
      <c r="N29" s="4">
        <v>503834</v>
      </c>
      <c r="O29" s="4">
        <v>97.093221</v>
      </c>
      <c r="P29" s="31">
        <v>277933</v>
      </c>
      <c r="Q29" s="4">
        <v>100.377245</v>
      </c>
      <c r="R29" s="4">
        <v>33226</v>
      </c>
      <c r="S29" s="4">
        <v>123.036676</v>
      </c>
      <c r="T29" s="4">
        <v>33746</v>
      </c>
      <c r="U29" s="4">
        <v>103.56643699999999</v>
      </c>
      <c r="V29" s="4">
        <v>0</v>
      </c>
      <c r="W29" s="4">
        <v>0</v>
      </c>
      <c r="X29" s="4">
        <v>0</v>
      </c>
      <c r="Y29" s="4">
        <v>0</v>
      </c>
      <c r="Z29" s="4">
        <v>0</v>
      </c>
      <c r="AA29" s="4">
        <v>0</v>
      </c>
      <c r="AB29" s="4">
        <v>0</v>
      </c>
      <c r="AC29" s="4">
        <v>0</v>
      </c>
      <c r="AD29" s="4">
        <v>0</v>
      </c>
      <c r="AE29" s="4">
        <v>0</v>
      </c>
      <c r="AF29" s="19">
        <f t="shared" si="1"/>
        <v>848739</v>
      </c>
      <c r="AG29" s="19">
        <f t="shared" si="2"/>
        <v>99.441623777954121</v>
      </c>
      <c r="AI29" s="78">
        <v>42161</v>
      </c>
      <c r="AJ29" s="78">
        <v>42159</v>
      </c>
      <c r="AK29" s="30">
        <v>23</v>
      </c>
      <c r="AL29" s="4">
        <v>1278750.8999999999</v>
      </c>
      <c r="AM29" s="4">
        <v>529933.5</v>
      </c>
      <c r="AN29" s="4">
        <v>64156.2</v>
      </c>
      <c r="AO29" s="4">
        <v>49551</v>
      </c>
      <c r="AP29" s="4">
        <v>0</v>
      </c>
      <c r="AQ29" s="4">
        <v>0</v>
      </c>
      <c r="AR29" s="4">
        <v>0</v>
      </c>
      <c r="AS29" s="4">
        <v>0</v>
      </c>
      <c r="AT29" s="4">
        <v>0</v>
      </c>
      <c r="AU29" s="19">
        <v>1922391.5999999999</v>
      </c>
      <c r="AV29" s="4">
        <v>791954</v>
      </c>
      <c r="AW29" s="4">
        <v>60.687373000000001</v>
      </c>
      <c r="AX29" s="31">
        <v>429691.5</v>
      </c>
      <c r="AY29" s="4">
        <v>64.515073999999998</v>
      </c>
      <c r="AZ29" s="4">
        <v>58132.1</v>
      </c>
      <c r="BA29" s="4">
        <v>88.996482999999998</v>
      </c>
      <c r="BB29" s="4">
        <v>41819</v>
      </c>
      <c r="BC29" s="4">
        <v>83.500130999999996</v>
      </c>
      <c r="BD29" s="4">
        <v>0</v>
      </c>
      <c r="BE29" s="4">
        <v>0</v>
      </c>
      <c r="BF29" s="4">
        <v>0</v>
      </c>
      <c r="BG29" s="4">
        <v>0</v>
      </c>
      <c r="BH29" s="4">
        <v>0</v>
      </c>
      <c r="BI29" s="4">
        <v>0</v>
      </c>
      <c r="BJ29" s="4">
        <v>0</v>
      </c>
      <c r="BK29" s="4">
        <v>0</v>
      </c>
      <c r="BL29" s="4">
        <v>0</v>
      </c>
      <c r="BM29" s="4">
        <v>0</v>
      </c>
      <c r="BN29" s="19">
        <v>1321596.6000000001</v>
      </c>
      <c r="BO29" s="19">
        <v>63.898947034372135</v>
      </c>
    </row>
    <row r="30" spans="1:67" ht="20" customHeight="1" x14ac:dyDescent="0.15">
      <c r="A30" s="78">
        <v>42539</v>
      </c>
      <c r="B30" s="78">
        <v>42537</v>
      </c>
      <c r="C30" s="11">
        <v>24</v>
      </c>
      <c r="D30" s="4">
        <v>658032</v>
      </c>
      <c r="E30" s="4">
        <v>329638</v>
      </c>
      <c r="F30" s="4">
        <v>41094.199999999997</v>
      </c>
      <c r="G30" s="4">
        <v>41875</v>
      </c>
      <c r="H30" s="4">
        <v>0</v>
      </c>
      <c r="I30" s="4">
        <v>0</v>
      </c>
      <c r="J30" s="4">
        <v>0</v>
      </c>
      <c r="K30" s="4">
        <v>0</v>
      </c>
      <c r="L30" s="4">
        <v>346</v>
      </c>
      <c r="M30" s="19">
        <f t="shared" si="0"/>
        <v>1070985.2</v>
      </c>
      <c r="N30" s="4">
        <v>598759</v>
      </c>
      <c r="O30" s="4">
        <v>96.582745000000003</v>
      </c>
      <c r="P30" s="31">
        <v>315454</v>
      </c>
      <c r="Q30" s="4">
        <v>99.638901000000004</v>
      </c>
      <c r="R30" s="4">
        <v>40039.4</v>
      </c>
      <c r="S30" s="4">
        <v>123.336693</v>
      </c>
      <c r="T30" s="4">
        <v>37474</v>
      </c>
      <c r="U30" s="4">
        <v>111.015637</v>
      </c>
      <c r="V30" s="4">
        <v>0</v>
      </c>
      <c r="W30" s="4">
        <v>0</v>
      </c>
      <c r="X30" s="4">
        <v>0</v>
      </c>
      <c r="Y30" s="4">
        <v>0</v>
      </c>
      <c r="Z30" s="4">
        <v>0</v>
      </c>
      <c r="AA30" s="4">
        <v>0</v>
      </c>
      <c r="AB30" s="4">
        <v>0</v>
      </c>
      <c r="AC30" s="4">
        <v>0</v>
      </c>
      <c r="AD30" s="4">
        <v>346</v>
      </c>
      <c r="AE30" s="4">
        <v>105</v>
      </c>
      <c r="AF30" s="19">
        <f t="shared" si="1"/>
        <v>992072.4</v>
      </c>
      <c r="AG30" s="19">
        <f t="shared" si="2"/>
        <v>99.182413356274409</v>
      </c>
      <c r="AI30" s="78">
        <v>42168</v>
      </c>
      <c r="AJ30" s="78">
        <v>42166</v>
      </c>
      <c r="AK30" s="11">
        <v>24</v>
      </c>
      <c r="AL30" s="4">
        <v>1269006</v>
      </c>
      <c r="AM30" s="4">
        <v>532752.5</v>
      </c>
      <c r="AN30" s="4">
        <v>55921.1</v>
      </c>
      <c r="AO30" s="4">
        <v>51727</v>
      </c>
      <c r="AP30" s="4">
        <v>0</v>
      </c>
      <c r="AQ30" s="4">
        <v>0</v>
      </c>
      <c r="AR30" s="4">
        <v>0</v>
      </c>
      <c r="AS30" s="4">
        <v>0</v>
      </c>
      <c r="AT30" s="4">
        <v>0</v>
      </c>
      <c r="AU30" s="19">
        <v>1909406.6</v>
      </c>
      <c r="AV30" s="4">
        <v>984303.5</v>
      </c>
      <c r="AW30" s="4">
        <v>60.482039999999998</v>
      </c>
      <c r="AX30" s="31">
        <v>452488</v>
      </c>
      <c r="AY30" s="4">
        <v>66.596121999999994</v>
      </c>
      <c r="AZ30" s="4">
        <v>52635.1</v>
      </c>
      <c r="BA30" s="4">
        <v>90.695739000000003</v>
      </c>
      <c r="BB30" s="4">
        <v>41369</v>
      </c>
      <c r="BC30" s="4">
        <v>87.072614000000002</v>
      </c>
      <c r="BD30" s="4">
        <v>0</v>
      </c>
      <c r="BE30" s="4">
        <v>0</v>
      </c>
      <c r="BF30" s="4">
        <v>0</v>
      </c>
      <c r="BG30" s="4">
        <v>0</v>
      </c>
      <c r="BH30" s="4">
        <v>0</v>
      </c>
      <c r="BI30" s="4">
        <v>0</v>
      </c>
      <c r="BJ30" s="4">
        <v>0</v>
      </c>
      <c r="BK30" s="4">
        <v>0</v>
      </c>
      <c r="BL30" s="4">
        <v>0</v>
      </c>
      <c r="BM30" s="4">
        <v>0</v>
      </c>
      <c r="BN30" s="19">
        <v>1530795.6</v>
      </c>
      <c r="BO30" s="19">
        <v>64.046771476924093</v>
      </c>
    </row>
    <row r="31" spans="1:67" ht="20" customHeight="1" x14ac:dyDescent="0.15">
      <c r="A31" s="78">
        <v>42546</v>
      </c>
      <c r="B31" s="78">
        <v>42544</v>
      </c>
      <c r="C31" s="11">
        <v>25</v>
      </c>
      <c r="D31" s="4">
        <v>659877</v>
      </c>
      <c r="E31" s="4">
        <v>353356</v>
      </c>
      <c r="F31" s="4">
        <v>46365.599999999999</v>
      </c>
      <c r="G31" s="4">
        <v>45593</v>
      </c>
      <c r="H31" s="4">
        <v>0</v>
      </c>
      <c r="I31" s="4">
        <v>0</v>
      </c>
      <c r="J31" s="4">
        <v>0</v>
      </c>
      <c r="K31" s="4">
        <v>0</v>
      </c>
      <c r="L31" s="4">
        <v>346</v>
      </c>
      <c r="M31" s="19">
        <f t="shared" si="0"/>
        <v>1105537.6000000001</v>
      </c>
      <c r="N31" s="4">
        <v>609101</v>
      </c>
      <c r="O31" s="4">
        <v>95.213109000000003</v>
      </c>
      <c r="P31" s="31">
        <v>323934</v>
      </c>
      <c r="Q31" s="4">
        <v>98.486801999999997</v>
      </c>
      <c r="R31" s="4">
        <v>43898.6</v>
      </c>
      <c r="S31" s="4">
        <v>126.14830499999999</v>
      </c>
      <c r="T31" s="4">
        <v>38618</v>
      </c>
      <c r="U31" s="4">
        <v>111.18874599999999</v>
      </c>
      <c r="V31" s="4">
        <v>0</v>
      </c>
      <c r="W31" s="4">
        <v>0</v>
      </c>
      <c r="X31" s="4">
        <v>0</v>
      </c>
      <c r="Y31" s="4">
        <v>0</v>
      </c>
      <c r="Z31" s="4">
        <v>0</v>
      </c>
      <c r="AA31" s="4">
        <v>0</v>
      </c>
      <c r="AB31" s="4">
        <v>0</v>
      </c>
      <c r="AC31" s="4">
        <v>0</v>
      </c>
      <c r="AD31" s="4">
        <v>346</v>
      </c>
      <c r="AE31" s="4">
        <v>100</v>
      </c>
      <c r="AF31" s="19">
        <f t="shared" si="1"/>
        <v>1015897.6</v>
      </c>
      <c r="AG31" s="19">
        <f t="shared" si="2"/>
        <v>98.202658022794822</v>
      </c>
      <c r="AI31" s="78">
        <v>42175</v>
      </c>
      <c r="AJ31" s="78">
        <v>42173</v>
      </c>
      <c r="AK31" s="11">
        <v>25</v>
      </c>
      <c r="AL31" s="4">
        <v>1270921.5</v>
      </c>
      <c r="AM31" s="4">
        <v>432783</v>
      </c>
      <c r="AN31" s="4">
        <v>69822.100000000006</v>
      </c>
      <c r="AO31" s="4">
        <v>47003</v>
      </c>
      <c r="AP31" s="4">
        <v>0</v>
      </c>
      <c r="AQ31" s="4">
        <v>0</v>
      </c>
      <c r="AR31" s="4">
        <v>0</v>
      </c>
      <c r="AS31" s="4">
        <v>0</v>
      </c>
      <c r="AT31" s="4">
        <v>0</v>
      </c>
      <c r="AU31" s="19">
        <v>1820529.6</v>
      </c>
      <c r="AV31" s="4">
        <v>1017928</v>
      </c>
      <c r="AW31" s="4">
        <v>62.028151999999999</v>
      </c>
      <c r="AX31" s="31">
        <v>391525.5</v>
      </c>
      <c r="AY31" s="4">
        <v>71.551402999999993</v>
      </c>
      <c r="AZ31" s="4">
        <v>65827.600000000006</v>
      </c>
      <c r="BA31" s="4">
        <v>90.159343000000007</v>
      </c>
      <c r="BB31" s="4">
        <v>31756</v>
      </c>
      <c r="BC31" s="4">
        <v>92.810648999999998</v>
      </c>
      <c r="BD31" s="4">
        <v>0</v>
      </c>
      <c r="BE31" s="4">
        <v>0</v>
      </c>
      <c r="BF31" s="4">
        <v>0</v>
      </c>
      <c r="BG31" s="4">
        <v>0</v>
      </c>
      <c r="BH31" s="4">
        <v>0</v>
      </c>
      <c r="BI31" s="4">
        <v>0</v>
      </c>
      <c r="BJ31" s="4">
        <v>0</v>
      </c>
      <c r="BK31" s="4">
        <v>0</v>
      </c>
      <c r="BL31" s="4">
        <v>0</v>
      </c>
      <c r="BM31" s="4">
        <v>0</v>
      </c>
      <c r="BN31" s="19">
        <v>1507037.1</v>
      </c>
      <c r="BO31" s="19">
        <v>66.379692763531352</v>
      </c>
    </row>
    <row r="32" spans="1:67" ht="20" customHeight="1" x14ac:dyDescent="0.15">
      <c r="A32" s="78">
        <v>42553</v>
      </c>
      <c r="B32" s="78">
        <v>42551</v>
      </c>
      <c r="C32" s="11">
        <v>26</v>
      </c>
      <c r="D32" s="7">
        <v>796866</v>
      </c>
      <c r="E32" s="44">
        <v>407275</v>
      </c>
      <c r="F32" s="44">
        <v>52623.6</v>
      </c>
      <c r="G32" s="44">
        <v>43269</v>
      </c>
      <c r="H32" s="44">
        <v>0</v>
      </c>
      <c r="I32" s="44">
        <v>0</v>
      </c>
      <c r="J32" s="44">
        <v>0</v>
      </c>
      <c r="K32" s="44">
        <v>0</v>
      </c>
      <c r="L32" s="44">
        <v>346</v>
      </c>
      <c r="M32" s="42">
        <f t="shared" si="0"/>
        <v>1300379.6000000001</v>
      </c>
      <c r="N32" s="44">
        <v>710333</v>
      </c>
      <c r="O32" s="44">
        <v>94.897029000000003</v>
      </c>
      <c r="P32" s="47">
        <v>302648</v>
      </c>
      <c r="Q32" s="44">
        <v>97.473958999999994</v>
      </c>
      <c r="R32" s="44">
        <v>49819.6</v>
      </c>
      <c r="S32" s="44">
        <v>128.86235500000001</v>
      </c>
      <c r="T32" s="44">
        <v>34046</v>
      </c>
      <c r="U32" s="44">
        <v>111.800152</v>
      </c>
      <c r="V32" s="44">
        <v>0</v>
      </c>
      <c r="W32" s="44">
        <v>0</v>
      </c>
      <c r="X32" s="44">
        <v>0</v>
      </c>
      <c r="Y32" s="44">
        <v>0</v>
      </c>
      <c r="Z32" s="44">
        <v>0</v>
      </c>
      <c r="AA32" s="44">
        <v>0</v>
      </c>
      <c r="AB32" s="44">
        <v>0</v>
      </c>
      <c r="AC32" s="44">
        <v>0</v>
      </c>
      <c r="AD32" s="44">
        <v>173</v>
      </c>
      <c r="AE32" s="44">
        <v>98</v>
      </c>
      <c r="AF32" s="42">
        <f t="shared" si="1"/>
        <v>1097019.6000000001</v>
      </c>
      <c r="AG32" s="42">
        <f t="shared" si="2"/>
        <v>97.675522844112365</v>
      </c>
      <c r="AI32" s="78">
        <v>42182</v>
      </c>
      <c r="AJ32" s="78">
        <v>42180</v>
      </c>
      <c r="AK32" s="11">
        <v>26</v>
      </c>
      <c r="AL32" s="7">
        <v>1235236</v>
      </c>
      <c r="AM32" s="44">
        <v>471571.5</v>
      </c>
      <c r="AN32" s="44">
        <v>69461.100000000006</v>
      </c>
      <c r="AO32" s="44">
        <v>51613</v>
      </c>
      <c r="AP32" s="44">
        <v>0</v>
      </c>
      <c r="AQ32" s="44">
        <v>0</v>
      </c>
      <c r="AR32" s="44">
        <v>0</v>
      </c>
      <c r="AS32" s="4">
        <v>0</v>
      </c>
      <c r="AT32" s="44">
        <v>0</v>
      </c>
      <c r="AU32" s="42">
        <v>1827881.6</v>
      </c>
      <c r="AV32" s="44">
        <v>1043856</v>
      </c>
      <c r="AW32" s="44">
        <v>65.010695999999996</v>
      </c>
      <c r="AX32" s="47">
        <v>408916</v>
      </c>
      <c r="AY32" s="44">
        <v>72.678062999999995</v>
      </c>
      <c r="AZ32" s="44">
        <v>63464.6</v>
      </c>
      <c r="BA32" s="44">
        <v>92.627193000000005</v>
      </c>
      <c r="BB32" s="44">
        <v>35256</v>
      </c>
      <c r="BC32" s="44">
        <v>93.948206999999996</v>
      </c>
      <c r="BD32" s="44">
        <v>0</v>
      </c>
      <c r="BE32" s="44">
        <v>0</v>
      </c>
      <c r="BF32" s="44">
        <v>0</v>
      </c>
      <c r="BG32" s="44">
        <v>0</v>
      </c>
      <c r="BH32" s="44">
        <v>0</v>
      </c>
      <c r="BI32" s="44">
        <v>0</v>
      </c>
      <c r="BJ32" s="44">
        <v>0</v>
      </c>
      <c r="BK32" s="44">
        <v>0</v>
      </c>
      <c r="BL32" s="44">
        <v>0</v>
      </c>
      <c r="BM32" s="44">
        <v>0</v>
      </c>
      <c r="BN32" s="42">
        <v>1551492.6</v>
      </c>
      <c r="BO32" s="42">
        <v>68.818770796808053</v>
      </c>
    </row>
    <row r="33" spans="1:67" ht="20" customHeight="1" x14ac:dyDescent="0.15">
      <c r="A33" s="78">
        <v>42560</v>
      </c>
      <c r="B33" s="78">
        <v>42559</v>
      </c>
      <c r="C33" s="11">
        <v>27</v>
      </c>
      <c r="D33" s="44">
        <v>949139</v>
      </c>
      <c r="E33" s="44">
        <v>490952</v>
      </c>
      <c r="F33" s="44">
        <v>88504</v>
      </c>
      <c r="G33" s="44">
        <v>54046</v>
      </c>
      <c r="H33" s="44">
        <v>0</v>
      </c>
      <c r="I33" s="44">
        <v>0</v>
      </c>
      <c r="J33" s="44">
        <v>0</v>
      </c>
      <c r="K33" s="44">
        <v>0</v>
      </c>
      <c r="L33" s="44">
        <v>346</v>
      </c>
      <c r="M33" s="42">
        <f t="shared" si="0"/>
        <v>1582987</v>
      </c>
      <c r="N33" s="44">
        <v>806166</v>
      </c>
      <c r="O33" s="44">
        <v>93.822321000000002</v>
      </c>
      <c r="P33" s="47">
        <v>379601</v>
      </c>
      <c r="Q33" s="44">
        <v>95.621420000000001</v>
      </c>
      <c r="R33" s="44">
        <v>81127.199999999997</v>
      </c>
      <c r="S33" s="44">
        <v>126.40961799999999</v>
      </c>
      <c r="T33" s="44">
        <v>43737</v>
      </c>
      <c r="U33" s="44">
        <v>106.955804</v>
      </c>
      <c r="V33" s="44">
        <v>0</v>
      </c>
      <c r="W33" s="44">
        <v>0</v>
      </c>
      <c r="X33" s="44">
        <v>0</v>
      </c>
      <c r="Y33" s="44">
        <v>0</v>
      </c>
      <c r="Z33" s="44">
        <v>0</v>
      </c>
      <c r="AA33" s="44">
        <v>0</v>
      </c>
      <c r="AB33" s="44">
        <v>0</v>
      </c>
      <c r="AC33" s="44">
        <v>0</v>
      </c>
      <c r="AD33" s="44">
        <v>173</v>
      </c>
      <c r="AE33" s="44">
        <v>95</v>
      </c>
      <c r="AF33" s="42">
        <f t="shared" si="1"/>
        <v>1310804.2</v>
      </c>
      <c r="AG33" s="42">
        <f t="shared" si="2"/>
        <v>96.798569340610612</v>
      </c>
      <c r="AI33" s="78">
        <v>42189</v>
      </c>
      <c r="AJ33" s="78">
        <v>42187</v>
      </c>
      <c r="AK33" s="11">
        <v>27</v>
      </c>
      <c r="AL33" s="44">
        <v>1218038</v>
      </c>
      <c r="AM33" s="44">
        <v>429955</v>
      </c>
      <c r="AN33" s="44">
        <v>63691</v>
      </c>
      <c r="AO33" s="44">
        <v>52174</v>
      </c>
      <c r="AP33" s="44">
        <v>0</v>
      </c>
      <c r="AQ33" s="44">
        <v>0</v>
      </c>
      <c r="AR33" s="44">
        <v>0</v>
      </c>
      <c r="AS33" s="4">
        <v>0</v>
      </c>
      <c r="AT33" s="44">
        <v>0</v>
      </c>
      <c r="AU33" s="42">
        <v>1763858</v>
      </c>
      <c r="AV33" s="44">
        <v>932765.5</v>
      </c>
      <c r="AW33" s="44">
        <v>64.785456999999994</v>
      </c>
      <c r="AX33" s="47">
        <v>365021</v>
      </c>
      <c r="AY33" s="44">
        <v>74.565088000000003</v>
      </c>
      <c r="AZ33" s="44">
        <v>58755.5</v>
      </c>
      <c r="BA33" s="44">
        <v>92.714153999999994</v>
      </c>
      <c r="BB33" s="44">
        <v>36710</v>
      </c>
      <c r="BC33" s="44">
        <v>94.037863999999999</v>
      </c>
      <c r="BD33" s="44">
        <v>0</v>
      </c>
      <c r="BE33" s="44">
        <v>0</v>
      </c>
      <c r="BF33" s="44">
        <v>0</v>
      </c>
      <c r="BG33" s="44">
        <v>0</v>
      </c>
      <c r="BH33" s="44">
        <v>0</v>
      </c>
      <c r="BI33" s="44">
        <v>0</v>
      </c>
      <c r="BJ33" s="44">
        <v>0</v>
      </c>
      <c r="BK33" s="44">
        <v>0</v>
      </c>
      <c r="BL33" s="44">
        <v>0</v>
      </c>
      <c r="BM33" s="44">
        <v>0</v>
      </c>
      <c r="BN33" s="42">
        <v>1393252</v>
      </c>
      <c r="BO33" s="42">
        <v>69.296192390872932</v>
      </c>
    </row>
    <row r="34" spans="1:67" ht="20" customHeight="1" x14ac:dyDescent="0.15">
      <c r="A34" s="78">
        <v>42567</v>
      </c>
      <c r="B34" s="78">
        <v>42565</v>
      </c>
      <c r="C34" s="11">
        <v>28</v>
      </c>
      <c r="D34" s="44">
        <v>940851</v>
      </c>
      <c r="E34" s="44">
        <v>477210</v>
      </c>
      <c r="F34" s="44">
        <v>84559.4</v>
      </c>
      <c r="G34" s="44">
        <v>50577</v>
      </c>
      <c r="H34" s="44">
        <v>0</v>
      </c>
      <c r="I34" s="44">
        <v>0</v>
      </c>
      <c r="J34" s="44">
        <v>0</v>
      </c>
      <c r="K34" s="44">
        <v>0</v>
      </c>
      <c r="L34" s="44">
        <v>346</v>
      </c>
      <c r="M34" s="42">
        <f t="shared" si="0"/>
        <v>1553543.4</v>
      </c>
      <c r="N34" s="44">
        <v>666111</v>
      </c>
      <c r="O34" s="44">
        <v>89.852762999999996</v>
      </c>
      <c r="P34" s="47">
        <v>381229</v>
      </c>
      <c r="Q34" s="44">
        <v>91.939431999999996</v>
      </c>
      <c r="R34" s="44">
        <v>79033.399999999994</v>
      </c>
      <c r="S34" s="44">
        <v>126.317091</v>
      </c>
      <c r="T34" s="44">
        <v>29807</v>
      </c>
      <c r="U34" s="44">
        <v>104.552353</v>
      </c>
      <c r="V34" s="44">
        <v>0</v>
      </c>
      <c r="W34" s="44">
        <v>0</v>
      </c>
      <c r="X34" s="44">
        <v>0</v>
      </c>
      <c r="Y34" s="44">
        <v>0</v>
      </c>
      <c r="Z34" s="44">
        <v>0</v>
      </c>
      <c r="AA34" s="44">
        <v>0</v>
      </c>
      <c r="AB34" s="44">
        <v>0</v>
      </c>
      <c r="AC34" s="44">
        <v>0</v>
      </c>
      <c r="AD34" s="44">
        <v>346</v>
      </c>
      <c r="AE34" s="44">
        <v>100</v>
      </c>
      <c r="AF34" s="42">
        <f t="shared" si="1"/>
        <v>1156526.3999999999</v>
      </c>
      <c r="AG34" s="42">
        <f t="shared" si="2"/>
        <v>93.414342035193854</v>
      </c>
      <c r="AI34" s="78">
        <v>42196</v>
      </c>
      <c r="AJ34" s="78">
        <v>42194</v>
      </c>
      <c r="AK34" s="11">
        <v>28</v>
      </c>
      <c r="AL34" s="44">
        <v>1181913</v>
      </c>
      <c r="AM34" s="44">
        <v>414736</v>
      </c>
      <c r="AN34" s="44">
        <v>70030.5</v>
      </c>
      <c r="AO34" s="44">
        <v>54235</v>
      </c>
      <c r="AP34" s="44">
        <v>0</v>
      </c>
      <c r="AQ34" s="44">
        <v>0</v>
      </c>
      <c r="AR34" s="44">
        <v>0</v>
      </c>
      <c r="AS34" s="4">
        <v>0</v>
      </c>
      <c r="AT34" s="44">
        <v>0</v>
      </c>
      <c r="AU34" s="42">
        <v>1720914.5</v>
      </c>
      <c r="AV34" s="44">
        <v>818866</v>
      </c>
      <c r="AW34" s="44">
        <v>64.619223000000005</v>
      </c>
      <c r="AX34" s="47">
        <v>319260.5</v>
      </c>
      <c r="AY34" s="44">
        <v>74.060119999999998</v>
      </c>
      <c r="AZ34" s="44">
        <v>63129</v>
      </c>
      <c r="BA34" s="44">
        <v>92.137709999999998</v>
      </c>
      <c r="BB34" s="44">
        <v>37337</v>
      </c>
      <c r="BC34" s="44">
        <v>86.533625999999998</v>
      </c>
      <c r="BD34" s="44">
        <v>0</v>
      </c>
      <c r="BE34" s="44">
        <v>0</v>
      </c>
      <c r="BF34" s="44">
        <v>0</v>
      </c>
      <c r="BG34" s="44">
        <v>0</v>
      </c>
      <c r="BH34" s="44">
        <v>0</v>
      </c>
      <c r="BI34" s="44">
        <v>0</v>
      </c>
      <c r="BJ34" s="44">
        <v>0</v>
      </c>
      <c r="BK34" s="44">
        <v>0</v>
      </c>
      <c r="BL34" s="44">
        <v>0</v>
      </c>
      <c r="BM34" s="44">
        <v>0</v>
      </c>
      <c r="BN34" s="42">
        <v>1238592.5</v>
      </c>
      <c r="BO34" s="42">
        <v>69.115890085665782</v>
      </c>
    </row>
    <row r="35" spans="1:67" ht="20" customHeight="1" x14ac:dyDescent="0.15">
      <c r="A35" s="78">
        <v>42574</v>
      </c>
      <c r="B35" s="78">
        <v>42572</v>
      </c>
      <c r="C35" s="11">
        <v>29</v>
      </c>
      <c r="D35" s="44">
        <v>1005425</v>
      </c>
      <c r="E35" s="44">
        <v>531221</v>
      </c>
      <c r="F35" s="44">
        <v>107108.6</v>
      </c>
      <c r="G35" s="44">
        <v>58314</v>
      </c>
      <c r="H35" s="44">
        <v>0</v>
      </c>
      <c r="I35" s="44">
        <v>0</v>
      </c>
      <c r="J35" s="44">
        <v>0</v>
      </c>
      <c r="K35" s="44">
        <v>0</v>
      </c>
      <c r="L35" s="44">
        <v>508</v>
      </c>
      <c r="M35" s="42">
        <f t="shared" si="0"/>
        <v>1702576.6</v>
      </c>
      <c r="N35" s="44">
        <v>735545</v>
      </c>
      <c r="O35" s="44">
        <v>86.722589999999997</v>
      </c>
      <c r="P35" s="47">
        <v>353229</v>
      </c>
      <c r="Q35" s="44">
        <v>88.375908999999993</v>
      </c>
      <c r="R35" s="44">
        <v>91510.399999999994</v>
      </c>
      <c r="S35" s="44">
        <v>122.07755400000001</v>
      </c>
      <c r="T35" s="44">
        <v>41827</v>
      </c>
      <c r="U35" s="44">
        <v>97.031964000000002</v>
      </c>
      <c r="V35" s="44">
        <v>0</v>
      </c>
      <c r="W35" s="44">
        <v>0</v>
      </c>
      <c r="X35" s="44">
        <v>0</v>
      </c>
      <c r="Y35" s="44">
        <v>0</v>
      </c>
      <c r="Z35" s="44">
        <v>0</v>
      </c>
      <c r="AA35" s="44">
        <v>0</v>
      </c>
      <c r="AB35" s="44">
        <v>0</v>
      </c>
      <c r="AC35" s="44">
        <v>0</v>
      </c>
      <c r="AD35" s="44">
        <v>508</v>
      </c>
      <c r="AE35" s="44">
        <v>90</v>
      </c>
      <c r="AF35" s="42">
        <f t="shared" si="1"/>
        <v>1222619.3999999999</v>
      </c>
      <c r="AG35" s="42">
        <f t="shared" si="2"/>
        <v>90.200550700815484</v>
      </c>
      <c r="AI35" s="78">
        <v>42203</v>
      </c>
      <c r="AJ35" s="78">
        <v>42202</v>
      </c>
      <c r="AK35" s="11">
        <v>29</v>
      </c>
      <c r="AL35" s="44">
        <v>1280640</v>
      </c>
      <c r="AM35" s="44">
        <v>484447.5</v>
      </c>
      <c r="AN35" s="44">
        <v>59580.5</v>
      </c>
      <c r="AO35" s="44">
        <v>54587</v>
      </c>
      <c r="AP35" s="44">
        <v>0</v>
      </c>
      <c r="AQ35" s="44">
        <v>0</v>
      </c>
      <c r="AR35" s="44">
        <v>0</v>
      </c>
      <c r="AS35" s="4">
        <v>0</v>
      </c>
      <c r="AT35" s="44">
        <v>0</v>
      </c>
      <c r="AU35" s="42">
        <v>1879255</v>
      </c>
      <c r="AV35" s="44">
        <v>874599</v>
      </c>
      <c r="AW35" s="44">
        <v>63.075431000000002</v>
      </c>
      <c r="AX35" s="47">
        <v>310870</v>
      </c>
      <c r="AY35" s="44">
        <v>68.066580000000002</v>
      </c>
      <c r="AZ35" s="44">
        <v>56098</v>
      </c>
      <c r="BA35" s="44">
        <v>92.620298000000005</v>
      </c>
      <c r="BB35" s="44">
        <v>30171</v>
      </c>
      <c r="BC35" s="44">
        <v>90.395313000000002</v>
      </c>
      <c r="BD35" s="44">
        <v>0</v>
      </c>
      <c r="BE35" s="44">
        <v>0</v>
      </c>
      <c r="BF35" s="44">
        <v>0</v>
      </c>
      <c r="BG35" s="44">
        <v>0</v>
      </c>
      <c r="BH35" s="44">
        <v>0</v>
      </c>
      <c r="BI35" s="44">
        <v>0</v>
      </c>
      <c r="BJ35" s="44">
        <v>0</v>
      </c>
      <c r="BK35" s="44">
        <v>0</v>
      </c>
      <c r="BL35" s="44">
        <v>0</v>
      </c>
      <c r="BM35" s="44">
        <v>0</v>
      </c>
      <c r="BN35" s="42">
        <v>1271738</v>
      </c>
      <c r="BO35" s="42">
        <v>66.246897605871652</v>
      </c>
    </row>
    <row r="36" spans="1:67" ht="20" customHeight="1" x14ac:dyDescent="0.15">
      <c r="A36" s="78">
        <v>42581</v>
      </c>
      <c r="B36" s="78">
        <v>42579</v>
      </c>
      <c r="C36" s="11">
        <v>30</v>
      </c>
      <c r="D36" s="44">
        <v>1063346</v>
      </c>
      <c r="E36" s="44">
        <v>506198.5</v>
      </c>
      <c r="F36" s="44">
        <v>92582.399999999994</v>
      </c>
      <c r="G36" s="44">
        <v>65002</v>
      </c>
      <c r="H36" s="44">
        <v>0</v>
      </c>
      <c r="I36" s="44">
        <v>0</v>
      </c>
      <c r="J36" s="44">
        <v>0</v>
      </c>
      <c r="K36" s="44">
        <v>0</v>
      </c>
      <c r="L36" s="44">
        <v>690</v>
      </c>
      <c r="M36" s="42">
        <f t="shared" si="0"/>
        <v>1727818.9</v>
      </c>
      <c r="N36" s="44">
        <v>838938</v>
      </c>
      <c r="O36" s="44">
        <v>83.651099000000002</v>
      </c>
      <c r="P36" s="47">
        <v>450785</v>
      </c>
      <c r="Q36" s="44">
        <v>87.204391999999999</v>
      </c>
      <c r="R36" s="44">
        <v>88214</v>
      </c>
      <c r="S36" s="44">
        <v>118.69441999999999</v>
      </c>
      <c r="T36" s="44">
        <v>52588</v>
      </c>
      <c r="U36" s="44">
        <v>98.339601999999999</v>
      </c>
      <c r="V36" s="44">
        <v>0</v>
      </c>
      <c r="W36" s="44">
        <v>0</v>
      </c>
      <c r="X36" s="44">
        <v>0</v>
      </c>
      <c r="Y36" s="44">
        <v>0</v>
      </c>
      <c r="Z36" s="44">
        <v>0</v>
      </c>
      <c r="AA36" s="44">
        <v>0</v>
      </c>
      <c r="AB36" s="44">
        <v>0</v>
      </c>
      <c r="AC36" s="44">
        <v>0</v>
      </c>
      <c r="AD36" s="44">
        <v>690</v>
      </c>
      <c r="AE36" s="44">
        <v>96.011594000000002</v>
      </c>
      <c r="AF36" s="42">
        <f t="shared" si="1"/>
        <v>1431215</v>
      </c>
      <c r="AG36" s="42">
        <f t="shared" si="2"/>
        <v>87.47585659477997</v>
      </c>
      <c r="AI36" s="78">
        <v>42210</v>
      </c>
      <c r="AJ36" s="78">
        <v>42209</v>
      </c>
      <c r="AK36" s="11">
        <v>30</v>
      </c>
      <c r="AL36" s="44">
        <v>1246440.5</v>
      </c>
      <c r="AM36" s="44">
        <v>486475</v>
      </c>
      <c r="AN36" s="44">
        <v>61031</v>
      </c>
      <c r="AO36" s="44">
        <v>56022</v>
      </c>
      <c r="AP36" s="44">
        <v>0</v>
      </c>
      <c r="AQ36" s="44">
        <v>0</v>
      </c>
      <c r="AR36" s="44">
        <v>0</v>
      </c>
      <c r="AS36" s="4">
        <v>0</v>
      </c>
      <c r="AT36" s="44">
        <v>0</v>
      </c>
      <c r="AU36" s="42">
        <v>1849968.5</v>
      </c>
      <c r="AV36" s="44">
        <v>830327.5</v>
      </c>
      <c r="AW36" s="44">
        <v>62.487000000000002</v>
      </c>
      <c r="AX36" s="47">
        <v>378928.5</v>
      </c>
      <c r="AY36" s="44">
        <v>68.683400000000006</v>
      </c>
      <c r="AZ36" s="44">
        <v>58058.5</v>
      </c>
      <c r="BA36" s="44">
        <v>90.289010000000005</v>
      </c>
      <c r="BB36" s="44">
        <v>39421</v>
      </c>
      <c r="BC36" s="44">
        <v>91.310900000000004</v>
      </c>
      <c r="BD36" s="44">
        <v>0</v>
      </c>
      <c r="BE36" s="44">
        <v>0</v>
      </c>
      <c r="BF36" s="44">
        <v>0</v>
      </c>
      <c r="BG36" s="44">
        <v>0</v>
      </c>
      <c r="BH36" s="44">
        <v>0</v>
      </c>
      <c r="BI36" s="44">
        <v>0</v>
      </c>
      <c r="BJ36" s="44">
        <v>0</v>
      </c>
      <c r="BK36" s="44">
        <v>0</v>
      </c>
      <c r="BL36" s="44">
        <v>0</v>
      </c>
      <c r="BM36" s="44">
        <v>0</v>
      </c>
      <c r="BN36" s="42">
        <v>1306735.5</v>
      </c>
      <c r="BO36" s="42">
        <v>66.388633128421944</v>
      </c>
    </row>
    <row r="37" spans="1:67" ht="20" customHeight="1" x14ac:dyDescent="0.15">
      <c r="A37" s="78">
        <v>42588</v>
      </c>
      <c r="B37" s="78">
        <v>42586</v>
      </c>
      <c r="C37" s="11">
        <v>31</v>
      </c>
      <c r="D37" s="44">
        <v>1010518</v>
      </c>
      <c r="E37" s="44">
        <v>475994</v>
      </c>
      <c r="F37" s="44">
        <v>101497.60000000001</v>
      </c>
      <c r="G37" s="44">
        <v>57810</v>
      </c>
      <c r="H37" s="44">
        <v>0</v>
      </c>
      <c r="I37" s="44">
        <v>0</v>
      </c>
      <c r="J37" s="44">
        <v>0</v>
      </c>
      <c r="K37" s="44">
        <v>0</v>
      </c>
      <c r="L37" s="44">
        <v>519</v>
      </c>
      <c r="M37" s="42">
        <f t="shared" si="0"/>
        <v>1646338.6</v>
      </c>
      <c r="N37" s="44">
        <v>929393</v>
      </c>
      <c r="O37" s="44">
        <v>83.938823999999997</v>
      </c>
      <c r="P37" s="47">
        <v>460277</v>
      </c>
      <c r="Q37" s="44">
        <v>88.660593000000006</v>
      </c>
      <c r="R37" s="44">
        <v>100568</v>
      </c>
      <c r="S37" s="44">
        <v>121.469346</v>
      </c>
      <c r="T37" s="44">
        <v>48118</v>
      </c>
      <c r="U37" s="44">
        <v>99.439149</v>
      </c>
      <c r="V37" s="44">
        <v>0</v>
      </c>
      <c r="W37" s="44">
        <v>0</v>
      </c>
      <c r="X37" s="44">
        <v>0</v>
      </c>
      <c r="Y37" s="44">
        <v>0</v>
      </c>
      <c r="Z37" s="44">
        <v>0</v>
      </c>
      <c r="AA37" s="44">
        <v>0</v>
      </c>
      <c r="AB37" s="44">
        <v>0</v>
      </c>
      <c r="AC37" s="44">
        <v>0</v>
      </c>
      <c r="AD37" s="44">
        <v>519</v>
      </c>
      <c r="AE37" s="44">
        <v>100</v>
      </c>
      <c r="AF37" s="42">
        <f t="shared" si="1"/>
        <v>1538875</v>
      </c>
      <c r="AG37" s="42">
        <f t="shared" si="2"/>
        <v>88.293870118237678</v>
      </c>
      <c r="AI37" s="78">
        <v>42217</v>
      </c>
      <c r="AJ37" s="78">
        <v>42216</v>
      </c>
      <c r="AK37" s="11">
        <v>31</v>
      </c>
      <c r="AL37" s="44">
        <v>1309414</v>
      </c>
      <c r="AM37" s="44">
        <v>483817.5</v>
      </c>
      <c r="AN37" s="44">
        <v>57894</v>
      </c>
      <c r="AO37" s="44">
        <v>54413</v>
      </c>
      <c r="AP37" s="44">
        <v>0</v>
      </c>
      <c r="AQ37" s="44">
        <v>0</v>
      </c>
      <c r="AR37" s="44">
        <v>0</v>
      </c>
      <c r="AS37" s="4">
        <v>0</v>
      </c>
      <c r="AT37" s="44">
        <v>0</v>
      </c>
      <c r="AU37" s="42">
        <v>1905538.5</v>
      </c>
      <c r="AV37" s="44">
        <v>941685</v>
      </c>
      <c r="AW37" s="44">
        <v>62.149002000000003</v>
      </c>
      <c r="AX37" s="47">
        <v>401966</v>
      </c>
      <c r="AY37" s="44">
        <v>68.268229000000005</v>
      </c>
      <c r="AZ37" s="44">
        <v>52513</v>
      </c>
      <c r="BA37" s="44">
        <v>94.619169999999997</v>
      </c>
      <c r="BB37" s="44">
        <v>35330</v>
      </c>
      <c r="BC37" s="44">
        <v>91.282478999999995</v>
      </c>
      <c r="BD37" s="44">
        <v>0</v>
      </c>
      <c r="BE37" s="44">
        <v>0</v>
      </c>
      <c r="BF37" s="44">
        <v>0</v>
      </c>
      <c r="BG37" s="44">
        <v>0</v>
      </c>
      <c r="BH37" s="44">
        <v>0</v>
      </c>
      <c r="BI37" s="44">
        <v>0</v>
      </c>
      <c r="BJ37" s="44">
        <v>0</v>
      </c>
      <c r="BK37" s="44">
        <v>0</v>
      </c>
      <c r="BL37" s="44">
        <v>0</v>
      </c>
      <c r="BM37" s="44">
        <v>0</v>
      </c>
      <c r="BN37" s="42">
        <v>1431494</v>
      </c>
      <c r="BO37" s="42">
        <v>65.777457917297582</v>
      </c>
    </row>
    <row r="38" spans="1:67" ht="20" customHeight="1" x14ac:dyDescent="0.15">
      <c r="A38" s="78">
        <v>42595</v>
      </c>
      <c r="B38" s="78">
        <v>42593</v>
      </c>
      <c r="C38" s="3">
        <v>32</v>
      </c>
      <c r="D38" s="44">
        <v>941681</v>
      </c>
      <c r="E38" s="44">
        <v>413215.5</v>
      </c>
      <c r="F38" s="44">
        <v>100439</v>
      </c>
      <c r="G38" s="44">
        <v>58425</v>
      </c>
      <c r="H38" s="44">
        <v>0</v>
      </c>
      <c r="I38" s="44">
        <v>0</v>
      </c>
      <c r="J38" s="44">
        <v>0</v>
      </c>
      <c r="K38" s="44">
        <v>0</v>
      </c>
      <c r="L38" s="44">
        <v>692</v>
      </c>
      <c r="M38" s="42">
        <f t="shared" si="0"/>
        <v>1514452.5</v>
      </c>
      <c r="N38" s="44">
        <v>905905</v>
      </c>
      <c r="O38" s="44">
        <v>85.846152000000004</v>
      </c>
      <c r="P38" s="47">
        <v>387024.5</v>
      </c>
      <c r="Q38" s="44">
        <v>90.899612000000005</v>
      </c>
      <c r="R38" s="44">
        <v>99025.600000000006</v>
      </c>
      <c r="S38" s="44">
        <v>123.53780999999999</v>
      </c>
      <c r="T38" s="44">
        <v>52170</v>
      </c>
      <c r="U38" s="44">
        <v>100.959689</v>
      </c>
      <c r="V38" s="44">
        <v>0</v>
      </c>
      <c r="W38" s="44">
        <v>0</v>
      </c>
      <c r="X38" s="44">
        <v>0</v>
      </c>
      <c r="Y38" s="44">
        <v>0</v>
      </c>
      <c r="Z38" s="44">
        <v>0</v>
      </c>
      <c r="AA38" s="44">
        <v>0</v>
      </c>
      <c r="AB38" s="44">
        <v>0</v>
      </c>
      <c r="AC38" s="44">
        <v>0</v>
      </c>
      <c r="AD38" s="44">
        <v>519</v>
      </c>
      <c r="AE38" s="44">
        <v>100</v>
      </c>
      <c r="AF38" s="42">
        <f t="shared" si="1"/>
        <v>1444644.1</v>
      </c>
      <c r="AG38" s="42">
        <f t="shared" si="2"/>
        <v>90.334503802784383</v>
      </c>
      <c r="AI38" s="78">
        <v>42224</v>
      </c>
      <c r="AJ38" s="78">
        <v>42222</v>
      </c>
      <c r="AK38" s="46">
        <v>32</v>
      </c>
      <c r="AL38" s="44">
        <v>1191560</v>
      </c>
      <c r="AM38" s="44">
        <v>419118.5</v>
      </c>
      <c r="AN38" s="44">
        <v>66461.5</v>
      </c>
      <c r="AO38" s="44">
        <v>49556</v>
      </c>
      <c r="AP38" s="44">
        <v>0</v>
      </c>
      <c r="AQ38" s="44">
        <v>0</v>
      </c>
      <c r="AR38" s="44">
        <v>0</v>
      </c>
      <c r="AS38" s="4">
        <v>0</v>
      </c>
      <c r="AT38" s="44">
        <v>0</v>
      </c>
      <c r="AU38" s="42">
        <v>1726696</v>
      </c>
      <c r="AV38" s="44">
        <v>849935</v>
      </c>
      <c r="AW38" s="44">
        <v>61.442396000000002</v>
      </c>
      <c r="AX38" s="47">
        <v>347132</v>
      </c>
      <c r="AY38" s="44">
        <v>69.615240999999997</v>
      </c>
      <c r="AZ38" s="44">
        <v>62145</v>
      </c>
      <c r="BA38" s="44">
        <v>91.523477</v>
      </c>
      <c r="BB38" s="44">
        <v>30586</v>
      </c>
      <c r="BC38" s="44">
        <v>94.026711000000006</v>
      </c>
      <c r="BD38" s="44">
        <v>0</v>
      </c>
      <c r="BE38" s="44">
        <v>0</v>
      </c>
      <c r="BF38" s="44">
        <v>0</v>
      </c>
      <c r="BG38" s="44">
        <v>0</v>
      </c>
      <c r="BH38" s="44">
        <v>0</v>
      </c>
      <c r="BI38" s="44">
        <v>0</v>
      </c>
      <c r="BJ38" s="44">
        <v>0</v>
      </c>
      <c r="BK38" s="44">
        <v>0</v>
      </c>
      <c r="BL38" s="44">
        <v>0</v>
      </c>
      <c r="BM38" s="44">
        <v>0</v>
      </c>
      <c r="BN38" s="42">
        <v>1289798</v>
      </c>
      <c r="BO38" s="42">
        <v>65.86407184991991</v>
      </c>
    </row>
    <row r="39" spans="1:67" ht="20" customHeight="1" x14ac:dyDescent="0.15">
      <c r="A39" s="78">
        <v>42602</v>
      </c>
      <c r="B39" s="78">
        <v>42600</v>
      </c>
      <c r="C39" s="46">
        <v>33</v>
      </c>
      <c r="D39" s="44">
        <v>732907</v>
      </c>
      <c r="E39" s="44">
        <v>309303.5</v>
      </c>
      <c r="F39" s="44">
        <v>71455</v>
      </c>
      <c r="G39" s="44">
        <v>43375</v>
      </c>
      <c r="H39" s="44">
        <v>0</v>
      </c>
      <c r="I39" s="44">
        <v>0</v>
      </c>
      <c r="J39" s="44">
        <v>0</v>
      </c>
      <c r="K39" s="44">
        <v>0</v>
      </c>
      <c r="L39" s="44">
        <v>346</v>
      </c>
      <c r="M39" s="42">
        <f t="shared" si="0"/>
        <v>1157386.5</v>
      </c>
      <c r="N39" s="44">
        <v>653135</v>
      </c>
      <c r="O39" s="44">
        <v>87.947824999999995</v>
      </c>
      <c r="P39" s="47">
        <v>297537</v>
      </c>
      <c r="Q39" s="44">
        <v>95.207376999999994</v>
      </c>
      <c r="R39" s="44">
        <v>67193.600000000006</v>
      </c>
      <c r="S39" s="44">
        <v>122.330579</v>
      </c>
      <c r="T39" s="44">
        <v>40019</v>
      </c>
      <c r="U39" s="44">
        <v>105.10539900000001</v>
      </c>
      <c r="V39" s="44">
        <v>0</v>
      </c>
      <c r="W39" s="44">
        <v>0</v>
      </c>
      <c r="X39" s="44">
        <v>0</v>
      </c>
      <c r="Y39" s="44">
        <v>0</v>
      </c>
      <c r="Z39" s="44">
        <v>0</v>
      </c>
      <c r="AA39" s="44">
        <v>0</v>
      </c>
      <c r="AB39" s="44">
        <v>0</v>
      </c>
      <c r="AC39" s="44">
        <v>0</v>
      </c>
      <c r="AD39" s="44">
        <v>0</v>
      </c>
      <c r="AE39" s="44">
        <v>0</v>
      </c>
      <c r="AF39" s="42">
        <f t="shared" si="1"/>
        <v>1057884.6000000001</v>
      </c>
      <c r="AG39" s="42">
        <f t="shared" si="2"/>
        <v>92.822567761643739</v>
      </c>
      <c r="AI39" s="78">
        <v>42231</v>
      </c>
      <c r="AJ39" s="78">
        <v>42229</v>
      </c>
      <c r="AK39" s="46">
        <v>33</v>
      </c>
      <c r="AL39" s="44">
        <v>1203403</v>
      </c>
      <c r="AM39" s="44">
        <v>409079</v>
      </c>
      <c r="AN39" s="44">
        <v>59241</v>
      </c>
      <c r="AO39" s="44">
        <v>48256</v>
      </c>
      <c r="AP39" s="44">
        <v>0</v>
      </c>
      <c r="AQ39" s="44">
        <v>0</v>
      </c>
      <c r="AR39" s="44">
        <v>0</v>
      </c>
      <c r="AS39" s="4">
        <v>0</v>
      </c>
      <c r="AT39" s="44">
        <v>0</v>
      </c>
      <c r="AU39" s="42">
        <v>1719979</v>
      </c>
      <c r="AV39" s="44">
        <v>836927</v>
      </c>
      <c r="AW39" s="44">
        <v>61.669226000000002</v>
      </c>
      <c r="AX39" s="47">
        <v>325496</v>
      </c>
      <c r="AY39" s="44">
        <v>67.663263999999998</v>
      </c>
      <c r="AZ39" s="44">
        <v>50764</v>
      </c>
      <c r="BA39" s="44">
        <v>94.591610000000003</v>
      </c>
      <c r="BB39" s="44">
        <v>27760</v>
      </c>
      <c r="BC39" s="44">
        <v>98.880655000000004</v>
      </c>
      <c r="BD39" s="44">
        <v>0</v>
      </c>
      <c r="BE39" s="44">
        <v>0</v>
      </c>
      <c r="BF39" s="44">
        <v>0</v>
      </c>
      <c r="BG39" s="44">
        <v>0</v>
      </c>
      <c r="BH39" s="44">
        <v>0</v>
      </c>
      <c r="BI39" s="44">
        <v>0</v>
      </c>
      <c r="BJ39" s="44">
        <v>0</v>
      </c>
      <c r="BK39" s="44">
        <v>0</v>
      </c>
      <c r="BL39" s="44">
        <v>0</v>
      </c>
      <c r="BM39" s="44">
        <v>0</v>
      </c>
      <c r="BN39" s="42">
        <v>1240947</v>
      </c>
      <c r="BO39" s="42">
        <v>65.420632436587553</v>
      </c>
    </row>
    <row r="40" spans="1:67" ht="20" customHeight="1" x14ac:dyDescent="0.15">
      <c r="A40" s="78">
        <v>42609</v>
      </c>
      <c r="B40" s="78">
        <v>42607</v>
      </c>
      <c r="C40" s="11">
        <v>34</v>
      </c>
      <c r="D40" s="44">
        <v>630772</v>
      </c>
      <c r="E40" s="44">
        <v>253174</v>
      </c>
      <c r="F40" s="44">
        <v>67664.2</v>
      </c>
      <c r="G40" s="44">
        <v>46688</v>
      </c>
      <c r="H40" s="44">
        <v>0</v>
      </c>
      <c r="I40" s="44">
        <v>0</v>
      </c>
      <c r="J40" s="44">
        <v>0</v>
      </c>
      <c r="K40" s="44">
        <v>0</v>
      </c>
      <c r="L40" s="44">
        <v>346</v>
      </c>
      <c r="M40" s="42">
        <f t="shared" si="0"/>
        <v>998644.2</v>
      </c>
      <c r="N40" s="44">
        <v>592795</v>
      </c>
      <c r="O40" s="44">
        <v>89.762916000000004</v>
      </c>
      <c r="P40" s="47">
        <v>244465</v>
      </c>
      <c r="Q40" s="44">
        <v>97.841718999999998</v>
      </c>
      <c r="R40" s="44">
        <v>55788.800000000003</v>
      </c>
      <c r="S40" s="44">
        <v>124.535878</v>
      </c>
      <c r="T40" s="44">
        <v>42656</v>
      </c>
      <c r="U40" s="44">
        <v>104.7259</v>
      </c>
      <c r="V40" s="44">
        <v>0</v>
      </c>
      <c r="W40" s="44">
        <v>0</v>
      </c>
      <c r="X40" s="44">
        <v>0</v>
      </c>
      <c r="Y40" s="44">
        <v>0</v>
      </c>
      <c r="Z40" s="44">
        <v>0</v>
      </c>
      <c r="AA40" s="44">
        <v>0</v>
      </c>
      <c r="AB40" s="44">
        <v>0</v>
      </c>
      <c r="AC40" s="44">
        <v>0</v>
      </c>
      <c r="AD40" s="44">
        <v>0</v>
      </c>
      <c r="AE40" s="44">
        <v>0</v>
      </c>
      <c r="AF40" s="42">
        <f t="shared" si="1"/>
        <v>935704.8</v>
      </c>
      <c r="AG40" s="42">
        <f t="shared" si="2"/>
        <v>94.628967176957303</v>
      </c>
      <c r="AI40" s="78">
        <v>42238</v>
      </c>
      <c r="AJ40" s="78">
        <v>42236</v>
      </c>
      <c r="AK40" s="11">
        <v>34</v>
      </c>
      <c r="AL40" s="44">
        <v>1095774</v>
      </c>
      <c r="AM40" s="44">
        <v>366317</v>
      </c>
      <c r="AN40" s="44">
        <v>72680.5</v>
      </c>
      <c r="AO40" s="44">
        <v>61913</v>
      </c>
      <c r="AP40" s="44">
        <v>0</v>
      </c>
      <c r="AQ40" s="44">
        <v>0</v>
      </c>
      <c r="AR40" s="44">
        <v>0</v>
      </c>
      <c r="AS40" s="4">
        <v>0</v>
      </c>
      <c r="AT40" s="44">
        <v>0</v>
      </c>
      <c r="AU40" s="42">
        <v>1596684.5</v>
      </c>
      <c r="AV40" s="44">
        <v>720213</v>
      </c>
      <c r="AW40" s="44">
        <v>61.233621999999997</v>
      </c>
      <c r="AX40" s="47">
        <v>294649.5</v>
      </c>
      <c r="AY40" s="44">
        <v>69.115572</v>
      </c>
      <c r="AZ40" s="44">
        <v>58658</v>
      </c>
      <c r="BA40" s="44">
        <v>93.215051000000003</v>
      </c>
      <c r="BB40" s="44">
        <v>37970</v>
      </c>
      <c r="BC40" s="44">
        <v>87.547300000000007</v>
      </c>
      <c r="BD40" s="44">
        <v>0</v>
      </c>
      <c r="BE40" s="44">
        <v>0</v>
      </c>
      <c r="BF40" s="44">
        <v>0</v>
      </c>
      <c r="BG40" s="44">
        <v>0</v>
      </c>
      <c r="BH40" s="44">
        <v>0</v>
      </c>
      <c r="BI40" s="44">
        <v>0</v>
      </c>
      <c r="BJ40" s="44">
        <v>0</v>
      </c>
      <c r="BK40" s="44">
        <v>0</v>
      </c>
      <c r="BL40" s="44">
        <v>0</v>
      </c>
      <c r="BM40" s="44">
        <v>0</v>
      </c>
      <c r="BN40" s="42">
        <v>1111490.5</v>
      </c>
      <c r="BO40" s="42">
        <v>65.909784002704484</v>
      </c>
    </row>
    <row r="41" spans="1:67" ht="20" customHeight="1" x14ac:dyDescent="0.15">
      <c r="A41" s="78">
        <v>42616</v>
      </c>
      <c r="B41" s="78">
        <v>42614</v>
      </c>
      <c r="C41" s="11">
        <v>35</v>
      </c>
      <c r="D41" s="44">
        <v>762085</v>
      </c>
      <c r="E41" s="44">
        <v>311527.5</v>
      </c>
      <c r="F41" s="44">
        <v>75801.2</v>
      </c>
      <c r="G41" s="44">
        <v>42104</v>
      </c>
      <c r="H41" s="44">
        <v>0</v>
      </c>
      <c r="I41" s="44">
        <v>0</v>
      </c>
      <c r="J41" s="44">
        <v>0</v>
      </c>
      <c r="K41" s="44">
        <v>0</v>
      </c>
      <c r="L41" s="44">
        <v>172</v>
      </c>
      <c r="M41" s="42">
        <f t="shared" si="0"/>
        <v>1191689.7</v>
      </c>
      <c r="N41" s="44">
        <v>696691</v>
      </c>
      <c r="O41" s="44">
        <v>93.28349</v>
      </c>
      <c r="P41" s="47">
        <v>294138.5</v>
      </c>
      <c r="Q41" s="44">
        <v>101.34843100000001</v>
      </c>
      <c r="R41" s="44">
        <v>72144.2</v>
      </c>
      <c r="S41" s="44">
        <v>119.01245</v>
      </c>
      <c r="T41" s="44">
        <v>35374</v>
      </c>
      <c r="U41" s="44">
        <v>104.067902</v>
      </c>
      <c r="V41" s="44">
        <v>0</v>
      </c>
      <c r="W41" s="44">
        <v>0</v>
      </c>
      <c r="X41" s="44">
        <v>0</v>
      </c>
      <c r="Y41" s="44">
        <v>0</v>
      </c>
      <c r="Z41" s="44">
        <v>0</v>
      </c>
      <c r="AA41" s="44">
        <v>0</v>
      </c>
      <c r="AB41" s="44">
        <v>0</v>
      </c>
      <c r="AC41" s="44">
        <v>0</v>
      </c>
      <c r="AD41" s="44">
        <v>172</v>
      </c>
      <c r="AE41" s="44">
        <v>77</v>
      </c>
      <c r="AF41" s="42">
        <f t="shared" si="1"/>
        <v>1098519.7</v>
      </c>
      <c r="AG41" s="42">
        <f t="shared" si="2"/>
        <v>97.477399234553104</v>
      </c>
      <c r="AI41" s="78">
        <v>42245</v>
      </c>
      <c r="AJ41" s="78">
        <v>42243</v>
      </c>
      <c r="AK41" s="11">
        <v>35</v>
      </c>
      <c r="AL41" s="44">
        <v>1064455</v>
      </c>
      <c r="AM41" s="44">
        <v>364122</v>
      </c>
      <c r="AN41" s="44">
        <v>58031.5</v>
      </c>
      <c r="AO41" s="44">
        <v>49903</v>
      </c>
      <c r="AP41" s="44">
        <v>0</v>
      </c>
      <c r="AQ41" s="44">
        <v>0</v>
      </c>
      <c r="AR41" s="44">
        <v>0</v>
      </c>
      <c r="AS41" s="4">
        <v>0</v>
      </c>
      <c r="AT41" s="44">
        <v>0</v>
      </c>
      <c r="AU41" s="42">
        <v>1536511.5</v>
      </c>
      <c r="AV41" s="44">
        <v>661250</v>
      </c>
      <c r="AW41" s="44">
        <v>62.347948000000002</v>
      </c>
      <c r="AX41" s="47">
        <v>301167</v>
      </c>
      <c r="AY41" s="44">
        <v>67.269454999999994</v>
      </c>
      <c r="AZ41" s="44">
        <v>48269.5</v>
      </c>
      <c r="BA41" s="44">
        <v>93.549953000000002</v>
      </c>
      <c r="BB41" s="44">
        <v>29466</v>
      </c>
      <c r="BC41" s="44">
        <v>80.301567000000006</v>
      </c>
      <c r="BD41" s="44">
        <v>0</v>
      </c>
      <c r="BE41" s="44">
        <v>0</v>
      </c>
      <c r="BF41" s="44">
        <v>0</v>
      </c>
      <c r="BG41" s="44">
        <v>0</v>
      </c>
      <c r="BH41" s="44">
        <v>0</v>
      </c>
      <c r="BI41" s="44">
        <v>0</v>
      </c>
      <c r="BJ41" s="44">
        <v>0</v>
      </c>
      <c r="BK41" s="44">
        <v>0</v>
      </c>
      <c r="BL41" s="44">
        <v>0</v>
      </c>
      <c r="BM41" s="44">
        <v>0</v>
      </c>
      <c r="BN41" s="42">
        <v>1040152.5</v>
      </c>
      <c r="BO41" s="42">
        <v>65.729492548968068</v>
      </c>
    </row>
    <row r="42" spans="1:67" ht="20" customHeight="1" x14ac:dyDescent="0.15">
      <c r="A42" s="78">
        <v>42623</v>
      </c>
      <c r="B42" s="78">
        <v>42621</v>
      </c>
      <c r="C42" s="11">
        <v>36</v>
      </c>
      <c r="D42" s="44">
        <v>690111</v>
      </c>
      <c r="E42" s="44">
        <v>326106</v>
      </c>
      <c r="F42" s="44">
        <v>86072</v>
      </c>
      <c r="G42" s="44">
        <v>45726</v>
      </c>
      <c r="H42" s="44">
        <v>0</v>
      </c>
      <c r="I42" s="44">
        <v>0</v>
      </c>
      <c r="J42" s="44">
        <v>0</v>
      </c>
      <c r="K42" s="44">
        <v>0</v>
      </c>
      <c r="L42" s="44">
        <v>0</v>
      </c>
      <c r="M42" s="42">
        <f t="shared" si="0"/>
        <v>1148015</v>
      </c>
      <c r="N42" s="44">
        <v>646781</v>
      </c>
      <c r="O42" s="44">
        <v>95.856083999999996</v>
      </c>
      <c r="P42" s="47">
        <v>296028</v>
      </c>
      <c r="Q42" s="44">
        <v>101.8344</v>
      </c>
      <c r="R42" s="44">
        <v>79242.600000000006</v>
      </c>
      <c r="S42" s="44">
        <v>124.368425</v>
      </c>
      <c r="T42" s="44">
        <v>43722</v>
      </c>
      <c r="U42" s="44">
        <v>108.493115</v>
      </c>
      <c r="V42" s="44">
        <v>0</v>
      </c>
      <c r="W42" s="44">
        <v>0</v>
      </c>
      <c r="X42" s="44">
        <v>0</v>
      </c>
      <c r="Y42" s="44">
        <v>0</v>
      </c>
      <c r="Z42" s="44">
        <v>0</v>
      </c>
      <c r="AA42" s="44">
        <v>0</v>
      </c>
      <c r="AB42" s="44">
        <v>0</v>
      </c>
      <c r="AC42" s="44">
        <v>0</v>
      </c>
      <c r="AD42" s="44">
        <v>0</v>
      </c>
      <c r="AE42" s="44">
        <v>0</v>
      </c>
      <c r="AF42" s="42">
        <f t="shared" si="1"/>
        <v>1065773.6000000001</v>
      </c>
      <c r="AG42" s="42">
        <f t="shared" si="2"/>
        <v>100.15498691067125</v>
      </c>
      <c r="AI42" s="78">
        <v>42252</v>
      </c>
      <c r="AJ42" s="78">
        <v>42250</v>
      </c>
      <c r="AK42" s="11">
        <v>36</v>
      </c>
      <c r="AL42" s="44">
        <v>1012724</v>
      </c>
      <c r="AM42" s="44">
        <v>353720.5</v>
      </c>
      <c r="AN42" s="44">
        <v>67858.5</v>
      </c>
      <c r="AO42" s="44">
        <v>52939</v>
      </c>
      <c r="AP42" s="44">
        <v>0</v>
      </c>
      <c r="AQ42" s="44">
        <v>0</v>
      </c>
      <c r="AR42" s="44">
        <v>0</v>
      </c>
      <c r="AS42" s="4">
        <v>0</v>
      </c>
      <c r="AT42" s="44">
        <v>0</v>
      </c>
      <c r="AU42" s="42">
        <v>1487242</v>
      </c>
      <c r="AV42" s="44">
        <v>729865</v>
      </c>
      <c r="AW42" s="44">
        <v>62.001945999999997</v>
      </c>
      <c r="AX42" s="47">
        <v>308787.5</v>
      </c>
      <c r="AY42" s="44">
        <v>70.101444999999998</v>
      </c>
      <c r="AZ42" s="44">
        <v>60399.5</v>
      </c>
      <c r="BA42" s="44">
        <v>92.316360000000003</v>
      </c>
      <c r="BB42" s="44">
        <v>29061</v>
      </c>
      <c r="BC42" s="44">
        <v>87.854444000000001</v>
      </c>
      <c r="BD42" s="44">
        <v>0</v>
      </c>
      <c r="BE42" s="44">
        <v>0</v>
      </c>
      <c r="BF42" s="44">
        <v>0</v>
      </c>
      <c r="BG42" s="44">
        <v>0</v>
      </c>
      <c r="BH42" s="44">
        <v>0</v>
      </c>
      <c r="BI42" s="44">
        <v>0</v>
      </c>
      <c r="BJ42" s="44">
        <v>0</v>
      </c>
      <c r="BK42" s="44">
        <v>0</v>
      </c>
      <c r="BL42" s="44">
        <v>0</v>
      </c>
      <c r="BM42" s="44">
        <v>0</v>
      </c>
      <c r="BN42" s="42">
        <v>1128113</v>
      </c>
      <c r="BO42" s="42">
        <v>66.507965290827684</v>
      </c>
    </row>
    <row r="43" spans="1:67" ht="20" customHeight="1" x14ac:dyDescent="0.15">
      <c r="A43" s="78">
        <v>42630</v>
      </c>
      <c r="B43" s="78">
        <v>42628</v>
      </c>
      <c r="C43" s="11">
        <v>37</v>
      </c>
      <c r="D43" s="44">
        <v>651099</v>
      </c>
      <c r="E43" s="44">
        <v>294603</v>
      </c>
      <c r="F43" s="44">
        <v>61881</v>
      </c>
      <c r="G43" s="44">
        <v>44460</v>
      </c>
      <c r="H43" s="44">
        <v>0</v>
      </c>
      <c r="I43" s="44">
        <v>0</v>
      </c>
      <c r="J43" s="44">
        <v>0</v>
      </c>
      <c r="K43" s="44">
        <v>0</v>
      </c>
      <c r="L43" s="44">
        <v>173</v>
      </c>
      <c r="M43" s="42">
        <f t="shared" si="0"/>
        <v>1052216</v>
      </c>
      <c r="N43" s="44">
        <v>591105</v>
      </c>
      <c r="O43" s="44">
        <v>96.944074999999998</v>
      </c>
      <c r="P43" s="47">
        <v>260348</v>
      </c>
      <c r="Q43" s="44">
        <v>103.796115</v>
      </c>
      <c r="R43" s="44">
        <v>55652</v>
      </c>
      <c r="S43" s="44">
        <v>131.14602099999999</v>
      </c>
      <c r="T43" s="44">
        <v>42222</v>
      </c>
      <c r="U43" s="44">
        <v>106.987944</v>
      </c>
      <c r="V43" s="44">
        <v>0</v>
      </c>
      <c r="W43" s="44">
        <v>0</v>
      </c>
      <c r="X43" s="44">
        <v>0</v>
      </c>
      <c r="Y43" s="44">
        <v>0</v>
      </c>
      <c r="Z43" s="44">
        <v>0</v>
      </c>
      <c r="AA43" s="44">
        <v>0</v>
      </c>
      <c r="AB43" s="44">
        <v>0</v>
      </c>
      <c r="AC43" s="44">
        <v>0</v>
      </c>
      <c r="AD43" s="44">
        <v>0</v>
      </c>
      <c r="AE43" s="44">
        <v>0</v>
      </c>
      <c r="AF43" s="42">
        <f t="shared" si="1"/>
        <v>949327</v>
      </c>
      <c r="AG43" s="42">
        <f t="shared" si="2"/>
        <v>101.27492606146775</v>
      </c>
      <c r="AI43" s="78">
        <v>42259</v>
      </c>
      <c r="AJ43" s="78">
        <v>42257</v>
      </c>
      <c r="AK43" s="11">
        <v>37</v>
      </c>
      <c r="AL43" s="44">
        <v>1037080</v>
      </c>
      <c r="AM43" s="44">
        <v>374119</v>
      </c>
      <c r="AN43" s="44">
        <v>67428</v>
      </c>
      <c r="AO43" s="44">
        <v>61337</v>
      </c>
      <c r="AP43" s="44">
        <v>0</v>
      </c>
      <c r="AQ43" s="44">
        <v>0</v>
      </c>
      <c r="AR43" s="44">
        <v>0</v>
      </c>
      <c r="AS43" s="4">
        <v>0</v>
      </c>
      <c r="AT43" s="44">
        <v>0</v>
      </c>
      <c r="AU43" s="42">
        <v>1539964</v>
      </c>
      <c r="AV43" s="44">
        <v>731680</v>
      </c>
      <c r="AW43" s="44">
        <v>62.886785000000003</v>
      </c>
      <c r="AX43" s="47">
        <v>327406</v>
      </c>
      <c r="AY43" s="44">
        <v>69.452578000000003</v>
      </c>
      <c r="AZ43" s="44">
        <v>60195</v>
      </c>
      <c r="BA43" s="44">
        <v>96.383702</v>
      </c>
      <c r="BB43" s="44">
        <v>32898</v>
      </c>
      <c r="BC43" s="44">
        <v>90.216183000000001</v>
      </c>
      <c r="BD43" s="44">
        <v>0</v>
      </c>
      <c r="BE43" s="44">
        <v>0</v>
      </c>
      <c r="BF43" s="44">
        <v>0</v>
      </c>
      <c r="BG43" s="44">
        <v>0</v>
      </c>
      <c r="BH43" s="44">
        <v>0</v>
      </c>
      <c r="BI43" s="44">
        <v>0</v>
      </c>
      <c r="BJ43" s="44">
        <v>0</v>
      </c>
      <c r="BK43" s="44">
        <v>0</v>
      </c>
      <c r="BL43" s="44">
        <v>0</v>
      </c>
      <c r="BM43" s="44">
        <v>0</v>
      </c>
      <c r="BN43" s="42">
        <v>1152179</v>
      </c>
      <c r="BO43" s="42">
        <v>67.282898344521115</v>
      </c>
    </row>
    <row r="44" spans="1:67" ht="20" customHeight="1" x14ac:dyDescent="0.15">
      <c r="A44" s="78">
        <v>42637</v>
      </c>
      <c r="B44" s="78">
        <v>42635</v>
      </c>
      <c r="C44" s="11">
        <v>38</v>
      </c>
      <c r="D44" s="44">
        <v>797977</v>
      </c>
      <c r="E44" s="44">
        <v>368194</v>
      </c>
      <c r="F44" s="96">
        <v>91459.8</v>
      </c>
      <c r="G44" s="44">
        <v>46961</v>
      </c>
      <c r="H44" s="44">
        <v>0</v>
      </c>
      <c r="I44" s="44">
        <v>0</v>
      </c>
      <c r="J44" s="44">
        <v>0</v>
      </c>
      <c r="K44" s="44">
        <v>0</v>
      </c>
      <c r="L44" s="44">
        <v>173</v>
      </c>
      <c r="M44" s="42">
        <f t="shared" si="0"/>
        <v>1304764.8</v>
      </c>
      <c r="N44" s="44">
        <v>707641</v>
      </c>
      <c r="O44" s="44">
        <v>96.308031</v>
      </c>
      <c r="P44" s="47">
        <v>293313</v>
      </c>
      <c r="Q44" s="44">
        <v>102.576009</v>
      </c>
      <c r="R44" s="44">
        <v>89326</v>
      </c>
      <c r="S44" s="44">
        <v>126.764503</v>
      </c>
      <c r="T44" s="44">
        <v>44474</v>
      </c>
      <c r="U44" s="44">
        <v>113.29459900000001</v>
      </c>
      <c r="V44" s="44">
        <v>0</v>
      </c>
      <c r="W44" s="44">
        <v>0</v>
      </c>
      <c r="X44" s="44">
        <v>0</v>
      </c>
      <c r="Y44" s="44">
        <v>0</v>
      </c>
      <c r="Z44" s="44">
        <v>0</v>
      </c>
      <c r="AA44" s="44">
        <v>0</v>
      </c>
      <c r="AB44" s="44">
        <v>0</v>
      </c>
      <c r="AC44" s="44">
        <v>0</v>
      </c>
      <c r="AD44" s="44">
        <v>0</v>
      </c>
      <c r="AE44" s="44">
        <v>0</v>
      </c>
      <c r="AF44" s="42">
        <f t="shared" si="1"/>
        <v>1134754</v>
      </c>
      <c r="AG44" s="42">
        <f t="shared" si="2"/>
        <v>100.99142041675287</v>
      </c>
      <c r="AI44" s="78">
        <v>42266</v>
      </c>
      <c r="AJ44" s="78">
        <v>42265</v>
      </c>
      <c r="AK44" s="11">
        <v>38</v>
      </c>
      <c r="AL44" s="44">
        <v>1049506</v>
      </c>
      <c r="AM44" s="44">
        <v>377503.5</v>
      </c>
      <c r="AN44" s="44">
        <v>56716.2</v>
      </c>
      <c r="AO44" s="44">
        <v>66858</v>
      </c>
      <c r="AP44" s="44">
        <v>0</v>
      </c>
      <c r="AQ44" s="44">
        <v>0</v>
      </c>
      <c r="AR44" s="44">
        <v>0</v>
      </c>
      <c r="AS44" s="4">
        <v>0</v>
      </c>
      <c r="AT44" s="44">
        <v>0</v>
      </c>
      <c r="AU44" s="42">
        <v>1550583.7</v>
      </c>
      <c r="AV44" s="44">
        <v>724818</v>
      </c>
      <c r="AW44" s="44">
        <v>63.338003999999998</v>
      </c>
      <c r="AX44" s="47">
        <v>324786.5</v>
      </c>
      <c r="AY44" s="44">
        <v>73.333803000000003</v>
      </c>
      <c r="AZ44" s="44">
        <v>52757.8</v>
      </c>
      <c r="BA44" s="44">
        <v>92.982082000000005</v>
      </c>
      <c r="BB44" s="44">
        <v>41755</v>
      </c>
      <c r="BC44" s="44">
        <v>81.725612999999996</v>
      </c>
      <c r="BD44" s="44">
        <v>0</v>
      </c>
      <c r="BE44" s="44">
        <v>0</v>
      </c>
      <c r="BF44" s="44">
        <v>0</v>
      </c>
      <c r="BG44" s="44">
        <v>0</v>
      </c>
      <c r="BH44" s="44">
        <v>0</v>
      </c>
      <c r="BI44" s="44">
        <v>0</v>
      </c>
      <c r="BJ44" s="44">
        <v>0</v>
      </c>
      <c r="BK44" s="44">
        <v>0</v>
      </c>
      <c r="BL44" s="44">
        <v>0</v>
      </c>
      <c r="BM44" s="44">
        <v>0</v>
      </c>
      <c r="BN44" s="42">
        <v>1144117.3</v>
      </c>
      <c r="BO44" s="42">
        <v>68.213580589932604</v>
      </c>
    </row>
    <row r="45" spans="1:67" ht="20" customHeight="1" x14ac:dyDescent="0.15">
      <c r="A45" s="78">
        <v>42644</v>
      </c>
      <c r="B45" s="78">
        <v>42642</v>
      </c>
      <c r="C45" s="46">
        <v>39</v>
      </c>
      <c r="D45" s="99">
        <v>817698</v>
      </c>
      <c r="E45" s="99">
        <v>401430</v>
      </c>
      <c r="F45" s="99">
        <v>88665.600000000006</v>
      </c>
      <c r="G45" s="99">
        <v>52341</v>
      </c>
      <c r="H45" s="44">
        <v>0</v>
      </c>
      <c r="I45" s="44">
        <v>0</v>
      </c>
      <c r="J45" s="44">
        <v>0</v>
      </c>
      <c r="K45" s="44">
        <v>0</v>
      </c>
      <c r="L45" s="44">
        <v>173</v>
      </c>
      <c r="M45" s="42">
        <f t="shared" si="0"/>
        <v>1360307.6</v>
      </c>
      <c r="N45" s="99">
        <v>749580</v>
      </c>
      <c r="O45" s="99">
        <v>96.204310000000007</v>
      </c>
      <c r="P45" s="31">
        <v>332644</v>
      </c>
      <c r="Q45" s="99">
        <v>100.392473</v>
      </c>
      <c r="R45" s="99">
        <v>81312.399999999994</v>
      </c>
      <c r="S45" s="99">
        <v>130.386169</v>
      </c>
      <c r="T45" s="99">
        <v>42796</v>
      </c>
      <c r="U45" s="99">
        <v>117.061244</v>
      </c>
      <c r="V45" s="44">
        <v>0</v>
      </c>
      <c r="W45" s="44">
        <v>0</v>
      </c>
      <c r="X45" s="44">
        <v>0</v>
      </c>
      <c r="Y45" s="44">
        <v>0</v>
      </c>
      <c r="Z45" s="44">
        <v>0</v>
      </c>
      <c r="AA45" s="44">
        <v>0</v>
      </c>
      <c r="AB45" s="44">
        <v>0</v>
      </c>
      <c r="AC45" s="44">
        <v>0</v>
      </c>
      <c r="AD45" s="44">
        <v>173</v>
      </c>
      <c r="AE45" s="44">
        <v>100</v>
      </c>
      <c r="AF45" s="42">
        <f t="shared" si="1"/>
        <v>1206505.3999999999</v>
      </c>
      <c r="AG45" s="42">
        <f t="shared" si="2"/>
        <v>100.40306972917951</v>
      </c>
      <c r="AI45" s="78">
        <v>42273</v>
      </c>
      <c r="AJ45" s="78">
        <v>42271</v>
      </c>
      <c r="AK45" s="46">
        <v>39</v>
      </c>
      <c r="AL45" s="4">
        <v>878543</v>
      </c>
      <c r="AM45" s="4">
        <v>339937</v>
      </c>
      <c r="AN45" s="7">
        <v>61712.5</v>
      </c>
      <c r="AO45" s="4">
        <v>53375</v>
      </c>
      <c r="AP45" s="44">
        <v>0</v>
      </c>
      <c r="AQ45" s="44">
        <v>0</v>
      </c>
      <c r="AR45" s="44">
        <v>0</v>
      </c>
      <c r="AS45" s="4">
        <v>0</v>
      </c>
      <c r="AT45" s="44">
        <v>0</v>
      </c>
      <c r="AU45" s="42">
        <v>1333567.5</v>
      </c>
      <c r="AV45" s="4">
        <v>649641</v>
      </c>
      <c r="AW45" s="4">
        <v>64.880077999999997</v>
      </c>
      <c r="AX45" s="31">
        <v>291764</v>
      </c>
      <c r="AY45" s="4">
        <v>74.338920999999999</v>
      </c>
      <c r="AZ45" s="4">
        <v>53547.5</v>
      </c>
      <c r="BA45" s="4">
        <v>93.703235000000006</v>
      </c>
      <c r="BB45" s="4">
        <v>37297</v>
      </c>
      <c r="BC45" s="4">
        <v>83.184357000000006</v>
      </c>
      <c r="BD45" s="44">
        <v>0</v>
      </c>
      <c r="BE45" s="44">
        <v>0</v>
      </c>
      <c r="BF45" s="44">
        <v>0</v>
      </c>
      <c r="BG45" s="44">
        <v>0</v>
      </c>
      <c r="BH45" s="44">
        <v>0</v>
      </c>
      <c r="BI45" s="44">
        <v>0</v>
      </c>
      <c r="BJ45" s="44">
        <v>0</v>
      </c>
      <c r="BK45" s="44">
        <v>0</v>
      </c>
      <c r="BL45" s="44">
        <v>0</v>
      </c>
      <c r="BM45" s="44">
        <v>0</v>
      </c>
      <c r="BN45" s="42">
        <v>1032249.5</v>
      </c>
      <c r="BO45" s="42">
        <v>69.710162744407725</v>
      </c>
    </row>
    <row r="46" spans="1:67" ht="20" customHeight="1" x14ac:dyDescent="0.15">
      <c r="A46" s="78">
        <v>42651</v>
      </c>
      <c r="B46" s="78">
        <v>42649</v>
      </c>
      <c r="C46" s="11">
        <v>40</v>
      </c>
      <c r="D46" s="100">
        <v>985175</v>
      </c>
      <c r="E46" s="100">
        <v>454220</v>
      </c>
      <c r="F46" s="100">
        <v>91474</v>
      </c>
      <c r="G46" s="100">
        <v>61787</v>
      </c>
      <c r="H46" s="4">
        <v>0</v>
      </c>
      <c r="I46" s="4">
        <v>0</v>
      </c>
      <c r="J46" s="4">
        <v>0</v>
      </c>
      <c r="K46" s="4">
        <v>0</v>
      </c>
      <c r="L46" s="4">
        <v>0</v>
      </c>
      <c r="M46" s="19">
        <f t="shared" si="0"/>
        <v>1592656</v>
      </c>
      <c r="N46" s="100">
        <v>913717</v>
      </c>
      <c r="O46" s="100">
        <v>96.301289999999995</v>
      </c>
      <c r="P46" s="100">
        <v>340423</v>
      </c>
      <c r="Q46" s="100">
        <v>98.764824000000004</v>
      </c>
      <c r="R46" s="100">
        <v>80632.800000000003</v>
      </c>
      <c r="S46" s="100">
        <v>126.36981900000001</v>
      </c>
      <c r="T46" s="100">
        <v>48064</v>
      </c>
      <c r="U46" s="100">
        <v>110.15647800000001</v>
      </c>
      <c r="V46" s="4">
        <v>0</v>
      </c>
      <c r="W46" s="4">
        <v>0</v>
      </c>
      <c r="X46" s="4">
        <v>0</v>
      </c>
      <c r="Y46" s="4">
        <v>0</v>
      </c>
      <c r="Z46" s="4">
        <v>0</v>
      </c>
      <c r="AA46" s="4">
        <v>0</v>
      </c>
      <c r="AB46" s="4">
        <v>0</v>
      </c>
      <c r="AC46" s="4">
        <v>0</v>
      </c>
      <c r="AD46" s="4">
        <v>0</v>
      </c>
      <c r="AE46" s="4">
        <v>0</v>
      </c>
      <c r="AF46" s="19">
        <f t="shared" si="1"/>
        <v>1382836.8</v>
      </c>
      <c r="AG46" s="19">
        <f t="shared" si="2"/>
        <v>99.142615220781792</v>
      </c>
      <c r="AI46" s="78">
        <v>42280</v>
      </c>
      <c r="AJ46" s="78">
        <v>42278</v>
      </c>
      <c r="AK46" s="11">
        <v>40</v>
      </c>
      <c r="AL46" s="4">
        <v>822635</v>
      </c>
      <c r="AM46" s="4">
        <v>314775.5</v>
      </c>
      <c r="AN46" s="4">
        <v>56909.9</v>
      </c>
      <c r="AO46" s="4">
        <v>47319</v>
      </c>
      <c r="AP46" s="4">
        <v>0</v>
      </c>
      <c r="AQ46" s="4">
        <v>0</v>
      </c>
      <c r="AR46" s="4">
        <v>0</v>
      </c>
      <c r="AS46" s="4">
        <v>0</v>
      </c>
      <c r="AT46" s="4">
        <v>0</v>
      </c>
      <c r="AU46" s="19">
        <v>1241639.3999999999</v>
      </c>
      <c r="AV46" s="4">
        <v>627059</v>
      </c>
      <c r="AW46" s="4">
        <v>64.619136999999995</v>
      </c>
      <c r="AX46" s="4">
        <v>286781.5</v>
      </c>
      <c r="AY46" s="4">
        <v>74.286501999999999</v>
      </c>
      <c r="AZ46" s="4">
        <v>51391.4</v>
      </c>
      <c r="BA46" s="4">
        <v>95.689829000000003</v>
      </c>
      <c r="BB46" s="4">
        <v>36486</v>
      </c>
      <c r="BC46" s="4">
        <v>84.510113000000004</v>
      </c>
      <c r="BD46" s="4">
        <v>0</v>
      </c>
      <c r="BE46" s="4">
        <v>0</v>
      </c>
      <c r="BF46" s="4">
        <v>0</v>
      </c>
      <c r="BG46" s="4">
        <v>0</v>
      </c>
      <c r="BH46" s="4">
        <v>0</v>
      </c>
      <c r="BI46" s="4">
        <v>0</v>
      </c>
      <c r="BJ46" s="4">
        <v>0</v>
      </c>
      <c r="BK46" s="4">
        <v>0</v>
      </c>
      <c r="BL46" s="4">
        <v>0</v>
      </c>
      <c r="BM46" s="4">
        <v>0</v>
      </c>
      <c r="BN46" s="19">
        <v>1001717.9</v>
      </c>
      <c r="BO46" s="19">
        <v>69.705329377047747</v>
      </c>
    </row>
    <row r="47" spans="1:67" ht="20" customHeight="1" x14ac:dyDescent="0.15">
      <c r="A47" s="78">
        <v>42658</v>
      </c>
      <c r="B47" s="78">
        <v>42656</v>
      </c>
      <c r="C47" s="11">
        <v>41</v>
      </c>
      <c r="D47" s="101">
        <v>861109</v>
      </c>
      <c r="E47" s="101">
        <v>389751</v>
      </c>
      <c r="F47" s="101">
        <v>104365.8</v>
      </c>
      <c r="G47" s="7">
        <v>64359</v>
      </c>
      <c r="H47" s="4">
        <v>0</v>
      </c>
      <c r="I47" s="4">
        <v>0</v>
      </c>
      <c r="J47" s="4">
        <v>0</v>
      </c>
      <c r="K47" s="4">
        <v>0</v>
      </c>
      <c r="L47" s="4">
        <v>0</v>
      </c>
      <c r="M47" s="19">
        <f t="shared" si="0"/>
        <v>1419584.8</v>
      </c>
      <c r="N47" s="101">
        <v>660896</v>
      </c>
      <c r="O47" s="101">
        <v>94.526279000000002</v>
      </c>
      <c r="P47" s="101">
        <v>195775</v>
      </c>
      <c r="Q47" s="101">
        <v>97.842099000000005</v>
      </c>
      <c r="R47" s="101">
        <v>72406</v>
      </c>
      <c r="S47" s="101">
        <v>117.866287</v>
      </c>
      <c r="T47" s="101">
        <v>25252</v>
      </c>
      <c r="U47" s="101">
        <v>105.471962</v>
      </c>
      <c r="V47" s="4">
        <v>0</v>
      </c>
      <c r="W47" s="4">
        <v>0</v>
      </c>
      <c r="X47" s="4">
        <v>0</v>
      </c>
      <c r="Y47" s="4">
        <v>0</v>
      </c>
      <c r="Z47" s="4">
        <v>0</v>
      </c>
      <c r="AA47" s="4">
        <v>0</v>
      </c>
      <c r="AB47" s="4">
        <v>0</v>
      </c>
      <c r="AC47" s="4">
        <v>0</v>
      </c>
      <c r="AD47" s="4">
        <v>0</v>
      </c>
      <c r="AE47" s="4">
        <v>0</v>
      </c>
      <c r="AF47" s="19">
        <f t="shared" si="1"/>
        <v>954329</v>
      </c>
      <c r="AG47" s="19">
        <f t="shared" si="2"/>
        <v>97.26696032359385</v>
      </c>
      <c r="AI47" s="78">
        <v>42287</v>
      </c>
      <c r="AJ47" s="78">
        <v>42285</v>
      </c>
      <c r="AK47" s="11">
        <v>41</v>
      </c>
      <c r="AL47" s="4">
        <v>1073628</v>
      </c>
      <c r="AM47" s="4">
        <v>420945</v>
      </c>
      <c r="AN47" s="4">
        <v>68078</v>
      </c>
      <c r="AO47" s="7">
        <v>64877</v>
      </c>
      <c r="AP47" s="4">
        <v>0</v>
      </c>
      <c r="AQ47" s="4">
        <v>0</v>
      </c>
      <c r="AR47" s="4">
        <v>0</v>
      </c>
      <c r="AS47" s="4">
        <v>0</v>
      </c>
      <c r="AT47" s="4">
        <v>0</v>
      </c>
      <c r="AU47" s="19">
        <v>1627528</v>
      </c>
      <c r="AV47" s="4">
        <v>870603</v>
      </c>
      <c r="AW47" s="4">
        <v>66.065781999999999</v>
      </c>
      <c r="AX47" s="4">
        <v>359496</v>
      </c>
      <c r="AY47" s="4">
        <v>76.784610000000001</v>
      </c>
      <c r="AZ47" s="4">
        <v>60959</v>
      </c>
      <c r="BA47" s="4">
        <v>98.212609999999998</v>
      </c>
      <c r="BB47" s="4">
        <v>50707</v>
      </c>
      <c r="BC47" s="4">
        <v>82.97878</v>
      </c>
      <c r="BD47" s="4">
        <v>0</v>
      </c>
      <c r="BE47" s="4">
        <v>0</v>
      </c>
      <c r="BF47" s="4">
        <v>0</v>
      </c>
      <c r="BG47" s="4">
        <v>0</v>
      </c>
      <c r="BH47" s="4">
        <v>0</v>
      </c>
      <c r="BI47" s="4">
        <v>0</v>
      </c>
      <c r="BJ47" s="4">
        <v>0</v>
      </c>
      <c r="BK47" s="4">
        <v>0</v>
      </c>
      <c r="BL47" s="4">
        <v>0</v>
      </c>
      <c r="BM47" s="4">
        <v>0</v>
      </c>
      <c r="BN47" s="19">
        <v>1341765</v>
      </c>
      <c r="BO47" s="19">
        <v>71.037309553875673</v>
      </c>
    </row>
    <row r="48" spans="1:67" ht="20" customHeight="1" x14ac:dyDescent="0.15">
      <c r="A48" s="78">
        <v>42665</v>
      </c>
      <c r="B48" s="78">
        <v>42663</v>
      </c>
      <c r="C48" s="11">
        <v>42</v>
      </c>
      <c r="D48" s="103">
        <v>706393</v>
      </c>
      <c r="E48" s="103">
        <v>331455</v>
      </c>
      <c r="F48" s="103">
        <v>89122</v>
      </c>
      <c r="G48" s="103">
        <v>56490</v>
      </c>
      <c r="H48" s="4">
        <v>0</v>
      </c>
      <c r="I48" s="12">
        <v>0</v>
      </c>
      <c r="J48" s="12">
        <v>0</v>
      </c>
      <c r="K48" s="12">
        <v>104</v>
      </c>
      <c r="L48" s="12">
        <v>173</v>
      </c>
      <c r="M48" s="19">
        <f t="shared" si="0"/>
        <v>1183737</v>
      </c>
      <c r="N48" s="103">
        <v>673260</v>
      </c>
      <c r="O48" s="103">
        <v>95.994607999999999</v>
      </c>
      <c r="P48" s="103">
        <v>320442</v>
      </c>
      <c r="Q48" s="103">
        <v>98.645647999999994</v>
      </c>
      <c r="R48" s="103">
        <v>69572.800000000003</v>
      </c>
      <c r="S48" s="103">
        <v>121.50696499999999</v>
      </c>
      <c r="T48" s="103">
        <v>45756</v>
      </c>
      <c r="U48" s="103">
        <v>105.525657</v>
      </c>
      <c r="V48" s="4">
        <v>0</v>
      </c>
      <c r="W48" s="4">
        <v>0</v>
      </c>
      <c r="X48" s="4">
        <v>0</v>
      </c>
      <c r="Y48" s="4">
        <v>0</v>
      </c>
      <c r="Z48" s="4">
        <v>0</v>
      </c>
      <c r="AA48" s="4">
        <v>0</v>
      </c>
      <c r="AB48" s="103">
        <v>104</v>
      </c>
      <c r="AC48" s="103">
        <v>211</v>
      </c>
      <c r="AD48" s="103">
        <v>173</v>
      </c>
      <c r="AE48" s="103">
        <v>100</v>
      </c>
      <c r="AF48" s="19">
        <f t="shared" si="1"/>
        <v>1109307.8</v>
      </c>
      <c r="AG48" s="19">
        <f t="shared" si="2"/>
        <v>98.765008462700806</v>
      </c>
      <c r="AI48" s="78">
        <v>42294</v>
      </c>
      <c r="AJ48" s="78">
        <v>42292</v>
      </c>
      <c r="AK48" s="11">
        <v>42</v>
      </c>
      <c r="AL48" s="4">
        <v>942857</v>
      </c>
      <c r="AM48" s="4">
        <v>370995</v>
      </c>
      <c r="AN48" s="4">
        <v>66561</v>
      </c>
      <c r="AO48" s="4">
        <v>47908</v>
      </c>
      <c r="AP48" s="4">
        <v>0</v>
      </c>
      <c r="AQ48" s="12">
        <v>0</v>
      </c>
      <c r="AR48" s="12">
        <v>0</v>
      </c>
      <c r="AS48" s="4">
        <v>0</v>
      </c>
      <c r="AT48" s="12">
        <v>0</v>
      </c>
      <c r="AU48" s="19">
        <v>1428321</v>
      </c>
      <c r="AV48" s="4">
        <v>848139</v>
      </c>
      <c r="AW48" s="4">
        <v>68.489472000000006</v>
      </c>
      <c r="AX48" s="4">
        <v>338647.5</v>
      </c>
      <c r="AY48" s="4">
        <v>81.326119000000006</v>
      </c>
      <c r="AZ48" s="4">
        <v>64395</v>
      </c>
      <c r="BA48" s="4">
        <v>102.065455</v>
      </c>
      <c r="BB48" s="4">
        <v>37976</v>
      </c>
      <c r="BC48" s="4">
        <v>90.213345000000004</v>
      </c>
      <c r="BD48" s="4">
        <v>0</v>
      </c>
      <c r="BE48" s="4">
        <v>0</v>
      </c>
      <c r="BF48" s="4">
        <v>0</v>
      </c>
      <c r="BG48" s="4">
        <v>0</v>
      </c>
      <c r="BH48" s="4">
        <v>0</v>
      </c>
      <c r="BI48" s="4">
        <v>0</v>
      </c>
      <c r="BJ48" s="4">
        <v>0</v>
      </c>
      <c r="BK48" s="4">
        <v>0</v>
      </c>
      <c r="BL48" s="4">
        <v>0</v>
      </c>
      <c r="BM48" s="4">
        <v>0</v>
      </c>
      <c r="BN48" s="19">
        <v>1289157.5</v>
      </c>
      <c r="BO48" s="19">
        <v>74.178621418333677</v>
      </c>
    </row>
    <row r="49" spans="1:67" ht="20" customHeight="1" x14ac:dyDescent="0.15">
      <c r="A49" s="78">
        <v>42672</v>
      </c>
      <c r="B49" s="78"/>
      <c r="C49" s="30">
        <v>43</v>
      </c>
      <c r="D49" s="4">
        <v>0</v>
      </c>
      <c r="E49" s="4">
        <v>0</v>
      </c>
      <c r="F49" s="4">
        <v>0</v>
      </c>
      <c r="G49" s="4">
        <v>0</v>
      </c>
      <c r="H49" s="4">
        <v>0</v>
      </c>
      <c r="I49" s="4">
        <v>0</v>
      </c>
      <c r="J49" s="4">
        <v>0</v>
      </c>
      <c r="K49" s="4">
        <v>0</v>
      </c>
      <c r="L49" s="4">
        <v>0</v>
      </c>
      <c r="M49" s="19">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19">
        <v>0</v>
      </c>
      <c r="AG49" s="19">
        <v>0</v>
      </c>
      <c r="AI49" s="78">
        <v>42301</v>
      </c>
      <c r="AJ49" s="78">
        <v>42299</v>
      </c>
      <c r="AK49" s="30">
        <v>43</v>
      </c>
      <c r="AL49" s="4">
        <v>966160</v>
      </c>
      <c r="AM49" s="4">
        <v>426522</v>
      </c>
      <c r="AN49" s="4">
        <v>70159</v>
      </c>
      <c r="AO49" s="4">
        <v>53118</v>
      </c>
      <c r="AP49" s="4">
        <v>0</v>
      </c>
      <c r="AQ49" s="4">
        <v>0</v>
      </c>
      <c r="AR49" s="4">
        <v>0</v>
      </c>
      <c r="AS49" s="4">
        <v>0</v>
      </c>
      <c r="AT49" s="4">
        <v>0</v>
      </c>
      <c r="AU49" s="19">
        <v>1515959</v>
      </c>
      <c r="AV49" s="4">
        <v>771383</v>
      </c>
      <c r="AW49" s="4">
        <v>68.404246000000001</v>
      </c>
      <c r="AX49" s="4">
        <v>389177</v>
      </c>
      <c r="AY49" s="4">
        <v>80.781819999999996</v>
      </c>
      <c r="AZ49" s="4">
        <v>65829.5</v>
      </c>
      <c r="BA49" s="4">
        <v>102.230322</v>
      </c>
      <c r="BB49" s="4">
        <v>44544</v>
      </c>
      <c r="BC49" s="4">
        <v>91.737472999999994</v>
      </c>
      <c r="BD49" s="4">
        <v>0</v>
      </c>
      <c r="BE49" s="4">
        <v>0</v>
      </c>
      <c r="BF49" s="4">
        <v>0</v>
      </c>
      <c r="BG49" s="4">
        <v>0</v>
      </c>
      <c r="BH49" s="4">
        <v>0</v>
      </c>
      <c r="BI49" s="4">
        <v>0</v>
      </c>
      <c r="BJ49" s="4">
        <v>0</v>
      </c>
      <c r="BK49" s="4">
        <v>0</v>
      </c>
      <c r="BL49" s="4">
        <v>0</v>
      </c>
      <c r="BM49" s="4">
        <v>0</v>
      </c>
      <c r="BN49" s="19">
        <v>1270933.5</v>
      </c>
      <c r="BO49" s="19">
        <v>74.764276678338391</v>
      </c>
    </row>
    <row r="50" spans="1:67" ht="20" customHeight="1" x14ac:dyDescent="0.15">
      <c r="A50" s="78">
        <v>42679</v>
      </c>
      <c r="B50" s="78">
        <v>42677</v>
      </c>
      <c r="C50" s="30">
        <v>44</v>
      </c>
      <c r="D50" s="108">
        <v>866015</v>
      </c>
      <c r="E50" s="108">
        <v>382125</v>
      </c>
      <c r="F50" s="108">
        <v>107500.6</v>
      </c>
      <c r="G50" s="108">
        <v>78053</v>
      </c>
      <c r="H50" s="4">
        <v>0</v>
      </c>
      <c r="I50" s="4">
        <v>0</v>
      </c>
      <c r="J50" s="4">
        <v>0</v>
      </c>
      <c r="K50" s="108">
        <v>104</v>
      </c>
      <c r="L50" s="108">
        <v>346</v>
      </c>
      <c r="M50" s="19">
        <f t="shared" si="0"/>
        <v>1434143.6</v>
      </c>
      <c r="N50" s="108">
        <v>818212</v>
      </c>
      <c r="O50" s="108">
        <v>97.187776999999997</v>
      </c>
      <c r="P50" s="108">
        <v>366745</v>
      </c>
      <c r="Q50" s="108">
        <v>100.05997000000001</v>
      </c>
      <c r="R50" s="108">
        <v>96297.2</v>
      </c>
      <c r="S50" s="108">
        <v>122.617718</v>
      </c>
      <c r="T50" s="108">
        <v>69885</v>
      </c>
      <c r="U50" s="108">
        <v>105.13267500000001</v>
      </c>
      <c r="V50" s="4">
        <v>0</v>
      </c>
      <c r="W50" s="4">
        <v>0</v>
      </c>
      <c r="X50" s="4">
        <v>0</v>
      </c>
      <c r="Y50" s="4">
        <v>0</v>
      </c>
      <c r="Z50" s="4">
        <v>0</v>
      </c>
      <c r="AA50" s="4">
        <v>0</v>
      </c>
      <c r="AB50" s="108">
        <v>104</v>
      </c>
      <c r="AC50" s="108">
        <v>200</v>
      </c>
      <c r="AD50" s="108">
        <v>346</v>
      </c>
      <c r="AE50" s="108">
        <v>101</v>
      </c>
      <c r="AF50" s="19">
        <f t="shared" ref="AF50:AF53" si="3">N50+P50+R50+T50+X50+Z50+AB50+AD50</f>
        <v>1351589.2</v>
      </c>
      <c r="AG50" s="19">
        <f t="shared" ref="AG50:AG53" si="4">(N50*O50+P50*Q50+R50*S50+T50*U50+X50*Y50+Z50*AA50+AB50*AC50+AD50*AE50)/AF50</f>
        <v>100.19862913860113</v>
      </c>
      <c r="AI50" s="78">
        <v>42308</v>
      </c>
      <c r="AJ50" s="78">
        <v>42306</v>
      </c>
      <c r="AK50" s="30">
        <v>44</v>
      </c>
      <c r="AL50" s="4">
        <v>840084</v>
      </c>
      <c r="AM50" s="4">
        <v>335947</v>
      </c>
      <c r="AN50" s="4">
        <v>53638.5</v>
      </c>
      <c r="AO50" s="4">
        <v>42974</v>
      </c>
      <c r="AP50" s="4">
        <v>0</v>
      </c>
      <c r="AQ50" s="4">
        <v>0</v>
      </c>
      <c r="AR50" s="4">
        <v>0</v>
      </c>
      <c r="AS50" s="4">
        <v>0</v>
      </c>
      <c r="AT50" s="4">
        <v>0</v>
      </c>
      <c r="AU50" s="19">
        <v>1272643.5</v>
      </c>
      <c r="AV50" s="4">
        <v>689711</v>
      </c>
      <c r="AW50" s="4">
        <v>66.994123000000002</v>
      </c>
      <c r="AX50" s="4">
        <v>300330</v>
      </c>
      <c r="AY50" s="4">
        <v>80.975763000000001</v>
      </c>
      <c r="AZ50" s="4">
        <v>50242</v>
      </c>
      <c r="BA50" s="4">
        <v>107.683561</v>
      </c>
      <c r="BB50" s="4">
        <v>38494</v>
      </c>
      <c r="BC50" s="4">
        <v>94.783497999999994</v>
      </c>
      <c r="BD50" s="4">
        <v>0</v>
      </c>
      <c r="BE50" s="4">
        <v>0</v>
      </c>
      <c r="BF50" s="4">
        <v>0</v>
      </c>
      <c r="BG50" s="4">
        <v>0</v>
      </c>
      <c r="BH50" s="4">
        <v>0</v>
      </c>
      <c r="BI50" s="4">
        <v>0</v>
      </c>
      <c r="BJ50" s="4">
        <v>0</v>
      </c>
      <c r="BK50" s="4">
        <v>0</v>
      </c>
      <c r="BL50" s="4">
        <v>0</v>
      </c>
      <c r="BM50" s="4">
        <v>0</v>
      </c>
      <c r="BN50" s="19">
        <v>1078777</v>
      </c>
      <c r="BO50" s="19">
        <v>73.773233869480904</v>
      </c>
    </row>
    <row r="51" spans="1:67" ht="20" customHeight="1" x14ac:dyDescent="0.15">
      <c r="A51" s="78">
        <v>42686</v>
      </c>
      <c r="B51" s="78">
        <v>42684</v>
      </c>
      <c r="C51" s="11">
        <v>45</v>
      </c>
      <c r="D51" s="110">
        <v>910929</v>
      </c>
      <c r="E51" s="110">
        <v>419453</v>
      </c>
      <c r="F51" s="110">
        <v>103274.2</v>
      </c>
      <c r="G51" s="110">
        <v>68742</v>
      </c>
      <c r="H51" s="4">
        <v>0</v>
      </c>
      <c r="I51" s="4">
        <v>0</v>
      </c>
      <c r="J51" s="4">
        <v>0</v>
      </c>
      <c r="K51" s="110">
        <v>104</v>
      </c>
      <c r="L51" s="110">
        <v>519</v>
      </c>
      <c r="M51" s="19">
        <f t="shared" si="0"/>
        <v>1503021.2</v>
      </c>
      <c r="N51" s="110">
        <v>809585</v>
      </c>
      <c r="O51" s="110">
        <v>96.938827000000003</v>
      </c>
      <c r="P51" s="110">
        <v>403991</v>
      </c>
      <c r="Q51" s="110">
        <v>100.90809400000001</v>
      </c>
      <c r="R51" s="110">
        <v>90573.2</v>
      </c>
      <c r="S51" s="110">
        <v>122.14056600000001</v>
      </c>
      <c r="T51" s="110">
        <v>59930</v>
      </c>
      <c r="U51" s="110">
        <v>106.687335</v>
      </c>
      <c r="V51" s="4">
        <v>0</v>
      </c>
      <c r="W51" s="4">
        <v>0</v>
      </c>
      <c r="X51" s="4">
        <v>0</v>
      </c>
      <c r="Y51" s="4">
        <v>0</v>
      </c>
      <c r="Z51" s="4">
        <v>0</v>
      </c>
      <c r="AA51" s="4">
        <v>0</v>
      </c>
      <c r="AB51" s="4">
        <v>0</v>
      </c>
      <c r="AC51" s="4">
        <v>0</v>
      </c>
      <c r="AD51" s="110">
        <v>519</v>
      </c>
      <c r="AE51" s="110">
        <v>100.333333</v>
      </c>
      <c r="AF51" s="19">
        <f t="shared" si="3"/>
        <v>1364598.2</v>
      </c>
      <c r="AG51" s="19">
        <f t="shared" si="4"/>
        <v>100.21608482171324</v>
      </c>
      <c r="AI51" s="78">
        <v>42315</v>
      </c>
      <c r="AJ51" s="78">
        <v>42313</v>
      </c>
      <c r="AK51" s="11">
        <v>45</v>
      </c>
      <c r="AL51" s="4">
        <v>973310</v>
      </c>
      <c r="AM51" s="4">
        <v>401828</v>
      </c>
      <c r="AN51" s="4">
        <v>68914.5</v>
      </c>
      <c r="AO51" s="4">
        <v>51078</v>
      </c>
      <c r="AP51" s="4">
        <v>0</v>
      </c>
      <c r="AQ51" s="4">
        <v>0</v>
      </c>
      <c r="AR51" s="4">
        <v>0</v>
      </c>
      <c r="AS51" s="4">
        <v>0</v>
      </c>
      <c r="AT51" s="4">
        <v>0</v>
      </c>
      <c r="AU51" s="19">
        <v>1495130.5</v>
      </c>
      <c r="AV51" s="4">
        <v>856955</v>
      </c>
      <c r="AW51" s="4">
        <v>68.018332999999998</v>
      </c>
      <c r="AX51" s="4">
        <v>355196</v>
      </c>
      <c r="AY51" s="4">
        <v>80.698650000000001</v>
      </c>
      <c r="AZ51" s="4">
        <v>64680.5</v>
      </c>
      <c r="BA51" s="4">
        <v>105.190235</v>
      </c>
      <c r="BB51" s="4">
        <v>42687</v>
      </c>
      <c r="BC51" s="4">
        <v>92.915993</v>
      </c>
      <c r="BD51" s="4">
        <v>0</v>
      </c>
      <c r="BE51" s="4">
        <v>0</v>
      </c>
      <c r="BF51" s="4">
        <v>0</v>
      </c>
      <c r="BG51" s="4">
        <v>0</v>
      </c>
      <c r="BH51" s="4">
        <v>0</v>
      </c>
      <c r="BI51" s="4">
        <v>0</v>
      </c>
      <c r="BJ51" s="4">
        <v>0</v>
      </c>
      <c r="BK51" s="4">
        <v>0</v>
      </c>
      <c r="BL51" s="4">
        <v>0</v>
      </c>
      <c r="BM51" s="4">
        <v>0</v>
      </c>
      <c r="BN51" s="19">
        <v>1319518.5</v>
      </c>
      <c r="BO51" s="19">
        <v>74.059249816901769</v>
      </c>
    </row>
    <row r="52" spans="1:67" ht="20" customHeight="1" x14ac:dyDescent="0.15">
      <c r="A52" s="78">
        <v>42693</v>
      </c>
      <c r="B52" s="78">
        <v>42691</v>
      </c>
      <c r="C52" s="30">
        <v>46</v>
      </c>
      <c r="D52" s="112">
        <v>659077</v>
      </c>
      <c r="E52" s="112">
        <v>294331</v>
      </c>
      <c r="F52" s="112">
        <v>57453</v>
      </c>
      <c r="G52" s="112">
        <v>44848</v>
      </c>
      <c r="H52" s="4">
        <v>0</v>
      </c>
      <c r="I52" s="4">
        <v>0</v>
      </c>
      <c r="J52" s="4">
        <v>0</v>
      </c>
      <c r="K52" s="112">
        <v>104</v>
      </c>
      <c r="L52" s="112">
        <v>519</v>
      </c>
      <c r="M52" s="19">
        <f t="shared" si="0"/>
        <v>1056332</v>
      </c>
      <c r="N52" s="112">
        <v>550737</v>
      </c>
      <c r="O52" s="112">
        <v>96.826346999999998</v>
      </c>
      <c r="P52" s="112">
        <v>268413</v>
      </c>
      <c r="Q52" s="112">
        <v>101.01068100000001</v>
      </c>
      <c r="R52" s="112">
        <v>39857.199999999997</v>
      </c>
      <c r="S52" s="112">
        <v>117.04062500000001</v>
      </c>
      <c r="T52" s="112">
        <v>34758</v>
      </c>
      <c r="U52" s="112">
        <v>106.677829</v>
      </c>
      <c r="V52" s="4">
        <v>0</v>
      </c>
      <c r="W52" s="4">
        <v>0</v>
      </c>
      <c r="X52" s="4">
        <v>0</v>
      </c>
      <c r="Y52" s="4">
        <v>0</v>
      </c>
      <c r="Z52" s="4">
        <v>0</v>
      </c>
      <c r="AA52" s="4">
        <v>0</v>
      </c>
      <c r="AB52" s="4">
        <v>0</v>
      </c>
      <c r="AC52" s="4">
        <v>0</v>
      </c>
      <c r="AD52" s="112">
        <v>519</v>
      </c>
      <c r="AE52" s="112">
        <v>100</v>
      </c>
      <c r="AF52" s="19">
        <f t="shared" si="3"/>
        <v>894284.2</v>
      </c>
      <c r="AG52" s="19">
        <f t="shared" si="4"/>
        <v>99.367909402988445</v>
      </c>
      <c r="AI52" s="78">
        <v>42322</v>
      </c>
      <c r="AJ52" s="78"/>
      <c r="AK52" s="30">
        <v>46</v>
      </c>
      <c r="AL52" s="4">
        <v>0</v>
      </c>
      <c r="AM52" s="4">
        <v>0</v>
      </c>
      <c r="AN52" s="4">
        <v>0</v>
      </c>
      <c r="AO52" s="4">
        <v>0</v>
      </c>
      <c r="AP52" s="4">
        <v>0</v>
      </c>
      <c r="AQ52" s="4">
        <v>0</v>
      </c>
      <c r="AR52" s="4">
        <v>0</v>
      </c>
      <c r="AS52" s="4">
        <v>0</v>
      </c>
      <c r="AT52" s="4">
        <v>0</v>
      </c>
      <c r="AU52" s="19">
        <v>0</v>
      </c>
      <c r="AV52" s="4">
        <v>0</v>
      </c>
      <c r="AW52" s="4">
        <v>0</v>
      </c>
      <c r="AX52" s="4">
        <v>0</v>
      </c>
      <c r="AY52" s="4">
        <v>0</v>
      </c>
      <c r="AZ52" s="4">
        <v>0</v>
      </c>
      <c r="BA52" s="4">
        <v>0</v>
      </c>
      <c r="BB52" s="4">
        <v>0</v>
      </c>
      <c r="BC52" s="4">
        <v>0</v>
      </c>
      <c r="BD52" s="4">
        <v>0</v>
      </c>
      <c r="BE52" s="4">
        <v>0</v>
      </c>
      <c r="BF52" s="4">
        <v>0</v>
      </c>
      <c r="BG52" s="4">
        <v>0</v>
      </c>
      <c r="BH52" s="4">
        <v>0</v>
      </c>
      <c r="BI52" s="4">
        <v>0</v>
      </c>
      <c r="BJ52" s="4">
        <v>0</v>
      </c>
      <c r="BK52" s="4">
        <v>0</v>
      </c>
      <c r="BL52" s="4">
        <v>0</v>
      </c>
      <c r="BM52" s="4">
        <v>0</v>
      </c>
      <c r="BN52" s="19">
        <v>0</v>
      </c>
      <c r="BO52" s="19">
        <v>0</v>
      </c>
    </row>
    <row r="53" spans="1:67" ht="20" customHeight="1" x14ac:dyDescent="0.15">
      <c r="A53" s="78">
        <v>42700</v>
      </c>
      <c r="B53" s="78">
        <v>42698</v>
      </c>
      <c r="C53" s="11">
        <v>47</v>
      </c>
      <c r="D53" s="117">
        <v>668652</v>
      </c>
      <c r="E53" s="117">
        <v>257985</v>
      </c>
      <c r="F53" s="117">
        <v>71129.399999999994</v>
      </c>
      <c r="G53" s="117">
        <v>51680</v>
      </c>
      <c r="H53" s="4">
        <v>0</v>
      </c>
      <c r="I53" s="4">
        <v>0</v>
      </c>
      <c r="J53" s="4">
        <v>0</v>
      </c>
      <c r="K53" s="117">
        <v>104</v>
      </c>
      <c r="L53" s="117">
        <v>519</v>
      </c>
      <c r="M53" s="19">
        <f t="shared" si="0"/>
        <v>1050069.3999999999</v>
      </c>
      <c r="N53" s="117">
        <v>617246</v>
      </c>
      <c r="O53" s="117">
        <v>98.077672000000007</v>
      </c>
      <c r="P53" s="117">
        <v>254752</v>
      </c>
      <c r="Q53" s="117">
        <v>103.429562</v>
      </c>
      <c r="R53" s="117">
        <v>58205</v>
      </c>
      <c r="S53" s="117">
        <v>116.157646</v>
      </c>
      <c r="T53" s="117">
        <v>48754</v>
      </c>
      <c r="U53" s="117">
        <v>109.787525</v>
      </c>
      <c r="V53" s="4">
        <v>0</v>
      </c>
      <c r="W53" s="4">
        <v>0</v>
      </c>
      <c r="X53" s="4">
        <v>0</v>
      </c>
      <c r="Y53" s="4">
        <v>0</v>
      </c>
      <c r="Z53" s="4">
        <v>0</v>
      </c>
      <c r="AA53" s="4">
        <v>0</v>
      </c>
      <c r="AB53" s="4">
        <v>0</v>
      </c>
      <c r="AC53" s="4">
        <v>0</v>
      </c>
      <c r="AD53" s="117">
        <v>519</v>
      </c>
      <c r="AE53" s="117">
        <v>100</v>
      </c>
      <c r="AF53" s="19">
        <f t="shared" si="3"/>
        <v>979476</v>
      </c>
      <c r="AG53" s="19">
        <f t="shared" si="4"/>
        <v>101.12792481818443</v>
      </c>
      <c r="AI53" s="78">
        <v>42329</v>
      </c>
      <c r="AJ53" s="78">
        <v>42327</v>
      </c>
      <c r="AK53" s="11">
        <v>47</v>
      </c>
      <c r="AL53" s="4">
        <v>1021564.1</v>
      </c>
      <c r="AM53" s="4">
        <v>433256.8</v>
      </c>
      <c r="AN53" s="4">
        <v>67814.5</v>
      </c>
      <c r="AO53" s="4">
        <v>60628</v>
      </c>
      <c r="AP53" s="4">
        <v>0</v>
      </c>
      <c r="AQ53" s="4">
        <v>0</v>
      </c>
      <c r="AR53" s="4">
        <v>0</v>
      </c>
      <c r="AS53" s="4">
        <v>0</v>
      </c>
      <c r="AT53" s="4">
        <v>0</v>
      </c>
      <c r="AU53" s="19">
        <v>1583263.4</v>
      </c>
      <c r="AV53" s="4">
        <v>944379.1</v>
      </c>
      <c r="AW53" s="4">
        <v>69.866538000000006</v>
      </c>
      <c r="AX53" s="4">
        <v>372242.3</v>
      </c>
      <c r="AY53" s="4">
        <v>80.092951999999997</v>
      </c>
      <c r="AZ53" s="4">
        <v>58590.5</v>
      </c>
      <c r="BA53" s="4">
        <v>105.181889</v>
      </c>
      <c r="BB53" s="4">
        <v>55511</v>
      </c>
      <c r="BC53" s="4">
        <v>86.824466999999999</v>
      </c>
      <c r="BD53" s="4">
        <v>0</v>
      </c>
      <c r="BE53" s="4">
        <v>0</v>
      </c>
      <c r="BF53" s="4">
        <v>0</v>
      </c>
      <c r="BG53" s="4">
        <v>0</v>
      </c>
      <c r="BH53" s="4">
        <v>0</v>
      </c>
      <c r="BI53" s="4">
        <v>0</v>
      </c>
      <c r="BJ53" s="4">
        <v>0</v>
      </c>
      <c r="BK53" s="4">
        <v>0</v>
      </c>
      <c r="BL53" s="4">
        <v>0</v>
      </c>
      <c r="BM53" s="4">
        <v>0</v>
      </c>
      <c r="BN53" s="19">
        <v>1430722.9</v>
      </c>
      <c r="BO53" s="19">
        <v>74.631401648716817</v>
      </c>
    </row>
    <row r="54" spans="1:67" ht="20" customHeight="1" x14ac:dyDescent="0.15">
      <c r="A54" s="78">
        <v>42707</v>
      </c>
      <c r="B54" s="78">
        <v>42705</v>
      </c>
      <c r="C54" s="11">
        <v>48</v>
      </c>
      <c r="D54" s="120">
        <v>599296</v>
      </c>
      <c r="E54" s="120">
        <v>276348</v>
      </c>
      <c r="F54" s="120">
        <v>74233.399999999994</v>
      </c>
      <c r="G54" s="120">
        <v>46232</v>
      </c>
      <c r="H54" s="4">
        <v>0</v>
      </c>
      <c r="I54" s="4">
        <v>0</v>
      </c>
      <c r="J54" s="4">
        <v>0</v>
      </c>
      <c r="K54" s="120">
        <v>103</v>
      </c>
      <c r="L54" s="120">
        <v>519</v>
      </c>
      <c r="M54" s="19">
        <f t="shared" si="0"/>
        <v>996731.4</v>
      </c>
      <c r="N54" s="120">
        <v>585279</v>
      </c>
      <c r="O54" s="120">
        <v>100.75420200000001</v>
      </c>
      <c r="P54" s="120">
        <v>263484</v>
      </c>
      <c r="Q54" s="120">
        <v>103.787865</v>
      </c>
      <c r="R54" s="120">
        <v>61447.8</v>
      </c>
      <c r="S54" s="120">
        <v>114.938767</v>
      </c>
      <c r="T54" s="120">
        <v>35280</v>
      </c>
      <c r="U54" s="120">
        <v>106.334467</v>
      </c>
      <c r="V54" s="4">
        <v>0</v>
      </c>
      <c r="W54" s="4">
        <v>0</v>
      </c>
      <c r="X54" s="4">
        <v>0</v>
      </c>
      <c r="Y54" s="4">
        <v>0</v>
      </c>
      <c r="Z54" s="4">
        <v>0</v>
      </c>
      <c r="AA54" s="4">
        <v>0</v>
      </c>
      <c r="AB54" s="120">
        <v>103</v>
      </c>
      <c r="AC54" s="120">
        <v>212</v>
      </c>
      <c r="AD54" s="120">
        <v>519</v>
      </c>
      <c r="AE54" s="120">
        <v>103.333333</v>
      </c>
      <c r="AF54" s="19">
        <f t="shared" ref="AF54:AF57" si="5">N54+P54+R54+T54+X54+Z54+AB54+AD54</f>
        <v>946112.8</v>
      </c>
      <c r="AG54" s="19">
        <f t="shared" ref="AG54:AG57" si="6">(N54*O54+P54*Q54+R54*S54+T54*U54+X54*Y54+Z54*AA54+AB54*AC54+AD54*AE54)/AF54</f>
        <v>102.74191489267199</v>
      </c>
      <c r="AI54" s="78">
        <v>42336</v>
      </c>
      <c r="AJ54" s="78">
        <v>42334</v>
      </c>
      <c r="AK54" s="11">
        <v>48</v>
      </c>
      <c r="AL54" s="4">
        <v>1052418</v>
      </c>
      <c r="AM54" s="4">
        <v>478572</v>
      </c>
      <c r="AN54" s="4">
        <v>86476.5</v>
      </c>
      <c r="AO54" s="4">
        <v>76067</v>
      </c>
      <c r="AP54" s="4">
        <v>0</v>
      </c>
      <c r="AQ54" s="4">
        <v>0</v>
      </c>
      <c r="AR54" s="4">
        <v>0</v>
      </c>
      <c r="AS54" s="4">
        <v>0</v>
      </c>
      <c r="AT54" s="4">
        <v>0</v>
      </c>
      <c r="AU54" s="19">
        <v>1693533.5</v>
      </c>
      <c r="AV54" s="4">
        <v>1001311</v>
      </c>
      <c r="AW54" s="4">
        <v>71.451594</v>
      </c>
      <c r="AX54" s="4">
        <v>444061</v>
      </c>
      <c r="AY54" s="4">
        <v>81.914880999999994</v>
      </c>
      <c r="AZ54" s="4">
        <v>83378.5</v>
      </c>
      <c r="BA54" s="4">
        <v>109.536163</v>
      </c>
      <c r="BB54" s="4">
        <v>67245</v>
      </c>
      <c r="BC54" s="4">
        <v>93.841712999999999</v>
      </c>
      <c r="BD54" s="4">
        <v>0</v>
      </c>
      <c r="BE54" s="4">
        <v>0</v>
      </c>
      <c r="BF54" s="4">
        <v>0</v>
      </c>
      <c r="BG54" s="4">
        <v>0</v>
      </c>
      <c r="BH54" s="4">
        <v>0</v>
      </c>
      <c r="BI54" s="4">
        <v>0</v>
      </c>
      <c r="BJ54" s="4">
        <v>0</v>
      </c>
      <c r="BK54" s="4">
        <v>0</v>
      </c>
      <c r="BL54" s="4">
        <v>0</v>
      </c>
      <c r="BM54" s="4">
        <v>0</v>
      </c>
      <c r="BN54" s="19">
        <v>1595995.5</v>
      </c>
      <c r="BO54" s="19">
        <v>77.295843233176726</v>
      </c>
    </row>
    <row r="55" spans="1:67" ht="20" customHeight="1" x14ac:dyDescent="0.15">
      <c r="A55" s="78">
        <v>42714</v>
      </c>
      <c r="B55" s="78">
        <v>42712</v>
      </c>
      <c r="C55" s="30">
        <v>49</v>
      </c>
      <c r="D55" s="122">
        <v>553861</v>
      </c>
      <c r="E55" s="122">
        <v>272996</v>
      </c>
      <c r="F55" s="122">
        <v>69884.600000000006</v>
      </c>
      <c r="G55" s="122">
        <v>43031</v>
      </c>
      <c r="H55" s="4">
        <v>0</v>
      </c>
      <c r="I55" s="4">
        <v>0</v>
      </c>
      <c r="J55" s="4">
        <v>0</v>
      </c>
      <c r="K55" s="122">
        <v>103</v>
      </c>
      <c r="L55" s="122">
        <v>519</v>
      </c>
      <c r="M55" s="19">
        <f t="shared" si="0"/>
        <v>940394.6</v>
      </c>
      <c r="N55" s="122">
        <v>540451</v>
      </c>
      <c r="O55" s="122">
        <v>102.91827000000001</v>
      </c>
      <c r="P55" s="122">
        <v>252699</v>
      </c>
      <c r="Q55" s="122">
        <v>104.78727600000001</v>
      </c>
      <c r="R55" s="122">
        <v>59751</v>
      </c>
      <c r="S55" s="122">
        <v>116.322397</v>
      </c>
      <c r="T55" s="122">
        <v>35214</v>
      </c>
      <c r="U55" s="122">
        <v>110.376497</v>
      </c>
      <c r="V55" s="4">
        <v>0</v>
      </c>
      <c r="W55" s="4">
        <v>0</v>
      </c>
      <c r="X55" s="4">
        <v>0</v>
      </c>
      <c r="Y55" s="4">
        <v>0</v>
      </c>
      <c r="Z55" s="4">
        <v>0</v>
      </c>
      <c r="AA55" s="4">
        <v>0</v>
      </c>
      <c r="AB55" s="122">
        <v>103</v>
      </c>
      <c r="AC55" s="122">
        <v>205</v>
      </c>
      <c r="AD55" s="122">
        <v>519</v>
      </c>
      <c r="AE55" s="122">
        <v>105.66666600000001</v>
      </c>
      <c r="AF55" s="19">
        <f t="shared" si="5"/>
        <v>888737</v>
      </c>
      <c r="AG55" s="19">
        <f t="shared" si="6"/>
        <v>104.6598209659922</v>
      </c>
      <c r="AI55" s="78">
        <v>42343</v>
      </c>
      <c r="AJ55" s="78">
        <v>42341</v>
      </c>
      <c r="AK55" s="30">
        <v>49</v>
      </c>
      <c r="AL55" s="4">
        <v>744697</v>
      </c>
      <c r="AM55" s="4">
        <v>346535</v>
      </c>
      <c r="AN55" s="4">
        <v>58345.5</v>
      </c>
      <c r="AO55" s="4">
        <v>47048</v>
      </c>
      <c r="AP55" s="4">
        <v>0</v>
      </c>
      <c r="AQ55" s="4">
        <v>0</v>
      </c>
      <c r="AR55" s="4">
        <v>0</v>
      </c>
      <c r="AS55" s="4">
        <v>0</v>
      </c>
      <c r="AT55" s="4">
        <v>0</v>
      </c>
      <c r="AU55" s="19">
        <v>1196625.5</v>
      </c>
      <c r="AV55" s="4">
        <v>676818</v>
      </c>
      <c r="AW55" s="4">
        <v>74.755313000000001</v>
      </c>
      <c r="AX55" s="4">
        <v>316879</v>
      </c>
      <c r="AY55" s="4">
        <v>85.598078000000001</v>
      </c>
      <c r="AZ55" s="4">
        <v>54833.5</v>
      </c>
      <c r="BA55" s="4">
        <v>111.482761</v>
      </c>
      <c r="BB55" s="4">
        <v>37336</v>
      </c>
      <c r="BC55" s="4">
        <v>91.491054000000005</v>
      </c>
      <c r="BD55" s="4">
        <v>0</v>
      </c>
      <c r="BE55" s="4">
        <v>0</v>
      </c>
      <c r="BF55" s="4">
        <v>0</v>
      </c>
      <c r="BG55" s="4">
        <v>0</v>
      </c>
      <c r="BH55" s="4">
        <v>0</v>
      </c>
      <c r="BI55" s="4">
        <v>0</v>
      </c>
      <c r="BJ55" s="4">
        <v>0</v>
      </c>
      <c r="BK55" s="4">
        <v>0</v>
      </c>
      <c r="BL55" s="4">
        <v>0</v>
      </c>
      <c r="BM55" s="4">
        <v>0</v>
      </c>
      <c r="BN55" s="19">
        <v>1085866.5</v>
      </c>
      <c r="BO55" s="19">
        <v>80.349540905842019</v>
      </c>
    </row>
    <row r="56" spans="1:67" ht="20" customHeight="1" x14ac:dyDescent="0.15">
      <c r="A56" s="78">
        <v>42721</v>
      </c>
      <c r="B56" s="78">
        <v>42719</v>
      </c>
      <c r="C56" s="3">
        <v>50</v>
      </c>
      <c r="D56" s="123">
        <v>513207</v>
      </c>
      <c r="E56" s="123">
        <v>257131</v>
      </c>
      <c r="F56" s="123">
        <v>77116.399999999994</v>
      </c>
      <c r="G56" s="123">
        <v>52729</v>
      </c>
      <c r="H56" s="4">
        <v>0</v>
      </c>
      <c r="I56" s="4">
        <v>0</v>
      </c>
      <c r="J56" s="4">
        <v>0</v>
      </c>
      <c r="K56" s="123">
        <v>104</v>
      </c>
      <c r="L56" s="123">
        <v>346</v>
      </c>
      <c r="M56" s="19">
        <f t="shared" si="0"/>
        <v>900633.4</v>
      </c>
      <c r="N56" s="123">
        <v>469009</v>
      </c>
      <c r="O56" s="123">
        <v>103.742842</v>
      </c>
      <c r="P56" s="123">
        <v>240750</v>
      </c>
      <c r="Q56" s="123">
        <v>106.613129</v>
      </c>
      <c r="R56" s="123">
        <v>52655</v>
      </c>
      <c r="S56" s="123">
        <v>118.51422599999999</v>
      </c>
      <c r="T56" s="123">
        <v>38674</v>
      </c>
      <c r="U56" s="123">
        <v>109.53258</v>
      </c>
      <c r="V56" s="4">
        <v>0</v>
      </c>
      <c r="W56" s="4">
        <v>0</v>
      </c>
      <c r="X56" s="4">
        <v>0</v>
      </c>
      <c r="Y56" s="4">
        <v>0</v>
      </c>
      <c r="Z56" s="4">
        <v>0</v>
      </c>
      <c r="AA56" s="4">
        <v>0</v>
      </c>
      <c r="AB56" s="4">
        <v>0</v>
      </c>
      <c r="AC56" s="4">
        <v>0</v>
      </c>
      <c r="AD56" s="123">
        <v>346</v>
      </c>
      <c r="AE56" s="123">
        <v>104.5</v>
      </c>
      <c r="AF56" s="58">
        <f t="shared" si="5"/>
        <v>801434</v>
      </c>
      <c r="AG56" s="58">
        <f t="shared" si="6"/>
        <v>105.85528435189671</v>
      </c>
      <c r="AI56" s="78">
        <v>42350</v>
      </c>
      <c r="AJ56" s="78">
        <v>42348</v>
      </c>
      <c r="AK56" s="11">
        <v>50</v>
      </c>
      <c r="AL56" s="4">
        <v>674884</v>
      </c>
      <c r="AM56" s="4">
        <v>313657</v>
      </c>
      <c r="AN56" s="4">
        <v>53213.5</v>
      </c>
      <c r="AO56" s="4">
        <v>53685</v>
      </c>
      <c r="AP56" s="4">
        <v>0</v>
      </c>
      <c r="AQ56" s="4">
        <v>0</v>
      </c>
      <c r="AR56" s="4">
        <v>0</v>
      </c>
      <c r="AS56" s="4">
        <v>0</v>
      </c>
      <c r="AT56" s="4">
        <v>0</v>
      </c>
      <c r="AU56" s="19">
        <v>1095439.5</v>
      </c>
      <c r="AV56" s="4">
        <v>641139</v>
      </c>
      <c r="AW56" s="4">
        <v>77.612887000000001</v>
      </c>
      <c r="AX56" s="4">
        <v>291092</v>
      </c>
      <c r="AY56" s="4">
        <v>87.106044999999995</v>
      </c>
      <c r="AZ56" s="4">
        <v>48997.5</v>
      </c>
      <c r="BA56" s="4">
        <v>116.17953900000001</v>
      </c>
      <c r="BB56" s="4">
        <v>46108</v>
      </c>
      <c r="BC56" s="4">
        <v>86.772468000000003</v>
      </c>
      <c r="BD56" s="4">
        <v>0</v>
      </c>
      <c r="BE56" s="4">
        <v>0</v>
      </c>
      <c r="BF56" s="4">
        <v>0</v>
      </c>
      <c r="BG56" s="4">
        <v>0</v>
      </c>
      <c r="BH56" s="4">
        <v>0</v>
      </c>
      <c r="BI56" s="4">
        <v>0</v>
      </c>
      <c r="BJ56" s="4">
        <v>0</v>
      </c>
      <c r="BK56" s="4">
        <v>0</v>
      </c>
      <c r="BL56" s="4">
        <v>0</v>
      </c>
      <c r="BM56" s="4">
        <v>0</v>
      </c>
      <c r="BN56" s="58">
        <v>1027336.5</v>
      </c>
      <c r="BO56" s="58">
        <v>82.553217496048745</v>
      </c>
    </row>
    <row r="57" spans="1:67" ht="20" customHeight="1" x14ac:dyDescent="0.15">
      <c r="A57" s="78">
        <v>42728</v>
      </c>
      <c r="B57" s="78">
        <v>42726</v>
      </c>
      <c r="C57" s="11">
        <v>51</v>
      </c>
      <c r="D57" s="125">
        <v>477501</v>
      </c>
      <c r="E57" s="125">
        <v>249360</v>
      </c>
      <c r="F57" s="125">
        <v>51490.400000000001</v>
      </c>
      <c r="G57" s="125">
        <v>36922</v>
      </c>
      <c r="H57" s="4">
        <v>0</v>
      </c>
      <c r="I57" s="4">
        <v>0</v>
      </c>
      <c r="J57" s="4">
        <v>0</v>
      </c>
      <c r="K57" s="125">
        <v>208</v>
      </c>
      <c r="L57" s="125">
        <v>346</v>
      </c>
      <c r="M57" s="19">
        <f t="shared" si="0"/>
        <v>815827.4</v>
      </c>
      <c r="N57" s="125">
        <v>451848</v>
      </c>
      <c r="O57" s="125">
        <v>106.07257300000001</v>
      </c>
      <c r="P57" s="125">
        <v>238417</v>
      </c>
      <c r="Q57" s="125">
        <v>107.239437</v>
      </c>
      <c r="R57" s="125">
        <v>44095.8</v>
      </c>
      <c r="S57" s="125">
        <v>120.501802</v>
      </c>
      <c r="T57" s="125">
        <v>33014</v>
      </c>
      <c r="U57" s="125">
        <v>112.009541</v>
      </c>
      <c r="V57" s="4">
        <v>0</v>
      </c>
      <c r="W57" s="4">
        <v>0</v>
      </c>
      <c r="X57" s="4">
        <v>0</v>
      </c>
      <c r="Y57" s="4">
        <v>0</v>
      </c>
      <c r="Z57" s="4">
        <v>0</v>
      </c>
      <c r="AA57" s="4">
        <v>0</v>
      </c>
      <c r="AB57" s="125">
        <v>208</v>
      </c>
      <c r="AC57" s="125">
        <v>210</v>
      </c>
      <c r="AD57" s="125">
        <v>346</v>
      </c>
      <c r="AE57" s="125">
        <v>104.5</v>
      </c>
      <c r="AF57" s="58">
        <f t="shared" si="5"/>
        <v>767928.8</v>
      </c>
      <c r="AG57" s="58">
        <f t="shared" si="6"/>
        <v>107.54607479669805</v>
      </c>
      <c r="AI57" s="78">
        <v>42357</v>
      </c>
      <c r="AJ57" s="78">
        <v>42355</v>
      </c>
      <c r="AK57" s="11">
        <v>51</v>
      </c>
      <c r="AL57" s="4">
        <v>727528</v>
      </c>
      <c r="AM57" s="4">
        <v>342387</v>
      </c>
      <c r="AN57" s="4">
        <v>64825.5</v>
      </c>
      <c r="AO57" s="4">
        <v>60819</v>
      </c>
      <c r="AP57" s="4">
        <v>0</v>
      </c>
      <c r="AQ57" s="4">
        <v>0</v>
      </c>
      <c r="AR57" s="4">
        <v>0</v>
      </c>
      <c r="AS57" s="4">
        <v>0</v>
      </c>
      <c r="AT57" s="4">
        <v>0</v>
      </c>
      <c r="AU57" s="19">
        <v>1195559.5</v>
      </c>
      <c r="AV57" s="4">
        <v>690515</v>
      </c>
      <c r="AW57" s="4">
        <v>80.137252000000004</v>
      </c>
      <c r="AX57" s="4">
        <v>310597</v>
      </c>
      <c r="AY57" s="4">
        <v>85.769088999999994</v>
      </c>
      <c r="AZ57" s="4">
        <v>56951</v>
      </c>
      <c r="BA57" s="4">
        <v>114.040947</v>
      </c>
      <c r="BB57" s="4">
        <v>48495</v>
      </c>
      <c r="BC57" s="4">
        <v>88.367934000000005</v>
      </c>
      <c r="BD57" s="4">
        <v>0</v>
      </c>
      <c r="BE57" s="4">
        <v>0</v>
      </c>
      <c r="BF57" s="4">
        <v>0</v>
      </c>
      <c r="BG57" s="4">
        <v>0</v>
      </c>
      <c r="BH57" s="4">
        <v>0</v>
      </c>
      <c r="BI57" s="4">
        <v>0</v>
      </c>
      <c r="BJ57" s="4">
        <v>0</v>
      </c>
      <c r="BK57" s="4">
        <v>0</v>
      </c>
      <c r="BL57" s="4">
        <v>0</v>
      </c>
      <c r="BM57" s="4">
        <v>0</v>
      </c>
      <c r="BN57" s="58">
        <v>1106558</v>
      </c>
      <c r="BO57" s="58">
        <v>83.823663317096802</v>
      </c>
    </row>
    <row r="58" spans="1:67" ht="20" customHeight="1" x14ac:dyDescent="0.15">
      <c r="A58" s="78">
        <v>42735</v>
      </c>
      <c r="B58" s="78"/>
      <c r="C58" s="65">
        <v>52</v>
      </c>
      <c r="D58" s="4">
        <v>0</v>
      </c>
      <c r="E58" s="4">
        <v>0</v>
      </c>
      <c r="F58" s="4">
        <v>0</v>
      </c>
      <c r="G58" s="4">
        <v>0</v>
      </c>
      <c r="H58" s="4">
        <v>0</v>
      </c>
      <c r="I58" s="4">
        <v>0</v>
      </c>
      <c r="J58" s="4">
        <v>0</v>
      </c>
      <c r="K58" s="4">
        <v>0</v>
      </c>
      <c r="L58" s="4">
        <v>0</v>
      </c>
      <c r="M58" s="19">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58">
        <v>0</v>
      </c>
      <c r="AG58" s="58">
        <v>0</v>
      </c>
      <c r="AI58" s="78">
        <v>42364</v>
      </c>
      <c r="AJ58" s="78">
        <v>42361</v>
      </c>
      <c r="AK58" s="65">
        <v>52</v>
      </c>
      <c r="AL58" s="4">
        <v>631270</v>
      </c>
      <c r="AM58" s="4">
        <v>309756</v>
      </c>
      <c r="AN58" s="4">
        <v>52562</v>
      </c>
      <c r="AO58" s="4">
        <v>46149</v>
      </c>
      <c r="AP58" s="4">
        <v>0</v>
      </c>
      <c r="AQ58" s="4">
        <v>0</v>
      </c>
      <c r="AR58" s="4">
        <v>0</v>
      </c>
      <c r="AS58" s="4">
        <v>0</v>
      </c>
      <c r="AT58" s="4">
        <v>0</v>
      </c>
      <c r="AU58" s="19">
        <v>1039737</v>
      </c>
      <c r="AV58" s="4">
        <v>605253</v>
      </c>
      <c r="AW58" s="4">
        <v>81.025620000000004</v>
      </c>
      <c r="AX58" s="4">
        <v>273868</v>
      </c>
      <c r="AY58" s="4">
        <v>86.544918999999993</v>
      </c>
      <c r="AZ58" s="4">
        <v>47975.5</v>
      </c>
      <c r="BA58" s="4">
        <v>107.518097</v>
      </c>
      <c r="BB58" s="4">
        <v>38067</v>
      </c>
      <c r="BC58" s="4">
        <v>101.06344</v>
      </c>
      <c r="BD58" s="4">
        <v>0</v>
      </c>
      <c r="BE58" s="4">
        <v>0</v>
      </c>
      <c r="BF58" s="4">
        <v>0</v>
      </c>
      <c r="BG58" s="4">
        <v>0</v>
      </c>
      <c r="BH58" s="4">
        <v>0</v>
      </c>
      <c r="BI58" s="4">
        <v>0</v>
      </c>
      <c r="BJ58" s="4">
        <v>0</v>
      </c>
      <c r="BK58" s="4">
        <v>0</v>
      </c>
      <c r="BL58" s="4">
        <v>0</v>
      </c>
      <c r="BM58" s="4">
        <v>0</v>
      </c>
      <c r="BN58" s="58">
        <v>965163.5</v>
      </c>
      <c r="BO58" s="58">
        <v>84.698913595111605</v>
      </c>
    </row>
    <row r="59" spans="1:67" x14ac:dyDescent="0.15">
      <c r="A59" s="78"/>
      <c r="B59" s="1"/>
      <c r="C59" s="85"/>
      <c r="D59" s="4"/>
      <c r="E59" s="4"/>
      <c r="F59" s="4"/>
      <c r="G59" s="4"/>
      <c r="H59" s="4"/>
      <c r="I59" s="4"/>
      <c r="J59" s="4"/>
      <c r="K59" s="4"/>
      <c r="L59" s="4"/>
      <c r="M59" s="58"/>
      <c r="N59" s="4"/>
      <c r="O59" s="4"/>
      <c r="P59" s="4"/>
      <c r="Q59" s="4"/>
      <c r="R59" s="4"/>
      <c r="S59" s="4"/>
      <c r="T59" s="4"/>
      <c r="U59" s="4"/>
      <c r="V59" s="4"/>
      <c r="W59" s="4"/>
      <c r="X59" s="4"/>
      <c r="Y59" s="4"/>
      <c r="Z59" s="4"/>
      <c r="AA59" s="4"/>
      <c r="AB59" s="4"/>
      <c r="AC59" s="4"/>
      <c r="AD59" s="4"/>
      <c r="AE59" s="4"/>
      <c r="AF59" s="58"/>
      <c r="AG59" s="58"/>
      <c r="AI59" s="78">
        <v>42371</v>
      </c>
      <c r="AJ59" s="1"/>
      <c r="AK59" s="85">
        <v>53</v>
      </c>
      <c r="AL59" s="4">
        <v>0</v>
      </c>
      <c r="AM59" s="4">
        <v>0</v>
      </c>
      <c r="AN59" s="4">
        <v>0</v>
      </c>
      <c r="AO59" s="4">
        <v>0</v>
      </c>
      <c r="AP59" s="4">
        <v>0</v>
      </c>
      <c r="AQ59" s="4">
        <v>0</v>
      </c>
      <c r="AR59" s="4">
        <v>0</v>
      </c>
      <c r="AS59" s="4">
        <v>0</v>
      </c>
      <c r="AT59" s="4">
        <v>0</v>
      </c>
      <c r="AU59" s="58">
        <v>0</v>
      </c>
      <c r="AV59" s="4">
        <v>0</v>
      </c>
      <c r="AW59" s="4">
        <v>0</v>
      </c>
      <c r="AX59" s="4">
        <v>0</v>
      </c>
      <c r="AY59" s="4">
        <v>0</v>
      </c>
      <c r="AZ59" s="4">
        <v>0</v>
      </c>
      <c r="BA59" s="4"/>
      <c r="BB59" s="4">
        <v>0</v>
      </c>
      <c r="BC59" s="4">
        <v>0</v>
      </c>
      <c r="BD59" s="4">
        <v>0</v>
      </c>
      <c r="BE59" s="4">
        <v>0</v>
      </c>
      <c r="BF59" s="4">
        <v>0</v>
      </c>
      <c r="BG59" s="4">
        <v>0</v>
      </c>
      <c r="BH59" s="4">
        <v>0</v>
      </c>
      <c r="BI59" s="4">
        <v>0</v>
      </c>
      <c r="BJ59" s="4">
        <v>0</v>
      </c>
      <c r="BK59" s="4">
        <v>0</v>
      </c>
      <c r="BL59" s="4">
        <v>0</v>
      </c>
      <c r="BM59" s="4">
        <v>0</v>
      </c>
      <c r="BN59" s="58">
        <v>0</v>
      </c>
      <c r="BO59" s="58">
        <v>0</v>
      </c>
    </row>
    <row r="60" spans="1:67" ht="15" x14ac:dyDescent="0.2">
      <c r="AF60" s="68"/>
    </row>
  </sheetData>
  <mergeCells count="31">
    <mergeCell ref="B2:AA2"/>
    <mergeCell ref="AV3:BO3"/>
    <mergeCell ref="N3:AG3"/>
    <mergeCell ref="AL3:AU3"/>
    <mergeCell ref="AJ2:BI2"/>
    <mergeCell ref="D3:M3"/>
    <mergeCell ref="BH4:BI4"/>
    <mergeCell ref="T4:U4"/>
    <mergeCell ref="BL4:BM4"/>
    <mergeCell ref="P4:Q4"/>
    <mergeCell ref="AX4:AY4"/>
    <mergeCell ref="R4:S4"/>
    <mergeCell ref="BF4:BG4"/>
    <mergeCell ref="BJ4:BK4"/>
    <mergeCell ref="BD4:BE4"/>
    <mergeCell ref="BB4:BC4"/>
    <mergeCell ref="AD4:AE4"/>
    <mergeCell ref="AZ4:BA4"/>
    <mergeCell ref="Z4:AA4"/>
    <mergeCell ref="AI3:AI5"/>
    <mergeCell ref="AV4:AW4"/>
    <mergeCell ref="A3:A5"/>
    <mergeCell ref="AJ3:AJ5"/>
    <mergeCell ref="AK3:AK5"/>
    <mergeCell ref="B3:B5"/>
    <mergeCell ref="C3:C5"/>
    <mergeCell ref="AB4:AC4"/>
    <mergeCell ref="X4:Y4"/>
    <mergeCell ref="N4:O4"/>
    <mergeCell ref="V4:W4"/>
    <mergeCell ref="M4:M5"/>
  </mergeCells>
  <phoneticPr fontId="6"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R60"/>
  <sheetViews>
    <sheetView topLeftCell="A43" workbookViewId="0">
      <selection activeCell="AH58" sqref="AH58"/>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7" width="10.5" style="7" bestFit="1" customWidth="1"/>
    <col min="8" max="8" width="12.1640625" style="7" bestFit="1" customWidth="1"/>
    <col min="9" max="10" width="10.5" style="7" customWidth="1"/>
    <col min="11" max="12" width="11.1640625" style="7" bestFit="1" customWidth="1"/>
    <col min="13" max="13" width="10.5" style="7" customWidth="1"/>
    <col min="14" max="14" width="10.33203125" style="7" bestFit="1" customWidth="1"/>
    <col min="15" max="15" width="9.33203125" style="7" bestFit="1" customWidth="1"/>
    <col min="16" max="16" width="10.1640625" style="7" bestFit="1" customWidth="1"/>
    <col min="17" max="21" width="9.33203125" style="7" bestFit="1" customWidth="1"/>
    <col min="22" max="31" width="9.33203125" style="7" customWidth="1"/>
    <col min="32" max="32" width="11" style="7" bestFit="1" customWidth="1"/>
    <col min="33" max="33" width="9.6640625" style="7" bestFit="1" customWidth="1"/>
    <col min="35" max="35" width="9.6640625" bestFit="1" customWidth="1"/>
    <col min="36" max="36" width="10.83203125" style="22" customWidth="1"/>
    <col min="37" max="37" width="9.1640625" style="18"/>
    <col min="38" max="39" width="9.5" bestFit="1" customWidth="1"/>
    <col min="40" max="41" width="9.33203125" bestFit="1" customWidth="1"/>
    <col min="42" max="44" width="9.33203125" customWidth="1"/>
    <col min="45" max="45" width="11.1640625" bestFit="1" customWidth="1"/>
    <col min="46" max="46" width="11.1640625" customWidth="1"/>
    <col min="47" max="47" width="10.5" bestFit="1" customWidth="1"/>
    <col min="48" max="48" width="9.5" bestFit="1" customWidth="1"/>
    <col min="49" max="49" width="9.33203125" bestFit="1" customWidth="1"/>
    <col min="50" max="50" width="9.5" bestFit="1" customWidth="1"/>
    <col min="51" max="55" width="9.33203125" bestFit="1" customWidth="1"/>
    <col min="56" max="57" width="9.33203125" customWidth="1"/>
    <col min="66" max="66" width="10.33203125" bestFit="1" customWidth="1"/>
    <col min="67" max="68" width="9.5" style="24" bestFit="1" customWidth="1"/>
    <col min="69" max="70" width="9.1640625" style="24"/>
  </cols>
  <sheetData>
    <row r="2" spans="1:69" ht="12.75" customHeight="1" x14ac:dyDescent="0.15">
      <c r="B2" s="137" t="s">
        <v>40</v>
      </c>
      <c r="C2" s="138"/>
      <c r="D2" s="138"/>
      <c r="E2" s="138"/>
      <c r="F2" s="138"/>
      <c r="G2" s="138"/>
      <c r="H2" s="138"/>
      <c r="I2" s="138"/>
      <c r="J2" s="138"/>
      <c r="K2" s="138"/>
      <c r="L2" s="138"/>
      <c r="M2" s="138"/>
      <c r="N2" s="139"/>
      <c r="O2" s="139"/>
      <c r="P2" s="139"/>
      <c r="Q2" s="139"/>
      <c r="R2" s="139"/>
      <c r="S2" s="139"/>
      <c r="T2" s="139"/>
      <c r="U2" s="139"/>
      <c r="V2" s="139"/>
      <c r="W2" s="139"/>
      <c r="X2" s="139"/>
      <c r="Y2" s="139"/>
      <c r="Z2" s="139"/>
      <c r="AA2" s="139"/>
      <c r="AB2" s="139"/>
      <c r="AC2" s="139"/>
      <c r="AD2" s="29"/>
      <c r="AE2" s="29"/>
      <c r="AF2" s="49"/>
      <c r="AG2" s="49"/>
      <c r="AJ2" s="137" t="s">
        <v>25</v>
      </c>
      <c r="AK2" s="138"/>
      <c r="AL2" s="138"/>
      <c r="AM2" s="138"/>
      <c r="AN2" s="138"/>
      <c r="AO2" s="138"/>
      <c r="AP2" s="138"/>
      <c r="AQ2" s="138"/>
      <c r="AR2" s="138"/>
      <c r="AS2" s="138"/>
      <c r="AT2" s="138"/>
      <c r="AU2" s="138"/>
      <c r="AV2" s="139"/>
      <c r="AW2" s="139"/>
      <c r="AX2" s="139"/>
      <c r="AY2" s="139"/>
      <c r="AZ2" s="139"/>
      <c r="BA2" s="139"/>
      <c r="BB2" s="139"/>
      <c r="BC2" s="139"/>
      <c r="BD2" s="139"/>
      <c r="BE2" s="139"/>
      <c r="BF2" s="139"/>
      <c r="BG2" s="139"/>
      <c r="BH2" s="139"/>
      <c r="BI2" s="139"/>
      <c r="BJ2" s="139"/>
      <c r="BK2" s="139"/>
      <c r="BL2" s="29"/>
      <c r="BM2" s="29"/>
    </row>
    <row r="3" spans="1:69" ht="33" customHeight="1" x14ac:dyDescent="0.15">
      <c r="A3" s="136" t="s">
        <v>14</v>
      </c>
      <c r="B3" s="136" t="s">
        <v>9</v>
      </c>
      <c r="C3" s="136" t="s">
        <v>30</v>
      </c>
      <c r="D3" s="141" t="s">
        <v>10</v>
      </c>
      <c r="E3" s="143"/>
      <c r="F3" s="143"/>
      <c r="G3" s="143"/>
      <c r="H3" s="143"/>
      <c r="I3" s="143"/>
      <c r="J3" s="143"/>
      <c r="K3" s="143"/>
      <c r="L3" s="143"/>
      <c r="M3" s="142"/>
      <c r="N3" s="140" t="s">
        <v>1</v>
      </c>
      <c r="O3" s="140"/>
      <c r="P3" s="140"/>
      <c r="Q3" s="140"/>
      <c r="R3" s="140"/>
      <c r="S3" s="140"/>
      <c r="T3" s="140"/>
      <c r="U3" s="140"/>
      <c r="V3" s="140"/>
      <c r="W3" s="140"/>
      <c r="X3" s="140"/>
      <c r="Y3" s="140"/>
      <c r="Z3" s="140"/>
      <c r="AA3" s="140"/>
      <c r="AB3" s="140"/>
      <c r="AC3" s="140"/>
      <c r="AD3" s="140"/>
      <c r="AE3" s="140"/>
      <c r="AF3" s="140"/>
      <c r="AG3" s="140"/>
      <c r="AI3" s="136" t="s">
        <v>14</v>
      </c>
      <c r="AJ3" s="154" t="s">
        <v>9</v>
      </c>
      <c r="AK3" s="136" t="s">
        <v>30</v>
      </c>
      <c r="AL3" s="146" t="s">
        <v>10</v>
      </c>
      <c r="AM3" s="147"/>
      <c r="AN3" s="147"/>
      <c r="AO3" s="147"/>
      <c r="AP3" s="147"/>
      <c r="AQ3" s="147"/>
      <c r="AR3" s="147"/>
      <c r="AS3" s="147"/>
      <c r="AT3" s="147"/>
      <c r="AU3" s="148"/>
      <c r="AV3" s="135" t="s">
        <v>1</v>
      </c>
      <c r="AW3" s="135"/>
      <c r="AX3" s="135"/>
      <c r="AY3" s="135"/>
      <c r="AZ3" s="135"/>
      <c r="BA3" s="135"/>
      <c r="BB3" s="135"/>
      <c r="BC3" s="135"/>
      <c r="BD3" s="135"/>
      <c r="BE3" s="135"/>
      <c r="BF3" s="135"/>
      <c r="BG3" s="135"/>
      <c r="BH3" s="135"/>
      <c r="BI3" s="135"/>
      <c r="BJ3" s="135"/>
      <c r="BK3" s="135"/>
      <c r="BL3" s="135"/>
      <c r="BM3" s="135"/>
      <c r="BN3" s="135"/>
      <c r="BO3" s="135"/>
    </row>
    <row r="4" spans="1:69" ht="33" customHeight="1" x14ac:dyDescent="0.15">
      <c r="A4" s="136"/>
      <c r="B4" s="136"/>
      <c r="C4" s="136"/>
      <c r="D4" s="52" t="s">
        <v>3</v>
      </c>
      <c r="E4" s="52" t="s">
        <v>4</v>
      </c>
      <c r="F4" s="52" t="s">
        <v>5</v>
      </c>
      <c r="G4" s="52" t="s">
        <v>6</v>
      </c>
      <c r="H4" s="52" t="s">
        <v>16</v>
      </c>
      <c r="I4" s="51" t="s">
        <v>7</v>
      </c>
      <c r="J4" s="51" t="s">
        <v>8</v>
      </c>
      <c r="K4" s="5" t="s">
        <v>13</v>
      </c>
      <c r="L4" s="5" t="s">
        <v>45</v>
      </c>
      <c r="M4" s="42"/>
      <c r="N4" s="140" t="s">
        <v>3</v>
      </c>
      <c r="O4" s="140"/>
      <c r="P4" s="140" t="s">
        <v>4</v>
      </c>
      <c r="Q4" s="140"/>
      <c r="R4" s="140" t="s">
        <v>5</v>
      </c>
      <c r="S4" s="140"/>
      <c r="T4" s="140" t="s">
        <v>6</v>
      </c>
      <c r="U4" s="140"/>
      <c r="V4" s="140" t="s">
        <v>16</v>
      </c>
      <c r="W4" s="140"/>
      <c r="X4" s="140" t="s">
        <v>7</v>
      </c>
      <c r="Y4" s="140"/>
      <c r="Z4" s="140" t="s">
        <v>8</v>
      </c>
      <c r="AA4" s="140"/>
      <c r="AB4" s="135" t="s">
        <v>13</v>
      </c>
      <c r="AC4" s="135"/>
      <c r="AD4" s="135" t="s">
        <v>45</v>
      </c>
      <c r="AE4" s="135"/>
      <c r="AF4" s="42"/>
      <c r="AG4" s="42"/>
      <c r="AI4" s="136"/>
      <c r="AJ4" s="154"/>
      <c r="AK4" s="136"/>
      <c r="AL4" s="2" t="s">
        <v>3</v>
      </c>
      <c r="AM4" s="2" t="s">
        <v>4</v>
      </c>
      <c r="AN4" s="2" t="s">
        <v>5</v>
      </c>
      <c r="AO4" s="2" t="s">
        <v>6</v>
      </c>
      <c r="AP4" s="52" t="s">
        <v>16</v>
      </c>
      <c r="AQ4" s="5" t="s">
        <v>7</v>
      </c>
      <c r="AR4" s="5" t="s">
        <v>8</v>
      </c>
      <c r="AS4" s="5" t="s">
        <v>13</v>
      </c>
      <c r="AT4" s="5" t="s">
        <v>45</v>
      </c>
      <c r="AU4" s="34"/>
      <c r="AV4" s="135" t="s">
        <v>3</v>
      </c>
      <c r="AW4" s="135"/>
      <c r="AX4" s="135" t="s">
        <v>4</v>
      </c>
      <c r="AY4" s="135"/>
      <c r="AZ4" s="135" t="s">
        <v>5</v>
      </c>
      <c r="BA4" s="135"/>
      <c r="BB4" s="135" t="s">
        <v>6</v>
      </c>
      <c r="BC4" s="135"/>
      <c r="BD4" s="140" t="s">
        <v>16</v>
      </c>
      <c r="BE4" s="140"/>
      <c r="BF4" s="135" t="s">
        <v>7</v>
      </c>
      <c r="BG4" s="135"/>
      <c r="BH4" s="135" t="s">
        <v>8</v>
      </c>
      <c r="BI4" s="135"/>
      <c r="BJ4" s="135" t="s">
        <v>13</v>
      </c>
      <c r="BK4" s="135"/>
      <c r="BL4" s="135" t="s">
        <v>45</v>
      </c>
      <c r="BM4" s="135"/>
      <c r="BN4" s="34"/>
      <c r="BO4" s="34"/>
    </row>
    <row r="5" spans="1:69" ht="29.25" customHeight="1" x14ac:dyDescent="0.15">
      <c r="A5" s="136"/>
      <c r="B5" s="136"/>
      <c r="C5" s="136"/>
      <c r="D5" s="51" t="s">
        <v>0</v>
      </c>
      <c r="E5" s="51" t="s">
        <v>0</v>
      </c>
      <c r="F5" s="51" t="s">
        <v>0</v>
      </c>
      <c r="G5" s="51" t="s">
        <v>0</v>
      </c>
      <c r="H5" s="51" t="s">
        <v>0</v>
      </c>
      <c r="I5" s="51" t="s">
        <v>0</v>
      </c>
      <c r="J5" s="51" t="s">
        <v>0</v>
      </c>
      <c r="K5" s="51" t="s">
        <v>0</v>
      </c>
      <c r="L5" s="51" t="s">
        <v>0</v>
      </c>
      <c r="M5" s="35" t="s">
        <v>35</v>
      </c>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36"/>
      <c r="AJ5" s="154"/>
      <c r="AK5" s="136"/>
      <c r="AL5" s="5" t="s">
        <v>0</v>
      </c>
      <c r="AM5" s="5" t="s">
        <v>0</v>
      </c>
      <c r="AN5" s="5" t="s">
        <v>0</v>
      </c>
      <c r="AO5" s="5" t="s">
        <v>0</v>
      </c>
      <c r="AP5" s="51" t="s">
        <v>0</v>
      </c>
      <c r="AQ5" s="5" t="s">
        <v>0</v>
      </c>
      <c r="AR5" s="5" t="s">
        <v>0</v>
      </c>
      <c r="AS5" s="5" t="s">
        <v>0</v>
      </c>
      <c r="AT5" s="5" t="s">
        <v>0</v>
      </c>
      <c r="AU5" s="35" t="s">
        <v>17</v>
      </c>
      <c r="AV5" s="5" t="s">
        <v>0</v>
      </c>
      <c r="AW5" s="5" t="s">
        <v>2</v>
      </c>
      <c r="AX5" s="5" t="s">
        <v>0</v>
      </c>
      <c r="AY5" s="5" t="s">
        <v>2</v>
      </c>
      <c r="AZ5" s="5" t="s">
        <v>0</v>
      </c>
      <c r="BA5" s="5" t="s">
        <v>2</v>
      </c>
      <c r="BB5" s="5" t="s">
        <v>0</v>
      </c>
      <c r="BC5" s="5" t="s">
        <v>2</v>
      </c>
      <c r="BD5" s="51" t="s">
        <v>0</v>
      </c>
      <c r="BE5" s="51" t="s">
        <v>2</v>
      </c>
      <c r="BF5" s="5" t="s">
        <v>0</v>
      </c>
      <c r="BG5" s="5" t="s">
        <v>2</v>
      </c>
      <c r="BH5" s="5" t="s">
        <v>0</v>
      </c>
      <c r="BI5" s="5" t="s">
        <v>2</v>
      </c>
      <c r="BJ5" s="5" t="s">
        <v>0</v>
      </c>
      <c r="BK5" s="5" t="s">
        <v>2</v>
      </c>
      <c r="BL5" s="5" t="s">
        <v>0</v>
      </c>
      <c r="BM5" s="5" t="s">
        <v>2</v>
      </c>
      <c r="BN5" s="35" t="s">
        <v>19</v>
      </c>
      <c r="BO5" s="35" t="s">
        <v>20</v>
      </c>
    </row>
    <row r="6" spans="1:69" ht="20" customHeight="1" x14ac:dyDescent="0.15">
      <c r="A6" s="21"/>
      <c r="B6" s="21"/>
      <c r="C6" s="3"/>
      <c r="D6" s="4"/>
      <c r="E6" s="4"/>
      <c r="F6" s="4"/>
      <c r="G6" s="4"/>
      <c r="H6" s="4"/>
      <c r="I6" s="4"/>
      <c r="J6" s="4"/>
      <c r="K6" s="4"/>
      <c r="L6" s="4"/>
      <c r="M6" s="19"/>
      <c r="N6" s="4"/>
      <c r="O6" s="4"/>
      <c r="P6" s="4"/>
      <c r="Q6" s="4"/>
      <c r="R6" s="4"/>
      <c r="S6" s="4"/>
      <c r="T6" s="4"/>
      <c r="U6" s="4"/>
      <c r="V6" s="4"/>
      <c r="W6" s="4"/>
      <c r="X6" s="4"/>
      <c r="Y6" s="4"/>
      <c r="Z6" s="4"/>
      <c r="AA6" s="4"/>
      <c r="AB6" s="4"/>
      <c r="AC6" s="4"/>
      <c r="AD6" s="4"/>
      <c r="AE6" s="4"/>
      <c r="AF6" s="19"/>
      <c r="AG6" s="19"/>
      <c r="AI6" s="17"/>
      <c r="AJ6" s="80"/>
      <c r="AK6" s="17"/>
      <c r="AL6" s="5"/>
      <c r="AM6" s="5"/>
      <c r="AN6" s="5"/>
      <c r="AO6" s="5"/>
      <c r="AP6" s="51"/>
      <c r="AQ6" s="5"/>
      <c r="AR6" s="5"/>
      <c r="AS6" s="5"/>
      <c r="AT6" s="90"/>
      <c r="AU6" s="35"/>
      <c r="AV6" s="5"/>
      <c r="AW6" s="5"/>
      <c r="AX6" s="5"/>
      <c r="AY6" s="5"/>
      <c r="AZ6" s="5"/>
      <c r="BA6" s="5"/>
      <c r="BB6" s="5"/>
      <c r="BC6" s="5"/>
      <c r="BD6" s="51"/>
      <c r="BE6" s="51"/>
      <c r="BF6" s="5"/>
      <c r="BG6" s="5"/>
      <c r="BH6" s="5"/>
      <c r="BI6" s="5"/>
      <c r="BJ6" s="5"/>
      <c r="BK6" s="5"/>
      <c r="BL6" s="90"/>
      <c r="BM6" s="90"/>
      <c r="BN6" s="35"/>
      <c r="BO6" s="35"/>
      <c r="BP6" s="25"/>
      <c r="BQ6" s="14"/>
    </row>
    <row r="7" spans="1:69" ht="20" customHeight="1" x14ac:dyDescent="0.15">
      <c r="A7" s="78">
        <v>42378</v>
      </c>
      <c r="B7" s="78">
        <v>42375</v>
      </c>
      <c r="C7" s="3">
        <v>1</v>
      </c>
      <c r="D7" s="4">
        <v>151409</v>
      </c>
      <c r="E7" s="4">
        <v>282844</v>
      </c>
      <c r="F7" s="4">
        <v>8330</v>
      </c>
      <c r="G7" s="4">
        <v>5160</v>
      </c>
      <c r="H7" s="4">
        <v>0</v>
      </c>
      <c r="I7" s="4">
        <v>0</v>
      </c>
      <c r="J7" s="4">
        <v>0</v>
      </c>
      <c r="K7" s="4">
        <v>0</v>
      </c>
      <c r="L7" s="4">
        <v>0</v>
      </c>
      <c r="M7" s="33">
        <f t="shared" ref="M7:M57" si="0">SUM(D7:L7)</f>
        <v>447743</v>
      </c>
      <c r="N7" s="4">
        <v>151409</v>
      </c>
      <c r="O7" s="4">
        <v>87.379375999999993</v>
      </c>
      <c r="P7" s="4">
        <v>278249</v>
      </c>
      <c r="Q7" s="4">
        <v>93.861304000000004</v>
      </c>
      <c r="R7" s="4">
        <v>8330</v>
      </c>
      <c r="S7" s="4">
        <v>93.472869000000003</v>
      </c>
      <c r="T7" s="4">
        <v>5160</v>
      </c>
      <c r="U7" s="4">
        <v>76.278682000000003</v>
      </c>
      <c r="V7" s="4">
        <v>0</v>
      </c>
      <c r="W7" s="4">
        <v>0</v>
      </c>
      <c r="X7" s="4">
        <v>0</v>
      </c>
      <c r="Y7" s="4">
        <v>0</v>
      </c>
      <c r="Z7" s="4">
        <v>0</v>
      </c>
      <c r="AA7" s="4">
        <v>0</v>
      </c>
      <c r="AB7" s="4">
        <v>0</v>
      </c>
      <c r="AC7" s="4">
        <v>0</v>
      </c>
      <c r="AD7" s="4">
        <v>0</v>
      </c>
      <c r="AE7" s="4">
        <v>0</v>
      </c>
      <c r="AF7" s="19">
        <f t="shared" ref="AF7:AF49" si="1">N7+P7+R7+T7+X7+Z7+AB7+AD7</f>
        <v>443148</v>
      </c>
      <c r="AG7" s="19">
        <f t="shared" ref="AG7:AG48" si="2">(N7*O7+P7*Q7+R7*S7+T7*U7+X7*Y7+Z7*AA7+AB7*AC7+AD7*AE7)/AF7</f>
        <v>91.43461081934251</v>
      </c>
      <c r="AI7" s="78">
        <v>42014</v>
      </c>
      <c r="AJ7" s="78">
        <v>42011</v>
      </c>
      <c r="AK7" s="3">
        <v>1</v>
      </c>
      <c r="AL7" s="4">
        <v>145415</v>
      </c>
      <c r="AM7" s="4">
        <v>338943</v>
      </c>
      <c r="AN7" s="4">
        <v>12993</v>
      </c>
      <c r="AO7" s="4">
        <v>31599</v>
      </c>
      <c r="AP7" s="4">
        <v>0</v>
      </c>
      <c r="AQ7" s="4">
        <v>0</v>
      </c>
      <c r="AR7" s="4">
        <v>0</v>
      </c>
      <c r="AS7" s="4">
        <v>0</v>
      </c>
      <c r="AT7" s="4">
        <v>0</v>
      </c>
      <c r="AU7" s="19">
        <v>528950</v>
      </c>
      <c r="AV7" s="4">
        <v>113338</v>
      </c>
      <c r="AW7" s="4">
        <v>74.718566999999993</v>
      </c>
      <c r="AX7" s="4">
        <v>268898</v>
      </c>
      <c r="AY7" s="4">
        <v>80.864103999999998</v>
      </c>
      <c r="AZ7" s="4">
        <v>6845</v>
      </c>
      <c r="BA7" s="4">
        <v>74.585390000000004</v>
      </c>
      <c r="BB7" s="4">
        <v>15837</v>
      </c>
      <c r="BC7" s="4">
        <v>63.548273000000002</v>
      </c>
      <c r="BD7" s="4">
        <v>0</v>
      </c>
      <c r="BE7" s="4">
        <v>0</v>
      </c>
      <c r="BF7" s="4">
        <v>0</v>
      </c>
      <c r="BG7" s="4">
        <v>0</v>
      </c>
      <c r="BH7" s="4">
        <v>0</v>
      </c>
      <c r="BI7" s="4">
        <v>0</v>
      </c>
      <c r="BJ7" s="4">
        <v>0</v>
      </c>
      <c r="BK7" s="4">
        <v>0</v>
      </c>
      <c r="BL7" s="4">
        <v>0</v>
      </c>
      <c r="BM7" s="4">
        <v>0</v>
      </c>
      <c r="BN7" s="19">
        <v>404918</v>
      </c>
      <c r="BO7" s="19">
        <v>78.360556404232469</v>
      </c>
      <c r="BP7" s="26"/>
      <c r="BQ7" s="14"/>
    </row>
    <row r="8" spans="1:69" ht="20" customHeight="1" x14ac:dyDescent="0.15">
      <c r="A8" s="78">
        <v>42385</v>
      </c>
      <c r="B8" s="78">
        <v>42382</v>
      </c>
      <c r="C8" s="3">
        <v>2</v>
      </c>
      <c r="D8" s="4">
        <v>127370</v>
      </c>
      <c r="E8" s="4">
        <v>230094</v>
      </c>
      <c r="F8" s="4">
        <v>13299</v>
      </c>
      <c r="G8" s="4">
        <v>6122</v>
      </c>
      <c r="H8" s="4">
        <v>0</v>
      </c>
      <c r="I8" s="4">
        <v>0</v>
      </c>
      <c r="J8" s="4">
        <v>0</v>
      </c>
      <c r="K8" s="4">
        <v>0</v>
      </c>
      <c r="L8" s="4">
        <v>0</v>
      </c>
      <c r="M8" s="33">
        <f t="shared" si="0"/>
        <v>376885</v>
      </c>
      <c r="N8" s="4">
        <v>124391</v>
      </c>
      <c r="O8" s="4">
        <v>89.543583999999996</v>
      </c>
      <c r="P8" s="4">
        <v>227691</v>
      </c>
      <c r="Q8" s="4">
        <v>97.918912000000006</v>
      </c>
      <c r="R8" s="4">
        <v>11586</v>
      </c>
      <c r="S8" s="4">
        <v>90.443292999999997</v>
      </c>
      <c r="T8" s="4">
        <v>6122</v>
      </c>
      <c r="U8" s="4">
        <v>81.357236</v>
      </c>
      <c r="V8" s="4">
        <v>0</v>
      </c>
      <c r="W8" s="4">
        <v>0</v>
      </c>
      <c r="X8" s="4">
        <v>0</v>
      </c>
      <c r="Y8" s="4">
        <v>0</v>
      </c>
      <c r="Z8" s="4">
        <v>0</v>
      </c>
      <c r="AA8" s="4">
        <v>0</v>
      </c>
      <c r="AB8" s="4">
        <v>0</v>
      </c>
      <c r="AC8" s="4">
        <v>0</v>
      </c>
      <c r="AD8" s="4">
        <v>0</v>
      </c>
      <c r="AE8" s="4">
        <v>0</v>
      </c>
      <c r="AF8" s="19">
        <f t="shared" si="1"/>
        <v>369790</v>
      </c>
      <c r="AG8" s="19">
        <f t="shared" si="2"/>
        <v>94.593190570394015</v>
      </c>
      <c r="AI8" s="78">
        <v>42021</v>
      </c>
      <c r="AJ8" s="78">
        <v>42018</v>
      </c>
      <c r="AK8" s="3">
        <v>2</v>
      </c>
      <c r="AL8" s="4">
        <v>131913</v>
      </c>
      <c r="AM8" s="4">
        <v>301492</v>
      </c>
      <c r="AN8" s="4">
        <v>19848</v>
      </c>
      <c r="AO8" s="4">
        <v>34629</v>
      </c>
      <c r="AP8" s="4">
        <v>0</v>
      </c>
      <c r="AQ8" s="4">
        <v>0</v>
      </c>
      <c r="AR8" s="4">
        <v>0</v>
      </c>
      <c r="AS8" s="4">
        <v>0</v>
      </c>
      <c r="AT8" s="4">
        <v>0</v>
      </c>
      <c r="AU8" s="19">
        <v>487882</v>
      </c>
      <c r="AV8" s="4">
        <v>109838</v>
      </c>
      <c r="AW8" s="4">
        <v>74.684544000000002</v>
      </c>
      <c r="AX8" s="4">
        <v>249759</v>
      </c>
      <c r="AY8" s="4">
        <v>82.026133000000002</v>
      </c>
      <c r="AZ8" s="4">
        <v>8952</v>
      </c>
      <c r="BA8" s="4">
        <v>76.058869000000001</v>
      </c>
      <c r="BB8" s="4">
        <v>26910</v>
      </c>
      <c r="BC8" s="4">
        <v>64.534261999999998</v>
      </c>
      <c r="BD8" s="4">
        <v>0</v>
      </c>
      <c r="BE8" s="4">
        <v>0</v>
      </c>
      <c r="BF8" s="4">
        <v>0</v>
      </c>
      <c r="BG8" s="4">
        <v>0</v>
      </c>
      <c r="BH8" s="4">
        <v>0</v>
      </c>
      <c r="BI8" s="4">
        <v>0</v>
      </c>
      <c r="BJ8" s="4">
        <v>0</v>
      </c>
      <c r="BK8" s="4">
        <v>0</v>
      </c>
      <c r="BL8" s="4">
        <v>0</v>
      </c>
      <c r="BM8" s="4">
        <v>0</v>
      </c>
      <c r="BN8" s="19">
        <v>395459</v>
      </c>
      <c r="BO8" s="19">
        <v>78.661661212735069</v>
      </c>
      <c r="BP8" s="27"/>
      <c r="BQ8" s="14"/>
    </row>
    <row r="9" spans="1:69" ht="20" customHeight="1" x14ac:dyDescent="0.15">
      <c r="A9" s="78">
        <v>42392</v>
      </c>
      <c r="B9" s="78">
        <v>42389</v>
      </c>
      <c r="C9" s="3">
        <v>3</v>
      </c>
      <c r="D9" s="4">
        <v>99596</v>
      </c>
      <c r="E9" s="4">
        <v>209959</v>
      </c>
      <c r="F9" s="4">
        <v>11335</v>
      </c>
      <c r="G9" s="4">
        <v>7530</v>
      </c>
      <c r="H9" s="4">
        <v>0</v>
      </c>
      <c r="I9" s="4">
        <v>0</v>
      </c>
      <c r="J9" s="4">
        <v>0</v>
      </c>
      <c r="K9" s="4">
        <v>0</v>
      </c>
      <c r="L9" s="4">
        <v>0</v>
      </c>
      <c r="M9" s="33">
        <f t="shared" si="0"/>
        <v>328420</v>
      </c>
      <c r="N9" s="4">
        <v>90649</v>
      </c>
      <c r="O9" s="4">
        <v>93.170150000000007</v>
      </c>
      <c r="P9" s="4">
        <v>180223</v>
      </c>
      <c r="Q9" s="4">
        <v>101.03221000000001</v>
      </c>
      <c r="R9" s="4">
        <v>7302</v>
      </c>
      <c r="S9" s="4">
        <v>87.093125000000001</v>
      </c>
      <c r="T9" s="4">
        <v>7530</v>
      </c>
      <c r="U9" s="4">
        <v>80.286985000000001</v>
      </c>
      <c r="V9" s="4">
        <v>0</v>
      </c>
      <c r="W9" s="4">
        <v>0</v>
      </c>
      <c r="X9" s="4">
        <v>0</v>
      </c>
      <c r="Y9" s="4">
        <v>0</v>
      </c>
      <c r="Z9" s="4">
        <v>0</v>
      </c>
      <c r="AA9" s="4">
        <v>0</v>
      </c>
      <c r="AB9" s="4">
        <v>0</v>
      </c>
      <c r="AC9" s="4">
        <v>0</v>
      </c>
      <c r="AD9" s="4">
        <v>0</v>
      </c>
      <c r="AE9" s="4">
        <v>0</v>
      </c>
      <c r="AF9" s="19">
        <f t="shared" si="1"/>
        <v>285704</v>
      </c>
      <c r="AG9" s="19">
        <f t="shared" si="2"/>
        <v>97.634698520076725</v>
      </c>
      <c r="AI9" s="78"/>
      <c r="AJ9" s="78"/>
      <c r="AK9" s="3">
        <v>3</v>
      </c>
      <c r="AL9" s="4"/>
      <c r="AM9" s="4"/>
      <c r="AN9" s="4"/>
      <c r="AO9" s="4"/>
      <c r="AP9" s="4"/>
      <c r="AQ9" s="4"/>
      <c r="AR9" s="4"/>
      <c r="AS9" s="4"/>
      <c r="AT9" s="4"/>
      <c r="AU9" s="19"/>
      <c r="AV9" s="4"/>
      <c r="AW9" s="4"/>
      <c r="AX9" s="4"/>
      <c r="AY9" s="4"/>
      <c r="AZ9" s="4"/>
      <c r="BA9" s="4"/>
      <c r="BB9" s="4"/>
      <c r="BC9" s="4"/>
      <c r="BD9" s="4"/>
      <c r="BE9" s="4"/>
      <c r="BF9" s="4"/>
      <c r="BG9" s="4"/>
      <c r="BH9" s="4"/>
      <c r="BI9" s="4"/>
      <c r="BJ9" s="4"/>
      <c r="BK9" s="4"/>
      <c r="BL9" s="4"/>
      <c r="BM9" s="4"/>
      <c r="BN9" s="19"/>
      <c r="BO9" s="19"/>
      <c r="BP9" s="27"/>
      <c r="BQ9" s="14"/>
    </row>
    <row r="10" spans="1:69" ht="20" customHeight="1" x14ac:dyDescent="0.15">
      <c r="A10" s="78">
        <v>42399</v>
      </c>
      <c r="B10" s="78">
        <v>42396</v>
      </c>
      <c r="C10" s="3">
        <v>4</v>
      </c>
      <c r="D10" s="4">
        <v>83030</v>
      </c>
      <c r="E10" s="4">
        <v>198067</v>
      </c>
      <c r="F10" s="4">
        <v>8440</v>
      </c>
      <c r="G10" s="4">
        <v>12389</v>
      </c>
      <c r="H10" s="4">
        <v>0</v>
      </c>
      <c r="I10" s="4">
        <v>0</v>
      </c>
      <c r="J10" s="4">
        <v>0</v>
      </c>
      <c r="K10" s="4">
        <v>0</v>
      </c>
      <c r="L10" s="4">
        <v>0</v>
      </c>
      <c r="M10" s="33">
        <f t="shared" si="0"/>
        <v>301926</v>
      </c>
      <c r="N10" s="4">
        <v>79000</v>
      </c>
      <c r="O10" s="4">
        <v>96.593265000000002</v>
      </c>
      <c r="P10" s="4">
        <v>194179</v>
      </c>
      <c r="Q10" s="4">
        <v>104.155063</v>
      </c>
      <c r="R10" s="4">
        <v>5369</v>
      </c>
      <c r="S10" s="4">
        <v>86.507356999999999</v>
      </c>
      <c r="T10" s="4">
        <v>11851</v>
      </c>
      <c r="U10" s="4">
        <v>81.364356999999998</v>
      </c>
      <c r="V10" s="4">
        <v>0</v>
      </c>
      <c r="W10" s="4">
        <v>0</v>
      </c>
      <c r="X10" s="4">
        <v>0</v>
      </c>
      <c r="Y10" s="4">
        <v>0</v>
      </c>
      <c r="Z10" s="4">
        <v>0</v>
      </c>
      <c r="AA10" s="4">
        <v>0</v>
      </c>
      <c r="AB10" s="4">
        <v>0</v>
      </c>
      <c r="AC10" s="4">
        <v>0</v>
      </c>
      <c r="AD10" s="4">
        <v>0</v>
      </c>
      <c r="AE10" s="4">
        <v>0</v>
      </c>
      <c r="AF10" s="19">
        <f t="shared" si="1"/>
        <v>290399</v>
      </c>
      <c r="AG10" s="19">
        <f t="shared" si="2"/>
        <v>100.84160382031963</v>
      </c>
      <c r="AI10" s="78">
        <v>42028</v>
      </c>
      <c r="AJ10" s="78">
        <v>42025</v>
      </c>
      <c r="AK10" s="3">
        <v>4</v>
      </c>
      <c r="AL10" s="4">
        <v>124597</v>
      </c>
      <c r="AM10" s="4">
        <v>331021</v>
      </c>
      <c r="AN10" s="4">
        <v>8949</v>
      </c>
      <c r="AO10" s="4">
        <v>28391</v>
      </c>
      <c r="AP10" s="4">
        <v>0</v>
      </c>
      <c r="AQ10" s="4">
        <v>0</v>
      </c>
      <c r="AR10" s="4">
        <v>0</v>
      </c>
      <c r="AS10" s="4">
        <v>0</v>
      </c>
      <c r="AT10" s="4">
        <v>0</v>
      </c>
      <c r="AU10" s="19">
        <v>492958</v>
      </c>
      <c r="AV10" s="4">
        <v>96751</v>
      </c>
      <c r="AW10" s="4">
        <v>77.680374999999998</v>
      </c>
      <c r="AX10" s="4">
        <v>211401</v>
      </c>
      <c r="AY10" s="4">
        <v>82.444845999999998</v>
      </c>
      <c r="AZ10" s="4">
        <v>1929</v>
      </c>
      <c r="BA10" s="4">
        <v>90.737168999999994</v>
      </c>
      <c r="BB10" s="4">
        <v>20412</v>
      </c>
      <c r="BC10" s="4">
        <v>68.316382000000004</v>
      </c>
      <c r="BD10" s="4">
        <v>0</v>
      </c>
      <c r="BE10" s="4">
        <v>0</v>
      </c>
      <c r="BF10" s="4">
        <v>0</v>
      </c>
      <c r="BG10" s="4">
        <v>0</v>
      </c>
      <c r="BH10" s="4">
        <v>0</v>
      </c>
      <c r="BI10" s="4">
        <v>0</v>
      </c>
      <c r="BJ10" s="4">
        <v>0</v>
      </c>
      <c r="BK10" s="4">
        <v>0</v>
      </c>
      <c r="BL10" s="4">
        <v>0</v>
      </c>
      <c r="BM10" s="4">
        <v>0</v>
      </c>
      <c r="BN10" s="19">
        <v>330493</v>
      </c>
      <c r="BO10" s="19">
        <v>80.225853011277081</v>
      </c>
      <c r="BP10" s="27"/>
      <c r="BQ10" s="14"/>
    </row>
    <row r="11" spans="1:69" ht="20" customHeight="1" x14ac:dyDescent="0.15">
      <c r="A11" s="78">
        <v>42406</v>
      </c>
      <c r="B11" s="78">
        <v>42403</v>
      </c>
      <c r="C11" s="3">
        <v>5</v>
      </c>
      <c r="D11" s="4">
        <v>114990</v>
      </c>
      <c r="E11" s="4">
        <v>213837</v>
      </c>
      <c r="F11" s="4">
        <v>11810</v>
      </c>
      <c r="G11" s="4">
        <v>6470</v>
      </c>
      <c r="H11" s="4">
        <v>0</v>
      </c>
      <c r="I11" s="4">
        <v>0</v>
      </c>
      <c r="J11" s="4">
        <v>0</v>
      </c>
      <c r="K11" s="4">
        <v>0</v>
      </c>
      <c r="L11" s="4">
        <v>0</v>
      </c>
      <c r="M11" s="19">
        <f t="shared" si="0"/>
        <v>347107</v>
      </c>
      <c r="N11" s="4">
        <v>107234</v>
      </c>
      <c r="O11" s="4">
        <v>98.168379000000002</v>
      </c>
      <c r="P11" s="4">
        <v>200972</v>
      </c>
      <c r="Q11" s="4">
        <v>107.570955</v>
      </c>
      <c r="R11" s="4">
        <v>11452</v>
      </c>
      <c r="S11" s="4">
        <v>91.129583999999994</v>
      </c>
      <c r="T11" s="4">
        <v>5115</v>
      </c>
      <c r="U11" s="4">
        <v>81.635189999999994</v>
      </c>
      <c r="V11" s="4">
        <v>0</v>
      </c>
      <c r="W11" s="4">
        <v>0</v>
      </c>
      <c r="X11" s="4">
        <v>0</v>
      </c>
      <c r="Y11" s="4">
        <v>0</v>
      </c>
      <c r="Z11" s="4">
        <v>0</v>
      </c>
      <c r="AA11" s="4">
        <v>0</v>
      </c>
      <c r="AB11" s="4">
        <v>0</v>
      </c>
      <c r="AC11" s="4">
        <v>0</v>
      </c>
      <c r="AD11" s="4">
        <v>0</v>
      </c>
      <c r="AE11" s="4">
        <v>0</v>
      </c>
      <c r="AF11" s="19">
        <f t="shared" si="1"/>
        <v>324773</v>
      </c>
      <c r="AG11" s="19">
        <f t="shared" si="2"/>
        <v>103.47817680276378</v>
      </c>
      <c r="AI11" s="78">
        <v>42035</v>
      </c>
      <c r="AJ11" s="78">
        <v>42032</v>
      </c>
      <c r="AK11" s="3">
        <v>5</v>
      </c>
      <c r="AL11" s="4">
        <v>107054</v>
      </c>
      <c r="AM11" s="4">
        <v>263806</v>
      </c>
      <c r="AN11" s="4">
        <v>11561</v>
      </c>
      <c r="AO11" s="4">
        <v>26350</v>
      </c>
      <c r="AP11" s="4">
        <v>0</v>
      </c>
      <c r="AQ11" s="4">
        <v>0</v>
      </c>
      <c r="AR11" s="4">
        <v>0</v>
      </c>
      <c r="AS11" s="4">
        <v>0</v>
      </c>
      <c r="AT11" s="4">
        <v>0</v>
      </c>
      <c r="AU11" s="19">
        <v>408771</v>
      </c>
      <c r="AV11" s="4">
        <v>88771</v>
      </c>
      <c r="AW11" s="4">
        <v>78.202001999999993</v>
      </c>
      <c r="AX11" s="4">
        <v>205192</v>
      </c>
      <c r="AY11" s="4">
        <v>83.466514000000004</v>
      </c>
      <c r="AZ11" s="4">
        <v>3343</v>
      </c>
      <c r="BA11" s="4">
        <v>82.561769999999996</v>
      </c>
      <c r="BB11" s="4">
        <v>21929</v>
      </c>
      <c r="BC11" s="4">
        <v>70.076792999999995</v>
      </c>
      <c r="BD11" s="4">
        <v>0</v>
      </c>
      <c r="BE11" s="4">
        <v>0</v>
      </c>
      <c r="BF11" s="4">
        <v>0</v>
      </c>
      <c r="BG11" s="4">
        <v>0</v>
      </c>
      <c r="BH11" s="4">
        <v>0</v>
      </c>
      <c r="BI11" s="4">
        <v>0</v>
      </c>
      <c r="BJ11" s="4">
        <v>0</v>
      </c>
      <c r="BK11" s="4">
        <v>0</v>
      </c>
      <c r="BL11" s="4">
        <v>0</v>
      </c>
      <c r="BM11" s="4">
        <v>0</v>
      </c>
      <c r="BN11" s="19">
        <v>319235</v>
      </c>
      <c r="BO11" s="19">
        <v>81.073343621585977</v>
      </c>
      <c r="BP11" s="27"/>
      <c r="BQ11" s="14"/>
    </row>
    <row r="12" spans="1:69" ht="20" customHeight="1" x14ac:dyDescent="0.15">
      <c r="A12" s="78">
        <v>42413</v>
      </c>
      <c r="B12" s="78">
        <v>42410</v>
      </c>
      <c r="C12" s="3">
        <v>6</v>
      </c>
      <c r="D12" s="4">
        <v>104773</v>
      </c>
      <c r="E12" s="4">
        <v>215766</v>
      </c>
      <c r="F12" s="4">
        <v>6003</v>
      </c>
      <c r="G12" s="4">
        <v>6066</v>
      </c>
      <c r="H12" s="4">
        <v>0</v>
      </c>
      <c r="I12" s="4">
        <v>0</v>
      </c>
      <c r="J12" s="4">
        <v>0</v>
      </c>
      <c r="K12" s="4">
        <v>0</v>
      </c>
      <c r="L12" s="4">
        <v>0</v>
      </c>
      <c r="M12" s="19">
        <f t="shared" si="0"/>
        <v>332608</v>
      </c>
      <c r="N12" s="4">
        <v>91964</v>
      </c>
      <c r="O12" s="4">
        <v>101.369111</v>
      </c>
      <c r="P12" s="4">
        <v>183764</v>
      </c>
      <c r="Q12" s="4">
        <v>108.64662800000001</v>
      </c>
      <c r="R12" s="4">
        <v>6003</v>
      </c>
      <c r="S12" s="4">
        <v>93.047976000000006</v>
      </c>
      <c r="T12" s="4">
        <v>6066</v>
      </c>
      <c r="U12" s="4">
        <v>79.300032000000002</v>
      </c>
      <c r="V12" s="4">
        <v>0</v>
      </c>
      <c r="W12" s="4">
        <v>0</v>
      </c>
      <c r="X12" s="4">
        <v>0</v>
      </c>
      <c r="Y12" s="4">
        <v>0</v>
      </c>
      <c r="Z12" s="4">
        <v>0</v>
      </c>
      <c r="AA12" s="4">
        <v>0</v>
      </c>
      <c r="AB12" s="4">
        <v>0</v>
      </c>
      <c r="AC12" s="4">
        <v>0</v>
      </c>
      <c r="AD12" s="4">
        <v>0</v>
      </c>
      <c r="AE12" s="4">
        <v>0</v>
      </c>
      <c r="AF12" s="19">
        <f t="shared" si="1"/>
        <v>287797</v>
      </c>
      <c r="AG12" s="19">
        <f t="shared" si="2"/>
        <v>105.37722375784321</v>
      </c>
      <c r="AI12" s="78">
        <v>42042</v>
      </c>
      <c r="AJ12" s="78">
        <v>42039</v>
      </c>
      <c r="AK12" s="3">
        <v>6</v>
      </c>
      <c r="AL12" s="4">
        <v>122205</v>
      </c>
      <c r="AM12" s="4">
        <v>296077</v>
      </c>
      <c r="AN12" s="4">
        <v>8783</v>
      </c>
      <c r="AO12" s="4">
        <v>31977</v>
      </c>
      <c r="AP12" s="4">
        <v>0</v>
      </c>
      <c r="AQ12" s="4">
        <v>0</v>
      </c>
      <c r="AR12" s="4">
        <v>0</v>
      </c>
      <c r="AS12" s="4">
        <v>0</v>
      </c>
      <c r="AT12" s="4">
        <v>0</v>
      </c>
      <c r="AU12" s="19">
        <v>459042</v>
      </c>
      <c r="AV12" s="4">
        <v>112368</v>
      </c>
      <c r="AW12" s="4">
        <v>77.835273000000001</v>
      </c>
      <c r="AX12" s="4">
        <v>230361</v>
      </c>
      <c r="AY12" s="4">
        <v>84.351508999999993</v>
      </c>
      <c r="AZ12" s="4">
        <v>5271</v>
      </c>
      <c r="BA12" s="4">
        <v>84.595331999999999</v>
      </c>
      <c r="BB12" s="4">
        <v>22052</v>
      </c>
      <c r="BC12" s="4">
        <v>73.525575000000003</v>
      </c>
      <c r="BD12" s="4">
        <v>0</v>
      </c>
      <c r="BE12" s="4">
        <v>0</v>
      </c>
      <c r="BF12" s="4">
        <v>0</v>
      </c>
      <c r="BG12" s="4">
        <v>0</v>
      </c>
      <c r="BH12" s="4">
        <v>0</v>
      </c>
      <c r="BI12" s="4">
        <v>0</v>
      </c>
      <c r="BJ12" s="4">
        <v>0</v>
      </c>
      <c r="BK12" s="4">
        <v>0</v>
      </c>
      <c r="BL12" s="4">
        <v>0</v>
      </c>
      <c r="BM12" s="4">
        <v>0</v>
      </c>
      <c r="BN12" s="19">
        <v>370052</v>
      </c>
      <c r="BO12" s="19">
        <v>81.731161826135235</v>
      </c>
      <c r="BP12" s="27"/>
      <c r="BQ12" s="14"/>
    </row>
    <row r="13" spans="1:69" ht="20" customHeight="1" x14ac:dyDescent="0.15">
      <c r="A13" s="78">
        <v>42420</v>
      </c>
      <c r="B13" s="78">
        <v>42417</v>
      </c>
      <c r="C13" s="3">
        <v>7</v>
      </c>
      <c r="D13" s="4">
        <v>120161</v>
      </c>
      <c r="E13" s="4">
        <v>208685</v>
      </c>
      <c r="F13" s="4">
        <v>6833</v>
      </c>
      <c r="G13" s="4">
        <v>6713</v>
      </c>
      <c r="H13" s="4">
        <v>0</v>
      </c>
      <c r="I13" s="4">
        <v>0</v>
      </c>
      <c r="J13" s="4">
        <v>0</v>
      </c>
      <c r="K13" s="4">
        <v>0</v>
      </c>
      <c r="L13" s="4">
        <v>0</v>
      </c>
      <c r="M13" s="19">
        <f t="shared" si="0"/>
        <v>342392</v>
      </c>
      <c r="N13" s="4">
        <v>90323</v>
      </c>
      <c r="O13" s="4">
        <v>101.726448</v>
      </c>
      <c r="P13" s="4">
        <v>166724</v>
      </c>
      <c r="Q13" s="4">
        <v>108.07244900000001</v>
      </c>
      <c r="R13" s="4">
        <v>4006</v>
      </c>
      <c r="S13" s="4">
        <v>90.834248000000002</v>
      </c>
      <c r="T13" s="4">
        <v>6713</v>
      </c>
      <c r="U13" s="4">
        <v>81.517055999999997</v>
      </c>
      <c r="V13" s="4">
        <v>0</v>
      </c>
      <c r="W13" s="4">
        <v>0</v>
      </c>
      <c r="X13" s="4">
        <v>0</v>
      </c>
      <c r="Y13" s="4">
        <v>0</v>
      </c>
      <c r="Z13" s="4">
        <v>0</v>
      </c>
      <c r="AA13" s="4">
        <v>0</v>
      </c>
      <c r="AB13" s="4">
        <v>0</v>
      </c>
      <c r="AC13" s="4">
        <v>0</v>
      </c>
      <c r="AD13" s="4">
        <v>0</v>
      </c>
      <c r="AE13" s="4">
        <v>0</v>
      </c>
      <c r="AF13" s="19">
        <f t="shared" si="1"/>
        <v>267766</v>
      </c>
      <c r="AG13" s="19">
        <f t="shared" si="2"/>
        <v>105.00815990154091</v>
      </c>
      <c r="AI13" s="78">
        <v>42049</v>
      </c>
      <c r="AJ13" s="78">
        <v>42046</v>
      </c>
      <c r="AK13" s="3">
        <v>7</v>
      </c>
      <c r="AL13" s="4">
        <v>108215</v>
      </c>
      <c r="AM13" s="4">
        <v>296720.59999999998</v>
      </c>
      <c r="AN13" s="4">
        <v>10044</v>
      </c>
      <c r="AO13" s="4">
        <v>38228</v>
      </c>
      <c r="AP13" s="4">
        <v>0</v>
      </c>
      <c r="AQ13" s="4">
        <v>0</v>
      </c>
      <c r="AR13" s="4">
        <v>0</v>
      </c>
      <c r="AS13" s="4">
        <v>0</v>
      </c>
      <c r="AT13" s="4">
        <v>0</v>
      </c>
      <c r="AU13" s="19">
        <v>453207.6</v>
      </c>
      <c r="AV13" s="4">
        <v>94953</v>
      </c>
      <c r="AW13" s="4">
        <v>77.988910000000004</v>
      </c>
      <c r="AX13" s="4">
        <v>243813.6</v>
      </c>
      <c r="AY13" s="4">
        <v>83.265224000000003</v>
      </c>
      <c r="AZ13" s="4">
        <v>8855</v>
      </c>
      <c r="BA13" s="4">
        <v>79.187351000000007</v>
      </c>
      <c r="BB13" s="4">
        <v>26236</v>
      </c>
      <c r="BC13" s="4">
        <v>69.018562000000003</v>
      </c>
      <c r="BD13" s="4">
        <v>0</v>
      </c>
      <c r="BE13" s="4">
        <v>0</v>
      </c>
      <c r="BF13" s="4">
        <v>0</v>
      </c>
      <c r="BG13" s="4">
        <v>0</v>
      </c>
      <c r="BH13" s="4">
        <v>0</v>
      </c>
      <c r="BI13" s="4">
        <v>0</v>
      </c>
      <c r="BJ13" s="4">
        <v>0</v>
      </c>
      <c r="BK13" s="4">
        <v>0</v>
      </c>
      <c r="BL13" s="4">
        <v>0</v>
      </c>
      <c r="BM13" s="4">
        <v>0</v>
      </c>
      <c r="BN13" s="19">
        <v>373857.6</v>
      </c>
      <c r="BO13" s="19">
        <v>80.828770032262028</v>
      </c>
      <c r="BP13" s="27"/>
      <c r="BQ13" s="14"/>
    </row>
    <row r="14" spans="1:69" ht="20" customHeight="1" x14ac:dyDescent="0.15">
      <c r="A14" s="78">
        <v>42427</v>
      </c>
      <c r="B14" s="78">
        <v>42424</v>
      </c>
      <c r="C14" s="3">
        <v>8</v>
      </c>
      <c r="D14" s="4">
        <v>107353</v>
      </c>
      <c r="E14" s="4">
        <v>207054</v>
      </c>
      <c r="F14" s="4">
        <v>7114</v>
      </c>
      <c r="G14" s="4">
        <v>4890</v>
      </c>
      <c r="H14" s="4">
        <v>0</v>
      </c>
      <c r="I14" s="4">
        <v>0</v>
      </c>
      <c r="J14" s="4">
        <v>0</v>
      </c>
      <c r="K14" s="4">
        <v>0</v>
      </c>
      <c r="L14" s="4">
        <v>0</v>
      </c>
      <c r="M14" s="19">
        <f t="shared" si="0"/>
        <v>326411</v>
      </c>
      <c r="N14" s="4">
        <v>85446</v>
      </c>
      <c r="O14" s="4">
        <v>100.017882</v>
      </c>
      <c r="P14" s="4">
        <v>173202</v>
      </c>
      <c r="Q14" s="4">
        <v>105.36529</v>
      </c>
      <c r="R14" s="4">
        <v>5742</v>
      </c>
      <c r="S14" s="4">
        <v>91.107975999999994</v>
      </c>
      <c r="T14" s="4">
        <v>4367</v>
      </c>
      <c r="U14" s="4">
        <v>90.010075000000001</v>
      </c>
      <c r="V14" s="4">
        <v>0</v>
      </c>
      <c r="W14" s="4">
        <v>0</v>
      </c>
      <c r="X14" s="4">
        <v>0</v>
      </c>
      <c r="Y14" s="4">
        <v>0</v>
      </c>
      <c r="Z14" s="4">
        <v>0</v>
      </c>
      <c r="AA14" s="4">
        <v>0</v>
      </c>
      <c r="AB14" s="4">
        <v>0</v>
      </c>
      <c r="AC14" s="4">
        <v>0</v>
      </c>
      <c r="AD14" s="4">
        <v>0</v>
      </c>
      <c r="AE14" s="4">
        <v>0</v>
      </c>
      <c r="AF14" s="19">
        <f t="shared" si="1"/>
        <v>268757</v>
      </c>
      <c r="AG14" s="19">
        <f t="shared" si="2"/>
        <v>103.11107394288892</v>
      </c>
      <c r="AI14" s="78">
        <v>42056</v>
      </c>
      <c r="AJ14" s="78">
        <v>42053</v>
      </c>
      <c r="AK14" s="3">
        <v>8</v>
      </c>
      <c r="AL14" s="4">
        <v>114126</v>
      </c>
      <c r="AM14" s="4">
        <v>305793</v>
      </c>
      <c r="AN14" s="4">
        <v>5796</v>
      </c>
      <c r="AO14" s="4">
        <v>28518</v>
      </c>
      <c r="AP14" s="4">
        <v>0</v>
      </c>
      <c r="AQ14" s="4">
        <v>0</v>
      </c>
      <c r="AR14" s="4">
        <v>0</v>
      </c>
      <c r="AS14" s="4">
        <v>0</v>
      </c>
      <c r="AT14" s="4">
        <v>0</v>
      </c>
      <c r="AU14" s="19">
        <v>454233</v>
      </c>
      <c r="AV14" s="4">
        <v>92613</v>
      </c>
      <c r="AW14" s="4">
        <v>73.867706999999996</v>
      </c>
      <c r="AX14" s="4">
        <v>248417</v>
      </c>
      <c r="AY14" s="4">
        <v>83.354770000000002</v>
      </c>
      <c r="AZ14" s="4">
        <v>3188</v>
      </c>
      <c r="BA14" s="4">
        <v>82.542032000000006</v>
      </c>
      <c r="BB14" s="4">
        <v>24476</v>
      </c>
      <c r="BC14" s="4">
        <v>69.546045000000007</v>
      </c>
      <c r="BD14" s="4">
        <v>0</v>
      </c>
      <c r="BE14" s="4">
        <v>0</v>
      </c>
      <c r="BF14" s="4">
        <v>0</v>
      </c>
      <c r="BG14" s="4">
        <v>0</v>
      </c>
      <c r="BH14" s="4">
        <v>0</v>
      </c>
      <c r="BI14" s="4">
        <v>0</v>
      </c>
      <c r="BJ14" s="4">
        <v>0</v>
      </c>
      <c r="BK14" s="4">
        <v>0</v>
      </c>
      <c r="BL14" s="4">
        <v>0</v>
      </c>
      <c r="BM14" s="4">
        <v>0</v>
      </c>
      <c r="BN14" s="19">
        <v>368694</v>
      </c>
      <c r="BO14" s="19">
        <v>80.04796618040163</v>
      </c>
      <c r="BP14" s="27"/>
      <c r="BQ14" s="14"/>
    </row>
    <row r="15" spans="1:69" ht="20" customHeight="1" x14ac:dyDescent="0.15">
      <c r="A15" s="78">
        <v>42434</v>
      </c>
      <c r="B15" s="78">
        <v>42431</v>
      </c>
      <c r="C15" s="3">
        <v>9</v>
      </c>
      <c r="D15" s="4">
        <v>124900</v>
      </c>
      <c r="E15" s="4">
        <v>196616</v>
      </c>
      <c r="F15" s="4">
        <v>5116</v>
      </c>
      <c r="G15" s="4">
        <v>2018</v>
      </c>
      <c r="H15" s="4">
        <v>0</v>
      </c>
      <c r="I15" s="4">
        <v>0</v>
      </c>
      <c r="J15" s="4">
        <v>0</v>
      </c>
      <c r="K15" s="4">
        <v>0</v>
      </c>
      <c r="L15" s="4">
        <v>0</v>
      </c>
      <c r="M15" s="19">
        <f t="shared" si="0"/>
        <v>328650</v>
      </c>
      <c r="N15" s="4">
        <v>74312</v>
      </c>
      <c r="O15" s="4">
        <v>95.246298999999993</v>
      </c>
      <c r="P15" s="4">
        <v>140692</v>
      </c>
      <c r="Q15" s="4">
        <v>99.375685000000004</v>
      </c>
      <c r="R15" s="4">
        <v>4226</v>
      </c>
      <c r="S15" s="4">
        <v>88.71557</v>
      </c>
      <c r="T15" s="4">
        <v>1322</v>
      </c>
      <c r="U15" s="4">
        <v>84.267019000000005</v>
      </c>
      <c r="V15" s="4">
        <v>0</v>
      </c>
      <c r="W15" s="4">
        <v>0</v>
      </c>
      <c r="X15" s="4">
        <v>0</v>
      </c>
      <c r="Y15" s="4">
        <v>0</v>
      </c>
      <c r="Z15" s="4">
        <v>0</v>
      </c>
      <c r="AA15" s="4">
        <v>0</v>
      </c>
      <c r="AB15" s="4">
        <v>0</v>
      </c>
      <c r="AC15" s="4">
        <v>0</v>
      </c>
      <c r="AD15" s="4">
        <v>0</v>
      </c>
      <c r="AE15" s="4">
        <v>0</v>
      </c>
      <c r="AF15" s="19">
        <f t="shared" si="1"/>
        <v>220552</v>
      </c>
      <c r="AG15" s="19">
        <f t="shared" si="2"/>
        <v>97.689523755150702</v>
      </c>
      <c r="AI15" s="78">
        <v>42063</v>
      </c>
      <c r="AJ15" s="78">
        <v>42060</v>
      </c>
      <c r="AK15" s="3">
        <v>9</v>
      </c>
      <c r="AL15" s="4">
        <v>117549</v>
      </c>
      <c r="AM15" s="4">
        <v>280003</v>
      </c>
      <c r="AN15" s="4">
        <v>10018</v>
      </c>
      <c r="AO15" s="4">
        <v>28058</v>
      </c>
      <c r="AP15" s="4">
        <v>0</v>
      </c>
      <c r="AQ15" s="4">
        <v>0</v>
      </c>
      <c r="AR15" s="4">
        <v>0</v>
      </c>
      <c r="AS15" s="4">
        <v>0</v>
      </c>
      <c r="AT15" s="4">
        <v>0</v>
      </c>
      <c r="AU15" s="19">
        <v>435628</v>
      </c>
      <c r="AV15" s="4">
        <v>92204</v>
      </c>
      <c r="AW15" s="4">
        <v>77.169156999999998</v>
      </c>
      <c r="AX15" s="4">
        <v>250474</v>
      </c>
      <c r="AY15" s="4">
        <v>83.658212000000006</v>
      </c>
      <c r="AZ15" s="4">
        <v>7316</v>
      </c>
      <c r="BA15" s="4">
        <v>73.855112000000005</v>
      </c>
      <c r="BB15" s="4">
        <v>24554</v>
      </c>
      <c r="BC15" s="4">
        <v>66.812208999999996</v>
      </c>
      <c r="BD15" s="4">
        <v>0</v>
      </c>
      <c r="BE15" s="4">
        <v>0</v>
      </c>
      <c r="BF15" s="4">
        <v>0</v>
      </c>
      <c r="BG15" s="4">
        <v>0</v>
      </c>
      <c r="BH15" s="4">
        <v>0</v>
      </c>
      <c r="BI15" s="4">
        <v>0</v>
      </c>
      <c r="BJ15" s="4">
        <v>0</v>
      </c>
      <c r="BK15" s="4">
        <v>0</v>
      </c>
      <c r="BL15" s="4">
        <v>0</v>
      </c>
      <c r="BM15" s="4">
        <v>0</v>
      </c>
      <c r="BN15" s="19">
        <v>374548</v>
      </c>
      <c r="BO15" s="19">
        <v>80.764929791893167</v>
      </c>
      <c r="BP15" s="27"/>
      <c r="BQ15" s="14"/>
    </row>
    <row r="16" spans="1:69" ht="20" customHeight="1" x14ac:dyDescent="0.15">
      <c r="A16" s="78">
        <v>42441</v>
      </c>
      <c r="B16" s="78">
        <v>42438</v>
      </c>
      <c r="C16" s="3">
        <v>10</v>
      </c>
      <c r="D16" s="4">
        <v>113239</v>
      </c>
      <c r="E16" s="4">
        <v>177142</v>
      </c>
      <c r="F16" s="4">
        <v>7543</v>
      </c>
      <c r="G16" s="4">
        <v>4557</v>
      </c>
      <c r="H16" s="4">
        <v>0</v>
      </c>
      <c r="I16" s="4">
        <v>0</v>
      </c>
      <c r="J16" s="4">
        <v>0</v>
      </c>
      <c r="K16" s="4">
        <v>0</v>
      </c>
      <c r="L16" s="4">
        <v>0</v>
      </c>
      <c r="M16" s="19">
        <f t="shared" si="0"/>
        <v>302481</v>
      </c>
      <c r="N16" s="4">
        <v>73207</v>
      </c>
      <c r="O16" s="4">
        <v>88.171896000000004</v>
      </c>
      <c r="P16" s="4">
        <v>137874</v>
      </c>
      <c r="Q16" s="4">
        <v>98.126650999999995</v>
      </c>
      <c r="R16" s="4">
        <v>6292</v>
      </c>
      <c r="S16" s="4">
        <v>93.379529000000005</v>
      </c>
      <c r="T16" s="4">
        <v>2909</v>
      </c>
      <c r="U16" s="4">
        <v>87.671707999999995</v>
      </c>
      <c r="V16" s="4">
        <v>0</v>
      </c>
      <c r="W16" s="4">
        <v>0</v>
      </c>
      <c r="X16" s="4">
        <v>0</v>
      </c>
      <c r="Y16" s="4">
        <v>0</v>
      </c>
      <c r="Z16" s="4">
        <v>0</v>
      </c>
      <c r="AA16" s="4">
        <v>0</v>
      </c>
      <c r="AB16" s="4">
        <v>0</v>
      </c>
      <c r="AC16" s="4">
        <v>0</v>
      </c>
      <c r="AD16" s="4">
        <v>0</v>
      </c>
      <c r="AE16" s="4">
        <v>0</v>
      </c>
      <c r="AF16" s="19">
        <f t="shared" si="1"/>
        <v>220282</v>
      </c>
      <c r="AG16" s="19">
        <f t="shared" si="2"/>
        <v>94.544696641060099</v>
      </c>
      <c r="AI16" s="78">
        <v>42070</v>
      </c>
      <c r="AJ16" s="78">
        <v>42067</v>
      </c>
      <c r="AK16" s="3">
        <v>10</v>
      </c>
      <c r="AL16" s="4">
        <v>96740</v>
      </c>
      <c r="AM16" s="4">
        <v>228193</v>
      </c>
      <c r="AN16" s="4">
        <v>7194</v>
      </c>
      <c r="AO16" s="4">
        <v>23817</v>
      </c>
      <c r="AP16" s="4">
        <v>0</v>
      </c>
      <c r="AQ16" s="4">
        <v>0</v>
      </c>
      <c r="AR16" s="4">
        <v>0</v>
      </c>
      <c r="AS16" s="4">
        <v>0</v>
      </c>
      <c r="AT16" s="4">
        <v>0</v>
      </c>
      <c r="AU16" s="19">
        <v>355944</v>
      </c>
      <c r="AV16" s="4">
        <v>83831</v>
      </c>
      <c r="AW16" s="4">
        <v>77.432978000000006</v>
      </c>
      <c r="AX16" s="4">
        <v>184438</v>
      </c>
      <c r="AY16" s="4">
        <v>83.111929000000003</v>
      </c>
      <c r="AZ16" s="4">
        <v>6659</v>
      </c>
      <c r="BA16" s="4">
        <v>87.257695999999996</v>
      </c>
      <c r="BB16" s="4">
        <v>17381</v>
      </c>
      <c r="BC16" s="4">
        <v>68.220815000000002</v>
      </c>
      <c r="BD16" s="4">
        <v>0</v>
      </c>
      <c r="BE16" s="4">
        <v>0</v>
      </c>
      <c r="BF16" s="4">
        <v>0</v>
      </c>
      <c r="BG16" s="4">
        <v>0</v>
      </c>
      <c r="BH16" s="4">
        <v>0</v>
      </c>
      <c r="BI16" s="4">
        <v>0</v>
      </c>
      <c r="BJ16" s="4">
        <v>0</v>
      </c>
      <c r="BK16" s="4">
        <v>0</v>
      </c>
      <c r="BL16" s="4">
        <v>0</v>
      </c>
      <c r="BM16" s="4">
        <v>0</v>
      </c>
      <c r="BN16" s="19">
        <v>292309</v>
      </c>
      <c r="BO16" s="19">
        <v>80.692270586259738</v>
      </c>
      <c r="BP16" s="27"/>
      <c r="BQ16" s="14"/>
    </row>
    <row r="17" spans="1:69" ht="20" customHeight="1" x14ac:dyDescent="0.15">
      <c r="A17" s="78">
        <v>42448</v>
      </c>
      <c r="B17" s="78">
        <v>42445</v>
      </c>
      <c r="C17" s="3">
        <v>11</v>
      </c>
      <c r="D17" s="4">
        <v>141771</v>
      </c>
      <c r="E17" s="4">
        <v>190889</v>
      </c>
      <c r="F17" s="4">
        <v>4151</v>
      </c>
      <c r="G17" s="4">
        <v>4452</v>
      </c>
      <c r="H17" s="4">
        <v>0</v>
      </c>
      <c r="I17" s="4">
        <v>0</v>
      </c>
      <c r="J17" s="4">
        <v>0</v>
      </c>
      <c r="K17" s="4">
        <v>0</v>
      </c>
      <c r="L17" s="4">
        <v>0</v>
      </c>
      <c r="M17" s="19">
        <f t="shared" si="0"/>
        <v>341263</v>
      </c>
      <c r="N17" s="4">
        <v>90600</v>
      </c>
      <c r="O17" s="4">
        <v>88.341235999999995</v>
      </c>
      <c r="P17" s="4">
        <v>166558</v>
      </c>
      <c r="Q17" s="4">
        <v>100.013412</v>
      </c>
      <c r="R17" s="4">
        <v>3241</v>
      </c>
      <c r="S17" s="4">
        <v>96.041652999999997</v>
      </c>
      <c r="T17" s="4">
        <v>1490</v>
      </c>
      <c r="U17" s="4">
        <v>96.601342000000002</v>
      </c>
      <c r="V17" s="4">
        <v>0</v>
      </c>
      <c r="W17" s="4">
        <v>0</v>
      </c>
      <c r="X17" s="4">
        <v>0</v>
      </c>
      <c r="Y17" s="4">
        <v>0</v>
      </c>
      <c r="Z17" s="4">
        <v>0</v>
      </c>
      <c r="AA17" s="4">
        <v>0</v>
      </c>
      <c r="AB17" s="4">
        <v>0</v>
      </c>
      <c r="AC17" s="4">
        <v>0</v>
      </c>
      <c r="AD17" s="4">
        <v>0</v>
      </c>
      <c r="AE17" s="4">
        <v>0</v>
      </c>
      <c r="AF17" s="19">
        <f t="shared" si="1"/>
        <v>261889</v>
      </c>
      <c r="AG17" s="19">
        <f t="shared" si="2"/>
        <v>95.906879840119288</v>
      </c>
      <c r="AI17" s="78">
        <v>42077</v>
      </c>
      <c r="AJ17" s="78">
        <v>42074</v>
      </c>
      <c r="AK17" s="3">
        <v>11</v>
      </c>
      <c r="AL17" s="4">
        <v>124403</v>
      </c>
      <c r="AM17" s="4">
        <v>237978</v>
      </c>
      <c r="AN17" s="4">
        <v>5874</v>
      </c>
      <c r="AO17" s="4">
        <v>26245</v>
      </c>
      <c r="AP17" s="4">
        <v>0</v>
      </c>
      <c r="AQ17" s="4">
        <v>0</v>
      </c>
      <c r="AR17" s="4">
        <v>0</v>
      </c>
      <c r="AS17" s="4">
        <v>0</v>
      </c>
      <c r="AT17" s="4">
        <v>0</v>
      </c>
      <c r="AU17" s="19">
        <v>394500</v>
      </c>
      <c r="AV17" s="4">
        <v>99028</v>
      </c>
      <c r="AW17" s="4">
        <v>74.893989000000005</v>
      </c>
      <c r="AX17" s="4">
        <v>183617</v>
      </c>
      <c r="AY17" s="4">
        <v>82.813796999999994</v>
      </c>
      <c r="AZ17" s="4">
        <v>5679</v>
      </c>
      <c r="BA17" s="4">
        <v>82.524212000000006</v>
      </c>
      <c r="BB17" s="4">
        <v>16211</v>
      </c>
      <c r="BC17" s="4">
        <v>66.837826000000007</v>
      </c>
      <c r="BD17" s="4">
        <v>0</v>
      </c>
      <c r="BE17" s="4">
        <v>0</v>
      </c>
      <c r="BF17" s="4">
        <v>0</v>
      </c>
      <c r="BG17" s="4">
        <v>0</v>
      </c>
      <c r="BH17" s="4">
        <v>0</v>
      </c>
      <c r="BI17" s="4">
        <v>0</v>
      </c>
      <c r="BJ17" s="4">
        <v>0</v>
      </c>
      <c r="BK17" s="4">
        <v>0</v>
      </c>
      <c r="BL17" s="4">
        <v>0</v>
      </c>
      <c r="BM17" s="4">
        <v>0</v>
      </c>
      <c r="BN17" s="19">
        <v>304535</v>
      </c>
      <c r="BO17" s="19">
        <v>79.382619087050742</v>
      </c>
      <c r="BP17" s="27"/>
      <c r="BQ17" s="14"/>
    </row>
    <row r="18" spans="1:69" ht="20" customHeight="1" x14ac:dyDescent="0.15">
      <c r="A18" s="78">
        <v>42455</v>
      </c>
      <c r="B18" s="78">
        <v>42452</v>
      </c>
      <c r="C18" s="3">
        <v>12</v>
      </c>
      <c r="D18" s="4">
        <v>113847</v>
      </c>
      <c r="E18" s="4">
        <v>178621</v>
      </c>
      <c r="F18" s="4">
        <v>5445</v>
      </c>
      <c r="G18" s="4">
        <v>6313</v>
      </c>
      <c r="H18" s="4">
        <v>0</v>
      </c>
      <c r="I18" s="4">
        <v>0</v>
      </c>
      <c r="J18" s="4">
        <v>0</v>
      </c>
      <c r="K18" s="4">
        <v>0</v>
      </c>
      <c r="L18" s="4">
        <v>0</v>
      </c>
      <c r="M18" s="19">
        <f t="shared" si="0"/>
        <v>304226</v>
      </c>
      <c r="N18" s="4">
        <v>72446</v>
      </c>
      <c r="O18" s="4">
        <v>88.520525000000006</v>
      </c>
      <c r="P18" s="4">
        <v>166765</v>
      </c>
      <c r="Q18" s="4">
        <v>100.483818</v>
      </c>
      <c r="R18" s="4">
        <v>5445</v>
      </c>
      <c r="S18" s="4">
        <v>86.858768999999995</v>
      </c>
      <c r="T18" s="4">
        <v>4921</v>
      </c>
      <c r="U18" s="4">
        <v>81.761024000000006</v>
      </c>
      <c r="V18" s="4">
        <v>0</v>
      </c>
      <c r="W18" s="4">
        <v>0</v>
      </c>
      <c r="X18" s="4">
        <v>0</v>
      </c>
      <c r="Y18" s="4">
        <v>0</v>
      </c>
      <c r="Z18" s="4">
        <v>0</v>
      </c>
      <c r="AA18" s="4">
        <v>0</v>
      </c>
      <c r="AB18" s="4">
        <v>0</v>
      </c>
      <c r="AC18" s="4">
        <v>0</v>
      </c>
      <c r="AD18" s="4">
        <v>0</v>
      </c>
      <c r="AE18" s="4">
        <v>0</v>
      </c>
      <c r="AF18" s="19">
        <f t="shared" si="1"/>
        <v>249577</v>
      </c>
      <c r="AG18" s="19">
        <f t="shared" si="2"/>
        <v>96.3447507551938</v>
      </c>
      <c r="AI18" s="78">
        <v>42084</v>
      </c>
      <c r="AJ18" s="78">
        <v>42081</v>
      </c>
      <c r="AK18" s="3">
        <v>12</v>
      </c>
      <c r="AL18" s="4">
        <v>109881</v>
      </c>
      <c r="AM18" s="4">
        <v>250979</v>
      </c>
      <c r="AN18" s="4">
        <v>4633</v>
      </c>
      <c r="AO18" s="4">
        <v>24291</v>
      </c>
      <c r="AP18" s="4">
        <v>0</v>
      </c>
      <c r="AQ18" s="4">
        <v>0</v>
      </c>
      <c r="AR18" s="4">
        <v>0</v>
      </c>
      <c r="AS18" s="4">
        <v>0</v>
      </c>
      <c r="AT18" s="4">
        <v>0</v>
      </c>
      <c r="AU18" s="19">
        <v>389784</v>
      </c>
      <c r="AV18" s="4">
        <v>93936</v>
      </c>
      <c r="AW18" s="4">
        <v>76.581928000000005</v>
      </c>
      <c r="AX18" s="4">
        <v>174469</v>
      </c>
      <c r="AY18" s="4">
        <v>82.071839999999995</v>
      </c>
      <c r="AZ18" s="4">
        <v>4392</v>
      </c>
      <c r="BA18" s="4">
        <v>89.647996000000006</v>
      </c>
      <c r="BB18" s="4">
        <v>18491</v>
      </c>
      <c r="BC18" s="4">
        <v>68.579687000000007</v>
      </c>
      <c r="BD18" s="4">
        <v>0</v>
      </c>
      <c r="BE18" s="4">
        <v>0</v>
      </c>
      <c r="BF18" s="4">
        <v>0</v>
      </c>
      <c r="BG18" s="4">
        <v>0</v>
      </c>
      <c r="BH18" s="4">
        <v>0</v>
      </c>
      <c r="BI18" s="4">
        <v>0</v>
      </c>
      <c r="BJ18" s="4">
        <v>0</v>
      </c>
      <c r="BK18" s="4">
        <v>0</v>
      </c>
      <c r="BL18" s="4">
        <v>0</v>
      </c>
      <c r="BM18" s="4">
        <v>0</v>
      </c>
      <c r="BN18" s="19">
        <v>291288</v>
      </c>
      <c r="BO18" s="19">
        <v>79.559174536256208</v>
      </c>
      <c r="BP18" s="27"/>
      <c r="BQ18" s="14"/>
    </row>
    <row r="19" spans="1:69" ht="20" customHeight="1" x14ac:dyDescent="0.15">
      <c r="A19" s="78">
        <v>42462</v>
      </c>
      <c r="B19" s="78">
        <v>42459</v>
      </c>
      <c r="C19" s="11">
        <v>13</v>
      </c>
      <c r="D19" s="4">
        <v>125868</v>
      </c>
      <c r="E19" s="4">
        <v>164124</v>
      </c>
      <c r="F19" s="4">
        <v>8857</v>
      </c>
      <c r="G19" s="4">
        <v>4821</v>
      </c>
      <c r="H19" s="4">
        <v>0</v>
      </c>
      <c r="I19" s="4">
        <v>0</v>
      </c>
      <c r="J19" s="4">
        <v>0</v>
      </c>
      <c r="K19" s="4">
        <v>0</v>
      </c>
      <c r="L19" s="4">
        <v>0</v>
      </c>
      <c r="M19" s="19">
        <f t="shared" si="0"/>
        <v>303670</v>
      </c>
      <c r="N19" s="4">
        <v>84975</v>
      </c>
      <c r="O19" s="4">
        <v>90.055734000000001</v>
      </c>
      <c r="P19" s="4">
        <v>149685</v>
      </c>
      <c r="Q19" s="4">
        <v>103.06464200000001</v>
      </c>
      <c r="R19" s="4">
        <v>8261</v>
      </c>
      <c r="S19" s="4">
        <v>89.372352000000006</v>
      </c>
      <c r="T19" s="4">
        <v>4821</v>
      </c>
      <c r="U19" s="4">
        <v>80.760215000000002</v>
      </c>
      <c r="V19" s="4">
        <v>0</v>
      </c>
      <c r="W19" s="4">
        <v>0</v>
      </c>
      <c r="X19" s="4">
        <v>0</v>
      </c>
      <c r="Y19" s="4">
        <v>0</v>
      </c>
      <c r="Z19" s="4">
        <v>0</v>
      </c>
      <c r="AA19" s="4">
        <v>0</v>
      </c>
      <c r="AB19" s="4">
        <v>0</v>
      </c>
      <c r="AC19" s="4">
        <v>0</v>
      </c>
      <c r="AD19" s="4">
        <v>0</v>
      </c>
      <c r="AE19" s="4">
        <v>0</v>
      </c>
      <c r="AF19" s="19">
        <f t="shared" si="1"/>
        <v>247742</v>
      </c>
      <c r="AG19" s="19">
        <f t="shared" si="2"/>
        <v>97.712002530079673</v>
      </c>
      <c r="AI19" s="78">
        <v>42091</v>
      </c>
      <c r="AJ19" s="78">
        <v>42088</v>
      </c>
      <c r="AK19" s="11">
        <v>13</v>
      </c>
      <c r="AL19" s="4">
        <v>98637</v>
      </c>
      <c r="AM19" s="4">
        <v>241567</v>
      </c>
      <c r="AN19" s="4">
        <v>4417</v>
      </c>
      <c r="AO19" s="4">
        <v>27751</v>
      </c>
      <c r="AP19" s="4">
        <v>0</v>
      </c>
      <c r="AQ19" s="4">
        <v>0</v>
      </c>
      <c r="AR19" s="4">
        <v>0</v>
      </c>
      <c r="AS19" s="4">
        <v>0</v>
      </c>
      <c r="AT19" s="4">
        <v>0</v>
      </c>
      <c r="AU19" s="19">
        <v>372372</v>
      </c>
      <c r="AV19" s="4">
        <v>74028</v>
      </c>
      <c r="AW19" s="4">
        <v>76.532312000000005</v>
      </c>
      <c r="AX19" s="4">
        <v>149780</v>
      </c>
      <c r="AY19" s="4">
        <v>83.911041999999995</v>
      </c>
      <c r="AZ19" s="4">
        <v>4417</v>
      </c>
      <c r="BA19" s="4">
        <v>85.444644999999994</v>
      </c>
      <c r="BB19" s="4">
        <v>20609</v>
      </c>
      <c r="BC19" s="4">
        <v>68.290552000000005</v>
      </c>
      <c r="BD19" s="4">
        <v>0</v>
      </c>
      <c r="BE19" s="4">
        <v>0</v>
      </c>
      <c r="BF19" s="4">
        <v>0</v>
      </c>
      <c r="BG19" s="4">
        <v>0</v>
      </c>
      <c r="BH19" s="4">
        <v>0</v>
      </c>
      <c r="BI19" s="4">
        <v>0</v>
      </c>
      <c r="BJ19" s="4">
        <v>0</v>
      </c>
      <c r="BK19" s="4">
        <v>0</v>
      </c>
      <c r="BL19" s="4">
        <v>0</v>
      </c>
      <c r="BM19" s="4">
        <v>0</v>
      </c>
      <c r="BN19" s="19">
        <v>248834</v>
      </c>
      <c r="BO19" s="19">
        <v>80.449371254044848</v>
      </c>
      <c r="BP19" s="27"/>
      <c r="BQ19" s="14"/>
    </row>
    <row r="20" spans="1:69" ht="20" customHeight="1" x14ac:dyDescent="0.15">
      <c r="A20" s="78">
        <v>42469</v>
      </c>
      <c r="B20" s="78">
        <v>42466</v>
      </c>
      <c r="C20" s="11">
        <v>14</v>
      </c>
      <c r="D20" s="4">
        <v>84323</v>
      </c>
      <c r="E20" s="4">
        <v>168394</v>
      </c>
      <c r="F20" s="4">
        <v>2455</v>
      </c>
      <c r="G20" s="4">
        <v>3483</v>
      </c>
      <c r="H20" s="4">
        <v>0</v>
      </c>
      <c r="I20" s="4">
        <v>0</v>
      </c>
      <c r="J20" s="4">
        <v>0</v>
      </c>
      <c r="K20" s="4">
        <v>0</v>
      </c>
      <c r="L20" s="4">
        <v>0</v>
      </c>
      <c r="M20" s="19">
        <f t="shared" si="0"/>
        <v>258655</v>
      </c>
      <c r="N20" s="4">
        <v>63739</v>
      </c>
      <c r="O20" s="4">
        <v>92.307190000000006</v>
      </c>
      <c r="P20" s="4">
        <v>158034</v>
      </c>
      <c r="Q20" s="4">
        <v>104.22771</v>
      </c>
      <c r="R20" s="4">
        <v>2455</v>
      </c>
      <c r="S20" s="4">
        <v>93.324642999999995</v>
      </c>
      <c r="T20" s="4">
        <v>2786</v>
      </c>
      <c r="U20" s="4">
        <v>80.789662000000007</v>
      </c>
      <c r="V20" s="4">
        <v>0</v>
      </c>
      <c r="W20" s="4">
        <v>0</v>
      </c>
      <c r="X20" s="4">
        <v>0</v>
      </c>
      <c r="Y20" s="4">
        <v>0</v>
      </c>
      <c r="Z20" s="4">
        <v>0</v>
      </c>
      <c r="AA20" s="4">
        <v>0</v>
      </c>
      <c r="AB20" s="4">
        <v>0</v>
      </c>
      <c r="AC20" s="4">
        <v>0</v>
      </c>
      <c r="AD20" s="4">
        <v>0</v>
      </c>
      <c r="AE20" s="4">
        <v>0</v>
      </c>
      <c r="AF20" s="19">
        <f t="shared" si="1"/>
        <v>227014</v>
      </c>
      <c r="AG20" s="19">
        <f t="shared" si="2"/>
        <v>100.47522136276619</v>
      </c>
      <c r="AI20" s="78">
        <v>42098</v>
      </c>
      <c r="AJ20" s="78">
        <v>42095</v>
      </c>
      <c r="AK20" s="11">
        <v>14</v>
      </c>
      <c r="AL20" s="4">
        <v>102322</v>
      </c>
      <c r="AM20" s="4">
        <v>272290</v>
      </c>
      <c r="AN20" s="4">
        <v>4144</v>
      </c>
      <c r="AO20" s="4">
        <v>25429</v>
      </c>
      <c r="AP20" s="4">
        <v>0</v>
      </c>
      <c r="AQ20" s="4">
        <v>0</v>
      </c>
      <c r="AR20" s="4">
        <v>0</v>
      </c>
      <c r="AS20" s="4">
        <v>0</v>
      </c>
      <c r="AT20" s="4">
        <v>0</v>
      </c>
      <c r="AU20" s="19">
        <v>404185</v>
      </c>
      <c r="AV20" s="4">
        <v>80760</v>
      </c>
      <c r="AW20" s="4">
        <v>73.506426000000005</v>
      </c>
      <c r="AX20" s="4">
        <v>202865</v>
      </c>
      <c r="AY20" s="4">
        <v>83.092978000000002</v>
      </c>
      <c r="AZ20" s="4">
        <v>2350</v>
      </c>
      <c r="BA20" s="4">
        <v>85.171063000000004</v>
      </c>
      <c r="BB20" s="4">
        <v>5167</v>
      </c>
      <c r="BC20" s="4">
        <v>61.701760999999998</v>
      </c>
      <c r="BD20" s="4">
        <v>0</v>
      </c>
      <c r="BE20" s="4">
        <v>0</v>
      </c>
      <c r="BF20" s="4">
        <v>0</v>
      </c>
      <c r="BG20" s="4">
        <v>0</v>
      </c>
      <c r="BH20" s="4">
        <v>0</v>
      </c>
      <c r="BI20" s="4">
        <v>0</v>
      </c>
      <c r="BJ20" s="4">
        <v>0</v>
      </c>
      <c r="BK20" s="4">
        <v>0</v>
      </c>
      <c r="BL20" s="4">
        <v>0</v>
      </c>
      <c r="BM20" s="4">
        <v>0</v>
      </c>
      <c r="BN20" s="19">
        <v>291142</v>
      </c>
      <c r="BO20" s="19">
        <v>80.070896479611321</v>
      </c>
      <c r="BP20" s="27"/>
      <c r="BQ20" s="14"/>
    </row>
    <row r="21" spans="1:69" ht="20" customHeight="1" x14ac:dyDescent="0.15">
      <c r="A21" s="78">
        <v>42476</v>
      </c>
      <c r="B21" s="78">
        <v>42473</v>
      </c>
      <c r="C21" s="11">
        <v>15</v>
      </c>
      <c r="D21" s="4">
        <v>121113</v>
      </c>
      <c r="E21" s="4">
        <v>178571</v>
      </c>
      <c r="F21" s="4">
        <v>2017</v>
      </c>
      <c r="G21" s="4">
        <v>3008</v>
      </c>
      <c r="H21" s="4">
        <v>0</v>
      </c>
      <c r="I21" s="4">
        <v>0</v>
      </c>
      <c r="J21" s="4">
        <v>0</v>
      </c>
      <c r="K21" s="4">
        <v>0</v>
      </c>
      <c r="L21" s="4">
        <v>0</v>
      </c>
      <c r="M21" s="19">
        <f t="shared" si="0"/>
        <v>304709</v>
      </c>
      <c r="N21" s="4">
        <v>111529</v>
      </c>
      <c r="O21" s="4">
        <v>92.555873000000005</v>
      </c>
      <c r="P21" s="4">
        <v>174897</v>
      </c>
      <c r="Q21" s="4">
        <v>104.885869</v>
      </c>
      <c r="R21" s="4">
        <v>2017</v>
      </c>
      <c r="S21" s="4">
        <v>98.462072000000006</v>
      </c>
      <c r="T21" s="4">
        <v>2660</v>
      </c>
      <c r="U21" s="4">
        <v>88.353382999999994</v>
      </c>
      <c r="V21" s="4">
        <v>0</v>
      </c>
      <c r="W21" s="4">
        <v>0</v>
      </c>
      <c r="X21" s="4">
        <v>0</v>
      </c>
      <c r="Y21" s="4">
        <v>0</v>
      </c>
      <c r="Z21" s="4">
        <v>0</v>
      </c>
      <c r="AA21" s="4">
        <v>0</v>
      </c>
      <c r="AB21" s="4">
        <v>0</v>
      </c>
      <c r="AC21" s="4">
        <v>0</v>
      </c>
      <c r="AD21" s="4">
        <v>0</v>
      </c>
      <c r="AE21" s="4">
        <v>0</v>
      </c>
      <c r="AF21" s="19">
        <f t="shared" si="1"/>
        <v>291103</v>
      </c>
      <c r="AG21" s="19">
        <f t="shared" si="2"/>
        <v>99.966354823942041</v>
      </c>
      <c r="AI21" s="78">
        <v>42105</v>
      </c>
      <c r="AJ21" s="78">
        <v>42102</v>
      </c>
      <c r="AK21" s="11">
        <v>15</v>
      </c>
      <c r="AL21" s="4">
        <v>136097</v>
      </c>
      <c r="AM21" s="4">
        <v>312342.7</v>
      </c>
      <c r="AN21" s="4">
        <v>6934</v>
      </c>
      <c r="AO21" s="4">
        <v>24392</v>
      </c>
      <c r="AP21" s="4">
        <v>0</v>
      </c>
      <c r="AQ21" s="4">
        <v>0</v>
      </c>
      <c r="AR21" s="4">
        <v>0</v>
      </c>
      <c r="AS21" s="4">
        <v>0</v>
      </c>
      <c r="AT21" s="4">
        <v>0</v>
      </c>
      <c r="AU21" s="19">
        <v>479765.7</v>
      </c>
      <c r="AV21" s="4">
        <v>95351</v>
      </c>
      <c r="AW21" s="4">
        <v>74.824804999999998</v>
      </c>
      <c r="AX21" s="4">
        <v>240749.7</v>
      </c>
      <c r="AY21" s="4">
        <v>81.084517000000005</v>
      </c>
      <c r="AZ21" s="4">
        <v>3338</v>
      </c>
      <c r="BA21" s="4">
        <v>83.920011000000002</v>
      </c>
      <c r="BB21" s="4">
        <v>3009</v>
      </c>
      <c r="BC21" s="4">
        <v>68.205715999999995</v>
      </c>
      <c r="BD21" s="4">
        <v>0</v>
      </c>
      <c r="BE21" s="4">
        <v>0</v>
      </c>
      <c r="BF21" s="4">
        <v>0</v>
      </c>
      <c r="BG21" s="4">
        <v>0</v>
      </c>
      <c r="BH21" s="4">
        <v>0</v>
      </c>
      <c r="BI21" s="4">
        <v>0</v>
      </c>
      <c r="BJ21" s="4">
        <v>0</v>
      </c>
      <c r="BK21" s="4">
        <v>0</v>
      </c>
      <c r="BL21" s="4">
        <v>0</v>
      </c>
      <c r="BM21" s="4">
        <v>0</v>
      </c>
      <c r="BN21" s="19">
        <v>342447.7</v>
      </c>
      <c r="BO21" s="19">
        <v>79.256041492210059</v>
      </c>
      <c r="BP21" s="27"/>
      <c r="BQ21" s="14"/>
    </row>
    <row r="22" spans="1:69" ht="20" customHeight="1" x14ac:dyDescent="0.15">
      <c r="A22" s="78">
        <v>42483</v>
      </c>
      <c r="B22" s="78">
        <v>42480</v>
      </c>
      <c r="C22" s="11">
        <v>16</v>
      </c>
      <c r="D22" s="4">
        <v>102283</v>
      </c>
      <c r="E22" s="4">
        <v>177683</v>
      </c>
      <c r="F22" s="4">
        <v>3001</v>
      </c>
      <c r="G22" s="4">
        <v>3610</v>
      </c>
      <c r="H22" s="4">
        <v>0</v>
      </c>
      <c r="I22" s="4">
        <v>0</v>
      </c>
      <c r="J22" s="4">
        <v>0</v>
      </c>
      <c r="K22" s="4">
        <v>0</v>
      </c>
      <c r="L22" s="4">
        <v>0</v>
      </c>
      <c r="M22" s="19">
        <f t="shared" si="0"/>
        <v>286577</v>
      </c>
      <c r="N22" s="4">
        <v>83088</v>
      </c>
      <c r="O22" s="4">
        <v>92.876275000000007</v>
      </c>
      <c r="P22" s="4">
        <v>142844</v>
      </c>
      <c r="Q22" s="4">
        <v>103.916083</v>
      </c>
      <c r="R22" s="4">
        <v>3001</v>
      </c>
      <c r="S22" s="4">
        <v>108.707764</v>
      </c>
      <c r="T22" s="4">
        <v>3610</v>
      </c>
      <c r="U22" s="4">
        <v>88.829915999999997</v>
      </c>
      <c r="V22" s="4">
        <v>0</v>
      </c>
      <c r="W22" s="4">
        <v>0</v>
      </c>
      <c r="X22" s="4">
        <v>0</v>
      </c>
      <c r="Y22" s="4">
        <v>0</v>
      </c>
      <c r="Z22" s="4">
        <v>0</v>
      </c>
      <c r="AA22" s="4">
        <v>0</v>
      </c>
      <c r="AB22" s="4">
        <v>0</v>
      </c>
      <c r="AC22" s="4">
        <v>0</v>
      </c>
      <c r="AD22" s="4">
        <v>0</v>
      </c>
      <c r="AE22" s="4">
        <v>0</v>
      </c>
      <c r="AF22" s="19">
        <f t="shared" si="1"/>
        <v>232543</v>
      </c>
      <c r="AG22" s="19">
        <f t="shared" si="2"/>
        <v>99.799180769904922</v>
      </c>
      <c r="AI22" s="78">
        <v>42112</v>
      </c>
      <c r="AJ22" s="78">
        <v>42109</v>
      </c>
      <c r="AK22" s="11">
        <v>16</v>
      </c>
      <c r="AL22" s="4">
        <v>109438</v>
      </c>
      <c r="AM22" s="4">
        <v>275354</v>
      </c>
      <c r="AN22" s="4">
        <v>9787</v>
      </c>
      <c r="AO22" s="4">
        <v>16985</v>
      </c>
      <c r="AP22" s="4">
        <v>0</v>
      </c>
      <c r="AQ22" s="4">
        <v>0</v>
      </c>
      <c r="AR22" s="4">
        <v>0</v>
      </c>
      <c r="AS22" s="4">
        <v>0</v>
      </c>
      <c r="AT22" s="4">
        <v>0</v>
      </c>
      <c r="AU22" s="19">
        <v>411564</v>
      </c>
      <c r="AV22" s="4">
        <v>79076</v>
      </c>
      <c r="AW22" s="4">
        <v>73.723127000000005</v>
      </c>
      <c r="AX22" s="4">
        <v>206802</v>
      </c>
      <c r="AY22" s="4">
        <v>79.512910000000005</v>
      </c>
      <c r="AZ22" s="4">
        <v>6854</v>
      </c>
      <c r="BA22" s="4">
        <v>92.379924000000003</v>
      </c>
      <c r="BB22" s="4">
        <v>15253</v>
      </c>
      <c r="BC22" s="4">
        <v>69.547956999999997</v>
      </c>
      <c r="BD22" s="4">
        <v>0</v>
      </c>
      <c r="BE22" s="4">
        <v>0</v>
      </c>
      <c r="BF22" s="4">
        <v>0</v>
      </c>
      <c r="BG22" s="4">
        <v>0</v>
      </c>
      <c r="BH22" s="4">
        <v>0</v>
      </c>
      <c r="BI22" s="4">
        <v>0</v>
      </c>
      <c r="BJ22" s="4">
        <v>0</v>
      </c>
      <c r="BK22" s="4">
        <v>0</v>
      </c>
      <c r="BL22" s="4">
        <v>0</v>
      </c>
      <c r="BM22" s="4">
        <v>0</v>
      </c>
      <c r="BN22" s="19">
        <v>307985</v>
      </c>
      <c r="BO22" s="19">
        <v>77.819198310596292</v>
      </c>
      <c r="BP22" s="27"/>
      <c r="BQ22" s="14"/>
    </row>
    <row r="23" spans="1:69" ht="20" customHeight="1" x14ac:dyDescent="0.15">
      <c r="A23" s="78">
        <v>42490</v>
      </c>
      <c r="B23" s="78">
        <v>42487</v>
      </c>
      <c r="C23" s="11">
        <v>17</v>
      </c>
      <c r="D23" s="4">
        <v>112310</v>
      </c>
      <c r="E23" s="4">
        <v>190662</v>
      </c>
      <c r="F23" s="4">
        <v>2636</v>
      </c>
      <c r="G23" s="4">
        <v>2832</v>
      </c>
      <c r="H23" s="4">
        <v>0</v>
      </c>
      <c r="I23" s="4">
        <v>0</v>
      </c>
      <c r="J23" s="4">
        <v>0</v>
      </c>
      <c r="K23" s="4">
        <v>0</v>
      </c>
      <c r="L23" s="4">
        <v>0</v>
      </c>
      <c r="M23" s="19">
        <f t="shared" si="0"/>
        <v>308440</v>
      </c>
      <c r="N23" s="4">
        <v>101540</v>
      </c>
      <c r="O23" s="4">
        <v>93.935010000000005</v>
      </c>
      <c r="P23" s="4">
        <v>181166</v>
      </c>
      <c r="Q23" s="4">
        <v>105.062318</v>
      </c>
      <c r="R23" s="4">
        <v>2636</v>
      </c>
      <c r="S23" s="4">
        <v>100.888846</v>
      </c>
      <c r="T23" s="4">
        <v>2832</v>
      </c>
      <c r="U23" s="4">
        <v>87.905720000000002</v>
      </c>
      <c r="V23" s="4">
        <v>0</v>
      </c>
      <c r="W23" s="4">
        <v>0</v>
      </c>
      <c r="X23" s="4">
        <v>0</v>
      </c>
      <c r="Y23" s="4">
        <v>0</v>
      </c>
      <c r="Z23" s="4">
        <v>0</v>
      </c>
      <c r="AA23" s="4">
        <v>0</v>
      </c>
      <c r="AB23" s="4">
        <v>0</v>
      </c>
      <c r="AC23" s="4">
        <v>0</v>
      </c>
      <c r="AD23" s="4">
        <v>0</v>
      </c>
      <c r="AE23" s="4">
        <v>0</v>
      </c>
      <c r="AF23" s="19">
        <f t="shared" si="1"/>
        <v>288174</v>
      </c>
      <c r="AG23" s="19">
        <f t="shared" si="2"/>
        <v>100.93475752595307</v>
      </c>
      <c r="AI23" s="78">
        <v>42119</v>
      </c>
      <c r="AJ23" s="78">
        <v>42116</v>
      </c>
      <c r="AK23" s="11">
        <v>17</v>
      </c>
      <c r="AL23" s="4">
        <v>139259</v>
      </c>
      <c r="AM23" s="4">
        <v>309179</v>
      </c>
      <c r="AN23" s="4">
        <v>8114</v>
      </c>
      <c r="AO23" s="4">
        <v>24143</v>
      </c>
      <c r="AP23" s="4">
        <v>0</v>
      </c>
      <c r="AQ23" s="4">
        <v>0</v>
      </c>
      <c r="AR23" s="4">
        <v>0</v>
      </c>
      <c r="AS23" s="4">
        <v>0</v>
      </c>
      <c r="AT23" s="4">
        <v>0</v>
      </c>
      <c r="AU23" s="19">
        <v>480695</v>
      </c>
      <c r="AV23" s="4">
        <v>92803</v>
      </c>
      <c r="AW23" s="4">
        <v>75.934926000000004</v>
      </c>
      <c r="AX23" s="4">
        <v>183414</v>
      </c>
      <c r="AY23" s="4">
        <v>80.680426999999995</v>
      </c>
      <c r="AZ23" s="4">
        <v>5612</v>
      </c>
      <c r="BA23" s="4">
        <v>90.346935000000002</v>
      </c>
      <c r="BB23" s="4">
        <v>17484</v>
      </c>
      <c r="BC23" s="4">
        <v>69.059996999999996</v>
      </c>
      <c r="BD23" s="4">
        <v>0</v>
      </c>
      <c r="BE23" s="4">
        <v>0</v>
      </c>
      <c r="BF23" s="4">
        <v>0</v>
      </c>
      <c r="BG23" s="4">
        <v>0</v>
      </c>
      <c r="BH23" s="4">
        <v>0</v>
      </c>
      <c r="BI23" s="4">
        <v>0</v>
      </c>
      <c r="BJ23" s="4">
        <v>0</v>
      </c>
      <c r="BK23" s="4">
        <v>0</v>
      </c>
      <c r="BL23" s="4">
        <v>0</v>
      </c>
      <c r="BM23" s="4">
        <v>0</v>
      </c>
      <c r="BN23" s="19">
        <v>299313</v>
      </c>
      <c r="BO23" s="19">
        <v>78.71151858463881</v>
      </c>
      <c r="BP23" s="27"/>
      <c r="BQ23" s="14"/>
    </row>
    <row r="24" spans="1:69" ht="20" customHeight="1" x14ac:dyDescent="0.15">
      <c r="A24" s="78">
        <v>42497</v>
      </c>
      <c r="B24" s="78">
        <v>42494</v>
      </c>
      <c r="C24" s="11">
        <v>18</v>
      </c>
      <c r="D24" s="4">
        <v>94266</v>
      </c>
      <c r="E24" s="4">
        <v>193929</v>
      </c>
      <c r="F24" s="4">
        <v>6432</v>
      </c>
      <c r="G24" s="4">
        <v>2957</v>
      </c>
      <c r="H24" s="4">
        <v>0</v>
      </c>
      <c r="I24" s="4">
        <v>0</v>
      </c>
      <c r="J24" s="4">
        <v>0</v>
      </c>
      <c r="K24" s="4">
        <v>0</v>
      </c>
      <c r="L24" s="4">
        <v>0</v>
      </c>
      <c r="M24" s="19">
        <f t="shared" si="0"/>
        <v>297584</v>
      </c>
      <c r="N24" s="4">
        <v>82591</v>
      </c>
      <c r="O24" s="4">
        <v>95.343294</v>
      </c>
      <c r="P24" s="4">
        <v>182785</v>
      </c>
      <c r="Q24" s="4">
        <v>106.845189</v>
      </c>
      <c r="R24" s="4">
        <v>6432</v>
      </c>
      <c r="S24" s="4">
        <v>108.67133</v>
      </c>
      <c r="T24" s="4">
        <v>2957</v>
      </c>
      <c r="U24" s="4">
        <v>93.134595000000004</v>
      </c>
      <c r="V24" s="4">
        <v>0</v>
      </c>
      <c r="W24" s="4">
        <v>0</v>
      </c>
      <c r="X24" s="4">
        <v>0</v>
      </c>
      <c r="Y24" s="4">
        <v>0</v>
      </c>
      <c r="Z24" s="4">
        <v>0</v>
      </c>
      <c r="AA24" s="4">
        <v>0</v>
      </c>
      <c r="AB24" s="4">
        <v>0</v>
      </c>
      <c r="AC24" s="4">
        <v>0</v>
      </c>
      <c r="AD24" s="4">
        <v>0</v>
      </c>
      <c r="AE24" s="4">
        <v>0</v>
      </c>
      <c r="AF24" s="19">
        <f t="shared" si="1"/>
        <v>274765</v>
      </c>
      <c r="AG24" s="19">
        <f t="shared" si="2"/>
        <v>103.28305591357704</v>
      </c>
      <c r="AI24" s="78">
        <v>42126</v>
      </c>
      <c r="AJ24" s="78">
        <v>42123</v>
      </c>
      <c r="AK24" s="11">
        <v>18</v>
      </c>
      <c r="AL24" s="4">
        <v>143466</v>
      </c>
      <c r="AM24" s="4">
        <v>273216</v>
      </c>
      <c r="AN24" s="4">
        <v>9320</v>
      </c>
      <c r="AO24" s="4">
        <v>13603</v>
      </c>
      <c r="AP24" s="4">
        <v>0</v>
      </c>
      <c r="AQ24" s="4">
        <v>0</v>
      </c>
      <c r="AR24" s="4">
        <v>0</v>
      </c>
      <c r="AS24" s="4">
        <v>0</v>
      </c>
      <c r="AT24" s="4">
        <v>0</v>
      </c>
      <c r="AU24" s="19">
        <v>439605</v>
      </c>
      <c r="AV24" s="4">
        <v>105634</v>
      </c>
      <c r="AW24" s="4">
        <v>72.634018999999995</v>
      </c>
      <c r="AX24" s="4">
        <v>166721</v>
      </c>
      <c r="AY24" s="4">
        <v>80.938280000000006</v>
      </c>
      <c r="AZ24" s="4">
        <v>5282</v>
      </c>
      <c r="BA24" s="4">
        <v>91.422756000000007</v>
      </c>
      <c r="BB24" s="4">
        <v>6404</v>
      </c>
      <c r="BC24" s="4">
        <v>69.966894999999994</v>
      </c>
      <c r="BD24" s="4">
        <v>0</v>
      </c>
      <c r="BE24" s="4">
        <v>0</v>
      </c>
      <c r="BF24" s="4">
        <v>0</v>
      </c>
      <c r="BG24" s="4">
        <v>0</v>
      </c>
      <c r="BH24" s="4">
        <v>0</v>
      </c>
      <c r="BI24" s="4">
        <v>0</v>
      </c>
      <c r="BJ24" s="4">
        <v>0</v>
      </c>
      <c r="BK24" s="4">
        <v>0</v>
      </c>
      <c r="BL24" s="4">
        <v>0</v>
      </c>
      <c r="BM24" s="4">
        <v>0</v>
      </c>
      <c r="BN24" s="19">
        <v>284041</v>
      </c>
      <c r="BO24" s="19">
        <v>77.797557168500319</v>
      </c>
      <c r="BP24" s="27"/>
      <c r="BQ24" s="14"/>
    </row>
    <row r="25" spans="1:69" ht="20" customHeight="1" x14ac:dyDescent="0.15">
      <c r="A25" s="78">
        <v>42504</v>
      </c>
      <c r="B25" s="78">
        <v>42501</v>
      </c>
      <c r="C25" s="11">
        <v>19</v>
      </c>
      <c r="D25" s="4">
        <v>89167</v>
      </c>
      <c r="E25" s="4">
        <v>213260.75</v>
      </c>
      <c r="F25" s="4">
        <v>2085</v>
      </c>
      <c r="G25" s="4">
        <v>3086</v>
      </c>
      <c r="H25" s="4">
        <v>0</v>
      </c>
      <c r="I25" s="4">
        <v>0</v>
      </c>
      <c r="J25" s="4">
        <v>0</v>
      </c>
      <c r="K25" s="4">
        <v>0</v>
      </c>
      <c r="L25" s="4">
        <v>0</v>
      </c>
      <c r="M25" s="19">
        <f t="shared" si="0"/>
        <v>307598.75</v>
      </c>
      <c r="N25" s="4">
        <v>59722</v>
      </c>
      <c r="O25" s="4">
        <v>94.044757000000004</v>
      </c>
      <c r="P25" s="4">
        <v>165169</v>
      </c>
      <c r="Q25" s="4">
        <v>105.58204600000001</v>
      </c>
      <c r="R25" s="4">
        <v>2085</v>
      </c>
      <c r="S25" s="4">
        <v>98.421582000000001</v>
      </c>
      <c r="T25" s="4">
        <v>3086</v>
      </c>
      <c r="U25" s="4">
        <v>91.499674999999996</v>
      </c>
      <c r="V25" s="4">
        <v>0</v>
      </c>
      <c r="W25" s="4">
        <v>0</v>
      </c>
      <c r="X25" s="4">
        <v>0</v>
      </c>
      <c r="Y25" s="4">
        <v>0</v>
      </c>
      <c r="Z25" s="4">
        <v>0</v>
      </c>
      <c r="AA25" s="4">
        <v>0</v>
      </c>
      <c r="AB25" s="4">
        <v>0</v>
      </c>
      <c r="AC25" s="4">
        <v>0</v>
      </c>
      <c r="AD25" s="4">
        <v>0</v>
      </c>
      <c r="AE25" s="4">
        <v>0</v>
      </c>
      <c r="AF25" s="19">
        <f t="shared" si="1"/>
        <v>230062</v>
      </c>
      <c r="AG25" s="19">
        <f t="shared" si="2"/>
        <v>102.33327941532283</v>
      </c>
      <c r="AI25" s="78">
        <v>42133</v>
      </c>
      <c r="AJ25" s="78">
        <v>42130</v>
      </c>
      <c r="AK25" s="11">
        <v>19</v>
      </c>
      <c r="AL25" s="4">
        <v>175009</v>
      </c>
      <c r="AM25" s="4">
        <v>322259</v>
      </c>
      <c r="AN25" s="4">
        <v>5198</v>
      </c>
      <c r="AO25" s="4">
        <v>20775</v>
      </c>
      <c r="AP25" s="4">
        <v>0</v>
      </c>
      <c r="AQ25" s="4">
        <v>0</v>
      </c>
      <c r="AR25" s="4">
        <v>0</v>
      </c>
      <c r="AS25" s="4">
        <v>0</v>
      </c>
      <c r="AT25" s="4">
        <v>0</v>
      </c>
      <c r="AU25" s="19">
        <v>523241</v>
      </c>
      <c r="AV25" s="4">
        <v>101251</v>
      </c>
      <c r="AW25" s="4">
        <v>75.620437999999993</v>
      </c>
      <c r="AX25" s="4">
        <v>163683</v>
      </c>
      <c r="AY25" s="4">
        <v>80.271890999999997</v>
      </c>
      <c r="AZ25" s="4">
        <v>3108</v>
      </c>
      <c r="BA25" s="4">
        <v>87.249033999999995</v>
      </c>
      <c r="BB25" s="4">
        <v>6635</v>
      </c>
      <c r="BC25" s="4">
        <v>71.095403000000005</v>
      </c>
      <c r="BD25" s="4">
        <v>0</v>
      </c>
      <c r="BE25" s="4">
        <v>0</v>
      </c>
      <c r="BF25" s="4">
        <v>0</v>
      </c>
      <c r="BG25" s="4">
        <v>0</v>
      </c>
      <c r="BH25" s="4">
        <v>0</v>
      </c>
      <c r="BI25" s="4">
        <v>0</v>
      </c>
      <c r="BJ25" s="4">
        <v>0</v>
      </c>
      <c r="BK25" s="4">
        <v>0</v>
      </c>
      <c r="BL25" s="4">
        <v>0</v>
      </c>
      <c r="BM25" s="4">
        <v>0</v>
      </c>
      <c r="BN25" s="19">
        <v>274677</v>
      </c>
      <c r="BO25" s="19">
        <v>78.414562919603739</v>
      </c>
      <c r="BP25" s="27"/>
      <c r="BQ25" s="14"/>
    </row>
    <row r="26" spans="1:69" ht="20" customHeight="1" x14ac:dyDescent="0.15">
      <c r="A26" s="78">
        <v>42511</v>
      </c>
      <c r="B26" s="78">
        <v>42508</v>
      </c>
      <c r="C26" s="11">
        <v>20</v>
      </c>
      <c r="D26" s="4">
        <v>76548</v>
      </c>
      <c r="E26" s="4">
        <v>181872.75</v>
      </c>
      <c r="F26" s="4">
        <v>3403</v>
      </c>
      <c r="G26" s="4">
        <v>2418</v>
      </c>
      <c r="H26" s="4">
        <v>0</v>
      </c>
      <c r="I26" s="4">
        <v>0</v>
      </c>
      <c r="J26" s="4">
        <v>0</v>
      </c>
      <c r="K26" s="4">
        <v>0</v>
      </c>
      <c r="L26" s="4">
        <v>0</v>
      </c>
      <c r="M26" s="19">
        <f t="shared" si="0"/>
        <v>264241.75</v>
      </c>
      <c r="N26" s="4">
        <v>56537</v>
      </c>
      <c r="O26" s="4">
        <v>91.894475999999997</v>
      </c>
      <c r="P26" s="4">
        <v>154075.75</v>
      </c>
      <c r="Q26" s="4">
        <v>103.328731</v>
      </c>
      <c r="R26" s="4">
        <v>3403</v>
      </c>
      <c r="S26" s="4">
        <v>97.831913</v>
      </c>
      <c r="T26" s="4">
        <v>2418</v>
      </c>
      <c r="U26" s="4">
        <v>90.277088000000006</v>
      </c>
      <c r="V26" s="4">
        <v>0</v>
      </c>
      <c r="W26" s="4">
        <v>0</v>
      </c>
      <c r="X26" s="4">
        <v>0</v>
      </c>
      <c r="Y26" s="4">
        <v>0</v>
      </c>
      <c r="Z26" s="4">
        <v>0</v>
      </c>
      <c r="AA26" s="4">
        <v>0</v>
      </c>
      <c r="AB26" s="4">
        <v>0</v>
      </c>
      <c r="AC26" s="4">
        <v>0</v>
      </c>
      <c r="AD26" s="4">
        <v>0</v>
      </c>
      <c r="AE26" s="4">
        <v>0</v>
      </c>
      <c r="AF26" s="19">
        <f t="shared" si="1"/>
        <v>216433.75</v>
      </c>
      <c r="AG26" s="19">
        <f t="shared" si="2"/>
        <v>100.10962575711157</v>
      </c>
      <c r="AI26" s="78">
        <v>42140</v>
      </c>
      <c r="AJ26" s="78">
        <v>42137</v>
      </c>
      <c r="AK26" s="11">
        <v>20</v>
      </c>
      <c r="AL26" s="4">
        <v>152811</v>
      </c>
      <c r="AM26" s="4">
        <v>318443</v>
      </c>
      <c r="AN26" s="4">
        <v>7734</v>
      </c>
      <c r="AO26" s="4">
        <v>21864</v>
      </c>
      <c r="AP26" s="4">
        <v>0</v>
      </c>
      <c r="AQ26" s="4">
        <v>0</v>
      </c>
      <c r="AR26" s="4">
        <v>0</v>
      </c>
      <c r="AS26" s="4">
        <v>0</v>
      </c>
      <c r="AT26" s="4">
        <v>0</v>
      </c>
      <c r="AU26" s="19">
        <v>500852</v>
      </c>
      <c r="AV26" s="4">
        <v>66736</v>
      </c>
      <c r="AW26" s="4">
        <v>69.612458000000004</v>
      </c>
      <c r="AX26" s="4">
        <v>197004</v>
      </c>
      <c r="AY26" s="4">
        <v>75.196203999999994</v>
      </c>
      <c r="AZ26" s="4">
        <v>5644</v>
      </c>
      <c r="BA26" s="4">
        <v>73.923103999999995</v>
      </c>
      <c r="BB26" s="4">
        <v>4822</v>
      </c>
      <c r="BC26" s="4">
        <v>63.226669000000001</v>
      </c>
      <c r="BD26" s="4">
        <v>0</v>
      </c>
      <c r="BE26" s="4">
        <v>0</v>
      </c>
      <c r="BF26" s="4">
        <v>0</v>
      </c>
      <c r="BG26" s="4">
        <v>0</v>
      </c>
      <c r="BH26" s="4">
        <v>0</v>
      </c>
      <c r="BI26" s="4">
        <v>0</v>
      </c>
      <c r="BJ26" s="4">
        <v>0</v>
      </c>
      <c r="BK26" s="4">
        <v>0</v>
      </c>
      <c r="BL26" s="4">
        <v>0</v>
      </c>
      <c r="BM26" s="4">
        <v>0</v>
      </c>
      <c r="BN26" s="19">
        <v>274206</v>
      </c>
      <c r="BO26" s="19">
        <v>73.600544724761662</v>
      </c>
      <c r="BP26" s="27"/>
      <c r="BQ26" s="14"/>
    </row>
    <row r="27" spans="1:69" ht="20" customHeight="1" x14ac:dyDescent="0.15">
      <c r="A27" s="78">
        <v>42518</v>
      </c>
      <c r="B27" s="78">
        <v>42515</v>
      </c>
      <c r="C27" s="11">
        <v>21</v>
      </c>
      <c r="D27" s="4">
        <v>83230</v>
      </c>
      <c r="E27" s="4">
        <v>181246.75</v>
      </c>
      <c r="F27" s="4">
        <v>4103</v>
      </c>
      <c r="G27" s="4">
        <v>3284</v>
      </c>
      <c r="H27" s="4">
        <v>0</v>
      </c>
      <c r="I27" s="4">
        <v>0</v>
      </c>
      <c r="J27" s="4">
        <v>0</v>
      </c>
      <c r="K27" s="4">
        <v>0</v>
      </c>
      <c r="L27" s="4">
        <v>0</v>
      </c>
      <c r="M27" s="19">
        <f t="shared" si="0"/>
        <v>271863.75</v>
      </c>
      <c r="N27" s="4">
        <v>71128</v>
      </c>
      <c r="O27" s="4">
        <v>94.140366</v>
      </c>
      <c r="P27" s="4">
        <v>160144.75</v>
      </c>
      <c r="Q27" s="4">
        <v>103.170575</v>
      </c>
      <c r="R27" s="4">
        <v>4103</v>
      </c>
      <c r="S27" s="4">
        <v>104.908603</v>
      </c>
      <c r="T27" s="4">
        <v>3284</v>
      </c>
      <c r="U27" s="4">
        <v>81.404993000000005</v>
      </c>
      <c r="V27" s="4">
        <v>0</v>
      </c>
      <c r="W27" s="4">
        <v>0</v>
      </c>
      <c r="X27" s="4">
        <v>0</v>
      </c>
      <c r="Y27" s="4">
        <v>0</v>
      </c>
      <c r="Z27" s="4">
        <v>0</v>
      </c>
      <c r="AA27" s="4">
        <v>0</v>
      </c>
      <c r="AB27" s="4">
        <v>0</v>
      </c>
      <c r="AC27" s="4">
        <v>0</v>
      </c>
      <c r="AD27" s="4">
        <v>0</v>
      </c>
      <c r="AE27" s="4">
        <v>0</v>
      </c>
      <c r="AF27" s="19">
        <f t="shared" si="1"/>
        <v>238659.75</v>
      </c>
      <c r="AG27" s="19">
        <f t="shared" si="2"/>
        <v>100.20967460453744</v>
      </c>
      <c r="AI27" s="78">
        <v>42147</v>
      </c>
      <c r="AJ27" s="78">
        <v>42144</v>
      </c>
      <c r="AK27" s="11">
        <v>21</v>
      </c>
      <c r="AL27" s="4">
        <v>181585</v>
      </c>
      <c r="AM27" s="4">
        <v>342341</v>
      </c>
      <c r="AN27" s="4">
        <v>7502</v>
      </c>
      <c r="AO27" s="4">
        <v>15890</v>
      </c>
      <c r="AP27" s="4">
        <v>0</v>
      </c>
      <c r="AQ27" s="4">
        <v>0</v>
      </c>
      <c r="AR27" s="4">
        <v>0</v>
      </c>
      <c r="AS27" s="4">
        <v>0</v>
      </c>
      <c r="AT27" s="4">
        <v>0</v>
      </c>
      <c r="AU27" s="19">
        <v>547318</v>
      </c>
      <c r="AV27" s="4">
        <v>71846</v>
      </c>
      <c r="AW27" s="4">
        <v>65.608063999999999</v>
      </c>
      <c r="AX27" s="4">
        <v>218694</v>
      </c>
      <c r="AY27" s="4">
        <v>73.083093000000005</v>
      </c>
      <c r="AZ27" s="4">
        <v>5014</v>
      </c>
      <c r="BA27" s="4">
        <v>99.769844000000006</v>
      </c>
      <c r="BB27" s="4">
        <v>15171</v>
      </c>
      <c r="BC27" s="4">
        <v>65.043767000000003</v>
      </c>
      <c r="BD27" s="4">
        <v>0</v>
      </c>
      <c r="BE27" s="4">
        <v>0</v>
      </c>
      <c r="BF27" s="4">
        <v>0</v>
      </c>
      <c r="BG27" s="4">
        <v>0</v>
      </c>
      <c r="BH27" s="4">
        <v>0</v>
      </c>
      <c r="BI27" s="4">
        <v>0</v>
      </c>
      <c r="BJ27" s="4">
        <v>0</v>
      </c>
      <c r="BK27" s="4">
        <v>0</v>
      </c>
      <c r="BL27" s="4">
        <v>0</v>
      </c>
      <c r="BM27" s="4">
        <v>0</v>
      </c>
      <c r="BN27" s="19">
        <v>310725</v>
      </c>
      <c r="BO27" s="19">
        <v>71.392826112025105</v>
      </c>
      <c r="BP27" s="27"/>
      <c r="BQ27" s="14"/>
    </row>
    <row r="28" spans="1:69" ht="20" customHeight="1" x14ac:dyDescent="0.15">
      <c r="A28" s="78">
        <v>42525</v>
      </c>
      <c r="B28" s="78">
        <v>42522</v>
      </c>
      <c r="C28" s="43">
        <v>22</v>
      </c>
      <c r="D28" s="4">
        <v>74541</v>
      </c>
      <c r="E28" s="4">
        <v>164257</v>
      </c>
      <c r="F28" s="4">
        <v>3795</v>
      </c>
      <c r="G28" s="4">
        <v>4741</v>
      </c>
      <c r="H28" s="4">
        <v>0</v>
      </c>
      <c r="I28" s="4">
        <v>0</v>
      </c>
      <c r="J28" s="4">
        <v>0</v>
      </c>
      <c r="K28" s="4">
        <v>0</v>
      </c>
      <c r="L28" s="4">
        <v>0</v>
      </c>
      <c r="M28" s="19">
        <f t="shared" si="0"/>
        <v>247334</v>
      </c>
      <c r="N28" s="4">
        <v>73647</v>
      </c>
      <c r="O28" s="4">
        <v>97.592568999999997</v>
      </c>
      <c r="P28" s="4">
        <v>140986</v>
      </c>
      <c r="Q28" s="4">
        <v>103.13175699999999</v>
      </c>
      <c r="R28" s="4">
        <v>3795</v>
      </c>
      <c r="S28" s="4">
        <v>108.498287</v>
      </c>
      <c r="T28" s="4">
        <v>4741</v>
      </c>
      <c r="U28" s="4">
        <v>87.815016999999997</v>
      </c>
      <c r="V28" s="4">
        <v>0</v>
      </c>
      <c r="W28" s="4">
        <v>0</v>
      </c>
      <c r="X28" s="4">
        <v>0</v>
      </c>
      <c r="Y28" s="4">
        <v>0</v>
      </c>
      <c r="Z28" s="4">
        <v>0</v>
      </c>
      <c r="AA28" s="4">
        <v>0</v>
      </c>
      <c r="AB28" s="4">
        <v>0</v>
      </c>
      <c r="AC28" s="4">
        <v>0</v>
      </c>
      <c r="AD28" s="4">
        <v>0</v>
      </c>
      <c r="AE28" s="4">
        <v>0</v>
      </c>
      <c r="AF28" s="19">
        <f t="shared" si="1"/>
        <v>223169</v>
      </c>
      <c r="AG28" s="19">
        <f t="shared" si="2"/>
        <v>101.06966387046138</v>
      </c>
      <c r="AI28" s="78">
        <v>42154</v>
      </c>
      <c r="AJ28" s="78">
        <v>42151</v>
      </c>
      <c r="AK28" s="11">
        <v>22</v>
      </c>
      <c r="AL28" s="4">
        <v>190647</v>
      </c>
      <c r="AM28" s="4">
        <v>388185</v>
      </c>
      <c r="AN28" s="4">
        <v>10005</v>
      </c>
      <c r="AO28" s="4">
        <v>19631</v>
      </c>
      <c r="AP28" s="4">
        <v>0</v>
      </c>
      <c r="AQ28" s="4">
        <v>0</v>
      </c>
      <c r="AR28" s="4">
        <v>0</v>
      </c>
      <c r="AS28" s="4">
        <v>0</v>
      </c>
      <c r="AT28" s="4">
        <v>0</v>
      </c>
      <c r="AU28" s="19">
        <v>608468</v>
      </c>
      <c r="AV28" s="4">
        <v>115096</v>
      </c>
      <c r="AW28" s="4">
        <v>63.96893</v>
      </c>
      <c r="AX28" s="4">
        <v>214195</v>
      </c>
      <c r="AY28" s="4">
        <v>73.434640999999999</v>
      </c>
      <c r="AZ28" s="4">
        <v>8429</v>
      </c>
      <c r="BA28" s="4">
        <v>92.495431999999994</v>
      </c>
      <c r="BB28" s="4">
        <v>5560</v>
      </c>
      <c r="BC28" s="4">
        <v>61.855575000000002</v>
      </c>
      <c r="BD28" s="4">
        <v>0</v>
      </c>
      <c r="BE28" s="4">
        <v>0</v>
      </c>
      <c r="BF28" s="4">
        <v>0</v>
      </c>
      <c r="BG28" s="4">
        <v>0</v>
      </c>
      <c r="BH28" s="4">
        <v>0</v>
      </c>
      <c r="BI28" s="4">
        <v>0</v>
      </c>
      <c r="BJ28" s="4">
        <v>0</v>
      </c>
      <c r="BK28" s="4">
        <v>0</v>
      </c>
      <c r="BL28" s="4">
        <v>0</v>
      </c>
      <c r="BM28" s="4">
        <v>0</v>
      </c>
      <c r="BN28" s="19">
        <v>343280</v>
      </c>
      <c r="BO28" s="19">
        <v>70.541429415063504</v>
      </c>
      <c r="BP28" s="27"/>
      <c r="BQ28" s="14"/>
    </row>
    <row r="29" spans="1:69" ht="20" customHeight="1" x14ac:dyDescent="0.15">
      <c r="A29" s="78">
        <v>42532</v>
      </c>
      <c r="B29" s="78">
        <v>42529</v>
      </c>
      <c r="C29" s="11">
        <v>23</v>
      </c>
      <c r="D29" s="4">
        <v>95511</v>
      </c>
      <c r="E29" s="4">
        <v>202718.75</v>
      </c>
      <c r="F29" s="4">
        <v>5056</v>
      </c>
      <c r="G29" s="4">
        <v>1367</v>
      </c>
      <c r="H29" s="4">
        <v>0</v>
      </c>
      <c r="I29" s="4">
        <v>0</v>
      </c>
      <c r="J29" s="4">
        <v>0</v>
      </c>
      <c r="K29" s="4">
        <v>0</v>
      </c>
      <c r="L29" s="4">
        <v>0</v>
      </c>
      <c r="M29" s="19">
        <f t="shared" si="0"/>
        <v>304652.75</v>
      </c>
      <c r="N29" s="4">
        <v>89745</v>
      </c>
      <c r="O29" s="4">
        <v>98.746692999999993</v>
      </c>
      <c r="P29" s="4">
        <v>183232.75</v>
      </c>
      <c r="Q29" s="4">
        <v>103.921706</v>
      </c>
      <c r="R29" s="4">
        <v>5056</v>
      </c>
      <c r="S29" s="4">
        <v>116.976265</v>
      </c>
      <c r="T29" s="4">
        <v>1367</v>
      </c>
      <c r="U29" s="4">
        <v>92.249450999999993</v>
      </c>
      <c r="V29" s="4">
        <v>0</v>
      </c>
      <c r="W29" s="4">
        <v>0</v>
      </c>
      <c r="X29" s="4">
        <v>0</v>
      </c>
      <c r="Y29" s="4">
        <v>0</v>
      </c>
      <c r="Z29" s="4">
        <v>0</v>
      </c>
      <c r="AA29" s="4">
        <v>0</v>
      </c>
      <c r="AB29" s="4">
        <v>0</v>
      </c>
      <c r="AC29" s="4">
        <v>0</v>
      </c>
      <c r="AD29" s="4">
        <v>0</v>
      </c>
      <c r="AE29" s="4">
        <v>0</v>
      </c>
      <c r="AF29" s="19">
        <f t="shared" si="1"/>
        <v>279400.75</v>
      </c>
      <c r="AG29" s="19">
        <f t="shared" si="2"/>
        <v>102.43859021034662</v>
      </c>
      <c r="AI29" s="78">
        <v>42161</v>
      </c>
      <c r="AJ29" s="78">
        <v>42158</v>
      </c>
      <c r="AK29" s="11">
        <v>23</v>
      </c>
      <c r="AL29" s="4">
        <v>180241</v>
      </c>
      <c r="AM29" s="4">
        <v>343345</v>
      </c>
      <c r="AN29" s="4">
        <v>5478</v>
      </c>
      <c r="AO29" s="4">
        <v>12970</v>
      </c>
      <c r="AP29" s="4">
        <v>0</v>
      </c>
      <c r="AQ29" s="4">
        <v>0</v>
      </c>
      <c r="AR29" s="4">
        <v>0</v>
      </c>
      <c r="AS29" s="4">
        <v>0</v>
      </c>
      <c r="AT29" s="4">
        <v>0</v>
      </c>
      <c r="AU29" s="19">
        <v>542034</v>
      </c>
      <c r="AV29" s="4">
        <v>112948</v>
      </c>
      <c r="AW29" s="4">
        <v>66.787139999999994</v>
      </c>
      <c r="AX29" s="4">
        <v>226619</v>
      </c>
      <c r="AY29" s="4">
        <v>72.563721000000001</v>
      </c>
      <c r="AZ29" s="4">
        <v>4780</v>
      </c>
      <c r="BA29" s="4">
        <v>87.065690000000004</v>
      </c>
      <c r="BB29" s="4">
        <v>6431</v>
      </c>
      <c r="BC29" s="4">
        <v>61.787280000000003</v>
      </c>
      <c r="BD29" s="4">
        <v>0</v>
      </c>
      <c r="BE29" s="4">
        <v>0</v>
      </c>
      <c r="BF29" s="4">
        <v>0</v>
      </c>
      <c r="BG29" s="4">
        <v>0</v>
      </c>
      <c r="BH29" s="4">
        <v>0</v>
      </c>
      <c r="BI29" s="4">
        <v>0</v>
      </c>
      <c r="BJ29" s="4">
        <v>0</v>
      </c>
      <c r="BK29" s="4">
        <v>0</v>
      </c>
      <c r="BL29" s="4">
        <v>0</v>
      </c>
      <c r="BM29" s="4">
        <v>0</v>
      </c>
      <c r="BN29" s="19">
        <v>350778</v>
      </c>
      <c r="BO29" s="19">
        <v>70.703749305540825</v>
      </c>
      <c r="BP29" s="27"/>
      <c r="BQ29" s="14"/>
    </row>
    <row r="30" spans="1:69" ht="20" customHeight="1" x14ac:dyDescent="0.15">
      <c r="A30" s="78">
        <v>42539</v>
      </c>
      <c r="B30" s="78">
        <v>42536</v>
      </c>
      <c r="C30" s="11">
        <v>24</v>
      </c>
      <c r="D30" s="4">
        <v>115557</v>
      </c>
      <c r="E30" s="4">
        <v>231264.75</v>
      </c>
      <c r="F30" s="4">
        <v>3295</v>
      </c>
      <c r="G30" s="4">
        <v>3097</v>
      </c>
      <c r="H30" s="4">
        <v>0</v>
      </c>
      <c r="I30" s="4">
        <v>0</v>
      </c>
      <c r="J30" s="4">
        <v>0</v>
      </c>
      <c r="K30" s="4">
        <v>0</v>
      </c>
      <c r="L30" s="4">
        <v>0</v>
      </c>
      <c r="M30" s="19">
        <f t="shared" si="0"/>
        <v>353213.75</v>
      </c>
      <c r="N30" s="4">
        <v>103365</v>
      </c>
      <c r="O30" s="4">
        <v>97.601140999999998</v>
      </c>
      <c r="P30" s="4">
        <v>181568.75</v>
      </c>
      <c r="Q30" s="4">
        <v>102.40515000000001</v>
      </c>
      <c r="R30" s="4">
        <v>3295</v>
      </c>
      <c r="S30" s="4">
        <v>113.06160800000001</v>
      </c>
      <c r="T30" s="4">
        <v>3097</v>
      </c>
      <c r="U30" s="4">
        <v>89.045850000000002</v>
      </c>
      <c r="V30" s="4">
        <v>0</v>
      </c>
      <c r="W30" s="4">
        <v>0</v>
      </c>
      <c r="X30" s="4">
        <v>0</v>
      </c>
      <c r="Y30" s="4">
        <v>0</v>
      </c>
      <c r="Z30" s="4">
        <v>0</v>
      </c>
      <c r="AA30" s="4">
        <v>0</v>
      </c>
      <c r="AB30" s="4">
        <v>0</v>
      </c>
      <c r="AC30" s="4">
        <v>0</v>
      </c>
      <c r="AD30" s="4">
        <v>0</v>
      </c>
      <c r="AE30" s="4">
        <v>0</v>
      </c>
      <c r="AF30" s="19">
        <f t="shared" si="1"/>
        <v>291325.75</v>
      </c>
      <c r="AG30" s="19">
        <f t="shared" si="2"/>
        <v>100.67915388302443</v>
      </c>
      <c r="AI30" s="78">
        <v>42168</v>
      </c>
      <c r="AJ30" s="78">
        <v>42165</v>
      </c>
      <c r="AK30" s="11">
        <v>24</v>
      </c>
      <c r="AL30" s="4">
        <v>177088</v>
      </c>
      <c r="AM30" s="4">
        <v>342641</v>
      </c>
      <c r="AN30" s="4">
        <v>2377</v>
      </c>
      <c r="AO30" s="4">
        <v>10210</v>
      </c>
      <c r="AP30" s="4">
        <v>0</v>
      </c>
      <c r="AQ30" s="4">
        <v>0</v>
      </c>
      <c r="AR30" s="4">
        <v>0</v>
      </c>
      <c r="AS30" s="4">
        <v>0</v>
      </c>
      <c r="AT30" s="4">
        <v>0</v>
      </c>
      <c r="AU30" s="19">
        <v>532316</v>
      </c>
      <c r="AV30" s="4">
        <v>131083</v>
      </c>
      <c r="AW30" s="4">
        <v>63.499507000000001</v>
      </c>
      <c r="AX30" s="4">
        <v>252463</v>
      </c>
      <c r="AY30" s="4">
        <v>71.972435000000004</v>
      </c>
      <c r="AZ30" s="4">
        <v>1679</v>
      </c>
      <c r="BA30" s="4">
        <v>90.617628999999994</v>
      </c>
      <c r="BB30" s="4">
        <v>5534</v>
      </c>
      <c r="BC30" s="4">
        <v>68.706360000000004</v>
      </c>
      <c r="BD30" s="4">
        <v>0</v>
      </c>
      <c r="BE30" s="4">
        <v>0</v>
      </c>
      <c r="BF30" s="4">
        <v>0</v>
      </c>
      <c r="BG30" s="4">
        <v>0</v>
      </c>
      <c r="BH30" s="4">
        <v>0</v>
      </c>
      <c r="BI30" s="4">
        <v>0</v>
      </c>
      <c r="BJ30" s="4">
        <v>0</v>
      </c>
      <c r="BK30" s="4">
        <v>0</v>
      </c>
      <c r="BL30" s="4">
        <v>0</v>
      </c>
      <c r="BM30" s="4">
        <v>0</v>
      </c>
      <c r="BN30" s="19">
        <v>390759</v>
      </c>
      <c r="BO30" s="19">
        <v>69.163987851378991</v>
      </c>
      <c r="BP30" s="27"/>
      <c r="BQ30" s="14"/>
    </row>
    <row r="31" spans="1:69" ht="20" customHeight="1" x14ac:dyDescent="0.15">
      <c r="A31" s="78">
        <v>42546</v>
      </c>
      <c r="B31" s="78">
        <v>42545</v>
      </c>
      <c r="C31" s="11">
        <v>25</v>
      </c>
      <c r="D31" s="4">
        <v>123927</v>
      </c>
      <c r="E31" s="4">
        <v>230638.75</v>
      </c>
      <c r="F31" s="4">
        <v>3270</v>
      </c>
      <c r="G31" s="4">
        <v>7044</v>
      </c>
      <c r="H31" s="4">
        <v>0</v>
      </c>
      <c r="I31" s="4">
        <v>0</v>
      </c>
      <c r="J31" s="4">
        <v>0</v>
      </c>
      <c r="K31" s="4">
        <v>0</v>
      </c>
      <c r="L31" s="4">
        <v>0</v>
      </c>
      <c r="M31" s="19">
        <f t="shared" si="0"/>
        <v>364879.75</v>
      </c>
      <c r="N31" s="4">
        <v>91924</v>
      </c>
      <c r="O31" s="4">
        <v>95.606403</v>
      </c>
      <c r="P31" s="4">
        <v>185649.75</v>
      </c>
      <c r="Q31" s="4">
        <v>102.705196</v>
      </c>
      <c r="R31" s="4">
        <v>3157</v>
      </c>
      <c r="S31" s="4">
        <v>113.33766199999999</v>
      </c>
      <c r="T31" s="4">
        <v>7044</v>
      </c>
      <c r="U31" s="4">
        <v>92.993611000000001</v>
      </c>
      <c r="V31" s="4">
        <v>0</v>
      </c>
      <c r="W31" s="4">
        <v>0</v>
      </c>
      <c r="X31" s="4">
        <v>0</v>
      </c>
      <c r="Y31" s="4">
        <v>0</v>
      </c>
      <c r="Z31" s="4">
        <v>0</v>
      </c>
      <c r="AA31" s="4">
        <v>0</v>
      </c>
      <c r="AB31" s="4">
        <v>0</v>
      </c>
      <c r="AC31" s="4">
        <v>0</v>
      </c>
      <c r="AD31" s="4">
        <v>0</v>
      </c>
      <c r="AE31" s="4">
        <v>0</v>
      </c>
      <c r="AF31" s="19">
        <f t="shared" si="1"/>
        <v>287774.75</v>
      </c>
      <c r="AG31" s="19">
        <f t="shared" si="2"/>
        <v>100.31655294736943</v>
      </c>
      <c r="AI31" s="78">
        <v>42175</v>
      </c>
      <c r="AJ31" s="78">
        <v>42172</v>
      </c>
      <c r="AK31" s="11">
        <v>25</v>
      </c>
      <c r="AL31" s="4">
        <v>167932</v>
      </c>
      <c r="AM31" s="4">
        <v>361668</v>
      </c>
      <c r="AN31" s="4">
        <v>3391</v>
      </c>
      <c r="AO31" s="4">
        <v>8012</v>
      </c>
      <c r="AP31" s="4">
        <v>0</v>
      </c>
      <c r="AQ31" s="4">
        <v>0</v>
      </c>
      <c r="AR31" s="4">
        <v>0</v>
      </c>
      <c r="AS31" s="4">
        <v>0</v>
      </c>
      <c r="AT31" s="4">
        <v>0</v>
      </c>
      <c r="AU31" s="19">
        <v>541003</v>
      </c>
      <c r="AV31" s="4">
        <v>121443</v>
      </c>
      <c r="AW31" s="4">
        <v>66.166415000000001</v>
      </c>
      <c r="AX31" s="4">
        <v>264554</v>
      </c>
      <c r="AY31" s="4">
        <v>74.728312000000003</v>
      </c>
      <c r="AZ31" s="4">
        <v>2135</v>
      </c>
      <c r="BA31" s="4">
        <v>78.212176999999997</v>
      </c>
      <c r="BB31" s="4">
        <v>4874</v>
      </c>
      <c r="BC31" s="4">
        <v>67.415674999999993</v>
      </c>
      <c r="BD31" s="4">
        <v>0</v>
      </c>
      <c r="BE31" s="4">
        <v>0</v>
      </c>
      <c r="BF31" s="4">
        <v>0</v>
      </c>
      <c r="BG31" s="4">
        <v>0</v>
      </c>
      <c r="BH31" s="4">
        <v>0</v>
      </c>
      <c r="BI31" s="4">
        <v>0</v>
      </c>
      <c r="BJ31" s="4">
        <v>0</v>
      </c>
      <c r="BK31" s="4">
        <v>0</v>
      </c>
      <c r="BL31" s="4">
        <v>0</v>
      </c>
      <c r="BM31" s="4">
        <v>0</v>
      </c>
      <c r="BN31" s="19">
        <v>393006</v>
      </c>
      <c r="BO31" s="19">
        <v>72.010831355088726</v>
      </c>
      <c r="BP31" s="27"/>
      <c r="BQ31" s="14"/>
    </row>
    <row r="32" spans="1:69" ht="20" customHeight="1" x14ac:dyDescent="0.15">
      <c r="A32" s="78">
        <v>42553</v>
      </c>
      <c r="B32" s="78">
        <v>42550</v>
      </c>
      <c r="C32" s="11">
        <v>26</v>
      </c>
      <c r="D32" s="4">
        <v>126936</v>
      </c>
      <c r="E32" s="4">
        <v>264693</v>
      </c>
      <c r="F32" s="4">
        <v>3367</v>
      </c>
      <c r="G32" s="4">
        <v>10921</v>
      </c>
      <c r="H32" s="4">
        <v>0</v>
      </c>
      <c r="I32" s="4">
        <v>0</v>
      </c>
      <c r="J32" s="4">
        <v>0</v>
      </c>
      <c r="K32" s="4">
        <v>0</v>
      </c>
      <c r="L32" s="4">
        <v>0</v>
      </c>
      <c r="M32" s="19">
        <f t="shared" si="0"/>
        <v>405917</v>
      </c>
      <c r="N32" s="4">
        <v>84306</v>
      </c>
      <c r="O32" s="4">
        <v>94.850295000000003</v>
      </c>
      <c r="P32" s="4">
        <v>183494</v>
      </c>
      <c r="Q32" s="4">
        <v>101.456031</v>
      </c>
      <c r="R32" s="4">
        <v>3367</v>
      </c>
      <c r="S32" s="4">
        <v>116.74636099999999</v>
      </c>
      <c r="T32" s="4">
        <v>10921</v>
      </c>
      <c r="U32" s="4">
        <v>87.895156</v>
      </c>
      <c r="V32" s="4">
        <v>0</v>
      </c>
      <c r="W32" s="4">
        <v>0</v>
      </c>
      <c r="X32" s="4">
        <v>0</v>
      </c>
      <c r="Y32" s="4">
        <v>0</v>
      </c>
      <c r="Z32" s="4">
        <v>0</v>
      </c>
      <c r="AA32" s="4">
        <v>0</v>
      </c>
      <c r="AB32" s="4">
        <v>0</v>
      </c>
      <c r="AC32" s="4">
        <v>0</v>
      </c>
      <c r="AD32" s="4">
        <v>0</v>
      </c>
      <c r="AE32" s="4">
        <v>0</v>
      </c>
      <c r="AF32" s="19">
        <f t="shared" si="1"/>
        <v>282088</v>
      </c>
      <c r="AG32" s="19">
        <f t="shared" si="2"/>
        <v>99.139310848908849</v>
      </c>
      <c r="AI32" s="78">
        <v>42182</v>
      </c>
      <c r="AJ32" s="78">
        <v>42179</v>
      </c>
      <c r="AK32" s="11">
        <v>26</v>
      </c>
      <c r="AL32" s="4">
        <v>190651</v>
      </c>
      <c r="AM32" s="4">
        <v>338263</v>
      </c>
      <c r="AN32" s="4">
        <v>9203</v>
      </c>
      <c r="AO32" s="4">
        <v>3132</v>
      </c>
      <c r="AP32" s="4">
        <v>0</v>
      </c>
      <c r="AQ32" s="4">
        <v>0</v>
      </c>
      <c r="AR32" s="4">
        <v>0</v>
      </c>
      <c r="AS32" s="4">
        <v>0</v>
      </c>
      <c r="AT32" s="4">
        <v>0</v>
      </c>
      <c r="AU32" s="19">
        <v>541249</v>
      </c>
      <c r="AV32" s="4">
        <v>139139</v>
      </c>
      <c r="AW32" s="4">
        <v>68.788470000000004</v>
      </c>
      <c r="AX32" s="4">
        <v>256255</v>
      </c>
      <c r="AY32" s="4">
        <v>75.143344999999997</v>
      </c>
      <c r="AZ32" s="4">
        <v>2083</v>
      </c>
      <c r="BA32" s="4">
        <v>93.397982999999996</v>
      </c>
      <c r="BB32" s="4">
        <v>2434</v>
      </c>
      <c r="BC32" s="4">
        <v>75.050122999999999</v>
      </c>
      <c r="BD32" s="4">
        <v>0</v>
      </c>
      <c r="BE32" s="4">
        <v>0</v>
      </c>
      <c r="BF32" s="4">
        <v>0</v>
      </c>
      <c r="BG32" s="4">
        <v>0</v>
      </c>
      <c r="BH32" s="4">
        <v>0</v>
      </c>
      <c r="BI32" s="4">
        <v>0</v>
      </c>
      <c r="BJ32" s="4">
        <v>0</v>
      </c>
      <c r="BK32" s="4">
        <v>0</v>
      </c>
      <c r="BL32" s="4">
        <v>0</v>
      </c>
      <c r="BM32" s="4">
        <v>0</v>
      </c>
      <c r="BN32" s="19">
        <v>399911</v>
      </c>
      <c r="BO32" s="19">
        <v>73.026840467694072</v>
      </c>
      <c r="BP32" s="27"/>
      <c r="BQ32" s="14"/>
    </row>
    <row r="33" spans="1:69" ht="20" customHeight="1" x14ac:dyDescent="0.15">
      <c r="A33" s="78">
        <v>42560</v>
      </c>
      <c r="B33" s="78">
        <v>42557</v>
      </c>
      <c r="C33" s="11">
        <v>27</v>
      </c>
      <c r="D33" s="4">
        <v>170713</v>
      </c>
      <c r="E33" s="4">
        <v>296379</v>
      </c>
      <c r="F33" s="4">
        <v>4758</v>
      </c>
      <c r="G33" s="4">
        <v>3917</v>
      </c>
      <c r="H33" s="4">
        <v>0</v>
      </c>
      <c r="I33" s="4">
        <v>0</v>
      </c>
      <c r="J33" s="4">
        <v>0</v>
      </c>
      <c r="K33" s="4">
        <v>0</v>
      </c>
      <c r="L33" s="4">
        <v>0</v>
      </c>
      <c r="M33" s="19">
        <f t="shared" si="0"/>
        <v>475767</v>
      </c>
      <c r="N33" s="4">
        <v>104934</v>
      </c>
      <c r="O33" s="4">
        <v>92.918301</v>
      </c>
      <c r="P33" s="4">
        <v>176818</v>
      </c>
      <c r="Q33" s="4">
        <v>99.730253000000005</v>
      </c>
      <c r="R33" s="4">
        <v>3682</v>
      </c>
      <c r="S33" s="4">
        <v>121.228951</v>
      </c>
      <c r="T33" s="4">
        <v>3917</v>
      </c>
      <c r="U33" s="4">
        <v>92.354862999999995</v>
      </c>
      <c r="V33" s="4">
        <v>0</v>
      </c>
      <c r="W33" s="4">
        <v>0</v>
      </c>
      <c r="X33" s="4">
        <v>0</v>
      </c>
      <c r="Y33" s="4">
        <v>0</v>
      </c>
      <c r="Z33" s="4">
        <v>0</v>
      </c>
      <c r="AA33" s="4">
        <v>0</v>
      </c>
      <c r="AB33" s="4">
        <v>0</v>
      </c>
      <c r="AC33" s="4">
        <v>0</v>
      </c>
      <c r="AD33" s="4">
        <v>0</v>
      </c>
      <c r="AE33" s="4">
        <v>0</v>
      </c>
      <c r="AF33" s="19">
        <f t="shared" si="1"/>
        <v>289351</v>
      </c>
      <c r="AG33" s="19">
        <f t="shared" si="2"/>
        <v>97.433607860491236</v>
      </c>
      <c r="AI33" s="78">
        <v>42189</v>
      </c>
      <c r="AJ33" s="78">
        <v>42186</v>
      </c>
      <c r="AK33" s="11">
        <v>27</v>
      </c>
      <c r="AL33" s="4">
        <v>202361</v>
      </c>
      <c r="AM33" s="4">
        <v>329351</v>
      </c>
      <c r="AN33" s="4">
        <v>9136</v>
      </c>
      <c r="AO33" s="4">
        <v>6032</v>
      </c>
      <c r="AP33" s="4">
        <v>0</v>
      </c>
      <c r="AQ33" s="4">
        <v>0</v>
      </c>
      <c r="AR33" s="4">
        <v>0</v>
      </c>
      <c r="AS33" s="4">
        <v>0</v>
      </c>
      <c r="AT33" s="4">
        <v>0</v>
      </c>
      <c r="AU33" s="19">
        <v>546880</v>
      </c>
      <c r="AV33" s="4">
        <v>129612</v>
      </c>
      <c r="AW33" s="4">
        <v>66.821436000000006</v>
      </c>
      <c r="AX33" s="4">
        <v>232916</v>
      </c>
      <c r="AY33" s="4">
        <v>75.506001999999995</v>
      </c>
      <c r="AZ33" s="4">
        <v>6168</v>
      </c>
      <c r="BA33" s="4">
        <v>103.398832</v>
      </c>
      <c r="BB33" s="4">
        <v>4185</v>
      </c>
      <c r="BC33" s="4">
        <v>72.174909999999997</v>
      </c>
      <c r="BD33" s="4">
        <v>0</v>
      </c>
      <c r="BE33" s="4">
        <v>0</v>
      </c>
      <c r="BF33" s="4">
        <v>0</v>
      </c>
      <c r="BG33" s="4">
        <v>0</v>
      </c>
      <c r="BH33" s="4">
        <v>0</v>
      </c>
      <c r="BI33" s="4">
        <v>0</v>
      </c>
      <c r="BJ33" s="4">
        <v>0</v>
      </c>
      <c r="BK33" s="4">
        <v>0</v>
      </c>
      <c r="BL33" s="4">
        <v>0</v>
      </c>
      <c r="BM33" s="4">
        <v>0</v>
      </c>
      <c r="BN33" s="19">
        <v>372881</v>
      </c>
      <c r="BO33" s="19">
        <v>72.911282470251891</v>
      </c>
      <c r="BP33" s="27"/>
      <c r="BQ33" s="14"/>
    </row>
    <row r="34" spans="1:69" ht="20" customHeight="1" x14ac:dyDescent="0.15">
      <c r="A34" s="78">
        <v>42567</v>
      </c>
      <c r="B34" s="78">
        <v>42564</v>
      </c>
      <c r="C34" s="11">
        <v>28</v>
      </c>
      <c r="D34" s="4">
        <v>167636</v>
      </c>
      <c r="E34" s="4">
        <v>355168</v>
      </c>
      <c r="F34" s="4">
        <v>12486</v>
      </c>
      <c r="G34" s="4">
        <v>19873</v>
      </c>
      <c r="H34" s="4">
        <v>0</v>
      </c>
      <c r="I34" s="4">
        <v>0</v>
      </c>
      <c r="J34" s="4">
        <v>0</v>
      </c>
      <c r="K34" s="4">
        <v>0</v>
      </c>
      <c r="L34" s="4">
        <v>0</v>
      </c>
      <c r="M34" s="19">
        <f t="shared" si="0"/>
        <v>555163</v>
      </c>
      <c r="N34" s="4">
        <v>59505</v>
      </c>
      <c r="O34" s="4">
        <v>88.991159999999994</v>
      </c>
      <c r="P34" s="4">
        <v>220976</v>
      </c>
      <c r="Q34" s="4">
        <v>96.409582</v>
      </c>
      <c r="R34" s="4">
        <v>7950</v>
      </c>
      <c r="S34" s="4">
        <v>115.014213</v>
      </c>
      <c r="T34" s="4">
        <v>18431</v>
      </c>
      <c r="U34" s="4">
        <v>86.658618000000004</v>
      </c>
      <c r="V34" s="4">
        <v>0</v>
      </c>
      <c r="W34" s="4">
        <v>0</v>
      </c>
      <c r="X34" s="4">
        <v>0</v>
      </c>
      <c r="Y34" s="4">
        <v>0</v>
      </c>
      <c r="Z34" s="4">
        <v>0</v>
      </c>
      <c r="AA34" s="4">
        <v>0</v>
      </c>
      <c r="AB34" s="4">
        <v>0</v>
      </c>
      <c r="AC34" s="4">
        <v>0</v>
      </c>
      <c r="AD34" s="4">
        <v>0</v>
      </c>
      <c r="AE34" s="4">
        <v>0</v>
      </c>
      <c r="AF34" s="19">
        <f t="shared" si="1"/>
        <v>306862</v>
      </c>
      <c r="AG34" s="19">
        <f t="shared" si="2"/>
        <v>94.867369532688954</v>
      </c>
      <c r="AI34" s="78">
        <v>42196</v>
      </c>
      <c r="AJ34" s="78">
        <v>42193</v>
      </c>
      <c r="AK34" s="11">
        <v>28</v>
      </c>
      <c r="AL34" s="4">
        <v>225383</v>
      </c>
      <c r="AM34" s="4">
        <v>364367</v>
      </c>
      <c r="AN34" s="4">
        <v>13651</v>
      </c>
      <c r="AO34" s="4">
        <v>17593</v>
      </c>
      <c r="AP34" s="4">
        <v>0</v>
      </c>
      <c r="AQ34" s="4">
        <v>0</v>
      </c>
      <c r="AR34" s="4">
        <v>0</v>
      </c>
      <c r="AS34" s="4">
        <v>0</v>
      </c>
      <c r="AT34" s="4">
        <v>0</v>
      </c>
      <c r="AU34" s="19">
        <v>620994</v>
      </c>
      <c r="AV34" s="4">
        <v>109835</v>
      </c>
      <c r="AW34" s="4">
        <v>67.763299000000004</v>
      </c>
      <c r="AX34" s="4">
        <v>217432</v>
      </c>
      <c r="AY34" s="4">
        <v>75.810891999999996</v>
      </c>
      <c r="AZ34" s="4">
        <v>11847</v>
      </c>
      <c r="BA34" s="4">
        <v>105.018907</v>
      </c>
      <c r="BB34" s="4">
        <v>6216</v>
      </c>
      <c r="BC34" s="4">
        <v>60.733429000000001</v>
      </c>
      <c r="BD34" s="4">
        <v>0</v>
      </c>
      <c r="BE34" s="4">
        <v>0</v>
      </c>
      <c r="BF34" s="4">
        <v>0</v>
      </c>
      <c r="BG34" s="4">
        <v>0</v>
      </c>
      <c r="BH34" s="4">
        <v>0</v>
      </c>
      <c r="BI34" s="4">
        <v>0</v>
      </c>
      <c r="BJ34" s="4">
        <v>0</v>
      </c>
      <c r="BK34" s="4">
        <v>0</v>
      </c>
      <c r="BL34" s="4">
        <v>0</v>
      </c>
      <c r="BM34" s="4">
        <v>0</v>
      </c>
      <c r="BN34" s="19">
        <v>345330</v>
      </c>
      <c r="BO34" s="19">
        <v>73.981912376283546</v>
      </c>
      <c r="BP34" s="27"/>
      <c r="BQ34" s="14"/>
    </row>
    <row r="35" spans="1:69" ht="20" customHeight="1" x14ac:dyDescent="0.15">
      <c r="A35" s="78">
        <v>42574</v>
      </c>
      <c r="B35" s="78">
        <v>42571</v>
      </c>
      <c r="C35" s="11">
        <v>29</v>
      </c>
      <c r="D35" s="4">
        <v>156597</v>
      </c>
      <c r="E35" s="4">
        <v>360392</v>
      </c>
      <c r="F35" s="4">
        <v>13444</v>
      </c>
      <c r="G35" s="4">
        <v>6150</v>
      </c>
      <c r="H35" s="4">
        <v>0</v>
      </c>
      <c r="I35" s="4">
        <v>0</v>
      </c>
      <c r="J35" s="4">
        <v>0</v>
      </c>
      <c r="K35" s="4">
        <v>0</v>
      </c>
      <c r="L35" s="4">
        <v>0</v>
      </c>
      <c r="M35" s="19">
        <f t="shared" si="0"/>
        <v>536583</v>
      </c>
      <c r="N35" s="4">
        <v>73641</v>
      </c>
      <c r="O35" s="4">
        <v>85.759427000000002</v>
      </c>
      <c r="P35" s="4">
        <v>213374</v>
      </c>
      <c r="Q35" s="4">
        <v>95.184056999999996</v>
      </c>
      <c r="R35" s="4">
        <v>12823</v>
      </c>
      <c r="S35" s="4">
        <v>114.15261599999999</v>
      </c>
      <c r="T35" s="4">
        <v>6002</v>
      </c>
      <c r="U35" s="4">
        <v>91.019825999999995</v>
      </c>
      <c r="V35" s="4">
        <v>0</v>
      </c>
      <c r="W35" s="4">
        <v>0</v>
      </c>
      <c r="X35" s="4">
        <v>0</v>
      </c>
      <c r="Y35" s="4">
        <v>0</v>
      </c>
      <c r="Z35" s="4">
        <v>0</v>
      </c>
      <c r="AA35" s="4">
        <v>0</v>
      </c>
      <c r="AB35" s="4">
        <v>0</v>
      </c>
      <c r="AC35" s="4">
        <v>0</v>
      </c>
      <c r="AD35" s="4">
        <v>0</v>
      </c>
      <c r="AE35" s="4">
        <v>0</v>
      </c>
      <c r="AF35" s="19">
        <f t="shared" si="1"/>
        <v>305840</v>
      </c>
      <c r="AG35" s="19">
        <f t="shared" si="2"/>
        <v>93.62834466598548</v>
      </c>
      <c r="AI35" s="78">
        <v>42203</v>
      </c>
      <c r="AJ35" s="78">
        <v>42200</v>
      </c>
      <c r="AK35" s="11">
        <v>29</v>
      </c>
      <c r="AL35" s="4">
        <v>148241</v>
      </c>
      <c r="AM35" s="4">
        <v>307396</v>
      </c>
      <c r="AN35" s="4">
        <v>7024</v>
      </c>
      <c r="AO35" s="4">
        <v>5648</v>
      </c>
      <c r="AP35" s="4">
        <v>0</v>
      </c>
      <c r="AQ35" s="4">
        <v>0</v>
      </c>
      <c r="AR35" s="4">
        <v>0</v>
      </c>
      <c r="AS35" s="4">
        <v>0</v>
      </c>
      <c r="AT35" s="4">
        <v>0</v>
      </c>
      <c r="AU35" s="19">
        <v>468309</v>
      </c>
      <c r="AV35" s="4">
        <v>78796</v>
      </c>
      <c r="AW35" s="4">
        <v>67.202585999999997</v>
      </c>
      <c r="AX35" s="4">
        <v>190774</v>
      </c>
      <c r="AY35" s="4">
        <v>75.885959</v>
      </c>
      <c r="AZ35" s="4">
        <v>4660</v>
      </c>
      <c r="BA35" s="4">
        <v>96.538625999999994</v>
      </c>
      <c r="BB35" s="4">
        <v>5475</v>
      </c>
      <c r="BC35" s="4">
        <v>78.997077000000004</v>
      </c>
      <c r="BD35" s="4">
        <v>0</v>
      </c>
      <c r="BE35" s="4">
        <v>0</v>
      </c>
      <c r="BF35" s="4">
        <v>0</v>
      </c>
      <c r="BG35" s="4">
        <v>0</v>
      </c>
      <c r="BH35" s="4">
        <v>0</v>
      </c>
      <c r="BI35" s="4">
        <v>0</v>
      </c>
      <c r="BJ35" s="4">
        <v>0</v>
      </c>
      <c r="BK35" s="4">
        <v>0</v>
      </c>
      <c r="BL35" s="4">
        <v>0</v>
      </c>
      <c r="BM35" s="4">
        <v>0</v>
      </c>
      <c r="BN35" s="19">
        <v>279705</v>
      </c>
      <c r="BO35" s="19">
        <v>73.844736069991598</v>
      </c>
      <c r="BP35" s="27"/>
      <c r="BQ35" s="14"/>
    </row>
    <row r="36" spans="1:69" ht="20" customHeight="1" x14ac:dyDescent="0.15">
      <c r="A36" s="78">
        <v>42581</v>
      </c>
      <c r="B36" s="78">
        <v>42578</v>
      </c>
      <c r="C36" s="11">
        <v>30</v>
      </c>
      <c r="D36" s="4">
        <v>162093</v>
      </c>
      <c r="E36" s="4">
        <v>358467</v>
      </c>
      <c r="F36" s="4">
        <v>8427</v>
      </c>
      <c r="G36" s="4">
        <v>16665</v>
      </c>
      <c r="H36" s="4">
        <v>0</v>
      </c>
      <c r="I36" s="4">
        <v>0</v>
      </c>
      <c r="J36" s="4">
        <v>0</v>
      </c>
      <c r="K36" s="4">
        <v>0</v>
      </c>
      <c r="L36" s="4">
        <v>0</v>
      </c>
      <c r="M36" s="19">
        <f t="shared" si="0"/>
        <v>545652</v>
      </c>
      <c r="N36" s="4">
        <v>99238</v>
      </c>
      <c r="O36" s="4">
        <v>86.494971000000007</v>
      </c>
      <c r="P36" s="4">
        <v>259600</v>
      </c>
      <c r="Q36" s="4">
        <v>93.340418999999997</v>
      </c>
      <c r="R36" s="4">
        <v>5821</v>
      </c>
      <c r="S36" s="4">
        <v>110.765332</v>
      </c>
      <c r="T36" s="4">
        <v>16665</v>
      </c>
      <c r="U36" s="4">
        <v>85.109870000000001</v>
      </c>
      <c r="V36" s="4">
        <v>0</v>
      </c>
      <c r="W36" s="4">
        <v>0</v>
      </c>
      <c r="X36" s="4">
        <v>0</v>
      </c>
      <c r="Y36" s="4">
        <v>0</v>
      </c>
      <c r="Z36" s="4">
        <v>0</v>
      </c>
      <c r="AA36" s="4">
        <v>0</v>
      </c>
      <c r="AB36" s="4">
        <v>0</v>
      </c>
      <c r="AC36" s="4">
        <v>0</v>
      </c>
      <c r="AD36" s="4">
        <v>0</v>
      </c>
      <c r="AE36" s="4">
        <v>0</v>
      </c>
      <c r="AF36" s="19">
        <f t="shared" si="1"/>
        <v>381324</v>
      </c>
      <c r="AG36" s="19">
        <f t="shared" si="2"/>
        <v>91.465215107415219</v>
      </c>
      <c r="AI36" s="78">
        <v>42210</v>
      </c>
      <c r="AJ36" s="78">
        <v>42207</v>
      </c>
      <c r="AK36" s="11">
        <v>30</v>
      </c>
      <c r="AL36" s="4">
        <v>172116</v>
      </c>
      <c r="AM36" s="4">
        <v>307018</v>
      </c>
      <c r="AN36" s="4">
        <v>9560</v>
      </c>
      <c r="AO36" s="4">
        <v>11830</v>
      </c>
      <c r="AP36" s="4">
        <v>0</v>
      </c>
      <c r="AQ36" s="4">
        <v>0</v>
      </c>
      <c r="AR36" s="4">
        <v>0</v>
      </c>
      <c r="AS36" s="4">
        <v>0</v>
      </c>
      <c r="AT36" s="4">
        <v>0</v>
      </c>
      <c r="AU36" s="19">
        <v>500524</v>
      </c>
      <c r="AV36" s="4">
        <v>62338</v>
      </c>
      <c r="AW36" s="4">
        <v>62.466473000000001</v>
      </c>
      <c r="AX36" s="4">
        <v>193970</v>
      </c>
      <c r="AY36" s="4">
        <v>72.169308999999998</v>
      </c>
      <c r="AZ36" s="4">
        <v>7555</v>
      </c>
      <c r="BA36" s="4">
        <v>106.315949</v>
      </c>
      <c r="BB36" s="4">
        <v>6858</v>
      </c>
      <c r="BC36" s="4">
        <v>59.335666000000003</v>
      </c>
      <c r="BD36" s="4">
        <v>0</v>
      </c>
      <c r="BE36" s="4">
        <v>0</v>
      </c>
      <c r="BF36" s="4">
        <v>0</v>
      </c>
      <c r="BG36" s="4">
        <v>0</v>
      </c>
      <c r="BH36" s="4">
        <v>0</v>
      </c>
      <c r="BI36" s="4">
        <v>0</v>
      </c>
      <c r="BJ36" s="4">
        <v>0</v>
      </c>
      <c r="BK36" s="4">
        <v>0</v>
      </c>
      <c r="BL36" s="4">
        <v>0</v>
      </c>
      <c r="BM36" s="4">
        <v>0</v>
      </c>
      <c r="BN36" s="19">
        <v>270721</v>
      </c>
      <c r="BO36" s="19">
        <v>70.562892619069075</v>
      </c>
      <c r="BP36" s="27"/>
      <c r="BQ36" s="14"/>
    </row>
    <row r="37" spans="1:69" ht="20" customHeight="1" x14ac:dyDescent="0.15">
      <c r="A37" s="78">
        <v>42588</v>
      </c>
      <c r="B37" s="78">
        <v>42585</v>
      </c>
      <c r="C37" s="11">
        <v>31</v>
      </c>
      <c r="D37" s="4">
        <v>151816</v>
      </c>
      <c r="E37" s="4">
        <v>315261</v>
      </c>
      <c r="F37" s="4">
        <v>12912</v>
      </c>
      <c r="G37" s="4">
        <v>5856</v>
      </c>
      <c r="H37" s="4">
        <v>0</v>
      </c>
      <c r="I37" s="4">
        <v>0</v>
      </c>
      <c r="J37" s="4">
        <v>0</v>
      </c>
      <c r="K37" s="4">
        <v>0</v>
      </c>
      <c r="L37" s="4">
        <v>0</v>
      </c>
      <c r="M37" s="19">
        <f t="shared" si="0"/>
        <v>485845</v>
      </c>
      <c r="N37" s="4">
        <v>124410</v>
      </c>
      <c r="O37" s="4">
        <v>83.856836000000001</v>
      </c>
      <c r="P37" s="4">
        <v>280655</v>
      </c>
      <c r="Q37" s="4">
        <v>93.127002000000005</v>
      </c>
      <c r="R37" s="4">
        <v>12912</v>
      </c>
      <c r="S37" s="4">
        <v>112.000387</v>
      </c>
      <c r="T37" s="4">
        <v>3462</v>
      </c>
      <c r="U37" s="4">
        <v>90.117272999999997</v>
      </c>
      <c r="V37" s="4">
        <v>0</v>
      </c>
      <c r="W37" s="4">
        <v>0</v>
      </c>
      <c r="X37" s="4">
        <v>0</v>
      </c>
      <c r="Y37" s="4">
        <v>0</v>
      </c>
      <c r="Z37" s="4">
        <v>0</v>
      </c>
      <c r="AA37" s="4">
        <v>0</v>
      </c>
      <c r="AB37" s="4">
        <v>0</v>
      </c>
      <c r="AC37" s="4">
        <v>0</v>
      </c>
      <c r="AD37" s="4">
        <v>0</v>
      </c>
      <c r="AE37" s="4">
        <v>0</v>
      </c>
      <c r="AF37" s="19">
        <f t="shared" si="1"/>
        <v>421439</v>
      </c>
      <c r="AG37" s="19">
        <f t="shared" si="2"/>
        <v>90.943939002180642</v>
      </c>
      <c r="AI37" s="78">
        <v>42217</v>
      </c>
      <c r="AJ37" s="78">
        <v>42214</v>
      </c>
      <c r="AK37" s="11">
        <v>31</v>
      </c>
      <c r="AL37" s="4">
        <v>129788</v>
      </c>
      <c r="AM37" s="4">
        <v>267781</v>
      </c>
      <c r="AN37" s="4">
        <v>11763</v>
      </c>
      <c r="AO37" s="4">
        <v>12902</v>
      </c>
      <c r="AP37" s="4">
        <v>0</v>
      </c>
      <c r="AQ37" s="4">
        <v>0</v>
      </c>
      <c r="AR37" s="4">
        <v>0</v>
      </c>
      <c r="AS37" s="4">
        <v>0</v>
      </c>
      <c r="AT37" s="4">
        <v>0</v>
      </c>
      <c r="AU37" s="19">
        <v>422234</v>
      </c>
      <c r="AV37" s="4">
        <v>59638</v>
      </c>
      <c r="AW37" s="4">
        <v>61.159629000000002</v>
      </c>
      <c r="AX37" s="4">
        <v>209856</v>
      </c>
      <c r="AY37" s="4">
        <v>74.671727000000004</v>
      </c>
      <c r="AZ37" s="4">
        <v>6984</v>
      </c>
      <c r="BA37" s="4">
        <v>114.895475</v>
      </c>
      <c r="BB37" s="4">
        <v>6887</v>
      </c>
      <c r="BC37" s="4">
        <v>52.600261000000003</v>
      </c>
      <c r="BD37" s="4">
        <v>0</v>
      </c>
      <c r="BE37" s="4">
        <v>0</v>
      </c>
      <c r="BF37" s="4">
        <v>0</v>
      </c>
      <c r="BG37" s="4">
        <v>0</v>
      </c>
      <c r="BH37" s="4">
        <v>0</v>
      </c>
      <c r="BI37" s="4">
        <v>0</v>
      </c>
      <c r="BJ37" s="4">
        <v>0</v>
      </c>
      <c r="BK37" s="4">
        <v>0</v>
      </c>
      <c r="BL37" s="4">
        <v>0</v>
      </c>
      <c r="BM37" s="4">
        <v>0</v>
      </c>
      <c r="BN37" s="19">
        <v>283365</v>
      </c>
      <c r="BO37" s="19">
        <v>72.282871527962172</v>
      </c>
      <c r="BP37" s="27"/>
      <c r="BQ37" s="14"/>
    </row>
    <row r="38" spans="1:69" ht="20" customHeight="1" x14ac:dyDescent="0.15">
      <c r="A38" s="78">
        <v>42595</v>
      </c>
      <c r="B38" s="78">
        <v>42592</v>
      </c>
      <c r="C38" s="3">
        <v>32</v>
      </c>
      <c r="D38" s="4">
        <v>150335</v>
      </c>
      <c r="E38" s="4">
        <v>288646</v>
      </c>
      <c r="F38" s="4">
        <v>11647</v>
      </c>
      <c r="G38" s="4">
        <v>5374</v>
      </c>
      <c r="H38" s="4">
        <v>0</v>
      </c>
      <c r="I38" s="4">
        <v>0</v>
      </c>
      <c r="J38" s="4">
        <v>0</v>
      </c>
      <c r="K38" s="4">
        <v>0</v>
      </c>
      <c r="L38" s="4">
        <v>0</v>
      </c>
      <c r="M38" s="19">
        <f t="shared" si="0"/>
        <v>456002</v>
      </c>
      <c r="N38" s="4">
        <v>129661</v>
      </c>
      <c r="O38" s="4">
        <v>85.716397999999998</v>
      </c>
      <c r="P38" s="4">
        <v>270810</v>
      </c>
      <c r="Q38" s="4">
        <v>94.210915</v>
      </c>
      <c r="R38" s="4">
        <v>11647</v>
      </c>
      <c r="S38" s="4">
        <v>113.312956</v>
      </c>
      <c r="T38" s="4">
        <v>5374</v>
      </c>
      <c r="U38" s="4">
        <v>93.208038000000002</v>
      </c>
      <c r="V38" s="4">
        <v>0</v>
      </c>
      <c r="W38" s="4">
        <v>0</v>
      </c>
      <c r="X38" s="4">
        <v>0</v>
      </c>
      <c r="Y38" s="4">
        <v>0</v>
      </c>
      <c r="Z38" s="4">
        <v>0</v>
      </c>
      <c r="AA38" s="4">
        <v>0</v>
      </c>
      <c r="AB38" s="4">
        <v>0</v>
      </c>
      <c r="AC38" s="4">
        <v>0</v>
      </c>
      <c r="AD38" s="4">
        <v>0</v>
      </c>
      <c r="AE38" s="4">
        <v>0</v>
      </c>
      <c r="AF38" s="19">
        <f t="shared" si="1"/>
        <v>417492</v>
      </c>
      <c r="AG38" s="19">
        <f t="shared" si="2"/>
        <v>92.092753314966515</v>
      </c>
      <c r="AI38" s="78">
        <v>42224</v>
      </c>
      <c r="AJ38" s="78">
        <v>42221</v>
      </c>
      <c r="AK38" s="11">
        <v>32</v>
      </c>
      <c r="AL38" s="4">
        <v>141328</v>
      </c>
      <c r="AM38" s="4">
        <v>225288</v>
      </c>
      <c r="AN38" s="4">
        <v>6794</v>
      </c>
      <c r="AO38" s="4">
        <v>5596</v>
      </c>
      <c r="AP38" s="4">
        <v>0</v>
      </c>
      <c r="AQ38" s="4">
        <v>0</v>
      </c>
      <c r="AR38" s="4">
        <v>0</v>
      </c>
      <c r="AS38" s="4">
        <v>0</v>
      </c>
      <c r="AT38" s="4">
        <v>0</v>
      </c>
      <c r="AU38" s="19">
        <v>379006</v>
      </c>
      <c r="AV38" s="4">
        <v>80782</v>
      </c>
      <c r="AW38" s="4">
        <v>61.822856000000002</v>
      </c>
      <c r="AX38" s="4">
        <v>171985</v>
      </c>
      <c r="AY38" s="4">
        <v>74.253062</v>
      </c>
      <c r="AZ38" s="4">
        <v>5888</v>
      </c>
      <c r="BA38" s="4">
        <v>83.496432999999996</v>
      </c>
      <c r="BB38" s="4">
        <v>2471</v>
      </c>
      <c r="BC38" s="4">
        <v>63.016592000000003</v>
      </c>
      <c r="BD38" s="4">
        <v>0</v>
      </c>
      <c r="BE38" s="4">
        <v>0</v>
      </c>
      <c r="BF38" s="4">
        <v>0</v>
      </c>
      <c r="BG38" s="4">
        <v>0</v>
      </c>
      <c r="BH38" s="4">
        <v>0</v>
      </c>
      <c r="BI38" s="4">
        <v>0</v>
      </c>
      <c r="BJ38" s="4">
        <v>0</v>
      </c>
      <c r="BK38" s="4">
        <v>0</v>
      </c>
      <c r="BL38" s="4">
        <v>0</v>
      </c>
      <c r="BM38" s="4">
        <v>0</v>
      </c>
      <c r="BN38" s="19">
        <v>261126</v>
      </c>
      <c r="BO38" s="19">
        <v>70.509745555011762</v>
      </c>
      <c r="BP38" s="27"/>
      <c r="BQ38" s="14"/>
    </row>
    <row r="39" spans="1:69" ht="20" customHeight="1" x14ac:dyDescent="0.15">
      <c r="A39" s="78">
        <v>42602</v>
      </c>
      <c r="B39" s="78">
        <v>42599</v>
      </c>
      <c r="C39" s="11">
        <v>33</v>
      </c>
      <c r="D39" s="4">
        <v>129631</v>
      </c>
      <c r="E39" s="4">
        <v>215637</v>
      </c>
      <c r="F39" s="4">
        <v>7129</v>
      </c>
      <c r="G39" s="4">
        <v>2664</v>
      </c>
      <c r="H39" s="4">
        <v>0</v>
      </c>
      <c r="I39" s="4">
        <v>0</v>
      </c>
      <c r="J39" s="4">
        <v>0</v>
      </c>
      <c r="K39" s="4">
        <v>0</v>
      </c>
      <c r="L39" s="4">
        <v>0</v>
      </c>
      <c r="M39" s="19">
        <f t="shared" si="0"/>
        <v>355061</v>
      </c>
      <c r="N39" s="4">
        <v>104031</v>
      </c>
      <c r="O39" s="4">
        <v>86.638328000000001</v>
      </c>
      <c r="P39" s="4">
        <v>208748</v>
      </c>
      <c r="Q39" s="4">
        <v>97.273880000000005</v>
      </c>
      <c r="R39" s="4">
        <v>7129</v>
      </c>
      <c r="S39" s="4">
        <v>111.097629</v>
      </c>
      <c r="T39" s="4">
        <v>2664</v>
      </c>
      <c r="U39" s="4">
        <v>91.910659999999993</v>
      </c>
      <c r="V39" s="4">
        <v>0</v>
      </c>
      <c r="W39" s="4">
        <v>0</v>
      </c>
      <c r="X39" s="4">
        <v>0</v>
      </c>
      <c r="Y39" s="4">
        <v>0</v>
      </c>
      <c r="Z39" s="4">
        <v>0</v>
      </c>
      <c r="AA39" s="4">
        <v>0</v>
      </c>
      <c r="AB39" s="4">
        <v>0</v>
      </c>
      <c r="AC39" s="4">
        <v>0</v>
      </c>
      <c r="AD39" s="4">
        <v>0</v>
      </c>
      <c r="AE39" s="4">
        <v>0</v>
      </c>
      <c r="AF39" s="19">
        <f t="shared" si="1"/>
        <v>322572</v>
      </c>
      <c r="AG39" s="19">
        <f t="shared" si="2"/>
        <v>94.105082889367353</v>
      </c>
      <c r="AI39" s="78">
        <v>42231</v>
      </c>
      <c r="AJ39" s="78">
        <v>42228</v>
      </c>
      <c r="AK39" s="11">
        <v>33</v>
      </c>
      <c r="AL39" s="4">
        <v>145639</v>
      </c>
      <c r="AM39" s="4">
        <v>250920</v>
      </c>
      <c r="AN39" s="4">
        <v>7711</v>
      </c>
      <c r="AO39" s="4">
        <v>18623</v>
      </c>
      <c r="AP39" s="4">
        <v>0</v>
      </c>
      <c r="AQ39" s="4">
        <v>0</v>
      </c>
      <c r="AR39" s="4">
        <v>0</v>
      </c>
      <c r="AS39" s="4">
        <v>0</v>
      </c>
      <c r="AT39" s="4">
        <v>0</v>
      </c>
      <c r="AU39" s="19">
        <v>422893</v>
      </c>
      <c r="AV39" s="4">
        <v>72075</v>
      </c>
      <c r="AW39" s="4">
        <v>63.098022</v>
      </c>
      <c r="AX39" s="4">
        <v>193410</v>
      </c>
      <c r="AY39" s="4">
        <v>74.137769000000006</v>
      </c>
      <c r="AZ39" s="4">
        <v>7295</v>
      </c>
      <c r="BA39" s="4">
        <v>98.109115000000003</v>
      </c>
      <c r="BB39" s="4">
        <v>14297</v>
      </c>
      <c r="BC39" s="4">
        <v>54.133594000000002</v>
      </c>
      <c r="BD39" s="4">
        <v>0</v>
      </c>
      <c r="BE39" s="4">
        <v>0</v>
      </c>
      <c r="BF39" s="4">
        <v>0</v>
      </c>
      <c r="BG39" s="4">
        <v>0</v>
      </c>
      <c r="BH39" s="4">
        <v>0</v>
      </c>
      <c r="BI39" s="4">
        <v>0</v>
      </c>
      <c r="BJ39" s="4">
        <v>0</v>
      </c>
      <c r="BK39" s="4">
        <v>0</v>
      </c>
      <c r="BL39" s="4">
        <v>0</v>
      </c>
      <c r="BM39" s="4">
        <v>0</v>
      </c>
      <c r="BN39" s="19">
        <v>287077</v>
      </c>
      <c r="BO39" s="19">
        <v>70.978970190168496</v>
      </c>
      <c r="BP39" s="27"/>
      <c r="BQ39" s="14"/>
    </row>
    <row r="40" spans="1:69" ht="20" customHeight="1" x14ac:dyDescent="0.15">
      <c r="A40" s="78">
        <v>42609</v>
      </c>
      <c r="B40" s="78">
        <v>42606</v>
      </c>
      <c r="C40" s="11">
        <v>34</v>
      </c>
      <c r="D40" s="4">
        <v>128331</v>
      </c>
      <c r="E40" s="4">
        <v>201013</v>
      </c>
      <c r="F40" s="4">
        <v>4992</v>
      </c>
      <c r="G40" s="4">
        <v>7746</v>
      </c>
      <c r="H40" s="4">
        <v>0</v>
      </c>
      <c r="I40" s="4">
        <v>0</v>
      </c>
      <c r="J40" s="4">
        <v>0</v>
      </c>
      <c r="K40" s="4">
        <v>0</v>
      </c>
      <c r="L40" s="4">
        <v>0</v>
      </c>
      <c r="M40" s="19">
        <f t="shared" si="0"/>
        <v>342082</v>
      </c>
      <c r="N40" s="4">
        <v>102762</v>
      </c>
      <c r="O40" s="4">
        <v>90.114525999999998</v>
      </c>
      <c r="P40" s="4">
        <v>186917</v>
      </c>
      <c r="Q40" s="4">
        <v>100.151409</v>
      </c>
      <c r="R40" s="4">
        <v>3661</v>
      </c>
      <c r="S40" s="4">
        <v>113.892105</v>
      </c>
      <c r="T40" s="4">
        <v>7746</v>
      </c>
      <c r="U40" s="4">
        <v>90.373352999999994</v>
      </c>
      <c r="V40" s="4">
        <v>0</v>
      </c>
      <c r="W40" s="4">
        <v>0</v>
      </c>
      <c r="X40" s="4">
        <v>0</v>
      </c>
      <c r="Y40" s="4">
        <v>0</v>
      </c>
      <c r="Z40" s="4">
        <v>0</v>
      </c>
      <c r="AA40" s="4">
        <v>0</v>
      </c>
      <c r="AB40" s="4">
        <v>0</v>
      </c>
      <c r="AC40" s="4">
        <v>0</v>
      </c>
      <c r="AD40" s="4">
        <v>0</v>
      </c>
      <c r="AE40" s="4">
        <v>0</v>
      </c>
      <c r="AF40" s="19">
        <f t="shared" si="1"/>
        <v>301086</v>
      </c>
      <c r="AG40" s="19">
        <f t="shared" si="2"/>
        <v>96.641294598911955</v>
      </c>
      <c r="AI40" s="78">
        <v>42238</v>
      </c>
      <c r="AJ40" s="78">
        <v>42235</v>
      </c>
      <c r="AK40" s="11">
        <v>34</v>
      </c>
      <c r="AL40" s="4">
        <v>117028</v>
      </c>
      <c r="AM40" s="4">
        <v>217925</v>
      </c>
      <c r="AN40" s="4">
        <v>9052</v>
      </c>
      <c r="AO40" s="4">
        <v>8801</v>
      </c>
      <c r="AP40" s="4">
        <v>0</v>
      </c>
      <c r="AQ40" s="4">
        <v>0</v>
      </c>
      <c r="AR40" s="4">
        <v>0</v>
      </c>
      <c r="AS40" s="4">
        <v>0</v>
      </c>
      <c r="AT40" s="4">
        <v>0</v>
      </c>
      <c r="AU40" s="19">
        <v>352806</v>
      </c>
      <c r="AV40" s="4">
        <v>53451</v>
      </c>
      <c r="AW40" s="4">
        <v>59.540438000000002</v>
      </c>
      <c r="AX40" s="4">
        <v>182249</v>
      </c>
      <c r="AY40" s="4">
        <v>75.126349000000005</v>
      </c>
      <c r="AZ40" s="4">
        <v>6202</v>
      </c>
      <c r="BA40" s="4">
        <v>83.435503999999995</v>
      </c>
      <c r="BB40" s="4">
        <v>4822</v>
      </c>
      <c r="BC40" s="4">
        <v>59.210493</v>
      </c>
      <c r="BD40" s="4">
        <v>0</v>
      </c>
      <c r="BE40" s="4">
        <v>0</v>
      </c>
      <c r="BF40" s="4">
        <v>0</v>
      </c>
      <c r="BG40" s="4">
        <v>0</v>
      </c>
      <c r="BH40" s="4">
        <v>0</v>
      </c>
      <c r="BI40" s="4">
        <v>0</v>
      </c>
      <c r="BJ40" s="4">
        <v>0</v>
      </c>
      <c r="BK40" s="4">
        <v>0</v>
      </c>
      <c r="BL40" s="4">
        <v>0</v>
      </c>
      <c r="BM40" s="4">
        <v>0</v>
      </c>
      <c r="BN40" s="19">
        <v>246724</v>
      </c>
      <c r="BO40" s="19">
        <v>71.647581603301688</v>
      </c>
      <c r="BP40" s="27"/>
      <c r="BQ40" s="14"/>
    </row>
    <row r="41" spans="1:69" ht="20" customHeight="1" x14ac:dyDescent="0.15">
      <c r="A41" s="78">
        <v>42616</v>
      </c>
      <c r="B41" s="78">
        <v>42613</v>
      </c>
      <c r="C41" s="11">
        <v>35</v>
      </c>
      <c r="D41" s="4">
        <v>122394</v>
      </c>
      <c r="E41" s="4">
        <v>212789</v>
      </c>
      <c r="F41" s="4">
        <v>5002</v>
      </c>
      <c r="G41" s="4">
        <v>4336</v>
      </c>
      <c r="H41" s="4">
        <v>0</v>
      </c>
      <c r="I41" s="4">
        <v>0</v>
      </c>
      <c r="J41" s="4">
        <v>0</v>
      </c>
      <c r="K41" s="4">
        <v>0</v>
      </c>
      <c r="L41" s="4">
        <v>0</v>
      </c>
      <c r="M41" s="19">
        <f t="shared" si="0"/>
        <v>344521</v>
      </c>
      <c r="N41" s="4">
        <v>95971</v>
      </c>
      <c r="O41" s="4">
        <v>89.701451000000006</v>
      </c>
      <c r="P41" s="4">
        <v>190963</v>
      </c>
      <c r="Q41" s="4">
        <v>101.17846299999999</v>
      </c>
      <c r="R41" s="4">
        <v>5002</v>
      </c>
      <c r="S41" s="4">
        <v>106.983006</v>
      </c>
      <c r="T41" s="4">
        <v>4336</v>
      </c>
      <c r="U41" s="4">
        <v>91.101937000000007</v>
      </c>
      <c r="V41" s="4">
        <v>0</v>
      </c>
      <c r="W41" s="4">
        <v>0</v>
      </c>
      <c r="X41" s="4">
        <v>0</v>
      </c>
      <c r="Y41" s="4">
        <v>0</v>
      </c>
      <c r="Z41" s="4">
        <v>0</v>
      </c>
      <c r="AA41" s="4">
        <v>0</v>
      </c>
      <c r="AB41" s="4">
        <v>0</v>
      </c>
      <c r="AC41" s="4">
        <v>0</v>
      </c>
      <c r="AD41" s="4">
        <v>0</v>
      </c>
      <c r="AE41" s="4">
        <v>0</v>
      </c>
      <c r="AF41" s="19">
        <f t="shared" si="1"/>
        <v>296272</v>
      </c>
      <c r="AG41" s="19">
        <f t="shared" si="2"/>
        <v>97.411256475920766</v>
      </c>
      <c r="AI41" s="78">
        <v>42245</v>
      </c>
      <c r="AJ41" s="78">
        <v>42242</v>
      </c>
      <c r="AK41" s="11">
        <v>35</v>
      </c>
      <c r="AL41" s="4">
        <v>124798</v>
      </c>
      <c r="AM41" s="4">
        <v>220260</v>
      </c>
      <c r="AN41" s="4">
        <v>10940</v>
      </c>
      <c r="AO41" s="4">
        <v>15462</v>
      </c>
      <c r="AP41" s="4">
        <v>0</v>
      </c>
      <c r="AQ41" s="4">
        <v>0</v>
      </c>
      <c r="AR41" s="4">
        <v>0</v>
      </c>
      <c r="AS41" s="4">
        <v>0</v>
      </c>
      <c r="AT41" s="4">
        <v>0</v>
      </c>
      <c r="AU41" s="19">
        <v>371460</v>
      </c>
      <c r="AV41" s="4">
        <v>96226</v>
      </c>
      <c r="AW41" s="4">
        <v>63.014755999999998</v>
      </c>
      <c r="AX41" s="4">
        <v>182796</v>
      </c>
      <c r="AY41" s="4">
        <v>76.584875999999994</v>
      </c>
      <c r="AZ41" s="4">
        <v>8109</v>
      </c>
      <c r="BA41" s="4">
        <v>69.866320999999999</v>
      </c>
      <c r="BB41" s="4">
        <v>6242</v>
      </c>
      <c r="BC41" s="4">
        <v>56.961550000000003</v>
      </c>
      <c r="BD41" s="4">
        <v>0</v>
      </c>
      <c r="BE41" s="4">
        <v>0</v>
      </c>
      <c r="BF41" s="4">
        <v>0</v>
      </c>
      <c r="BG41" s="4">
        <v>0</v>
      </c>
      <c r="BH41" s="4">
        <v>0</v>
      </c>
      <c r="BI41" s="4">
        <v>0</v>
      </c>
      <c r="BJ41" s="4">
        <v>0</v>
      </c>
      <c r="BK41" s="4">
        <v>0</v>
      </c>
      <c r="BL41" s="4">
        <v>0</v>
      </c>
      <c r="BM41" s="4">
        <v>0</v>
      </c>
      <c r="BN41" s="19">
        <v>293373</v>
      </c>
      <c r="BO41" s="19">
        <v>71.530668794473243</v>
      </c>
      <c r="BP41" s="27"/>
      <c r="BQ41" s="14"/>
    </row>
    <row r="42" spans="1:69" ht="23.25" customHeight="1" x14ac:dyDescent="0.15">
      <c r="A42" s="78">
        <v>42623</v>
      </c>
      <c r="B42" s="78">
        <v>42620</v>
      </c>
      <c r="C42" s="11">
        <v>36</v>
      </c>
      <c r="D42" s="93">
        <v>151432</v>
      </c>
      <c r="E42" s="93">
        <v>228322</v>
      </c>
      <c r="F42" s="93">
        <v>7790</v>
      </c>
      <c r="G42" s="93">
        <v>3387</v>
      </c>
      <c r="H42" s="4">
        <v>0</v>
      </c>
      <c r="I42" s="4">
        <v>0</v>
      </c>
      <c r="J42" s="4">
        <v>0</v>
      </c>
      <c r="K42" s="4">
        <v>0</v>
      </c>
      <c r="L42" s="4">
        <v>0</v>
      </c>
      <c r="M42" s="19">
        <f t="shared" si="0"/>
        <v>390931</v>
      </c>
      <c r="N42" s="93">
        <v>99898</v>
      </c>
      <c r="O42" s="93">
        <v>92.603955999999997</v>
      </c>
      <c r="P42" s="93">
        <v>195282</v>
      </c>
      <c r="Q42" s="93">
        <v>103.49212900000001</v>
      </c>
      <c r="R42" s="93">
        <v>6518</v>
      </c>
      <c r="S42" s="93">
        <v>110.522706</v>
      </c>
      <c r="T42" s="93">
        <v>3387</v>
      </c>
      <c r="U42" s="93">
        <v>93.090935000000002</v>
      </c>
      <c r="V42" s="4">
        <v>0</v>
      </c>
      <c r="W42" s="4">
        <v>0</v>
      </c>
      <c r="X42" s="4">
        <v>0</v>
      </c>
      <c r="Y42" s="4">
        <v>0</v>
      </c>
      <c r="Z42" s="4">
        <v>0</v>
      </c>
      <c r="AA42" s="4">
        <v>0</v>
      </c>
      <c r="AB42" s="4">
        <v>0</v>
      </c>
      <c r="AC42" s="4">
        <v>0</v>
      </c>
      <c r="AD42" s="4">
        <v>0</v>
      </c>
      <c r="AE42" s="4">
        <v>0</v>
      </c>
      <c r="AF42" s="19">
        <f t="shared" si="1"/>
        <v>305085</v>
      </c>
      <c r="AG42" s="19">
        <f t="shared" si="2"/>
        <v>99.961603901925685</v>
      </c>
      <c r="AI42" s="78">
        <v>42252</v>
      </c>
      <c r="AJ42" s="78">
        <v>42249</v>
      </c>
      <c r="AK42" s="11">
        <v>36</v>
      </c>
      <c r="AL42" s="4">
        <v>131689</v>
      </c>
      <c r="AM42" s="4">
        <v>212833</v>
      </c>
      <c r="AN42" s="4">
        <v>9113</v>
      </c>
      <c r="AO42" s="4">
        <v>12216</v>
      </c>
      <c r="AP42" s="4">
        <v>0</v>
      </c>
      <c r="AQ42" s="4">
        <v>0</v>
      </c>
      <c r="AR42" s="4">
        <v>0</v>
      </c>
      <c r="AS42" s="4">
        <v>0</v>
      </c>
      <c r="AT42" s="4">
        <v>0</v>
      </c>
      <c r="AU42" s="19">
        <v>365851</v>
      </c>
      <c r="AV42" s="4">
        <v>72106</v>
      </c>
      <c r="AW42" s="4">
        <v>62.459226000000001</v>
      </c>
      <c r="AX42" s="4">
        <v>185998</v>
      </c>
      <c r="AY42" s="4">
        <v>76.122786000000005</v>
      </c>
      <c r="AZ42" s="4">
        <v>5095</v>
      </c>
      <c r="BA42" s="4">
        <v>93.232187999999994</v>
      </c>
      <c r="BB42" s="4">
        <v>7104</v>
      </c>
      <c r="BC42" s="4">
        <v>59.204391000000001</v>
      </c>
      <c r="BD42" s="4">
        <v>0</v>
      </c>
      <c r="BE42" s="4">
        <v>0</v>
      </c>
      <c r="BF42" s="4">
        <v>0</v>
      </c>
      <c r="BG42" s="4">
        <v>0</v>
      </c>
      <c r="BH42" s="4">
        <v>0</v>
      </c>
      <c r="BI42" s="4">
        <v>0</v>
      </c>
      <c r="BJ42" s="4">
        <v>0</v>
      </c>
      <c r="BK42" s="4">
        <v>0</v>
      </c>
      <c r="BL42" s="4">
        <v>0</v>
      </c>
      <c r="BM42" s="4">
        <v>0</v>
      </c>
      <c r="BN42" s="19">
        <v>270303</v>
      </c>
      <c r="BO42" s="19">
        <v>72.355752218465952</v>
      </c>
      <c r="BP42" s="27"/>
      <c r="BQ42" s="14"/>
    </row>
    <row r="43" spans="1:69" ht="20" customHeight="1" x14ac:dyDescent="0.15">
      <c r="A43" s="78">
        <v>42630</v>
      </c>
      <c r="B43" s="78">
        <v>42627</v>
      </c>
      <c r="C43" s="11">
        <v>37</v>
      </c>
      <c r="D43" s="94">
        <v>127698</v>
      </c>
      <c r="E43" s="94">
        <v>237464</v>
      </c>
      <c r="F43" s="94">
        <v>5893</v>
      </c>
      <c r="G43" s="94">
        <v>3723</v>
      </c>
      <c r="H43" s="4">
        <v>0</v>
      </c>
      <c r="I43" s="4">
        <v>0</v>
      </c>
      <c r="J43" s="4">
        <v>0</v>
      </c>
      <c r="K43" s="4">
        <v>0</v>
      </c>
      <c r="L43" s="4">
        <v>0</v>
      </c>
      <c r="M43" s="19">
        <f t="shared" si="0"/>
        <v>374778</v>
      </c>
      <c r="N43" s="94">
        <v>102076</v>
      </c>
      <c r="O43" s="94">
        <v>93.054782000000003</v>
      </c>
      <c r="P43" s="94">
        <v>211268</v>
      </c>
      <c r="Q43" s="94">
        <v>103.366884</v>
      </c>
      <c r="R43" s="94">
        <v>5583</v>
      </c>
      <c r="S43" s="94">
        <v>115.021135</v>
      </c>
      <c r="T43" s="94">
        <v>3723</v>
      </c>
      <c r="U43" s="94">
        <v>91.759871000000004</v>
      </c>
      <c r="V43" s="4">
        <v>0</v>
      </c>
      <c r="W43" s="4">
        <v>0</v>
      </c>
      <c r="X43" s="4">
        <v>0</v>
      </c>
      <c r="Y43" s="4">
        <v>0</v>
      </c>
      <c r="Z43" s="4">
        <v>0</v>
      </c>
      <c r="AA43" s="4">
        <v>0</v>
      </c>
      <c r="AB43" s="4">
        <v>0</v>
      </c>
      <c r="AC43" s="4">
        <v>0</v>
      </c>
      <c r="AD43" s="4">
        <v>0</v>
      </c>
      <c r="AE43" s="4">
        <v>0</v>
      </c>
      <c r="AF43" s="19">
        <f t="shared" si="1"/>
        <v>322650</v>
      </c>
      <c r="AG43" s="19">
        <f t="shared" si="2"/>
        <v>100.17219827299552</v>
      </c>
      <c r="AI43" s="78">
        <v>42259</v>
      </c>
      <c r="AJ43" s="78">
        <v>42256</v>
      </c>
      <c r="AK43" s="11">
        <v>37</v>
      </c>
      <c r="AL43" s="4">
        <v>130582</v>
      </c>
      <c r="AM43" s="4">
        <v>220579</v>
      </c>
      <c r="AN43" s="4">
        <v>9866</v>
      </c>
      <c r="AO43" s="4">
        <v>10415</v>
      </c>
      <c r="AP43" s="4">
        <v>0</v>
      </c>
      <c r="AQ43" s="4">
        <v>0</v>
      </c>
      <c r="AR43" s="4">
        <v>0</v>
      </c>
      <c r="AS43" s="4">
        <v>0</v>
      </c>
      <c r="AT43" s="4">
        <v>0</v>
      </c>
      <c r="AU43" s="19">
        <v>371442</v>
      </c>
      <c r="AV43" s="4">
        <v>105609</v>
      </c>
      <c r="AW43" s="4">
        <v>61.552083000000003</v>
      </c>
      <c r="AX43" s="4">
        <v>200795</v>
      </c>
      <c r="AY43" s="4">
        <v>74.410503000000006</v>
      </c>
      <c r="AZ43" s="4">
        <v>7033</v>
      </c>
      <c r="BA43" s="4">
        <v>80.268590000000003</v>
      </c>
      <c r="BB43" s="4">
        <v>5221</v>
      </c>
      <c r="BC43" s="4">
        <v>51.070867</v>
      </c>
      <c r="BD43" s="4">
        <v>0</v>
      </c>
      <c r="BE43" s="4">
        <v>0</v>
      </c>
      <c r="BF43" s="4">
        <v>0</v>
      </c>
      <c r="BG43" s="4">
        <v>0</v>
      </c>
      <c r="BH43" s="4">
        <v>0</v>
      </c>
      <c r="BI43" s="4">
        <v>0</v>
      </c>
      <c r="BJ43" s="4">
        <v>0</v>
      </c>
      <c r="BK43" s="4">
        <v>0</v>
      </c>
      <c r="BL43" s="4">
        <v>0</v>
      </c>
      <c r="BM43" s="4">
        <v>0</v>
      </c>
      <c r="BN43" s="19">
        <v>318658</v>
      </c>
      <c r="BO43" s="19">
        <v>69.895878570470529</v>
      </c>
      <c r="BP43" s="27"/>
      <c r="BQ43" s="14"/>
    </row>
    <row r="44" spans="1:69" ht="20" customHeight="1" x14ac:dyDescent="0.15">
      <c r="A44" s="78">
        <v>42637</v>
      </c>
      <c r="B44" s="78">
        <v>42634</v>
      </c>
      <c r="C44" s="11">
        <v>38</v>
      </c>
      <c r="D44" s="96">
        <v>115429</v>
      </c>
      <c r="E44" s="96">
        <v>234281</v>
      </c>
      <c r="F44" s="96">
        <v>7270</v>
      </c>
      <c r="G44" s="96">
        <v>4659</v>
      </c>
      <c r="H44" s="4">
        <v>0</v>
      </c>
      <c r="I44" s="4">
        <v>0</v>
      </c>
      <c r="J44" s="4">
        <v>0</v>
      </c>
      <c r="K44" s="4">
        <v>0</v>
      </c>
      <c r="L44" s="4">
        <v>0</v>
      </c>
      <c r="M44" s="19">
        <f t="shared" si="0"/>
        <v>361639</v>
      </c>
      <c r="N44" s="96">
        <v>109362</v>
      </c>
      <c r="O44" s="96">
        <v>94.055447999999998</v>
      </c>
      <c r="P44" s="96">
        <v>211842</v>
      </c>
      <c r="Q44" s="96">
        <v>103.24779700000001</v>
      </c>
      <c r="R44" s="96">
        <v>5881</v>
      </c>
      <c r="S44" s="96">
        <v>102.544465</v>
      </c>
      <c r="T44" s="96">
        <v>4659</v>
      </c>
      <c r="U44" s="96">
        <v>93.035629</v>
      </c>
      <c r="V44" s="4">
        <v>0</v>
      </c>
      <c r="W44" s="4">
        <v>0</v>
      </c>
      <c r="X44" s="4">
        <v>0</v>
      </c>
      <c r="Y44" s="4">
        <v>0</v>
      </c>
      <c r="Z44" s="4">
        <v>0</v>
      </c>
      <c r="AA44" s="4">
        <v>0</v>
      </c>
      <c r="AB44" s="4">
        <v>0</v>
      </c>
      <c r="AC44" s="4">
        <v>0</v>
      </c>
      <c r="AD44" s="4">
        <v>0</v>
      </c>
      <c r="AE44" s="4">
        <v>0</v>
      </c>
      <c r="AF44" s="19">
        <f t="shared" si="1"/>
        <v>331744</v>
      </c>
      <c r="AG44" s="19">
        <f t="shared" si="2"/>
        <v>100.06157974349499</v>
      </c>
      <c r="AI44" s="78">
        <v>42266</v>
      </c>
      <c r="AJ44" s="78">
        <v>42263</v>
      </c>
      <c r="AK44" s="11">
        <v>38</v>
      </c>
      <c r="AL44" s="4">
        <v>129713</v>
      </c>
      <c r="AM44" s="4">
        <v>251344</v>
      </c>
      <c r="AN44" s="4">
        <v>2593</v>
      </c>
      <c r="AO44" s="4">
        <v>9825</v>
      </c>
      <c r="AP44" s="4">
        <v>0</v>
      </c>
      <c r="AQ44" s="4">
        <v>0</v>
      </c>
      <c r="AR44" s="4">
        <v>0</v>
      </c>
      <c r="AS44" s="4">
        <v>0</v>
      </c>
      <c r="AT44" s="4">
        <v>0</v>
      </c>
      <c r="AU44" s="19">
        <v>393475</v>
      </c>
      <c r="AV44" s="4">
        <v>78544</v>
      </c>
      <c r="AW44" s="4">
        <v>64.649572000000006</v>
      </c>
      <c r="AX44" s="4">
        <v>213434</v>
      </c>
      <c r="AY44" s="4">
        <v>75.903346999999997</v>
      </c>
      <c r="AZ44" s="4">
        <v>2227</v>
      </c>
      <c r="BA44" s="4">
        <v>77.747192999999996</v>
      </c>
      <c r="BB44" s="4">
        <v>3690</v>
      </c>
      <c r="BC44" s="4">
        <v>52.121951000000003</v>
      </c>
      <c r="BD44" s="4">
        <v>0</v>
      </c>
      <c r="BE44" s="4">
        <v>0</v>
      </c>
      <c r="BF44" s="4">
        <v>0</v>
      </c>
      <c r="BG44" s="4">
        <v>0</v>
      </c>
      <c r="BH44" s="4">
        <v>0</v>
      </c>
      <c r="BI44" s="4">
        <v>0</v>
      </c>
      <c r="BJ44" s="4">
        <v>0</v>
      </c>
      <c r="BK44" s="4">
        <v>0</v>
      </c>
      <c r="BL44" s="4">
        <v>0</v>
      </c>
      <c r="BM44" s="4">
        <v>0</v>
      </c>
      <c r="BN44" s="19">
        <v>297895</v>
      </c>
      <c r="BO44" s="19">
        <v>72.655344818701209</v>
      </c>
      <c r="BP44" s="27"/>
      <c r="BQ44" s="14"/>
    </row>
    <row r="45" spans="1:69" ht="20" customHeight="1" x14ac:dyDescent="0.15">
      <c r="A45" s="78">
        <v>42644</v>
      </c>
      <c r="B45" s="78">
        <v>42641</v>
      </c>
      <c r="C45" s="11">
        <v>39</v>
      </c>
      <c r="D45" s="99">
        <v>106082</v>
      </c>
      <c r="E45" s="99">
        <v>218469</v>
      </c>
      <c r="F45" s="99">
        <v>5478</v>
      </c>
      <c r="G45" s="99">
        <v>9785</v>
      </c>
      <c r="H45" s="4">
        <v>0</v>
      </c>
      <c r="I45" s="4">
        <v>0</v>
      </c>
      <c r="J45" s="4">
        <v>0</v>
      </c>
      <c r="K45" s="4">
        <v>0</v>
      </c>
      <c r="L45" s="4">
        <v>0</v>
      </c>
      <c r="M45" s="19">
        <f t="shared" si="0"/>
        <v>339814</v>
      </c>
      <c r="N45" s="99">
        <v>102323</v>
      </c>
      <c r="O45" s="99">
        <v>95.763043999999994</v>
      </c>
      <c r="P45" s="99">
        <v>191668</v>
      </c>
      <c r="Q45" s="99">
        <v>103.92381</v>
      </c>
      <c r="R45" s="99">
        <v>5478</v>
      </c>
      <c r="S45" s="99">
        <v>105.644578</v>
      </c>
      <c r="T45" s="99">
        <v>9089</v>
      </c>
      <c r="U45" s="99">
        <v>91.765429999999995</v>
      </c>
      <c r="V45" s="4">
        <v>0</v>
      </c>
      <c r="W45" s="4">
        <v>0</v>
      </c>
      <c r="X45" s="4">
        <v>0</v>
      </c>
      <c r="Y45" s="4">
        <v>0</v>
      </c>
      <c r="Z45" s="4">
        <v>0</v>
      </c>
      <c r="AA45" s="4">
        <v>0</v>
      </c>
      <c r="AB45" s="4">
        <v>0</v>
      </c>
      <c r="AC45" s="4">
        <v>0</v>
      </c>
      <c r="AD45" s="4">
        <v>0</v>
      </c>
      <c r="AE45" s="4">
        <v>0</v>
      </c>
      <c r="AF45" s="19">
        <f t="shared" si="1"/>
        <v>308558</v>
      </c>
      <c r="AG45" s="19">
        <f t="shared" si="2"/>
        <v>100.88997127880658</v>
      </c>
      <c r="AI45" s="78">
        <v>42273</v>
      </c>
      <c r="AJ45" s="78">
        <v>42270</v>
      </c>
      <c r="AK45" s="11">
        <v>39</v>
      </c>
      <c r="AL45" s="4">
        <v>124871</v>
      </c>
      <c r="AM45" s="4">
        <v>276255</v>
      </c>
      <c r="AN45" s="4">
        <v>9921</v>
      </c>
      <c r="AO45" s="4">
        <v>9397</v>
      </c>
      <c r="AP45" s="4">
        <v>0</v>
      </c>
      <c r="AQ45" s="4">
        <v>0</v>
      </c>
      <c r="AR45" s="4">
        <v>0</v>
      </c>
      <c r="AS45" s="4">
        <v>0</v>
      </c>
      <c r="AT45" s="4">
        <v>0</v>
      </c>
      <c r="AU45" s="19">
        <v>420444</v>
      </c>
      <c r="AV45" s="4">
        <v>115259</v>
      </c>
      <c r="AW45" s="4">
        <v>61.896433000000002</v>
      </c>
      <c r="AX45" s="4">
        <v>230373</v>
      </c>
      <c r="AY45" s="4">
        <v>78.006476000000006</v>
      </c>
      <c r="AZ45" s="4">
        <v>9921</v>
      </c>
      <c r="BA45" s="4">
        <v>72.661625999999998</v>
      </c>
      <c r="BB45" s="4">
        <v>4468</v>
      </c>
      <c r="BC45" s="4">
        <v>62.598478</v>
      </c>
      <c r="BD45" s="4">
        <v>0</v>
      </c>
      <c r="BE45" s="4">
        <v>0</v>
      </c>
      <c r="BF45" s="4">
        <v>0</v>
      </c>
      <c r="BG45" s="4">
        <v>0</v>
      </c>
      <c r="BH45" s="4">
        <v>0</v>
      </c>
      <c r="BI45" s="4">
        <v>0</v>
      </c>
      <c r="BJ45" s="4">
        <v>0</v>
      </c>
      <c r="BK45" s="4">
        <v>0</v>
      </c>
      <c r="BL45" s="4">
        <v>0</v>
      </c>
      <c r="BM45" s="4">
        <v>0</v>
      </c>
      <c r="BN45" s="19">
        <v>360021</v>
      </c>
      <c r="BO45" s="19">
        <v>72.510417053296905</v>
      </c>
      <c r="BP45" s="27"/>
      <c r="BQ45" s="14"/>
    </row>
    <row r="46" spans="1:69" ht="20" customHeight="1" x14ac:dyDescent="0.15">
      <c r="A46" s="78">
        <v>42651</v>
      </c>
      <c r="B46" s="78">
        <v>42648</v>
      </c>
      <c r="C46" s="11">
        <v>40</v>
      </c>
      <c r="D46" s="100">
        <v>114316</v>
      </c>
      <c r="E46" s="100">
        <v>225687</v>
      </c>
      <c r="F46" s="100">
        <v>5469</v>
      </c>
      <c r="G46" s="100">
        <v>4580</v>
      </c>
      <c r="H46" s="4">
        <v>0</v>
      </c>
      <c r="I46" s="4">
        <v>0</v>
      </c>
      <c r="J46" s="4">
        <v>0</v>
      </c>
      <c r="K46" s="4">
        <v>0</v>
      </c>
      <c r="L46" s="4">
        <v>0</v>
      </c>
      <c r="M46" s="19">
        <f t="shared" si="0"/>
        <v>350052</v>
      </c>
      <c r="N46" s="100">
        <v>106501</v>
      </c>
      <c r="O46" s="100">
        <v>94.395281999999995</v>
      </c>
      <c r="P46" s="100">
        <v>199722</v>
      </c>
      <c r="Q46" s="100">
        <v>104.49376599999999</v>
      </c>
      <c r="R46" s="100">
        <v>4117</v>
      </c>
      <c r="S46" s="100">
        <v>102.017974</v>
      </c>
      <c r="T46" s="100">
        <v>4580</v>
      </c>
      <c r="U46" s="100">
        <v>90.153492999999997</v>
      </c>
      <c r="V46" s="4">
        <v>0</v>
      </c>
      <c r="W46" s="4">
        <v>0</v>
      </c>
      <c r="X46" s="4">
        <v>0</v>
      </c>
      <c r="Y46" s="4">
        <v>0</v>
      </c>
      <c r="Z46" s="4">
        <v>0</v>
      </c>
      <c r="AA46" s="4">
        <v>0</v>
      </c>
      <c r="AB46" s="4">
        <v>0</v>
      </c>
      <c r="AC46" s="4">
        <v>0</v>
      </c>
      <c r="AD46" s="4">
        <v>0</v>
      </c>
      <c r="AE46" s="4">
        <v>0</v>
      </c>
      <c r="AF46" s="19">
        <f t="shared" si="1"/>
        <v>314920</v>
      </c>
      <c r="AG46" s="19">
        <f t="shared" si="2"/>
        <v>100.83769483752064</v>
      </c>
      <c r="AI46" s="78">
        <v>42280</v>
      </c>
      <c r="AJ46" s="78">
        <v>42277</v>
      </c>
      <c r="AK46" s="11">
        <v>40</v>
      </c>
      <c r="AL46" s="4">
        <v>151321</v>
      </c>
      <c r="AM46" s="4">
        <v>273046</v>
      </c>
      <c r="AN46" s="4">
        <v>8282</v>
      </c>
      <c r="AO46" s="4">
        <v>13265</v>
      </c>
      <c r="AP46" s="4">
        <v>0</v>
      </c>
      <c r="AQ46" s="4">
        <v>0</v>
      </c>
      <c r="AR46" s="4">
        <v>0</v>
      </c>
      <c r="AS46" s="4">
        <v>0</v>
      </c>
      <c r="AT46" s="4">
        <v>0</v>
      </c>
      <c r="AU46" s="19">
        <v>445914</v>
      </c>
      <c r="AV46" s="4">
        <v>89116</v>
      </c>
      <c r="AW46" s="4">
        <v>64.985478999999998</v>
      </c>
      <c r="AX46" s="4">
        <v>244815</v>
      </c>
      <c r="AY46" s="4">
        <v>79.880914000000004</v>
      </c>
      <c r="AZ46" s="4">
        <v>7288</v>
      </c>
      <c r="BA46" s="4">
        <v>85.125</v>
      </c>
      <c r="BB46" s="4">
        <v>7960</v>
      </c>
      <c r="BC46" s="4">
        <v>75.273492000000005</v>
      </c>
      <c r="BD46" s="4">
        <v>0</v>
      </c>
      <c r="BE46" s="4">
        <v>0</v>
      </c>
      <c r="BF46" s="4">
        <v>0</v>
      </c>
      <c r="BG46" s="4">
        <v>0</v>
      </c>
      <c r="BH46" s="4">
        <v>0</v>
      </c>
      <c r="BI46" s="4">
        <v>0</v>
      </c>
      <c r="BJ46" s="4">
        <v>0</v>
      </c>
      <c r="BK46" s="4">
        <v>0</v>
      </c>
      <c r="BL46" s="4">
        <v>0</v>
      </c>
      <c r="BM46" s="4">
        <v>0</v>
      </c>
      <c r="BN46" s="19">
        <v>349179</v>
      </c>
      <c r="BO46" s="19">
        <v>76.083784831831238</v>
      </c>
      <c r="BP46" s="27"/>
      <c r="BQ46" s="14"/>
    </row>
    <row r="47" spans="1:69" ht="20" customHeight="1" x14ac:dyDescent="0.15">
      <c r="A47" s="78">
        <v>42658</v>
      </c>
      <c r="B47" s="78">
        <v>42656</v>
      </c>
      <c r="C47" s="11">
        <v>41</v>
      </c>
      <c r="D47" s="101">
        <v>134370</v>
      </c>
      <c r="E47" s="101">
        <v>251185</v>
      </c>
      <c r="F47" s="101">
        <v>5587</v>
      </c>
      <c r="G47" s="101">
        <v>9172</v>
      </c>
      <c r="H47" s="4">
        <v>0</v>
      </c>
      <c r="I47" s="4">
        <v>0</v>
      </c>
      <c r="J47" s="4">
        <v>0</v>
      </c>
      <c r="K47" s="4">
        <v>0</v>
      </c>
      <c r="L47" s="4">
        <v>0</v>
      </c>
      <c r="M47" s="19">
        <f t="shared" si="0"/>
        <v>400314</v>
      </c>
      <c r="N47" s="101">
        <v>76516</v>
      </c>
      <c r="O47" s="101">
        <v>95.566338999999999</v>
      </c>
      <c r="P47" s="101">
        <v>190475</v>
      </c>
      <c r="Q47" s="101">
        <v>105.528305</v>
      </c>
      <c r="R47" s="101">
        <v>2822</v>
      </c>
      <c r="S47" s="101">
        <v>109.774627</v>
      </c>
      <c r="T47" s="101">
        <v>7883</v>
      </c>
      <c r="U47" s="101">
        <v>93.042368999999994</v>
      </c>
      <c r="V47" s="4">
        <v>0</v>
      </c>
      <c r="W47" s="4">
        <v>0</v>
      </c>
      <c r="X47" s="4">
        <v>0</v>
      </c>
      <c r="Y47" s="4">
        <v>0</v>
      </c>
      <c r="Z47" s="4">
        <v>0</v>
      </c>
      <c r="AA47" s="4">
        <v>0</v>
      </c>
      <c r="AB47" s="4">
        <v>0</v>
      </c>
      <c r="AC47" s="4">
        <v>0</v>
      </c>
      <c r="AD47" s="4">
        <v>0</v>
      </c>
      <c r="AE47" s="4">
        <v>0</v>
      </c>
      <c r="AF47" s="19">
        <f t="shared" si="1"/>
        <v>277696</v>
      </c>
      <c r="AG47" s="19">
        <f t="shared" si="2"/>
        <v>102.47210936426883</v>
      </c>
      <c r="AI47" s="78">
        <v>42287</v>
      </c>
      <c r="AJ47" s="78">
        <v>42284</v>
      </c>
      <c r="AK47" s="11">
        <v>41</v>
      </c>
      <c r="AL47" s="4">
        <v>162321</v>
      </c>
      <c r="AM47" s="4">
        <v>283458</v>
      </c>
      <c r="AN47" s="4">
        <v>8232</v>
      </c>
      <c r="AO47" s="4">
        <v>6623</v>
      </c>
      <c r="AP47" s="4">
        <v>0</v>
      </c>
      <c r="AQ47" s="4">
        <v>0</v>
      </c>
      <c r="AR47" s="4">
        <v>0</v>
      </c>
      <c r="AS47" s="4">
        <v>0</v>
      </c>
      <c r="AT47" s="4">
        <v>0</v>
      </c>
      <c r="AU47" s="19">
        <v>460634</v>
      </c>
      <c r="AV47" s="4">
        <v>143112</v>
      </c>
      <c r="AW47" s="4">
        <v>66.290457000000004</v>
      </c>
      <c r="AX47" s="4">
        <v>230804</v>
      </c>
      <c r="AY47" s="4">
        <v>81.316778999999997</v>
      </c>
      <c r="AZ47" s="4">
        <v>4773</v>
      </c>
      <c r="BA47" s="4">
        <v>83.711292</v>
      </c>
      <c r="BB47" s="4">
        <v>4261</v>
      </c>
      <c r="BC47" s="4">
        <v>61.587654999999998</v>
      </c>
      <c r="BD47" s="4">
        <v>0</v>
      </c>
      <c r="BE47" s="4">
        <v>0</v>
      </c>
      <c r="BF47" s="4">
        <v>0</v>
      </c>
      <c r="BG47" s="4">
        <v>0</v>
      </c>
      <c r="BH47" s="4">
        <v>0</v>
      </c>
      <c r="BI47" s="4">
        <v>0</v>
      </c>
      <c r="BJ47" s="4">
        <v>0</v>
      </c>
      <c r="BK47" s="4">
        <v>0</v>
      </c>
      <c r="BL47" s="4">
        <v>0</v>
      </c>
      <c r="BM47" s="4">
        <v>0</v>
      </c>
      <c r="BN47" s="19">
        <v>382950</v>
      </c>
      <c r="BO47" s="19">
        <v>75.511624852254855</v>
      </c>
      <c r="BP47" s="27"/>
      <c r="BQ47" s="14"/>
    </row>
    <row r="48" spans="1:69" ht="20" customHeight="1" x14ac:dyDescent="0.15">
      <c r="A48" s="78">
        <v>42665</v>
      </c>
      <c r="B48" s="78">
        <v>42662</v>
      </c>
      <c r="C48" s="11">
        <v>42</v>
      </c>
      <c r="D48" s="103">
        <v>132896</v>
      </c>
      <c r="E48" s="103">
        <v>244330</v>
      </c>
      <c r="F48" s="103">
        <v>8487</v>
      </c>
      <c r="G48" s="103">
        <v>5553</v>
      </c>
      <c r="H48" s="4">
        <v>0</v>
      </c>
      <c r="I48" s="4">
        <v>0</v>
      </c>
      <c r="J48" s="4">
        <v>0</v>
      </c>
      <c r="K48" s="4">
        <v>0</v>
      </c>
      <c r="L48" s="4">
        <v>0</v>
      </c>
      <c r="M48" s="19">
        <f t="shared" si="0"/>
        <v>391266</v>
      </c>
      <c r="N48" s="103">
        <v>123047</v>
      </c>
      <c r="O48" s="103">
        <v>95.492722000000001</v>
      </c>
      <c r="P48" s="103">
        <v>214668</v>
      </c>
      <c r="Q48" s="103">
        <v>101.88369</v>
      </c>
      <c r="R48" s="103">
        <v>8379</v>
      </c>
      <c r="S48" s="103">
        <v>103.68062999999999</v>
      </c>
      <c r="T48" s="103">
        <v>5553</v>
      </c>
      <c r="U48" s="103">
        <v>91.852872000000005</v>
      </c>
      <c r="V48" s="4">
        <v>0</v>
      </c>
      <c r="W48" s="4">
        <v>0</v>
      </c>
      <c r="X48" s="4">
        <v>0</v>
      </c>
      <c r="Y48" s="4">
        <v>0</v>
      </c>
      <c r="Z48" s="4">
        <v>0</v>
      </c>
      <c r="AA48" s="4">
        <v>0</v>
      </c>
      <c r="AB48" s="4">
        <v>0</v>
      </c>
      <c r="AC48" s="4">
        <v>0</v>
      </c>
      <c r="AD48" s="4">
        <v>0</v>
      </c>
      <c r="AE48" s="4">
        <v>0</v>
      </c>
      <c r="AF48" s="19">
        <f t="shared" si="1"/>
        <v>351647</v>
      </c>
      <c r="AG48" s="19">
        <f t="shared" si="2"/>
        <v>99.531802989475253</v>
      </c>
      <c r="AI48" s="78">
        <v>42294</v>
      </c>
      <c r="AJ48" s="78">
        <v>42291</v>
      </c>
      <c r="AK48" s="11">
        <v>42</v>
      </c>
      <c r="AL48" s="4">
        <v>136158</v>
      </c>
      <c r="AM48" s="4">
        <v>252549</v>
      </c>
      <c r="AN48" s="4">
        <v>5901</v>
      </c>
      <c r="AO48" s="4">
        <v>9055</v>
      </c>
      <c r="AP48" s="4">
        <v>0</v>
      </c>
      <c r="AQ48" s="4">
        <v>0</v>
      </c>
      <c r="AR48" s="4">
        <v>0</v>
      </c>
      <c r="AS48" s="4">
        <v>0</v>
      </c>
      <c r="AT48" s="4">
        <v>0</v>
      </c>
      <c r="AU48" s="19">
        <v>403663</v>
      </c>
      <c r="AV48" s="4">
        <v>117144</v>
      </c>
      <c r="AW48" s="4">
        <v>69.663157999999996</v>
      </c>
      <c r="AX48" s="4">
        <v>223704</v>
      </c>
      <c r="AY48" s="4">
        <v>87.550531000000007</v>
      </c>
      <c r="AZ48" s="4">
        <v>5679</v>
      </c>
      <c r="BA48" s="4">
        <v>83.769324999999995</v>
      </c>
      <c r="BB48" s="4">
        <v>5752</v>
      </c>
      <c r="BC48" s="4">
        <v>64.030249999999995</v>
      </c>
      <c r="BD48" s="4">
        <v>0</v>
      </c>
      <c r="BE48" s="4">
        <v>0</v>
      </c>
      <c r="BF48" s="4">
        <v>0</v>
      </c>
      <c r="BG48" s="4">
        <v>0</v>
      </c>
      <c r="BH48" s="4">
        <v>0</v>
      </c>
      <c r="BI48" s="4">
        <v>0</v>
      </c>
      <c r="BJ48" s="4">
        <v>0</v>
      </c>
      <c r="BK48" s="4">
        <v>0</v>
      </c>
      <c r="BL48" s="4">
        <v>0</v>
      </c>
      <c r="BM48" s="4">
        <v>0</v>
      </c>
      <c r="BN48" s="19">
        <v>352279</v>
      </c>
      <c r="BO48" s="19">
        <v>81.157414896292423</v>
      </c>
      <c r="BP48" s="27"/>
      <c r="BQ48" s="14"/>
    </row>
    <row r="49" spans="1:69" ht="20" customHeight="1" x14ac:dyDescent="0.15">
      <c r="A49" s="78">
        <v>42672</v>
      </c>
      <c r="B49" s="78"/>
      <c r="C49" s="11">
        <v>43</v>
      </c>
      <c r="D49" s="4">
        <v>0</v>
      </c>
      <c r="E49" s="4">
        <v>0</v>
      </c>
      <c r="F49" s="4">
        <v>0</v>
      </c>
      <c r="G49" s="4">
        <v>0</v>
      </c>
      <c r="H49" s="4">
        <v>0</v>
      </c>
      <c r="I49" s="4">
        <v>0</v>
      </c>
      <c r="J49" s="4">
        <v>0</v>
      </c>
      <c r="K49" s="4">
        <v>0</v>
      </c>
      <c r="L49" s="4">
        <v>0</v>
      </c>
      <c r="M49" s="19">
        <v>0</v>
      </c>
      <c r="N49" s="4">
        <v>0</v>
      </c>
      <c r="O49" s="4">
        <v>0</v>
      </c>
      <c r="P49" s="4">
        <v>0</v>
      </c>
      <c r="Q49" s="4">
        <v>0</v>
      </c>
      <c r="R49" s="4">
        <v>0</v>
      </c>
      <c r="S49" s="4">
        <v>0</v>
      </c>
      <c r="T49" s="4">
        <v>0</v>
      </c>
      <c r="U49" s="4">
        <v>0</v>
      </c>
      <c r="V49" s="4">
        <v>0</v>
      </c>
      <c r="W49" s="4">
        <v>0</v>
      </c>
      <c r="X49" s="4">
        <v>0</v>
      </c>
      <c r="Y49" s="4">
        <v>0</v>
      </c>
      <c r="Z49" s="4">
        <v>0</v>
      </c>
      <c r="AA49" s="4">
        <v>0</v>
      </c>
      <c r="AB49" s="4">
        <v>0</v>
      </c>
      <c r="AC49" s="4">
        <v>0</v>
      </c>
      <c r="AD49" s="4">
        <v>0</v>
      </c>
      <c r="AE49" s="4">
        <v>0</v>
      </c>
      <c r="AF49" s="19">
        <f t="shared" si="1"/>
        <v>0</v>
      </c>
      <c r="AG49" s="19">
        <v>0</v>
      </c>
      <c r="AI49" s="78">
        <v>42301</v>
      </c>
      <c r="AJ49" s="78">
        <v>42299</v>
      </c>
      <c r="AK49" s="11">
        <v>43</v>
      </c>
      <c r="AL49" s="4">
        <v>141870</v>
      </c>
      <c r="AM49" s="4">
        <v>263085</v>
      </c>
      <c r="AN49" s="4">
        <v>9742</v>
      </c>
      <c r="AO49" s="4">
        <v>10162</v>
      </c>
      <c r="AP49" s="4">
        <v>0</v>
      </c>
      <c r="AQ49" s="4">
        <v>0</v>
      </c>
      <c r="AR49" s="4">
        <v>0</v>
      </c>
      <c r="AS49" s="4">
        <v>0</v>
      </c>
      <c r="AT49" s="4">
        <v>0</v>
      </c>
      <c r="AU49" s="19">
        <v>424859</v>
      </c>
      <c r="AV49" s="4">
        <v>111439</v>
      </c>
      <c r="AW49" s="4">
        <v>66.064079000000007</v>
      </c>
      <c r="AX49" s="4">
        <v>207720</v>
      </c>
      <c r="AY49" s="4">
        <v>84.842416999999998</v>
      </c>
      <c r="AZ49" s="4">
        <v>9343</v>
      </c>
      <c r="BA49" s="4">
        <v>83.553247999999996</v>
      </c>
      <c r="BB49" s="4">
        <v>9816</v>
      </c>
      <c r="BC49" s="4">
        <v>66.271189000000007</v>
      </c>
      <c r="BD49" s="4">
        <v>0</v>
      </c>
      <c r="BE49" s="4">
        <v>0</v>
      </c>
      <c r="BF49" s="4">
        <v>0</v>
      </c>
      <c r="BG49" s="4">
        <v>0</v>
      </c>
      <c r="BH49" s="4">
        <v>0</v>
      </c>
      <c r="BI49" s="4">
        <v>0</v>
      </c>
      <c r="BJ49" s="4">
        <v>0</v>
      </c>
      <c r="BK49" s="4">
        <v>0</v>
      </c>
      <c r="BL49" s="4">
        <v>0</v>
      </c>
      <c r="BM49" s="4">
        <v>0</v>
      </c>
      <c r="BN49" s="19">
        <v>338318</v>
      </c>
      <c r="BO49" s="19">
        <v>78.082566538608646</v>
      </c>
      <c r="BP49" s="27"/>
      <c r="BQ49" s="14"/>
    </row>
    <row r="50" spans="1:69" ht="20" customHeight="1" x14ac:dyDescent="0.15">
      <c r="A50" s="78">
        <v>42679</v>
      </c>
      <c r="B50" s="78">
        <v>42676</v>
      </c>
      <c r="C50" s="11">
        <v>44</v>
      </c>
      <c r="D50" s="108">
        <v>195340</v>
      </c>
      <c r="E50" s="108">
        <v>310208</v>
      </c>
      <c r="F50" s="108">
        <v>7903</v>
      </c>
      <c r="G50" s="108">
        <v>4668</v>
      </c>
      <c r="H50" s="4">
        <v>0</v>
      </c>
      <c r="I50" s="4">
        <v>0</v>
      </c>
      <c r="J50" s="4">
        <v>0</v>
      </c>
      <c r="K50" s="4">
        <v>0</v>
      </c>
      <c r="L50" s="4">
        <v>0</v>
      </c>
      <c r="M50" s="19">
        <f t="shared" si="0"/>
        <v>518119</v>
      </c>
      <c r="N50" s="108">
        <v>184919</v>
      </c>
      <c r="O50" s="108">
        <v>95.662495000000007</v>
      </c>
      <c r="P50" s="108">
        <v>300817</v>
      </c>
      <c r="Q50" s="108">
        <v>103.198898</v>
      </c>
      <c r="R50" s="108">
        <v>7903</v>
      </c>
      <c r="S50" s="108">
        <v>114.810451</v>
      </c>
      <c r="T50" s="108">
        <v>4668</v>
      </c>
      <c r="U50" s="108">
        <v>93.604754999999997</v>
      </c>
      <c r="V50" s="4">
        <v>0</v>
      </c>
      <c r="W50" s="4">
        <v>0</v>
      </c>
      <c r="X50" s="4">
        <v>0</v>
      </c>
      <c r="Y50" s="4">
        <v>0</v>
      </c>
      <c r="Z50" s="4">
        <v>0</v>
      </c>
      <c r="AA50" s="4">
        <v>0</v>
      </c>
      <c r="AB50" s="4">
        <v>0</v>
      </c>
      <c r="AC50" s="4">
        <v>0</v>
      </c>
      <c r="AD50" s="4">
        <v>0</v>
      </c>
      <c r="AE50" s="4">
        <v>0</v>
      </c>
      <c r="AF50" s="19">
        <f t="shared" ref="AF50:AF58" si="3">N50+P50+R50+T50+X50+Z50+AB50+AD50</f>
        <v>498307</v>
      </c>
      <c r="AG50" s="19">
        <f t="shared" ref="AG50:AG57" si="4">(N50*O50+P50*Q50+R50*S50+T50*U50+X50*Y50+Z50*AA50+AB50*AC50+AD50*AE50)/AF50</f>
        <v>100.49646062199409</v>
      </c>
      <c r="AI50" s="78">
        <v>42308</v>
      </c>
      <c r="AJ50" s="78">
        <v>42305</v>
      </c>
      <c r="AK50" s="11">
        <v>44</v>
      </c>
      <c r="AL50" s="4">
        <v>125517</v>
      </c>
      <c r="AM50" s="4">
        <v>245944</v>
      </c>
      <c r="AN50" s="4">
        <v>4775</v>
      </c>
      <c r="AO50" s="4">
        <v>8532</v>
      </c>
      <c r="AP50" s="4">
        <v>0</v>
      </c>
      <c r="AQ50" s="4">
        <v>0</v>
      </c>
      <c r="AR50" s="4">
        <v>0</v>
      </c>
      <c r="AS50" s="4">
        <v>0</v>
      </c>
      <c r="AT50" s="4">
        <v>0</v>
      </c>
      <c r="AU50" s="19">
        <v>384768</v>
      </c>
      <c r="AV50" s="4">
        <v>104548</v>
      </c>
      <c r="AW50" s="4">
        <v>68.662431999999995</v>
      </c>
      <c r="AX50" s="4">
        <v>213345</v>
      </c>
      <c r="AY50" s="4">
        <v>87.954435000000004</v>
      </c>
      <c r="AZ50" s="4">
        <v>2677</v>
      </c>
      <c r="BA50" s="4">
        <v>85.905863999999994</v>
      </c>
      <c r="BB50" s="4">
        <v>6598</v>
      </c>
      <c r="BC50" s="4">
        <v>69.011669999999995</v>
      </c>
      <c r="BD50" s="4">
        <v>0</v>
      </c>
      <c r="BE50" s="4">
        <v>0</v>
      </c>
      <c r="BF50" s="4">
        <v>0</v>
      </c>
      <c r="BG50" s="4">
        <v>0</v>
      </c>
      <c r="BH50" s="4">
        <v>0</v>
      </c>
      <c r="BI50" s="4">
        <v>0</v>
      </c>
      <c r="BJ50" s="4">
        <v>0</v>
      </c>
      <c r="BK50" s="4">
        <v>0</v>
      </c>
      <c r="BL50" s="4">
        <v>0</v>
      </c>
      <c r="BM50" s="4">
        <v>0</v>
      </c>
      <c r="BN50" s="19">
        <v>327168</v>
      </c>
      <c r="BO50" s="19">
        <v>81.390808002002032</v>
      </c>
      <c r="BP50" s="27"/>
      <c r="BQ50" s="14"/>
    </row>
    <row r="51" spans="1:69" ht="20" customHeight="1" x14ac:dyDescent="0.15">
      <c r="A51" s="78">
        <v>42686</v>
      </c>
      <c r="B51" s="78">
        <v>42683</v>
      </c>
      <c r="C51" s="11">
        <v>45</v>
      </c>
      <c r="D51" s="110">
        <v>165052</v>
      </c>
      <c r="E51" s="110">
        <v>316527</v>
      </c>
      <c r="F51" s="110">
        <v>11946</v>
      </c>
      <c r="G51" s="110">
        <v>9870</v>
      </c>
      <c r="H51" s="4">
        <v>0</v>
      </c>
      <c r="I51" s="4">
        <v>0</v>
      </c>
      <c r="J51" s="4">
        <v>0</v>
      </c>
      <c r="K51" s="4">
        <v>0</v>
      </c>
      <c r="L51" s="4">
        <v>0</v>
      </c>
      <c r="M51" s="19">
        <f t="shared" si="0"/>
        <v>503395</v>
      </c>
      <c r="N51" s="110">
        <v>147652</v>
      </c>
      <c r="O51" s="110">
        <v>96.818302000000003</v>
      </c>
      <c r="P51" s="110">
        <v>287120</v>
      </c>
      <c r="Q51" s="110">
        <v>103.432913</v>
      </c>
      <c r="R51" s="110">
        <v>11946</v>
      </c>
      <c r="S51" s="110">
        <v>114.489285</v>
      </c>
      <c r="T51" s="110">
        <v>9272</v>
      </c>
      <c r="U51" s="110">
        <v>95.577005999999997</v>
      </c>
      <c r="V51" s="4">
        <v>0</v>
      </c>
      <c r="W51" s="4">
        <v>0</v>
      </c>
      <c r="X51" s="4">
        <v>0</v>
      </c>
      <c r="Y51" s="4">
        <v>0</v>
      </c>
      <c r="Z51" s="4">
        <v>0</v>
      </c>
      <c r="AA51" s="4">
        <v>0</v>
      </c>
      <c r="AB51" s="4">
        <v>0</v>
      </c>
      <c r="AC51" s="4">
        <v>0</v>
      </c>
      <c r="AD51" s="4">
        <v>0</v>
      </c>
      <c r="AE51" s="4">
        <v>0</v>
      </c>
      <c r="AF51" s="19">
        <f t="shared" si="3"/>
        <v>455990</v>
      </c>
      <c r="AG51" s="19">
        <f t="shared" si="4"/>
        <v>101.42098051647184</v>
      </c>
      <c r="AI51" s="78">
        <v>42315</v>
      </c>
      <c r="AJ51" s="78">
        <v>42312</v>
      </c>
      <c r="AK51" s="11">
        <v>45</v>
      </c>
      <c r="AL51" s="4">
        <v>136300</v>
      </c>
      <c r="AM51" s="4">
        <v>240369.5</v>
      </c>
      <c r="AN51" s="4">
        <v>7071</v>
      </c>
      <c r="AO51" s="4">
        <v>4905</v>
      </c>
      <c r="AP51" s="4">
        <v>0</v>
      </c>
      <c r="AQ51" s="4">
        <v>0</v>
      </c>
      <c r="AR51" s="4">
        <v>0</v>
      </c>
      <c r="AS51" s="4">
        <v>0</v>
      </c>
      <c r="AT51" s="4">
        <v>0</v>
      </c>
      <c r="AU51" s="19">
        <v>388645.5</v>
      </c>
      <c r="AV51" s="4">
        <v>111945</v>
      </c>
      <c r="AW51" s="4">
        <v>69.256017999999997</v>
      </c>
      <c r="AX51" s="4">
        <v>193840</v>
      </c>
      <c r="AY51" s="4">
        <v>85.260492999999997</v>
      </c>
      <c r="AZ51" s="4">
        <v>7071</v>
      </c>
      <c r="BA51" s="4">
        <v>83.050911999999997</v>
      </c>
      <c r="BB51" s="4">
        <v>4561</v>
      </c>
      <c r="BC51" s="4">
        <v>68.473799</v>
      </c>
      <c r="BD51" s="4">
        <v>0</v>
      </c>
      <c r="BE51" s="4">
        <v>0</v>
      </c>
      <c r="BF51" s="4">
        <v>0</v>
      </c>
      <c r="BG51" s="4">
        <v>0</v>
      </c>
      <c r="BH51" s="4">
        <v>0</v>
      </c>
      <c r="BI51" s="4">
        <v>0</v>
      </c>
      <c r="BJ51" s="4">
        <v>0</v>
      </c>
      <c r="BK51" s="4">
        <v>0</v>
      </c>
      <c r="BL51" s="4">
        <v>0</v>
      </c>
      <c r="BM51" s="4">
        <v>0</v>
      </c>
      <c r="BN51" s="19">
        <v>317417</v>
      </c>
      <c r="BO51" s="19">
        <v>79.325684806172958</v>
      </c>
      <c r="BP51" s="27"/>
      <c r="BQ51" s="14"/>
    </row>
    <row r="52" spans="1:69" ht="20" customHeight="1" x14ac:dyDescent="0.15">
      <c r="A52" s="78">
        <v>42693</v>
      </c>
      <c r="B52" s="78">
        <v>42690</v>
      </c>
      <c r="C52" s="11">
        <v>46</v>
      </c>
      <c r="D52" s="112">
        <v>153090</v>
      </c>
      <c r="E52" s="112">
        <v>279181</v>
      </c>
      <c r="F52" s="112">
        <v>7382</v>
      </c>
      <c r="G52" s="112">
        <v>5704</v>
      </c>
      <c r="H52" s="4">
        <v>0</v>
      </c>
      <c r="I52" s="4">
        <v>0</v>
      </c>
      <c r="J52" s="4">
        <v>0</v>
      </c>
      <c r="K52" s="4">
        <v>0</v>
      </c>
      <c r="L52" s="4">
        <v>0</v>
      </c>
      <c r="M52" s="19">
        <f t="shared" si="0"/>
        <v>445357</v>
      </c>
      <c r="N52" s="112">
        <v>129167</v>
      </c>
      <c r="O52" s="112">
        <v>96.414827000000002</v>
      </c>
      <c r="P52" s="112">
        <v>227003</v>
      </c>
      <c r="Q52" s="112">
        <v>104.705726</v>
      </c>
      <c r="R52" s="112">
        <v>5601</v>
      </c>
      <c r="S52" s="112">
        <v>109.887877</v>
      </c>
      <c r="T52" s="112">
        <v>5704</v>
      </c>
      <c r="U52" s="112">
        <v>93.970371</v>
      </c>
      <c r="V52" s="4">
        <v>0</v>
      </c>
      <c r="W52" s="4">
        <v>0</v>
      </c>
      <c r="X52" s="4">
        <v>0</v>
      </c>
      <c r="Y52" s="4">
        <v>0</v>
      </c>
      <c r="Z52" s="4">
        <v>0</v>
      </c>
      <c r="AA52" s="4">
        <v>0</v>
      </c>
      <c r="AB52" s="4">
        <v>0</v>
      </c>
      <c r="AC52" s="4">
        <v>0</v>
      </c>
      <c r="AD52" s="4">
        <v>0</v>
      </c>
      <c r="AE52" s="4">
        <v>0</v>
      </c>
      <c r="AF52" s="19">
        <f t="shared" si="3"/>
        <v>367475</v>
      </c>
      <c r="AG52" s="19">
        <f t="shared" si="4"/>
        <v>101.70383529096674</v>
      </c>
      <c r="AI52" s="78">
        <v>42322</v>
      </c>
      <c r="AJ52" s="21"/>
      <c r="AK52" s="11">
        <v>46</v>
      </c>
      <c r="AL52" s="4">
        <v>0</v>
      </c>
      <c r="AM52" s="4">
        <v>0</v>
      </c>
      <c r="AN52" s="4">
        <v>0</v>
      </c>
      <c r="AO52" s="4">
        <v>0</v>
      </c>
      <c r="AP52" s="4">
        <v>0</v>
      </c>
      <c r="AQ52" s="4">
        <v>0</v>
      </c>
      <c r="AR52" s="4">
        <v>0</v>
      </c>
      <c r="AS52" s="4">
        <v>0</v>
      </c>
      <c r="AT52" s="4">
        <v>0</v>
      </c>
      <c r="AU52" s="19">
        <v>0</v>
      </c>
      <c r="AV52" s="4">
        <v>0</v>
      </c>
      <c r="AW52" s="4">
        <v>0</v>
      </c>
      <c r="AX52" s="4">
        <v>0</v>
      </c>
      <c r="AY52" s="4">
        <v>0</v>
      </c>
      <c r="AZ52" s="4">
        <v>0</v>
      </c>
      <c r="BA52" s="4">
        <v>0</v>
      </c>
      <c r="BB52" s="4">
        <v>0</v>
      </c>
      <c r="BC52" s="4">
        <v>0</v>
      </c>
      <c r="BD52" s="4">
        <v>0</v>
      </c>
      <c r="BE52" s="4">
        <v>0</v>
      </c>
      <c r="BF52" s="4">
        <v>0</v>
      </c>
      <c r="BG52" s="4">
        <v>0</v>
      </c>
      <c r="BH52" s="4">
        <v>0</v>
      </c>
      <c r="BI52" s="4">
        <v>0</v>
      </c>
      <c r="BJ52" s="4">
        <v>0</v>
      </c>
      <c r="BK52" s="4">
        <v>0</v>
      </c>
      <c r="BL52" s="4">
        <v>0</v>
      </c>
      <c r="BM52" s="4">
        <v>0</v>
      </c>
      <c r="BN52" s="19">
        <v>0</v>
      </c>
      <c r="BO52" s="19">
        <v>0</v>
      </c>
      <c r="BP52" s="27"/>
      <c r="BQ52" s="14"/>
    </row>
    <row r="53" spans="1:69" ht="20" customHeight="1" x14ac:dyDescent="0.15">
      <c r="A53" s="78">
        <v>42700</v>
      </c>
      <c r="B53" s="78">
        <v>42697</v>
      </c>
      <c r="C53" s="11">
        <v>47</v>
      </c>
      <c r="D53" s="116">
        <v>123673</v>
      </c>
      <c r="E53" s="116">
        <v>266427</v>
      </c>
      <c r="F53" s="116">
        <v>6090</v>
      </c>
      <c r="G53" s="116">
        <v>6477</v>
      </c>
      <c r="H53" s="4">
        <v>0</v>
      </c>
      <c r="I53" s="4">
        <v>0</v>
      </c>
      <c r="J53" s="4">
        <v>0</v>
      </c>
      <c r="K53" s="4">
        <v>0</v>
      </c>
      <c r="L53" s="4">
        <v>0</v>
      </c>
      <c r="M53" s="19">
        <f t="shared" si="0"/>
        <v>402667</v>
      </c>
      <c r="N53" s="116">
        <v>112417</v>
      </c>
      <c r="O53" s="116">
        <v>97.020886000000004</v>
      </c>
      <c r="P53" s="116">
        <v>236126</v>
      </c>
      <c r="Q53" s="116">
        <v>103.289688</v>
      </c>
      <c r="R53" s="116">
        <v>6090</v>
      </c>
      <c r="S53" s="116">
        <v>110.35812799999999</v>
      </c>
      <c r="T53" s="116">
        <v>6477</v>
      </c>
      <c r="U53" s="116">
        <v>95.144356000000002</v>
      </c>
      <c r="V53" s="4">
        <v>0</v>
      </c>
      <c r="W53" s="4">
        <v>0</v>
      </c>
      <c r="X53" s="4">
        <v>0</v>
      </c>
      <c r="Y53" s="4">
        <v>0</v>
      </c>
      <c r="Z53" s="4">
        <v>0</v>
      </c>
      <c r="AA53" s="4">
        <v>0</v>
      </c>
      <c r="AB53" s="4">
        <v>0</v>
      </c>
      <c r="AC53" s="4">
        <v>0</v>
      </c>
      <c r="AD53" s="4">
        <v>0</v>
      </c>
      <c r="AE53" s="4">
        <v>0</v>
      </c>
      <c r="AF53" s="19">
        <f t="shared" si="3"/>
        <v>361110</v>
      </c>
      <c r="AG53" s="19">
        <f t="shared" si="4"/>
        <v>101.31125918274763</v>
      </c>
      <c r="AI53" s="78">
        <v>42329</v>
      </c>
      <c r="AJ53" s="78">
        <v>42326</v>
      </c>
      <c r="AK53" s="11">
        <v>47</v>
      </c>
      <c r="AL53" s="4">
        <v>156023</v>
      </c>
      <c r="AM53" s="4">
        <v>314183</v>
      </c>
      <c r="AN53" s="4">
        <v>11616</v>
      </c>
      <c r="AO53" s="4">
        <v>8948</v>
      </c>
      <c r="AP53" s="4">
        <v>0</v>
      </c>
      <c r="AQ53" s="4">
        <v>0</v>
      </c>
      <c r="AR53" s="4">
        <v>0</v>
      </c>
      <c r="AS53" s="4">
        <v>0</v>
      </c>
      <c r="AT53" s="4">
        <v>0</v>
      </c>
      <c r="AU53" s="19">
        <v>490770</v>
      </c>
      <c r="AV53" s="4">
        <v>150023</v>
      </c>
      <c r="AW53" s="4">
        <v>72.360871000000003</v>
      </c>
      <c r="AX53" s="4">
        <v>261906</v>
      </c>
      <c r="AY53" s="4">
        <v>83.990331999999995</v>
      </c>
      <c r="AZ53" s="4">
        <v>11616</v>
      </c>
      <c r="BA53" s="4">
        <v>89.645574999999994</v>
      </c>
      <c r="BB53" s="4">
        <v>8083</v>
      </c>
      <c r="BC53" s="4">
        <v>68.957317000000003</v>
      </c>
      <c r="BD53" s="4">
        <v>0</v>
      </c>
      <c r="BE53" s="4">
        <v>0</v>
      </c>
      <c r="BF53" s="4">
        <v>0</v>
      </c>
      <c r="BG53" s="4">
        <v>0</v>
      </c>
      <c r="BH53" s="4">
        <v>0</v>
      </c>
      <c r="BI53" s="4">
        <v>0</v>
      </c>
      <c r="BJ53" s="4">
        <v>0</v>
      </c>
      <c r="BK53" s="4">
        <v>0</v>
      </c>
      <c r="BL53" s="4">
        <v>0</v>
      </c>
      <c r="BM53" s="4">
        <v>0</v>
      </c>
      <c r="BN53" s="19">
        <v>431628</v>
      </c>
      <c r="BO53" s="19">
        <v>79.818899226500591</v>
      </c>
      <c r="BP53" s="27"/>
      <c r="BQ53" s="14"/>
    </row>
    <row r="54" spans="1:69" ht="20" customHeight="1" x14ac:dyDescent="0.15">
      <c r="A54" s="78">
        <v>42707</v>
      </c>
      <c r="B54" s="78">
        <v>42704</v>
      </c>
      <c r="C54" s="11">
        <v>48</v>
      </c>
      <c r="D54" s="120">
        <v>140231</v>
      </c>
      <c r="E54" s="120">
        <v>288944</v>
      </c>
      <c r="F54" s="120">
        <v>4559</v>
      </c>
      <c r="G54" s="120">
        <v>5790</v>
      </c>
      <c r="H54" s="4">
        <v>0</v>
      </c>
      <c r="I54" s="4">
        <v>0</v>
      </c>
      <c r="J54" s="4">
        <v>0</v>
      </c>
      <c r="K54" s="4">
        <v>0</v>
      </c>
      <c r="L54" s="4">
        <v>0</v>
      </c>
      <c r="M54" s="19">
        <f t="shared" si="0"/>
        <v>439524</v>
      </c>
      <c r="N54" s="120">
        <v>137795</v>
      </c>
      <c r="O54" s="120">
        <v>98.522717999999998</v>
      </c>
      <c r="P54" s="120">
        <v>247791</v>
      </c>
      <c r="Q54" s="120">
        <v>103.57580299999999</v>
      </c>
      <c r="R54" s="120">
        <v>4559</v>
      </c>
      <c r="S54" s="120">
        <v>104.66878699999999</v>
      </c>
      <c r="T54" s="120">
        <v>5790</v>
      </c>
      <c r="U54" s="120">
        <v>100.202417</v>
      </c>
      <c r="V54" s="4">
        <v>0</v>
      </c>
      <c r="W54" s="4">
        <v>0</v>
      </c>
      <c r="X54" s="4">
        <v>0</v>
      </c>
      <c r="Y54" s="4">
        <v>0</v>
      </c>
      <c r="Z54" s="4">
        <v>0</v>
      </c>
      <c r="AA54" s="4">
        <v>0</v>
      </c>
      <c r="AB54" s="4">
        <v>0</v>
      </c>
      <c r="AC54" s="4">
        <v>0</v>
      </c>
      <c r="AD54" s="4">
        <v>0</v>
      </c>
      <c r="AE54" s="4">
        <v>0</v>
      </c>
      <c r="AF54" s="19">
        <f t="shared" si="3"/>
        <v>395935</v>
      </c>
      <c r="AG54" s="19">
        <f t="shared" si="4"/>
        <v>101.78046073811609</v>
      </c>
      <c r="AI54" s="78">
        <v>42336</v>
      </c>
      <c r="AJ54" s="78">
        <v>42333</v>
      </c>
      <c r="AK54" s="11">
        <v>48</v>
      </c>
      <c r="AL54" s="4">
        <v>137683</v>
      </c>
      <c r="AM54" s="4">
        <v>288914</v>
      </c>
      <c r="AN54" s="4">
        <v>5900</v>
      </c>
      <c r="AO54" s="4">
        <v>15097</v>
      </c>
      <c r="AP54" s="4">
        <v>0</v>
      </c>
      <c r="AQ54" s="4">
        <v>0</v>
      </c>
      <c r="AR54" s="4">
        <v>0</v>
      </c>
      <c r="AS54" s="4">
        <v>0</v>
      </c>
      <c r="AT54" s="4">
        <v>0</v>
      </c>
      <c r="AU54" s="19">
        <v>447594</v>
      </c>
      <c r="AV54" s="4">
        <v>128856</v>
      </c>
      <c r="AW54" s="4">
        <v>72.412622999999996</v>
      </c>
      <c r="AX54" s="4">
        <v>266201</v>
      </c>
      <c r="AY54" s="4">
        <v>85.434881000000004</v>
      </c>
      <c r="AZ54" s="4">
        <v>4117</v>
      </c>
      <c r="BA54" s="4">
        <v>94.129947999999999</v>
      </c>
      <c r="BB54" s="4">
        <v>15097</v>
      </c>
      <c r="BC54" s="4">
        <v>64.176392000000007</v>
      </c>
      <c r="BD54" s="4">
        <v>0</v>
      </c>
      <c r="BE54" s="4">
        <v>0</v>
      </c>
      <c r="BF54" s="4">
        <v>0</v>
      </c>
      <c r="BG54" s="4">
        <v>0</v>
      </c>
      <c r="BH54" s="4">
        <v>0</v>
      </c>
      <c r="BI54" s="4">
        <v>0</v>
      </c>
      <c r="BJ54" s="4">
        <v>0</v>
      </c>
      <c r="BK54" s="4">
        <v>0</v>
      </c>
      <c r="BL54" s="4">
        <v>0</v>
      </c>
      <c r="BM54" s="4">
        <v>0</v>
      </c>
      <c r="BN54" s="19">
        <v>414271</v>
      </c>
      <c r="BO54" s="19">
        <v>80.696103980990713</v>
      </c>
      <c r="BP54" s="27"/>
      <c r="BQ54" s="14"/>
    </row>
    <row r="55" spans="1:69" ht="20" customHeight="1" x14ac:dyDescent="0.15">
      <c r="A55" s="78">
        <v>42714</v>
      </c>
      <c r="B55" s="78">
        <v>42711</v>
      </c>
      <c r="C55" s="11">
        <v>49</v>
      </c>
      <c r="D55" s="122">
        <v>135305</v>
      </c>
      <c r="E55" s="122">
        <v>266813.5</v>
      </c>
      <c r="F55" s="122">
        <v>7182</v>
      </c>
      <c r="G55" s="122">
        <v>11507</v>
      </c>
      <c r="H55" s="4">
        <v>0</v>
      </c>
      <c r="I55" s="4">
        <v>0</v>
      </c>
      <c r="J55" s="4">
        <v>0</v>
      </c>
      <c r="K55" s="4">
        <v>0</v>
      </c>
      <c r="L55" s="4">
        <v>0</v>
      </c>
      <c r="M55" s="19">
        <f t="shared" si="0"/>
        <v>420807.5</v>
      </c>
      <c r="N55" s="122">
        <v>134700</v>
      </c>
      <c r="O55" s="122">
        <v>101.63950199999999</v>
      </c>
      <c r="P55" s="122">
        <v>241776</v>
      </c>
      <c r="Q55" s="122">
        <v>104.335757</v>
      </c>
      <c r="R55" s="122">
        <v>7182</v>
      </c>
      <c r="S55" s="122">
        <v>112.959621</v>
      </c>
      <c r="T55" s="122">
        <v>11507</v>
      </c>
      <c r="U55" s="122">
        <v>98.913183000000004</v>
      </c>
      <c r="V55" s="4">
        <v>0</v>
      </c>
      <c r="W55" s="4">
        <v>0</v>
      </c>
      <c r="X55" s="4">
        <v>0</v>
      </c>
      <c r="Y55" s="4">
        <v>0</v>
      </c>
      <c r="Z55" s="4">
        <v>0</v>
      </c>
      <c r="AA55" s="4">
        <v>0</v>
      </c>
      <c r="AB55" s="4">
        <v>0</v>
      </c>
      <c r="AC55" s="4">
        <v>0</v>
      </c>
      <c r="AD55" s="4">
        <v>0</v>
      </c>
      <c r="AE55" s="4">
        <v>0</v>
      </c>
      <c r="AF55" s="58">
        <f t="shared" si="3"/>
        <v>395165</v>
      </c>
      <c r="AG55" s="58">
        <f t="shared" si="4"/>
        <v>103.41551731209748</v>
      </c>
      <c r="AI55" s="78">
        <v>42343</v>
      </c>
      <c r="AJ55" s="78">
        <v>42340</v>
      </c>
      <c r="AK55" s="11">
        <v>49</v>
      </c>
      <c r="AL55" s="4">
        <v>128044</v>
      </c>
      <c r="AM55" s="4">
        <v>280235</v>
      </c>
      <c r="AN55" s="4">
        <v>10058</v>
      </c>
      <c r="AO55" s="4">
        <v>9914</v>
      </c>
      <c r="AP55" s="4">
        <v>0</v>
      </c>
      <c r="AQ55" s="4">
        <v>0</v>
      </c>
      <c r="AR55" s="4">
        <v>0</v>
      </c>
      <c r="AS55" s="4">
        <v>0</v>
      </c>
      <c r="AT55" s="4">
        <v>0</v>
      </c>
      <c r="AU55" s="19">
        <v>428251</v>
      </c>
      <c r="AV55" s="4">
        <v>114751</v>
      </c>
      <c r="AW55" s="4">
        <v>72.235910000000004</v>
      </c>
      <c r="AX55" s="4">
        <v>238269</v>
      </c>
      <c r="AY55" s="4">
        <v>85.874241999999995</v>
      </c>
      <c r="AZ55" s="4">
        <v>9497</v>
      </c>
      <c r="BA55" s="4">
        <v>84.419499999999999</v>
      </c>
      <c r="BB55" s="4">
        <v>8250</v>
      </c>
      <c r="BC55" s="4">
        <v>64.872848000000005</v>
      </c>
      <c r="BD55" s="4">
        <v>0</v>
      </c>
      <c r="BE55" s="4">
        <v>0</v>
      </c>
      <c r="BF55" s="4">
        <v>0</v>
      </c>
      <c r="BG55" s="4">
        <v>0</v>
      </c>
      <c r="BH55" s="4">
        <v>0</v>
      </c>
      <c r="BI55" s="4">
        <v>0</v>
      </c>
      <c r="BJ55" s="4">
        <v>0</v>
      </c>
      <c r="BK55" s="4">
        <v>0</v>
      </c>
      <c r="BL55" s="4">
        <v>0</v>
      </c>
      <c r="BM55" s="4">
        <v>0</v>
      </c>
      <c r="BN55" s="58">
        <v>370767</v>
      </c>
      <c r="BO55" s="58">
        <v>81.148661188854462</v>
      </c>
      <c r="BP55" s="27"/>
      <c r="BQ55" s="14"/>
    </row>
    <row r="56" spans="1:69" ht="20" customHeight="1" x14ac:dyDescent="0.15">
      <c r="A56" s="78">
        <v>42721</v>
      </c>
      <c r="B56" s="78">
        <v>42718</v>
      </c>
      <c r="C56" s="3">
        <v>50</v>
      </c>
      <c r="D56" s="123">
        <v>113568.5</v>
      </c>
      <c r="E56" s="123">
        <v>270032.5</v>
      </c>
      <c r="F56" s="123">
        <v>8971</v>
      </c>
      <c r="G56" s="123">
        <v>15054</v>
      </c>
      <c r="H56" s="4">
        <v>0</v>
      </c>
      <c r="I56" s="4">
        <v>0</v>
      </c>
      <c r="J56" s="4">
        <v>0</v>
      </c>
      <c r="K56" s="4">
        <v>0</v>
      </c>
      <c r="L56" s="4">
        <v>0</v>
      </c>
      <c r="M56" s="19">
        <f t="shared" si="0"/>
        <v>407626</v>
      </c>
      <c r="N56" s="123">
        <v>107004</v>
      </c>
      <c r="O56" s="123">
        <v>102.05896</v>
      </c>
      <c r="P56" s="123">
        <v>230278</v>
      </c>
      <c r="Q56" s="123">
        <v>105.162312</v>
      </c>
      <c r="R56" s="123">
        <v>7181</v>
      </c>
      <c r="S56" s="123">
        <v>118.755048</v>
      </c>
      <c r="T56" s="123">
        <v>13732</v>
      </c>
      <c r="U56" s="123">
        <v>97.122050000000002</v>
      </c>
      <c r="V56" s="4">
        <v>0</v>
      </c>
      <c r="W56" s="4">
        <v>0</v>
      </c>
      <c r="X56" s="4">
        <v>0</v>
      </c>
      <c r="Y56" s="4">
        <v>0</v>
      </c>
      <c r="Z56" s="4">
        <v>0</v>
      </c>
      <c r="AA56" s="4">
        <v>0</v>
      </c>
      <c r="AB56" s="4">
        <v>0</v>
      </c>
      <c r="AC56" s="4">
        <v>0</v>
      </c>
      <c r="AD56" s="4">
        <v>0</v>
      </c>
      <c r="AE56" s="4">
        <v>0</v>
      </c>
      <c r="AF56" s="58">
        <f t="shared" si="3"/>
        <v>358195</v>
      </c>
      <c r="AG56" s="58">
        <f t="shared" si="4"/>
        <v>104.19951096152654</v>
      </c>
      <c r="AI56" s="78">
        <v>42350</v>
      </c>
      <c r="AJ56" s="78">
        <v>42347</v>
      </c>
      <c r="AK56" s="11">
        <v>50</v>
      </c>
      <c r="AL56" s="4">
        <v>119252</v>
      </c>
      <c r="AM56" s="4">
        <v>277585</v>
      </c>
      <c r="AN56" s="4">
        <v>9849</v>
      </c>
      <c r="AO56" s="4">
        <v>9468</v>
      </c>
      <c r="AP56" s="4">
        <v>0</v>
      </c>
      <c r="AQ56" s="4">
        <v>0</v>
      </c>
      <c r="AR56" s="4">
        <v>0</v>
      </c>
      <c r="AS56" s="4">
        <v>0</v>
      </c>
      <c r="AT56" s="4">
        <v>0</v>
      </c>
      <c r="AU56" s="19">
        <v>416154</v>
      </c>
      <c r="AV56" s="4">
        <v>115096</v>
      </c>
      <c r="AW56" s="4">
        <v>76.060192999999998</v>
      </c>
      <c r="AX56" s="4">
        <v>252247</v>
      </c>
      <c r="AY56" s="4">
        <v>87.916835000000006</v>
      </c>
      <c r="AZ56" s="4">
        <v>9849</v>
      </c>
      <c r="BA56" s="4">
        <v>86.191389000000001</v>
      </c>
      <c r="BB56" s="4">
        <v>8930</v>
      </c>
      <c r="BC56" s="4">
        <v>70.149832000000004</v>
      </c>
      <c r="BD56" s="4">
        <v>0</v>
      </c>
      <c r="BE56" s="4">
        <v>0</v>
      </c>
      <c r="BF56" s="4">
        <v>0</v>
      </c>
      <c r="BG56" s="4">
        <v>0</v>
      </c>
      <c r="BH56" s="4">
        <v>0</v>
      </c>
      <c r="BI56" s="4">
        <v>0</v>
      </c>
      <c r="BJ56" s="4">
        <v>0</v>
      </c>
      <c r="BK56" s="4">
        <v>0</v>
      </c>
      <c r="BL56" s="4">
        <v>0</v>
      </c>
      <c r="BM56" s="4">
        <v>0</v>
      </c>
      <c r="BN56" s="58">
        <v>386122</v>
      </c>
      <c r="BO56" s="58">
        <v>83.927667529418159</v>
      </c>
      <c r="BP56" s="27"/>
      <c r="BQ56" s="14"/>
    </row>
    <row r="57" spans="1:69" ht="20" customHeight="1" x14ac:dyDescent="0.15">
      <c r="A57" s="78">
        <v>42728</v>
      </c>
      <c r="B57" s="78">
        <v>42725</v>
      </c>
      <c r="C57" s="11">
        <v>51</v>
      </c>
      <c r="D57" s="125">
        <v>106714</v>
      </c>
      <c r="E57" s="125">
        <v>279255</v>
      </c>
      <c r="F57" s="125">
        <v>7455</v>
      </c>
      <c r="G57" s="125">
        <v>9606</v>
      </c>
      <c r="H57" s="4">
        <v>0</v>
      </c>
      <c r="I57" s="4">
        <v>0</v>
      </c>
      <c r="J57" s="4">
        <v>0</v>
      </c>
      <c r="K57" s="4">
        <v>0</v>
      </c>
      <c r="L57" s="4">
        <v>0</v>
      </c>
      <c r="M57" s="19">
        <f t="shared" si="0"/>
        <v>403030</v>
      </c>
      <c r="N57" s="125">
        <v>106471</v>
      </c>
      <c r="O57" s="125">
        <v>104.38455</v>
      </c>
      <c r="P57" s="125">
        <v>258675.5</v>
      </c>
      <c r="Q57" s="125">
        <v>108.636291</v>
      </c>
      <c r="R57" s="125">
        <v>7455</v>
      </c>
      <c r="S57" s="125">
        <v>111.306371</v>
      </c>
      <c r="T57" s="125">
        <v>9606</v>
      </c>
      <c r="U57" s="125">
        <v>100.587757</v>
      </c>
      <c r="V57" s="4">
        <v>0</v>
      </c>
      <c r="W57" s="4">
        <v>0</v>
      </c>
      <c r="X57" s="4">
        <v>0</v>
      </c>
      <c r="Y57" s="4">
        <v>0</v>
      </c>
      <c r="Z57" s="4">
        <v>0</v>
      </c>
      <c r="AA57" s="4">
        <v>0</v>
      </c>
      <c r="AB57" s="4">
        <v>0</v>
      </c>
      <c r="AC57" s="4">
        <v>0</v>
      </c>
      <c r="AD57" s="4">
        <v>0</v>
      </c>
      <c r="AE57" s="4">
        <v>0</v>
      </c>
      <c r="AF57" s="58">
        <f t="shared" si="3"/>
        <v>382207.5</v>
      </c>
      <c r="AG57" s="58">
        <f t="shared" si="4"/>
        <v>107.30168640114989</v>
      </c>
      <c r="AI57" s="78">
        <v>42357</v>
      </c>
      <c r="AJ57" s="78">
        <v>42354</v>
      </c>
      <c r="AK57" s="11">
        <v>51</v>
      </c>
      <c r="AL57" s="4">
        <v>126881</v>
      </c>
      <c r="AM57" s="4">
        <v>268832</v>
      </c>
      <c r="AN57" s="4">
        <v>7388</v>
      </c>
      <c r="AO57" s="4">
        <v>9988</v>
      </c>
      <c r="AP57" s="4">
        <v>0</v>
      </c>
      <c r="AQ57" s="4">
        <v>0</v>
      </c>
      <c r="AR57" s="4">
        <v>0</v>
      </c>
      <c r="AS57" s="4">
        <v>0</v>
      </c>
      <c r="AT57" s="4">
        <v>0</v>
      </c>
      <c r="AU57" s="19">
        <v>413089</v>
      </c>
      <c r="AV57" s="4">
        <v>123359</v>
      </c>
      <c r="AW57" s="4">
        <v>77.723433</v>
      </c>
      <c r="AX57" s="4">
        <v>247655</v>
      </c>
      <c r="AY57" s="4">
        <v>91.901769999999999</v>
      </c>
      <c r="AZ57" s="4">
        <v>6912</v>
      </c>
      <c r="BA57" s="4">
        <v>84.743200000000002</v>
      </c>
      <c r="BB57" s="4">
        <v>9819</v>
      </c>
      <c r="BC57" s="4">
        <v>74.256645000000006</v>
      </c>
      <c r="BD57" s="4">
        <v>0</v>
      </c>
      <c r="BE57" s="4">
        <v>0</v>
      </c>
      <c r="BF57" s="4">
        <v>0</v>
      </c>
      <c r="BG57" s="4">
        <v>0</v>
      </c>
      <c r="BH57" s="4">
        <v>0</v>
      </c>
      <c r="BI57" s="4">
        <v>0</v>
      </c>
      <c r="BJ57" s="4">
        <v>0</v>
      </c>
      <c r="BK57" s="4">
        <v>0</v>
      </c>
      <c r="BL57" s="4">
        <v>0</v>
      </c>
      <c r="BM57" s="4">
        <v>0</v>
      </c>
      <c r="BN57" s="58">
        <v>387745</v>
      </c>
      <c r="BO57" s="58">
        <v>86.816564537136514</v>
      </c>
      <c r="BP57" s="27"/>
      <c r="BQ57" s="14"/>
    </row>
    <row r="58" spans="1:69" x14ac:dyDescent="0.15">
      <c r="A58" s="78">
        <v>42735</v>
      </c>
      <c r="B58" s="1"/>
      <c r="C58" s="11">
        <v>52</v>
      </c>
      <c r="D58" s="4">
        <v>0</v>
      </c>
      <c r="E58" s="4">
        <v>0</v>
      </c>
      <c r="F58" s="4">
        <v>0</v>
      </c>
      <c r="G58" s="4">
        <v>0</v>
      </c>
      <c r="H58" s="4">
        <v>0</v>
      </c>
      <c r="I58" s="4">
        <v>0</v>
      </c>
      <c r="J58" s="4">
        <v>0</v>
      </c>
      <c r="K58" s="4">
        <v>0</v>
      </c>
      <c r="L58" s="4">
        <v>0</v>
      </c>
      <c r="M58" s="58">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58">
        <f t="shared" si="3"/>
        <v>0</v>
      </c>
      <c r="AG58" s="58">
        <v>0</v>
      </c>
      <c r="AI58" s="78">
        <v>42364</v>
      </c>
      <c r="AJ58" s="1"/>
      <c r="AK58" s="11">
        <v>52</v>
      </c>
      <c r="AL58" s="4">
        <v>0</v>
      </c>
      <c r="AM58" s="4">
        <v>0</v>
      </c>
      <c r="AN58" s="4">
        <v>0</v>
      </c>
      <c r="AO58" s="4">
        <v>0</v>
      </c>
      <c r="AP58" s="4">
        <v>0</v>
      </c>
      <c r="AQ58" s="4">
        <v>0</v>
      </c>
      <c r="AR58" s="4">
        <v>0</v>
      </c>
      <c r="AS58" s="4">
        <v>0</v>
      </c>
      <c r="AT58" s="4">
        <v>0</v>
      </c>
      <c r="AU58" s="58">
        <v>0</v>
      </c>
      <c r="AV58" s="4">
        <v>0</v>
      </c>
      <c r="AW58" s="4">
        <v>0</v>
      </c>
      <c r="AX58" s="4">
        <v>0</v>
      </c>
      <c r="AY58" s="4">
        <v>0</v>
      </c>
      <c r="AZ58" s="4">
        <v>0</v>
      </c>
      <c r="BA58" s="4">
        <v>0</v>
      </c>
      <c r="BB58" s="4">
        <v>0</v>
      </c>
      <c r="BC58" s="4">
        <v>0</v>
      </c>
      <c r="BD58" s="4">
        <v>0</v>
      </c>
      <c r="BE58" s="4">
        <v>0</v>
      </c>
      <c r="BF58" s="4">
        <v>0</v>
      </c>
      <c r="BG58" s="4">
        <v>0</v>
      </c>
      <c r="BH58" s="4">
        <v>0</v>
      </c>
      <c r="BI58" s="4">
        <v>0</v>
      </c>
      <c r="BJ58" s="4">
        <v>0</v>
      </c>
      <c r="BK58" s="4">
        <v>0</v>
      </c>
      <c r="BL58" s="4">
        <v>0</v>
      </c>
      <c r="BM58" s="4">
        <v>0</v>
      </c>
      <c r="BN58" s="58">
        <v>0</v>
      </c>
      <c r="BO58" s="58">
        <v>0</v>
      </c>
    </row>
    <row r="59" spans="1:69" x14ac:dyDescent="0.15">
      <c r="A59" s="78"/>
      <c r="B59" s="78"/>
      <c r="C59" s="3"/>
      <c r="D59" s="4"/>
      <c r="E59" s="4"/>
      <c r="F59" s="4"/>
      <c r="G59" s="4"/>
      <c r="H59" s="4"/>
      <c r="I59" s="4"/>
      <c r="J59" s="4"/>
      <c r="K59" s="4"/>
      <c r="L59" s="4"/>
      <c r="M59" s="58"/>
      <c r="N59" s="4"/>
      <c r="O59" s="4"/>
      <c r="P59" s="4"/>
      <c r="Q59" s="4"/>
      <c r="R59" s="4"/>
      <c r="S59" s="4"/>
      <c r="T59" s="4"/>
      <c r="U59" s="4"/>
      <c r="V59" s="4"/>
      <c r="W59" s="4"/>
      <c r="X59" s="4"/>
      <c r="Y59" s="4"/>
      <c r="Z59" s="4"/>
      <c r="AA59" s="4"/>
      <c r="AB59" s="4"/>
      <c r="AC59" s="4"/>
      <c r="AD59" s="4"/>
      <c r="AE59" s="4"/>
      <c r="AF59" s="58"/>
      <c r="AG59" s="58"/>
      <c r="AI59" s="78">
        <v>42371</v>
      </c>
      <c r="AJ59" s="78">
        <v>42368</v>
      </c>
      <c r="AK59" s="3">
        <v>53</v>
      </c>
      <c r="AL59" s="4">
        <v>133382</v>
      </c>
      <c r="AM59" s="4">
        <v>276258</v>
      </c>
      <c r="AN59" s="4">
        <v>13020</v>
      </c>
      <c r="AO59" s="4">
        <v>10316</v>
      </c>
      <c r="AP59" s="4">
        <v>0</v>
      </c>
      <c r="AQ59" s="4">
        <v>0</v>
      </c>
      <c r="AR59" s="4">
        <v>0</v>
      </c>
      <c r="AS59" s="4">
        <v>0</v>
      </c>
      <c r="AT59" s="4">
        <v>0</v>
      </c>
      <c r="AU59" s="58">
        <v>432976</v>
      </c>
      <c r="AV59" s="4">
        <v>130237</v>
      </c>
      <c r="AW59" s="4">
        <v>83.460206999999997</v>
      </c>
      <c r="AX59" s="4">
        <v>268897</v>
      </c>
      <c r="AY59" s="4">
        <v>91.232973000000001</v>
      </c>
      <c r="AZ59" s="4">
        <v>8961</v>
      </c>
      <c r="BA59" s="4">
        <v>83.583974999999995</v>
      </c>
      <c r="BB59" s="4">
        <v>10148</v>
      </c>
      <c r="BC59" s="4">
        <v>80.516356999999999</v>
      </c>
      <c r="BD59" s="4">
        <v>0</v>
      </c>
      <c r="BE59" s="4">
        <v>0</v>
      </c>
      <c r="BF59" s="4">
        <v>0</v>
      </c>
      <c r="BG59" s="4">
        <v>0</v>
      </c>
      <c r="BH59" s="4">
        <v>0</v>
      </c>
      <c r="BI59" s="4">
        <v>0</v>
      </c>
      <c r="BJ59" s="4">
        <v>0</v>
      </c>
      <c r="BK59" s="4">
        <v>0</v>
      </c>
      <c r="BL59" s="4">
        <v>0</v>
      </c>
      <c r="BM59" s="4">
        <v>0</v>
      </c>
      <c r="BN59" s="58">
        <v>418243</v>
      </c>
      <c r="BO59" s="58">
        <v>88.38870156978362</v>
      </c>
    </row>
    <row r="60" spans="1:69" x14ac:dyDescent="0.15">
      <c r="AI60" s="36"/>
    </row>
  </sheetData>
  <mergeCells count="30">
    <mergeCell ref="BF4:BG4"/>
    <mergeCell ref="BD4:BE4"/>
    <mergeCell ref="BB4:BC4"/>
    <mergeCell ref="AV4:AW4"/>
    <mergeCell ref="AI3:AI5"/>
    <mergeCell ref="A3:A5"/>
    <mergeCell ref="C3:C5"/>
    <mergeCell ref="N4:O4"/>
    <mergeCell ref="P4:Q4"/>
    <mergeCell ref="N3:AG3"/>
    <mergeCell ref="R4:S4"/>
    <mergeCell ref="V4:W4"/>
    <mergeCell ref="AD4:AE4"/>
    <mergeCell ref="Z4:AA4"/>
    <mergeCell ref="BL4:BM4"/>
    <mergeCell ref="BJ4:BK4"/>
    <mergeCell ref="AJ2:BK2"/>
    <mergeCell ref="X4:Y4"/>
    <mergeCell ref="AB4:AC4"/>
    <mergeCell ref="AV3:BO3"/>
    <mergeCell ref="B2:AC2"/>
    <mergeCell ref="B3:B5"/>
    <mergeCell ref="D3:M3"/>
    <mergeCell ref="AL3:AU3"/>
    <mergeCell ref="T4:U4"/>
    <mergeCell ref="AX4:AY4"/>
    <mergeCell ref="AZ4:BA4"/>
    <mergeCell ref="BH4:BI4"/>
    <mergeCell ref="AJ3:AJ5"/>
    <mergeCell ref="AK3:AK5"/>
  </mergeCells>
  <phoneticPr fontId="6"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O59"/>
  <sheetViews>
    <sheetView tabSelected="1" topLeftCell="A44" workbookViewId="0">
      <selection activeCell="B18" sqref="B18"/>
    </sheetView>
  </sheetViews>
  <sheetFormatPr baseColWidth="10" defaultColWidth="8.83203125" defaultRowHeight="13" x14ac:dyDescent="0.15"/>
  <cols>
    <col min="1" max="1" width="9.83203125" bestFit="1" customWidth="1"/>
    <col min="2" max="2" width="12.1640625" bestFit="1" customWidth="1"/>
    <col min="3" max="3" width="8.6640625" bestFit="1" customWidth="1"/>
    <col min="4" max="4" width="10.1640625" style="7" bestFit="1" customWidth="1"/>
    <col min="5" max="5" width="10.33203125" style="7" customWidth="1"/>
    <col min="6" max="6" width="10.83203125" style="7" customWidth="1"/>
    <col min="7" max="7" width="10.5" style="7" bestFit="1" customWidth="1"/>
    <col min="8" max="8" width="12.1640625" style="7" bestFit="1" customWidth="1"/>
    <col min="9" max="10" width="10.1640625" style="7" bestFit="1" customWidth="1"/>
    <col min="11" max="11" width="11.1640625" style="7" bestFit="1" customWidth="1"/>
    <col min="12" max="12" width="11" style="7" bestFit="1" customWidth="1"/>
    <col min="13" max="13" width="10.5" style="7" bestFit="1" customWidth="1"/>
    <col min="14" max="14" width="9.5" style="7" bestFit="1" customWidth="1"/>
    <col min="15" max="15" width="9.33203125" style="7" bestFit="1" customWidth="1"/>
    <col min="16" max="16" width="10.5" style="7" bestFit="1" customWidth="1"/>
    <col min="17" max="17" width="9.33203125" style="7" bestFit="1" customWidth="1"/>
    <col min="18" max="18" width="9.5" style="7" bestFit="1" customWidth="1"/>
    <col min="19" max="21" width="9.33203125" style="7" bestFit="1" customWidth="1"/>
    <col min="22" max="31" width="9.33203125" style="7" customWidth="1"/>
    <col min="32" max="32" width="12" style="7" bestFit="1" customWidth="1"/>
    <col min="33" max="33" width="9.6640625" style="7" bestFit="1" customWidth="1"/>
    <col min="35" max="35" width="9.6640625" bestFit="1" customWidth="1"/>
    <col min="36" max="36" width="12.1640625" style="23" bestFit="1" customWidth="1"/>
    <col min="37" max="37" width="9.1640625" style="18"/>
    <col min="38" max="38" width="9.5" bestFit="1" customWidth="1"/>
    <col min="39" max="39" width="10.6640625" bestFit="1" customWidth="1"/>
    <col min="40" max="40" width="9.6640625" bestFit="1" customWidth="1"/>
    <col min="41" max="41" width="10.6640625" bestFit="1" customWidth="1"/>
    <col min="42" max="42" width="10.6640625" customWidth="1"/>
    <col min="43" max="44" width="10.5" customWidth="1"/>
    <col min="45" max="45" width="11.1640625" bestFit="1" customWidth="1"/>
    <col min="46" max="46" width="11.1640625" customWidth="1"/>
    <col min="47" max="47" width="10.5" customWidth="1"/>
    <col min="48" max="49" width="9.5" bestFit="1" customWidth="1"/>
    <col min="50" max="50" width="10.6640625" bestFit="1" customWidth="1"/>
    <col min="51" max="51" width="9.5" bestFit="1" customWidth="1"/>
    <col min="52" max="52" width="9.6640625" bestFit="1" customWidth="1"/>
    <col min="53" max="55" width="9.5" bestFit="1" customWidth="1"/>
    <col min="56" max="57" width="9.5" customWidth="1"/>
    <col min="58" max="59" width="9.5" bestFit="1" customWidth="1"/>
    <col min="60" max="61" width="9.5" customWidth="1"/>
    <col min="62" max="63" width="9.5" bestFit="1" customWidth="1"/>
    <col min="64" max="65" width="9.5" customWidth="1"/>
    <col min="66" max="66" width="10.5" bestFit="1" customWidth="1"/>
    <col min="67" max="67" width="9.6640625" bestFit="1" customWidth="1"/>
  </cols>
  <sheetData>
    <row r="2" spans="1:67" ht="20" customHeight="1" x14ac:dyDescent="0.15">
      <c r="B2" s="137" t="s">
        <v>41</v>
      </c>
      <c r="C2" s="138"/>
      <c r="D2" s="138"/>
      <c r="E2" s="138"/>
      <c r="F2" s="138"/>
      <c r="G2" s="138"/>
      <c r="H2" s="138"/>
      <c r="I2" s="138"/>
      <c r="J2" s="138"/>
      <c r="K2" s="138"/>
      <c r="L2" s="138"/>
      <c r="M2" s="138"/>
      <c r="N2" s="139"/>
      <c r="O2" s="139"/>
      <c r="P2" s="139"/>
      <c r="Q2" s="139"/>
      <c r="R2" s="139"/>
      <c r="S2" s="139"/>
      <c r="T2" s="139"/>
      <c r="U2" s="139"/>
      <c r="V2" s="139"/>
      <c r="W2" s="139"/>
      <c r="X2" s="139"/>
      <c r="Y2" s="139"/>
      <c r="Z2" s="139"/>
      <c r="AA2" s="139"/>
      <c r="AB2" s="139"/>
      <c r="AC2" s="139"/>
      <c r="AD2" s="29"/>
      <c r="AE2" s="29"/>
      <c r="AF2" s="49"/>
      <c r="AG2" s="49"/>
      <c r="AJ2" s="137" t="s">
        <v>26</v>
      </c>
      <c r="AK2" s="138"/>
      <c r="AL2" s="138"/>
      <c r="AM2" s="138"/>
      <c r="AN2" s="138"/>
      <c r="AO2" s="138"/>
      <c r="AP2" s="138"/>
      <c r="AQ2" s="138"/>
      <c r="AR2" s="138"/>
      <c r="AS2" s="138"/>
      <c r="AT2" s="138"/>
      <c r="AU2" s="138"/>
      <c r="AV2" s="139"/>
      <c r="AW2" s="139"/>
      <c r="AX2" s="139"/>
      <c r="AY2" s="139"/>
      <c r="AZ2" s="139"/>
      <c r="BA2" s="139"/>
      <c r="BB2" s="139"/>
      <c r="BC2" s="139"/>
      <c r="BD2" s="139"/>
      <c r="BE2" s="139"/>
      <c r="BF2" s="139"/>
      <c r="BG2" s="139"/>
      <c r="BH2" s="139"/>
      <c r="BI2" s="139"/>
      <c r="BJ2" s="139"/>
      <c r="BK2" s="139"/>
      <c r="BL2" s="29"/>
      <c r="BM2" s="29"/>
    </row>
    <row r="3" spans="1:67" ht="33" customHeight="1" x14ac:dyDescent="0.15">
      <c r="A3" s="136" t="s">
        <v>14</v>
      </c>
      <c r="B3" s="136" t="s">
        <v>9</v>
      </c>
      <c r="C3" s="136" t="s">
        <v>30</v>
      </c>
      <c r="D3" s="141" t="s">
        <v>10</v>
      </c>
      <c r="E3" s="143"/>
      <c r="F3" s="143"/>
      <c r="G3" s="143"/>
      <c r="H3" s="143"/>
      <c r="I3" s="143"/>
      <c r="J3" s="143"/>
      <c r="K3" s="143"/>
      <c r="L3" s="143"/>
      <c r="M3" s="142"/>
      <c r="N3" s="135" t="s">
        <v>1</v>
      </c>
      <c r="O3" s="135"/>
      <c r="P3" s="135"/>
      <c r="Q3" s="135"/>
      <c r="R3" s="135"/>
      <c r="S3" s="135"/>
      <c r="T3" s="135"/>
      <c r="U3" s="135"/>
      <c r="V3" s="135"/>
      <c r="W3" s="135"/>
      <c r="X3" s="135"/>
      <c r="Y3" s="135"/>
      <c r="Z3" s="135"/>
      <c r="AA3" s="135"/>
      <c r="AB3" s="135"/>
      <c r="AC3" s="135"/>
      <c r="AD3" s="135"/>
      <c r="AE3" s="135"/>
      <c r="AF3" s="135"/>
      <c r="AG3" s="135"/>
      <c r="AI3" s="136" t="s">
        <v>14</v>
      </c>
      <c r="AJ3" s="155" t="s">
        <v>9</v>
      </c>
      <c r="AK3" s="136" t="s">
        <v>30</v>
      </c>
      <c r="AL3" s="146" t="s">
        <v>10</v>
      </c>
      <c r="AM3" s="147"/>
      <c r="AN3" s="147"/>
      <c r="AO3" s="147"/>
      <c r="AP3" s="147"/>
      <c r="AQ3" s="147"/>
      <c r="AR3" s="147"/>
      <c r="AS3" s="147"/>
      <c r="AT3" s="147"/>
      <c r="AU3" s="148"/>
      <c r="AV3" s="135" t="s">
        <v>1</v>
      </c>
      <c r="AW3" s="135"/>
      <c r="AX3" s="135"/>
      <c r="AY3" s="135"/>
      <c r="AZ3" s="135"/>
      <c r="BA3" s="135"/>
      <c r="BB3" s="135"/>
      <c r="BC3" s="135"/>
      <c r="BD3" s="135"/>
      <c r="BE3" s="135"/>
      <c r="BF3" s="135"/>
      <c r="BG3" s="135"/>
      <c r="BH3" s="135"/>
      <c r="BI3" s="135"/>
      <c r="BJ3" s="135"/>
      <c r="BK3" s="135"/>
      <c r="BL3" s="135"/>
      <c r="BM3" s="135"/>
      <c r="BN3" s="135"/>
      <c r="BO3" s="135"/>
    </row>
    <row r="4" spans="1:67" ht="33" customHeight="1" x14ac:dyDescent="0.15">
      <c r="A4" s="136"/>
      <c r="B4" s="136"/>
      <c r="C4" s="136"/>
      <c r="D4" s="52" t="s">
        <v>3</v>
      </c>
      <c r="E4" s="52" t="s">
        <v>4</v>
      </c>
      <c r="F4" s="52" t="s">
        <v>5</v>
      </c>
      <c r="G4" s="52" t="s">
        <v>6</v>
      </c>
      <c r="H4" s="52" t="s">
        <v>16</v>
      </c>
      <c r="I4" s="50" t="s">
        <v>7</v>
      </c>
      <c r="J4" s="50" t="s">
        <v>8</v>
      </c>
      <c r="K4" s="32" t="s">
        <v>13</v>
      </c>
      <c r="L4" s="32" t="s">
        <v>45</v>
      </c>
      <c r="M4" s="42"/>
      <c r="N4" s="135" t="s">
        <v>3</v>
      </c>
      <c r="O4" s="135"/>
      <c r="P4" s="140" t="s">
        <v>4</v>
      </c>
      <c r="Q4" s="140"/>
      <c r="R4" s="140" t="s">
        <v>5</v>
      </c>
      <c r="S4" s="140"/>
      <c r="T4" s="140" t="s">
        <v>6</v>
      </c>
      <c r="U4" s="140"/>
      <c r="V4" s="140" t="s">
        <v>16</v>
      </c>
      <c r="W4" s="140"/>
      <c r="X4" s="140" t="s">
        <v>7</v>
      </c>
      <c r="Y4" s="140"/>
      <c r="Z4" s="140" t="s">
        <v>8</v>
      </c>
      <c r="AA4" s="140"/>
      <c r="AB4" s="135" t="s">
        <v>13</v>
      </c>
      <c r="AC4" s="135"/>
      <c r="AD4" s="135" t="s">
        <v>45</v>
      </c>
      <c r="AE4" s="135"/>
      <c r="AF4" s="42"/>
      <c r="AG4" s="42"/>
      <c r="AI4" s="136"/>
      <c r="AJ4" s="155"/>
      <c r="AK4" s="136"/>
      <c r="AL4" s="2" t="s">
        <v>3</v>
      </c>
      <c r="AM4" s="2" t="s">
        <v>4</v>
      </c>
      <c r="AN4" s="2" t="s">
        <v>5</v>
      </c>
      <c r="AO4" s="2" t="s">
        <v>6</v>
      </c>
      <c r="AP4" s="52" t="s">
        <v>16</v>
      </c>
      <c r="AQ4" s="10" t="s">
        <v>7</v>
      </c>
      <c r="AR4" s="10" t="s">
        <v>8</v>
      </c>
      <c r="AS4" s="10" t="s">
        <v>13</v>
      </c>
      <c r="AT4" s="10" t="s">
        <v>45</v>
      </c>
      <c r="AU4" s="34"/>
      <c r="AV4" s="135" t="s">
        <v>3</v>
      </c>
      <c r="AW4" s="135"/>
      <c r="AX4" s="135" t="s">
        <v>4</v>
      </c>
      <c r="AY4" s="135"/>
      <c r="AZ4" s="135" t="s">
        <v>5</v>
      </c>
      <c r="BA4" s="135"/>
      <c r="BB4" s="135" t="s">
        <v>6</v>
      </c>
      <c r="BC4" s="135"/>
      <c r="BD4" s="140" t="s">
        <v>16</v>
      </c>
      <c r="BE4" s="140"/>
      <c r="BF4" s="135" t="s">
        <v>7</v>
      </c>
      <c r="BG4" s="135"/>
      <c r="BH4" s="135" t="s">
        <v>8</v>
      </c>
      <c r="BI4" s="135"/>
      <c r="BJ4" s="135" t="s">
        <v>13</v>
      </c>
      <c r="BK4" s="135"/>
      <c r="BL4" s="135" t="s">
        <v>45</v>
      </c>
      <c r="BM4" s="135"/>
      <c r="BN4" s="34"/>
      <c r="BO4" s="34"/>
    </row>
    <row r="5" spans="1:67" ht="29.25" customHeight="1" x14ac:dyDescent="0.15">
      <c r="A5" s="136"/>
      <c r="B5" s="136"/>
      <c r="C5" s="136"/>
      <c r="D5" s="51" t="s">
        <v>0</v>
      </c>
      <c r="E5" s="51" t="s">
        <v>0</v>
      </c>
      <c r="F5" s="51" t="s">
        <v>0</v>
      </c>
      <c r="G5" s="51" t="s">
        <v>0</v>
      </c>
      <c r="H5" s="51" t="s">
        <v>0</v>
      </c>
      <c r="I5" s="51" t="s">
        <v>0</v>
      </c>
      <c r="J5" s="51" t="s">
        <v>0</v>
      </c>
      <c r="K5" s="51" t="s">
        <v>0</v>
      </c>
      <c r="L5" s="51" t="s">
        <v>0</v>
      </c>
      <c r="M5" s="35" t="s">
        <v>35</v>
      </c>
      <c r="N5" s="51" t="s">
        <v>0</v>
      </c>
      <c r="O5" s="51" t="s">
        <v>2</v>
      </c>
      <c r="P5" s="51" t="s">
        <v>0</v>
      </c>
      <c r="Q5" s="51" t="s">
        <v>2</v>
      </c>
      <c r="R5" s="51" t="s">
        <v>0</v>
      </c>
      <c r="S5" s="51" t="s">
        <v>2</v>
      </c>
      <c r="T5" s="51" t="s">
        <v>0</v>
      </c>
      <c r="U5" s="51" t="s">
        <v>2</v>
      </c>
      <c r="V5" s="51" t="s">
        <v>0</v>
      </c>
      <c r="W5" s="51" t="s">
        <v>2</v>
      </c>
      <c r="X5" s="51" t="s">
        <v>0</v>
      </c>
      <c r="Y5" s="51" t="s">
        <v>2</v>
      </c>
      <c r="Z5" s="51" t="s">
        <v>0</v>
      </c>
      <c r="AA5" s="51" t="s">
        <v>2</v>
      </c>
      <c r="AB5" s="51" t="s">
        <v>0</v>
      </c>
      <c r="AC5" s="51" t="s">
        <v>2</v>
      </c>
      <c r="AD5" s="51" t="s">
        <v>0</v>
      </c>
      <c r="AE5" s="51" t="s">
        <v>2</v>
      </c>
      <c r="AF5" s="35" t="s">
        <v>33</v>
      </c>
      <c r="AG5" s="35" t="s">
        <v>34</v>
      </c>
      <c r="AI5" s="136"/>
      <c r="AJ5" s="155"/>
      <c r="AK5" s="136"/>
      <c r="AL5" s="5" t="s">
        <v>0</v>
      </c>
      <c r="AM5" s="5" t="s">
        <v>0</v>
      </c>
      <c r="AN5" s="5" t="s">
        <v>0</v>
      </c>
      <c r="AO5" s="5" t="s">
        <v>0</v>
      </c>
      <c r="AP5" s="51" t="s">
        <v>0</v>
      </c>
      <c r="AQ5" s="5" t="s">
        <v>0</v>
      </c>
      <c r="AR5" s="5" t="s">
        <v>0</v>
      </c>
      <c r="AS5" s="5" t="s">
        <v>0</v>
      </c>
      <c r="AT5" s="5" t="s">
        <v>0</v>
      </c>
      <c r="AU5" s="35" t="s">
        <v>17</v>
      </c>
      <c r="AV5" s="5" t="s">
        <v>0</v>
      </c>
      <c r="AW5" s="5" t="s">
        <v>2</v>
      </c>
      <c r="AX5" s="5" t="s">
        <v>0</v>
      </c>
      <c r="AY5" s="5" t="s">
        <v>2</v>
      </c>
      <c r="AZ5" s="5" t="s">
        <v>0</v>
      </c>
      <c r="BA5" s="5" t="s">
        <v>2</v>
      </c>
      <c r="BB5" s="5" t="s">
        <v>0</v>
      </c>
      <c r="BC5" s="5" t="s">
        <v>2</v>
      </c>
      <c r="BD5" s="51" t="s">
        <v>0</v>
      </c>
      <c r="BE5" s="51" t="s">
        <v>2</v>
      </c>
      <c r="BF5" s="5" t="s">
        <v>0</v>
      </c>
      <c r="BG5" s="5" t="s">
        <v>2</v>
      </c>
      <c r="BH5" s="5" t="s">
        <v>0</v>
      </c>
      <c r="BI5" s="5" t="s">
        <v>2</v>
      </c>
      <c r="BJ5" s="5" t="s">
        <v>0</v>
      </c>
      <c r="BK5" s="5" t="s">
        <v>2</v>
      </c>
      <c r="BL5" s="5" t="s">
        <v>0</v>
      </c>
      <c r="BM5" s="5" t="s">
        <v>2</v>
      </c>
      <c r="BN5" s="35" t="s">
        <v>19</v>
      </c>
      <c r="BO5" s="35" t="s">
        <v>20</v>
      </c>
    </row>
    <row r="6" spans="1:67" ht="20" customHeight="1" x14ac:dyDescent="0.15">
      <c r="A6" s="21"/>
      <c r="B6" s="21"/>
      <c r="C6" s="3"/>
      <c r="D6" s="4"/>
      <c r="E6" s="4"/>
      <c r="F6" s="4"/>
      <c r="G6" s="4"/>
      <c r="H6" s="4"/>
      <c r="I6" s="4"/>
      <c r="J6" s="4"/>
      <c r="K6" s="4"/>
      <c r="L6" s="4"/>
      <c r="M6" s="19"/>
      <c r="N6" s="4"/>
      <c r="O6" s="4"/>
      <c r="P6" s="4"/>
      <c r="Q6" s="4"/>
      <c r="R6" s="4"/>
      <c r="S6" s="4"/>
      <c r="T6" s="4"/>
      <c r="U6" s="4"/>
      <c r="V6" s="4"/>
      <c r="W6" s="4"/>
      <c r="X6" s="4"/>
      <c r="Y6" s="4"/>
      <c r="Z6" s="4"/>
      <c r="AA6" s="4"/>
      <c r="AB6" s="4"/>
      <c r="AC6" s="4"/>
      <c r="AD6" s="4"/>
      <c r="AE6" s="4"/>
      <c r="AF6" s="19"/>
      <c r="AG6" s="19"/>
      <c r="AI6" s="21"/>
      <c r="AJ6" s="21"/>
      <c r="AK6" s="3">
        <v>1</v>
      </c>
      <c r="AL6" s="4">
        <v>0</v>
      </c>
      <c r="AM6" s="4">
        <v>0</v>
      </c>
      <c r="AN6" s="4">
        <v>0</v>
      </c>
      <c r="AO6" s="4">
        <v>0</v>
      </c>
      <c r="AP6" s="4">
        <v>0</v>
      </c>
      <c r="AQ6" s="4">
        <v>0</v>
      </c>
      <c r="AR6" s="4">
        <v>0</v>
      </c>
      <c r="AS6" s="4">
        <v>0</v>
      </c>
      <c r="AT6" s="4">
        <v>0</v>
      </c>
      <c r="AU6" s="19">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19">
        <v>0</v>
      </c>
      <c r="BO6" s="19">
        <v>0</v>
      </c>
    </row>
    <row r="7" spans="1:67" ht="20" customHeight="1" x14ac:dyDescent="0.15">
      <c r="A7" s="78">
        <v>42378</v>
      </c>
      <c r="B7" s="78">
        <v>42374</v>
      </c>
      <c r="C7" s="3">
        <v>1</v>
      </c>
      <c r="D7" s="4">
        <v>47718</v>
      </c>
      <c r="E7" s="12">
        <v>944778.6</v>
      </c>
      <c r="F7" s="4">
        <v>133167</v>
      </c>
      <c r="G7" s="4">
        <v>13636</v>
      </c>
      <c r="H7" s="4">
        <v>0</v>
      </c>
      <c r="I7" s="4">
        <v>0</v>
      </c>
      <c r="J7" s="4">
        <v>0</v>
      </c>
      <c r="K7" s="4">
        <v>0</v>
      </c>
      <c r="L7" s="4">
        <v>0</v>
      </c>
      <c r="M7" s="33">
        <f t="shared" ref="M7:M57" si="0">SUM(D7:L7)</f>
        <v>1139299.6000000001</v>
      </c>
      <c r="N7" s="12">
        <v>43137</v>
      </c>
      <c r="O7" s="12">
        <v>84.124416999999994</v>
      </c>
      <c r="P7" s="4">
        <v>884058.9</v>
      </c>
      <c r="Q7" s="4">
        <v>115.588187</v>
      </c>
      <c r="R7" s="4">
        <v>120222</v>
      </c>
      <c r="S7" s="4">
        <v>134.487165</v>
      </c>
      <c r="T7" s="4">
        <v>9758</v>
      </c>
      <c r="U7" s="4">
        <v>83.709776000000005</v>
      </c>
      <c r="V7" s="4">
        <v>0</v>
      </c>
      <c r="W7" s="4">
        <v>0</v>
      </c>
      <c r="X7" s="4">
        <v>0</v>
      </c>
      <c r="Y7" s="4">
        <v>0</v>
      </c>
      <c r="Z7" s="4">
        <v>0</v>
      </c>
      <c r="AA7" s="4">
        <v>0</v>
      </c>
      <c r="AB7" s="4">
        <v>0</v>
      </c>
      <c r="AC7" s="4">
        <v>0</v>
      </c>
      <c r="AD7" s="4">
        <v>0</v>
      </c>
      <c r="AE7" s="4">
        <v>0</v>
      </c>
      <c r="AF7" s="19">
        <f t="shared" ref="AF7:AF17" si="1">N7+P7+R7+T7+X7+Z7+AB7+AD7</f>
        <v>1057175.8999999999</v>
      </c>
      <c r="AG7" s="19">
        <f t="shared" ref="AG7:AG57" si="2">(N7*O7+P7*Q7+R7*S7+T7*U7+X7*Y7+Z7*AA7+AB7*AC7+AD7*AE7)/AF7</f>
        <v>116.15928472563677</v>
      </c>
      <c r="AI7" s="78">
        <v>42014</v>
      </c>
      <c r="AJ7" s="78">
        <v>42010</v>
      </c>
      <c r="AK7" s="3">
        <v>2</v>
      </c>
      <c r="AL7" s="4">
        <v>95831</v>
      </c>
      <c r="AM7" s="4">
        <v>1071396.8999999999</v>
      </c>
      <c r="AN7" s="4">
        <v>148875</v>
      </c>
      <c r="AO7" s="4">
        <v>9419</v>
      </c>
      <c r="AP7" s="4">
        <v>0</v>
      </c>
      <c r="AQ7" s="4">
        <v>0</v>
      </c>
      <c r="AR7" s="4">
        <v>0</v>
      </c>
      <c r="AS7" s="4">
        <v>0</v>
      </c>
      <c r="AT7" s="4">
        <v>0</v>
      </c>
      <c r="AU7" s="19">
        <v>1325521.8999999999</v>
      </c>
      <c r="AV7" s="4">
        <v>56524.5</v>
      </c>
      <c r="AW7" s="4">
        <v>71.827437000000003</v>
      </c>
      <c r="AX7" s="4">
        <v>857209.5</v>
      </c>
      <c r="AY7" s="4">
        <v>98.584040000000002</v>
      </c>
      <c r="AZ7" s="4">
        <v>109681</v>
      </c>
      <c r="BA7" s="4">
        <v>124.051722</v>
      </c>
      <c r="BB7" s="4">
        <v>5328</v>
      </c>
      <c r="BC7" s="4">
        <v>64.806680999999998</v>
      </c>
      <c r="BD7" s="4">
        <v>0</v>
      </c>
      <c r="BE7" s="4">
        <v>0</v>
      </c>
      <c r="BF7" s="4">
        <v>0</v>
      </c>
      <c r="BG7" s="4">
        <v>0</v>
      </c>
      <c r="BH7" s="4">
        <v>0</v>
      </c>
      <c r="BI7" s="4">
        <v>0</v>
      </c>
      <c r="BJ7" s="4">
        <v>0</v>
      </c>
      <c r="BK7" s="4">
        <v>0</v>
      </c>
      <c r="BL7" s="4">
        <v>0</v>
      </c>
      <c r="BM7" s="4">
        <v>0</v>
      </c>
      <c r="BN7" s="19">
        <v>1028743</v>
      </c>
      <c r="BO7" s="19">
        <v>99.654230955774679</v>
      </c>
    </row>
    <row r="8" spans="1:67" ht="20" customHeight="1" x14ac:dyDescent="0.15">
      <c r="A8" s="78">
        <v>42385</v>
      </c>
      <c r="B8" s="78">
        <v>42381</v>
      </c>
      <c r="C8" s="3">
        <v>2</v>
      </c>
      <c r="D8" s="4">
        <v>65377</v>
      </c>
      <c r="E8" s="4">
        <v>877404.5</v>
      </c>
      <c r="F8" s="4">
        <v>227606</v>
      </c>
      <c r="G8" s="4">
        <v>13545</v>
      </c>
      <c r="H8" s="4">
        <v>0</v>
      </c>
      <c r="I8" s="4">
        <v>0</v>
      </c>
      <c r="J8" s="4">
        <v>0</v>
      </c>
      <c r="K8" s="4">
        <v>0</v>
      </c>
      <c r="L8" s="4">
        <v>0</v>
      </c>
      <c r="M8" s="33">
        <f t="shared" si="0"/>
        <v>1183932.5</v>
      </c>
      <c r="N8" s="4">
        <v>63553</v>
      </c>
      <c r="O8" s="4">
        <v>90.849653000000004</v>
      </c>
      <c r="P8" s="4">
        <v>868587.5</v>
      </c>
      <c r="Q8" s="4">
        <v>121.386594</v>
      </c>
      <c r="R8" s="4">
        <v>201190</v>
      </c>
      <c r="S8" s="4">
        <v>139.98182800000001</v>
      </c>
      <c r="T8" s="4">
        <v>11861</v>
      </c>
      <c r="U8" s="4">
        <v>89.817806000000004</v>
      </c>
      <c r="V8" s="4">
        <v>0</v>
      </c>
      <c r="W8" s="4">
        <v>0</v>
      </c>
      <c r="X8" s="4">
        <v>0</v>
      </c>
      <c r="Y8" s="4">
        <v>0</v>
      </c>
      <c r="Z8" s="4">
        <v>0</v>
      </c>
      <c r="AA8" s="4">
        <v>0</v>
      </c>
      <c r="AB8" s="4">
        <v>0</v>
      </c>
      <c r="AC8" s="4">
        <v>0</v>
      </c>
      <c r="AD8" s="4">
        <v>0</v>
      </c>
      <c r="AE8" s="4">
        <v>0</v>
      </c>
      <c r="AF8" s="19">
        <f t="shared" si="1"/>
        <v>1145191.5</v>
      </c>
      <c r="AG8" s="19">
        <f t="shared" si="2"/>
        <v>122.63182112805588</v>
      </c>
      <c r="AI8" s="78">
        <v>42021</v>
      </c>
      <c r="AJ8" s="78">
        <v>42017</v>
      </c>
      <c r="AK8" s="3">
        <v>3</v>
      </c>
      <c r="AL8" s="4">
        <v>89801</v>
      </c>
      <c r="AM8" s="4">
        <v>1207930.1000000001</v>
      </c>
      <c r="AN8" s="4">
        <v>199917</v>
      </c>
      <c r="AO8" s="4">
        <v>11219</v>
      </c>
      <c r="AP8" s="4">
        <v>0</v>
      </c>
      <c r="AQ8" s="4">
        <v>0</v>
      </c>
      <c r="AR8" s="4">
        <v>0</v>
      </c>
      <c r="AS8" s="4">
        <v>0</v>
      </c>
      <c r="AT8" s="4">
        <v>0</v>
      </c>
      <c r="AU8" s="19">
        <v>1508867.1</v>
      </c>
      <c r="AV8" s="4">
        <v>63111</v>
      </c>
      <c r="AW8" s="4">
        <v>71.339021000000002</v>
      </c>
      <c r="AX8" s="4">
        <v>1022463.8</v>
      </c>
      <c r="AY8" s="4">
        <v>99.059758000000002</v>
      </c>
      <c r="AZ8" s="4">
        <v>126282</v>
      </c>
      <c r="BA8" s="4">
        <v>124.748966</v>
      </c>
      <c r="BB8" s="4">
        <v>9601</v>
      </c>
      <c r="BC8" s="4">
        <v>69.513695999999996</v>
      </c>
      <c r="BD8" s="4">
        <v>0</v>
      </c>
      <c r="BE8" s="4">
        <v>0</v>
      </c>
      <c r="BF8" s="4">
        <v>0</v>
      </c>
      <c r="BG8" s="4">
        <v>0</v>
      </c>
      <c r="BH8" s="4">
        <v>0</v>
      </c>
      <c r="BI8" s="4">
        <v>0</v>
      </c>
      <c r="BJ8" s="4">
        <v>0</v>
      </c>
      <c r="BK8" s="4">
        <v>0</v>
      </c>
      <c r="BL8" s="4">
        <v>0</v>
      </c>
      <c r="BM8" s="4">
        <v>0</v>
      </c>
      <c r="BN8" s="19">
        <v>1221457.8</v>
      </c>
      <c r="BO8" s="19">
        <v>100.05113845586757</v>
      </c>
    </row>
    <row r="9" spans="1:67" ht="20" customHeight="1" x14ac:dyDescent="0.15">
      <c r="A9" s="78">
        <v>42392</v>
      </c>
      <c r="B9" s="78">
        <v>42388</v>
      </c>
      <c r="C9" s="3">
        <v>3</v>
      </c>
      <c r="D9" s="4">
        <v>50339</v>
      </c>
      <c r="E9" s="4">
        <v>870027.4</v>
      </c>
      <c r="F9" s="4">
        <v>199281</v>
      </c>
      <c r="G9" s="4">
        <v>7137</v>
      </c>
      <c r="H9" s="4">
        <v>0</v>
      </c>
      <c r="I9" s="4">
        <v>0</v>
      </c>
      <c r="J9" s="4">
        <v>0</v>
      </c>
      <c r="K9" s="4">
        <v>0</v>
      </c>
      <c r="L9" s="4">
        <v>0</v>
      </c>
      <c r="M9" s="33">
        <f t="shared" si="0"/>
        <v>1126784.3999999999</v>
      </c>
      <c r="N9" s="4">
        <v>43046</v>
      </c>
      <c r="O9" s="4">
        <v>91.477650999999994</v>
      </c>
      <c r="P9" s="4">
        <v>774005.6</v>
      </c>
      <c r="Q9" s="4">
        <v>121.48835699999999</v>
      </c>
      <c r="R9" s="4">
        <v>161137</v>
      </c>
      <c r="S9" s="4">
        <v>137.573958</v>
      </c>
      <c r="T9" s="4">
        <v>7137</v>
      </c>
      <c r="U9" s="4">
        <v>88.886086000000006</v>
      </c>
      <c r="V9" s="4">
        <v>0</v>
      </c>
      <c r="W9" s="4">
        <v>0</v>
      </c>
      <c r="X9" s="4">
        <v>0</v>
      </c>
      <c r="Y9" s="4">
        <v>0</v>
      </c>
      <c r="Z9" s="4">
        <v>0</v>
      </c>
      <c r="AA9" s="4">
        <v>0</v>
      </c>
      <c r="AB9" s="4">
        <v>0</v>
      </c>
      <c r="AC9" s="4">
        <v>0</v>
      </c>
      <c r="AD9" s="4">
        <v>0</v>
      </c>
      <c r="AE9" s="4">
        <v>0</v>
      </c>
      <c r="AF9" s="19">
        <f t="shared" si="1"/>
        <v>985325.6</v>
      </c>
      <c r="AG9" s="19">
        <f t="shared" si="2"/>
        <v>122.57171688604578</v>
      </c>
      <c r="AI9" s="78">
        <v>42028</v>
      </c>
      <c r="AJ9" s="78">
        <v>42024</v>
      </c>
      <c r="AK9" s="3">
        <v>4</v>
      </c>
      <c r="AL9" s="4">
        <v>85698</v>
      </c>
      <c r="AM9" s="4">
        <v>1279195.6000000001</v>
      </c>
      <c r="AN9" s="4">
        <v>176017</v>
      </c>
      <c r="AO9" s="4">
        <v>14400</v>
      </c>
      <c r="AP9" s="4">
        <v>0</v>
      </c>
      <c r="AQ9" s="4">
        <v>0</v>
      </c>
      <c r="AR9" s="4">
        <v>0</v>
      </c>
      <c r="AS9" s="4">
        <v>0</v>
      </c>
      <c r="AT9" s="4">
        <v>0</v>
      </c>
      <c r="AU9" s="19">
        <v>1555310.6</v>
      </c>
      <c r="AV9" s="4">
        <v>58214</v>
      </c>
      <c r="AW9" s="4">
        <v>67.080375000000004</v>
      </c>
      <c r="AX9" s="4">
        <v>1054202.7</v>
      </c>
      <c r="AY9" s="4">
        <v>96.529182000000006</v>
      </c>
      <c r="AZ9" s="4">
        <v>129872</v>
      </c>
      <c r="BA9" s="4">
        <v>134.71221600000001</v>
      </c>
      <c r="BB9" s="4">
        <v>5399</v>
      </c>
      <c r="BC9" s="4">
        <v>86.138543999999996</v>
      </c>
      <c r="BD9" s="4">
        <v>0</v>
      </c>
      <c r="BE9" s="4">
        <v>0</v>
      </c>
      <c r="BF9" s="4">
        <v>0</v>
      </c>
      <c r="BG9" s="4">
        <v>0</v>
      </c>
      <c r="BH9" s="4">
        <v>0</v>
      </c>
      <c r="BI9" s="4">
        <v>0</v>
      </c>
      <c r="BJ9" s="4">
        <v>0</v>
      </c>
      <c r="BK9" s="4">
        <v>0</v>
      </c>
      <c r="BL9" s="4">
        <v>0</v>
      </c>
      <c r="BM9" s="4">
        <v>0</v>
      </c>
      <c r="BN9" s="19">
        <v>1247687.7</v>
      </c>
      <c r="BO9" s="19">
        <v>99.084689348824554</v>
      </c>
    </row>
    <row r="10" spans="1:67" ht="20" customHeight="1" x14ac:dyDescent="0.15">
      <c r="A10" s="78">
        <v>42399</v>
      </c>
      <c r="B10" s="78">
        <v>42395</v>
      </c>
      <c r="C10" s="3">
        <v>4</v>
      </c>
      <c r="D10" s="4">
        <v>65024</v>
      </c>
      <c r="E10" s="4">
        <v>915093.2</v>
      </c>
      <c r="F10" s="4">
        <v>192084</v>
      </c>
      <c r="G10" s="4">
        <v>7099</v>
      </c>
      <c r="H10" s="4">
        <v>0</v>
      </c>
      <c r="I10" s="4">
        <v>0</v>
      </c>
      <c r="J10" s="4">
        <v>0</v>
      </c>
      <c r="K10" s="4">
        <v>0</v>
      </c>
      <c r="L10" s="4">
        <v>0</v>
      </c>
      <c r="M10" s="33">
        <f t="shared" si="0"/>
        <v>1179300.2</v>
      </c>
      <c r="N10" s="4">
        <v>62153</v>
      </c>
      <c r="O10" s="4">
        <v>93.936526999999998</v>
      </c>
      <c r="P10" s="4">
        <v>849140.2</v>
      </c>
      <c r="Q10" s="4">
        <v>123.558162</v>
      </c>
      <c r="R10" s="4">
        <v>164644</v>
      </c>
      <c r="S10" s="4">
        <v>137.176174</v>
      </c>
      <c r="T10" s="4">
        <v>3949</v>
      </c>
      <c r="U10" s="4">
        <v>91.500885999999994</v>
      </c>
      <c r="V10" s="4">
        <v>0</v>
      </c>
      <c r="W10" s="4">
        <v>0</v>
      </c>
      <c r="X10" s="4">
        <v>0</v>
      </c>
      <c r="Y10" s="4">
        <v>0</v>
      </c>
      <c r="Z10" s="4">
        <v>0</v>
      </c>
      <c r="AA10" s="4">
        <v>0</v>
      </c>
      <c r="AB10" s="4">
        <v>0</v>
      </c>
      <c r="AC10" s="4">
        <v>0</v>
      </c>
      <c r="AD10" s="4">
        <v>0</v>
      </c>
      <c r="AE10" s="4">
        <v>0</v>
      </c>
      <c r="AF10" s="19">
        <f t="shared" si="1"/>
        <v>1079886.2</v>
      </c>
      <c r="AG10" s="19">
        <f t="shared" si="2"/>
        <v>123.81231498820283</v>
      </c>
      <c r="AI10" s="78">
        <v>42035</v>
      </c>
      <c r="AJ10" s="78">
        <v>42031</v>
      </c>
      <c r="AK10" s="3">
        <v>5</v>
      </c>
      <c r="AL10" s="4">
        <v>94645.2</v>
      </c>
      <c r="AM10" s="4">
        <v>1174765</v>
      </c>
      <c r="AN10" s="4">
        <v>159730</v>
      </c>
      <c r="AO10" s="4">
        <v>9806</v>
      </c>
      <c r="AP10" s="4">
        <v>0</v>
      </c>
      <c r="AQ10" s="4">
        <v>0</v>
      </c>
      <c r="AR10" s="4">
        <v>0</v>
      </c>
      <c r="AS10" s="4">
        <v>0</v>
      </c>
      <c r="AT10" s="4">
        <v>0</v>
      </c>
      <c r="AU10" s="19">
        <v>1438946.2</v>
      </c>
      <c r="AV10" s="4">
        <v>67564.5</v>
      </c>
      <c r="AW10" s="4">
        <v>71.392824000000005</v>
      </c>
      <c r="AX10" s="4">
        <v>1019585.5</v>
      </c>
      <c r="AY10" s="4">
        <v>98.199444999999997</v>
      </c>
      <c r="AZ10" s="4">
        <v>125892</v>
      </c>
      <c r="BA10" s="4">
        <v>128.040153</v>
      </c>
      <c r="BB10" s="4">
        <v>7754</v>
      </c>
      <c r="BC10" s="4">
        <v>81.554423</v>
      </c>
      <c r="BD10" s="4">
        <v>0</v>
      </c>
      <c r="BE10" s="4">
        <v>0</v>
      </c>
      <c r="BF10" s="4">
        <v>0</v>
      </c>
      <c r="BG10" s="4">
        <v>0</v>
      </c>
      <c r="BH10" s="4">
        <v>0</v>
      </c>
      <c r="BI10" s="4">
        <v>0</v>
      </c>
      <c r="BJ10" s="4">
        <v>0</v>
      </c>
      <c r="BK10" s="4">
        <v>0</v>
      </c>
      <c r="BL10" s="4">
        <v>0</v>
      </c>
      <c r="BM10" s="4">
        <v>0</v>
      </c>
      <c r="BN10" s="19">
        <v>1220796</v>
      </c>
      <c r="BO10" s="19">
        <v>99.687379893621454</v>
      </c>
    </row>
    <row r="11" spans="1:67" ht="20" customHeight="1" x14ac:dyDescent="0.15">
      <c r="A11" s="78">
        <v>42406</v>
      </c>
      <c r="B11" s="78">
        <v>42402</v>
      </c>
      <c r="C11" s="3">
        <v>5</v>
      </c>
      <c r="D11" s="4">
        <v>64277</v>
      </c>
      <c r="E11" s="4">
        <v>862402</v>
      </c>
      <c r="F11" s="4">
        <v>199153</v>
      </c>
      <c r="G11" s="4">
        <v>9070</v>
      </c>
      <c r="H11" s="4">
        <v>0</v>
      </c>
      <c r="I11" s="4">
        <v>0</v>
      </c>
      <c r="J11" s="4">
        <v>0</v>
      </c>
      <c r="K11" s="4">
        <v>0</v>
      </c>
      <c r="L11" s="4">
        <v>0</v>
      </c>
      <c r="M11" s="19">
        <f t="shared" si="0"/>
        <v>1134902</v>
      </c>
      <c r="N11" s="4">
        <v>63581</v>
      </c>
      <c r="O11" s="4">
        <v>100.790471</v>
      </c>
      <c r="P11" s="4">
        <v>810536</v>
      </c>
      <c r="Q11" s="4">
        <v>125.567177</v>
      </c>
      <c r="R11" s="4">
        <v>158598</v>
      </c>
      <c r="S11" s="4">
        <v>138.77403200000001</v>
      </c>
      <c r="T11" s="4">
        <v>5674</v>
      </c>
      <c r="U11" s="4">
        <v>92.327457999999993</v>
      </c>
      <c r="V11" s="4">
        <v>0</v>
      </c>
      <c r="W11" s="4">
        <v>0</v>
      </c>
      <c r="X11" s="4">
        <v>0</v>
      </c>
      <c r="Y11" s="4">
        <v>0</v>
      </c>
      <c r="Z11" s="4">
        <v>0</v>
      </c>
      <c r="AA11" s="4">
        <v>0</v>
      </c>
      <c r="AB11" s="4">
        <v>0</v>
      </c>
      <c r="AC11" s="4">
        <v>0</v>
      </c>
      <c r="AD11" s="4">
        <v>0</v>
      </c>
      <c r="AE11" s="4">
        <v>0</v>
      </c>
      <c r="AF11" s="19">
        <f t="shared" si="1"/>
        <v>1038389</v>
      </c>
      <c r="AG11" s="19">
        <f t="shared" si="2"/>
        <v>125.88560379332891</v>
      </c>
      <c r="AI11" s="78">
        <v>42042</v>
      </c>
      <c r="AJ11" s="78">
        <v>42038</v>
      </c>
      <c r="AK11" s="3">
        <v>6</v>
      </c>
      <c r="AL11" s="4">
        <v>92628.5</v>
      </c>
      <c r="AM11" s="4">
        <v>1040380.2</v>
      </c>
      <c r="AN11" s="4">
        <v>144326</v>
      </c>
      <c r="AO11" s="4">
        <v>11723</v>
      </c>
      <c r="AP11" s="4">
        <v>0</v>
      </c>
      <c r="AQ11" s="4">
        <v>0</v>
      </c>
      <c r="AR11" s="4">
        <v>0</v>
      </c>
      <c r="AS11" s="4">
        <v>0</v>
      </c>
      <c r="AT11" s="4">
        <v>0</v>
      </c>
      <c r="AU11" s="19">
        <v>1289057.7</v>
      </c>
      <c r="AV11" s="4">
        <v>88203.5</v>
      </c>
      <c r="AW11" s="4">
        <v>73.952670999999995</v>
      </c>
      <c r="AX11" s="4">
        <v>930860.7</v>
      </c>
      <c r="AY11" s="4">
        <v>98.368447000000003</v>
      </c>
      <c r="AZ11" s="4">
        <v>122949</v>
      </c>
      <c r="BA11" s="4">
        <v>130.50424899999999</v>
      </c>
      <c r="BB11" s="4">
        <v>6995</v>
      </c>
      <c r="BC11" s="4">
        <v>77.546961999999994</v>
      </c>
      <c r="BD11" s="4">
        <v>0</v>
      </c>
      <c r="BE11" s="4">
        <v>0</v>
      </c>
      <c r="BF11" s="4">
        <v>0</v>
      </c>
      <c r="BG11" s="4">
        <v>0</v>
      </c>
      <c r="BH11" s="4">
        <v>0</v>
      </c>
      <c r="BI11" s="4">
        <v>0</v>
      </c>
      <c r="BJ11" s="4">
        <v>0</v>
      </c>
      <c r="BK11" s="4">
        <v>0</v>
      </c>
      <c r="BL11" s="4">
        <v>0</v>
      </c>
      <c r="BM11" s="4">
        <v>0</v>
      </c>
      <c r="BN11" s="19">
        <v>1149008.2</v>
      </c>
      <c r="BO11" s="19">
        <v>99.806088205786878</v>
      </c>
    </row>
    <row r="12" spans="1:67" ht="20" customHeight="1" x14ac:dyDescent="0.15">
      <c r="A12" s="78">
        <v>42413</v>
      </c>
      <c r="B12" s="78">
        <v>42409</v>
      </c>
      <c r="C12" s="3">
        <v>6</v>
      </c>
      <c r="D12" s="4">
        <v>84422</v>
      </c>
      <c r="E12" s="4">
        <v>960007.7</v>
      </c>
      <c r="F12" s="4">
        <v>168194</v>
      </c>
      <c r="G12" s="4">
        <v>9074</v>
      </c>
      <c r="H12" s="4">
        <v>0</v>
      </c>
      <c r="I12" s="4">
        <v>0</v>
      </c>
      <c r="J12" s="4">
        <v>0</v>
      </c>
      <c r="K12" s="4">
        <v>0</v>
      </c>
      <c r="L12" s="4">
        <v>0</v>
      </c>
      <c r="M12" s="19">
        <f t="shared" si="0"/>
        <v>1221697.7</v>
      </c>
      <c r="N12" s="4">
        <v>53821</v>
      </c>
      <c r="O12" s="4">
        <v>96.177514000000002</v>
      </c>
      <c r="P12" s="4">
        <v>854103</v>
      </c>
      <c r="Q12" s="4">
        <v>123.390062</v>
      </c>
      <c r="R12" s="4">
        <v>127614</v>
      </c>
      <c r="S12" s="4">
        <v>138.47033999999999</v>
      </c>
      <c r="T12" s="4">
        <v>8082</v>
      </c>
      <c r="U12" s="4">
        <v>97.840385999999995</v>
      </c>
      <c r="V12" s="4">
        <v>0</v>
      </c>
      <c r="W12" s="4">
        <v>0</v>
      </c>
      <c r="X12" s="4">
        <v>0</v>
      </c>
      <c r="Y12" s="4">
        <v>0</v>
      </c>
      <c r="Z12" s="4">
        <v>0</v>
      </c>
      <c r="AA12" s="4">
        <v>0</v>
      </c>
      <c r="AB12" s="4">
        <v>0</v>
      </c>
      <c r="AC12" s="4">
        <v>0</v>
      </c>
      <c r="AD12" s="4">
        <v>0</v>
      </c>
      <c r="AE12" s="4">
        <v>0</v>
      </c>
      <c r="AF12" s="19">
        <f t="shared" si="1"/>
        <v>1043620</v>
      </c>
      <c r="AG12" s="19">
        <f t="shared" si="2"/>
        <v>123.6328281115655</v>
      </c>
      <c r="AI12" s="78">
        <v>42049</v>
      </c>
      <c r="AJ12" s="78">
        <v>42045</v>
      </c>
      <c r="AK12" s="3">
        <v>7</v>
      </c>
      <c r="AL12" s="4">
        <v>86364.5</v>
      </c>
      <c r="AM12" s="4">
        <v>978594.6</v>
      </c>
      <c r="AN12" s="4">
        <v>117831</v>
      </c>
      <c r="AO12" s="4">
        <v>10221</v>
      </c>
      <c r="AP12" s="4">
        <v>0</v>
      </c>
      <c r="AQ12" s="4">
        <v>0</v>
      </c>
      <c r="AR12" s="4">
        <v>0</v>
      </c>
      <c r="AS12" s="4">
        <v>0</v>
      </c>
      <c r="AT12" s="4">
        <v>0</v>
      </c>
      <c r="AU12" s="19">
        <v>1193011.1000000001</v>
      </c>
      <c r="AV12" s="4">
        <v>73056</v>
      </c>
      <c r="AW12" s="4">
        <v>76.566496000000001</v>
      </c>
      <c r="AX12" s="4">
        <v>890964.3</v>
      </c>
      <c r="AY12" s="4">
        <v>102.16042299999999</v>
      </c>
      <c r="AZ12" s="4">
        <v>96819</v>
      </c>
      <c r="BA12" s="4">
        <v>139.33085399999999</v>
      </c>
      <c r="BB12" s="4">
        <v>8793</v>
      </c>
      <c r="BC12" s="4">
        <v>70.173319000000006</v>
      </c>
      <c r="BD12" s="4">
        <v>0</v>
      </c>
      <c r="BE12" s="4">
        <v>0</v>
      </c>
      <c r="BF12" s="4">
        <v>0</v>
      </c>
      <c r="BG12" s="4">
        <v>0</v>
      </c>
      <c r="BH12" s="4">
        <v>0</v>
      </c>
      <c r="BI12" s="4">
        <v>0</v>
      </c>
      <c r="BJ12" s="4">
        <v>0</v>
      </c>
      <c r="BK12" s="4">
        <v>0</v>
      </c>
      <c r="BL12" s="4">
        <v>0</v>
      </c>
      <c r="BM12" s="4">
        <v>0</v>
      </c>
      <c r="BN12" s="19">
        <v>1069632.3</v>
      </c>
      <c r="BO12" s="19">
        <v>103.51392683735139</v>
      </c>
    </row>
    <row r="13" spans="1:67" s="13" customFormat="1" ht="20" customHeight="1" x14ac:dyDescent="0.15">
      <c r="A13" s="78">
        <v>42420</v>
      </c>
      <c r="B13" s="78">
        <v>42416</v>
      </c>
      <c r="C13" s="11">
        <v>7</v>
      </c>
      <c r="D13" s="12">
        <v>62805</v>
      </c>
      <c r="E13" s="12">
        <v>929965.3</v>
      </c>
      <c r="F13" s="12">
        <v>180877</v>
      </c>
      <c r="G13" s="12">
        <v>9511</v>
      </c>
      <c r="H13" s="4">
        <v>0</v>
      </c>
      <c r="I13" s="4">
        <v>0</v>
      </c>
      <c r="J13" s="4">
        <v>0</v>
      </c>
      <c r="K13" s="4">
        <v>0</v>
      </c>
      <c r="L13" s="4">
        <v>0</v>
      </c>
      <c r="M13" s="19">
        <f t="shared" si="0"/>
        <v>1183158.3</v>
      </c>
      <c r="N13" s="12">
        <v>61331</v>
      </c>
      <c r="O13" s="12">
        <v>99.767295000000004</v>
      </c>
      <c r="P13" s="12">
        <v>858137.3</v>
      </c>
      <c r="Q13" s="12">
        <v>121.81407799999999</v>
      </c>
      <c r="R13" s="12">
        <v>158115</v>
      </c>
      <c r="S13" s="12">
        <v>127.58860900000001</v>
      </c>
      <c r="T13" s="12">
        <v>9511</v>
      </c>
      <c r="U13" s="12">
        <v>93.628325000000004</v>
      </c>
      <c r="V13" s="4">
        <v>0</v>
      </c>
      <c r="W13" s="4">
        <v>0</v>
      </c>
      <c r="X13" s="4">
        <v>0</v>
      </c>
      <c r="Y13" s="4">
        <v>0</v>
      </c>
      <c r="Z13" s="4">
        <v>0</v>
      </c>
      <c r="AA13" s="4">
        <v>0</v>
      </c>
      <c r="AB13" s="4">
        <v>0</v>
      </c>
      <c r="AC13" s="4">
        <v>0</v>
      </c>
      <c r="AD13" s="4">
        <v>0</v>
      </c>
      <c r="AE13" s="4">
        <v>0</v>
      </c>
      <c r="AF13" s="19">
        <f t="shared" si="1"/>
        <v>1087094.3</v>
      </c>
      <c r="AG13" s="19">
        <f t="shared" si="2"/>
        <v>121.16354936058848</v>
      </c>
      <c r="AI13" s="78">
        <v>42056</v>
      </c>
      <c r="AJ13" s="78">
        <v>42053</v>
      </c>
      <c r="AK13" s="11">
        <v>8</v>
      </c>
      <c r="AL13" s="12">
        <v>99593.5</v>
      </c>
      <c r="AM13" s="12">
        <v>966810.2</v>
      </c>
      <c r="AN13" s="12">
        <v>119911</v>
      </c>
      <c r="AO13" s="12">
        <v>11768</v>
      </c>
      <c r="AP13" s="4">
        <v>0</v>
      </c>
      <c r="AQ13" s="4">
        <v>0</v>
      </c>
      <c r="AR13" s="4">
        <v>0</v>
      </c>
      <c r="AS13" s="4">
        <v>0</v>
      </c>
      <c r="AT13" s="4">
        <v>0</v>
      </c>
      <c r="AU13" s="19">
        <v>1198082.7</v>
      </c>
      <c r="AV13" s="12">
        <v>76599</v>
      </c>
      <c r="AW13" s="12">
        <v>74.182078000000004</v>
      </c>
      <c r="AX13" s="12">
        <v>874455.2</v>
      </c>
      <c r="AY13" s="12">
        <v>102.23437</v>
      </c>
      <c r="AZ13" s="12">
        <v>108034</v>
      </c>
      <c r="BA13" s="12">
        <v>126.668104</v>
      </c>
      <c r="BB13" s="12">
        <v>9575</v>
      </c>
      <c r="BC13" s="12">
        <v>71.048563000000001</v>
      </c>
      <c r="BD13" s="4">
        <v>0</v>
      </c>
      <c r="BE13" s="4">
        <v>0</v>
      </c>
      <c r="BF13" s="4">
        <v>0</v>
      </c>
      <c r="BG13" s="4">
        <v>0</v>
      </c>
      <c r="BH13" s="4">
        <v>0</v>
      </c>
      <c r="BI13" s="4">
        <v>0</v>
      </c>
      <c r="BJ13" s="4">
        <v>0</v>
      </c>
      <c r="BK13" s="4">
        <v>0</v>
      </c>
      <c r="BL13" s="4">
        <v>0</v>
      </c>
      <c r="BM13" s="4">
        <v>0</v>
      </c>
      <c r="BN13" s="19">
        <v>1068663.2</v>
      </c>
      <c r="BO13" s="19">
        <v>102.41430732920062</v>
      </c>
    </row>
    <row r="14" spans="1:67" ht="20" customHeight="1" x14ac:dyDescent="0.15">
      <c r="A14" s="78">
        <v>42427</v>
      </c>
      <c r="B14" s="78">
        <v>42423</v>
      </c>
      <c r="C14" s="3">
        <v>8</v>
      </c>
      <c r="D14" s="4">
        <v>71174</v>
      </c>
      <c r="E14" s="4">
        <v>953744.5</v>
      </c>
      <c r="F14" s="4">
        <v>140574</v>
      </c>
      <c r="G14" s="4">
        <v>8834</v>
      </c>
      <c r="H14" s="4">
        <v>0</v>
      </c>
      <c r="I14" s="4">
        <v>0</v>
      </c>
      <c r="J14" s="4">
        <v>0</v>
      </c>
      <c r="K14" s="4">
        <v>0</v>
      </c>
      <c r="L14" s="4">
        <v>0</v>
      </c>
      <c r="M14" s="19">
        <f t="shared" si="0"/>
        <v>1174326.5</v>
      </c>
      <c r="N14" s="4">
        <v>53621</v>
      </c>
      <c r="O14" s="4">
        <v>92.759832000000003</v>
      </c>
      <c r="P14" s="4">
        <v>787614.3</v>
      </c>
      <c r="Q14" s="4">
        <v>116.13636</v>
      </c>
      <c r="R14" s="4">
        <v>99690</v>
      </c>
      <c r="S14" s="4">
        <v>132.011054</v>
      </c>
      <c r="T14" s="4">
        <v>7713</v>
      </c>
      <c r="U14" s="4">
        <v>92.404899999999998</v>
      </c>
      <c r="V14" s="4">
        <v>0</v>
      </c>
      <c r="W14" s="4">
        <v>0</v>
      </c>
      <c r="X14" s="4">
        <v>0</v>
      </c>
      <c r="Y14" s="4">
        <v>0</v>
      </c>
      <c r="Z14" s="4">
        <v>0</v>
      </c>
      <c r="AA14" s="4">
        <v>0</v>
      </c>
      <c r="AB14" s="4">
        <v>0</v>
      </c>
      <c r="AC14" s="4">
        <v>0</v>
      </c>
      <c r="AD14" s="4">
        <v>0</v>
      </c>
      <c r="AE14" s="4">
        <v>0</v>
      </c>
      <c r="AF14" s="19">
        <f t="shared" si="1"/>
        <v>948638.3</v>
      </c>
      <c r="AG14" s="19">
        <f t="shared" si="2"/>
        <v>116.29030137680505</v>
      </c>
      <c r="AI14" s="78">
        <v>42063</v>
      </c>
      <c r="AJ14" s="78">
        <v>42059</v>
      </c>
      <c r="AK14" s="3">
        <v>9</v>
      </c>
      <c r="AL14" s="4">
        <v>88098.5</v>
      </c>
      <c r="AM14" s="4">
        <v>1045875.4</v>
      </c>
      <c r="AN14" s="4">
        <v>127932</v>
      </c>
      <c r="AO14" s="4">
        <v>9053</v>
      </c>
      <c r="AP14" s="4">
        <v>0</v>
      </c>
      <c r="AQ14" s="4">
        <v>0</v>
      </c>
      <c r="AR14" s="4">
        <v>0</v>
      </c>
      <c r="AS14" s="4">
        <v>0</v>
      </c>
      <c r="AT14" s="4">
        <v>0</v>
      </c>
      <c r="AU14" s="19">
        <v>1270958.8999999999</v>
      </c>
      <c r="AV14" s="4">
        <v>65645</v>
      </c>
      <c r="AW14" s="4">
        <v>71.306984</v>
      </c>
      <c r="AX14" s="4">
        <v>893951.3</v>
      </c>
      <c r="AY14" s="4">
        <v>100.734506</v>
      </c>
      <c r="AZ14" s="4">
        <v>117087</v>
      </c>
      <c r="BA14" s="4">
        <v>128.550974</v>
      </c>
      <c r="BB14" s="4">
        <v>5117</v>
      </c>
      <c r="BC14" s="4">
        <v>76.555402999999998</v>
      </c>
      <c r="BD14" s="4">
        <v>0</v>
      </c>
      <c r="BE14" s="4">
        <v>0</v>
      </c>
      <c r="BF14" s="4">
        <v>0</v>
      </c>
      <c r="BG14" s="4">
        <v>0</v>
      </c>
      <c r="BH14" s="4">
        <v>0</v>
      </c>
      <c r="BI14" s="4">
        <v>0</v>
      </c>
      <c r="BJ14" s="4">
        <v>0</v>
      </c>
      <c r="BK14" s="4">
        <v>0</v>
      </c>
      <c r="BL14" s="4">
        <v>0</v>
      </c>
      <c r="BM14" s="4">
        <v>0</v>
      </c>
      <c r="BN14" s="19">
        <v>1081800.3</v>
      </c>
      <c r="BO14" s="19">
        <v>101.84511082879789</v>
      </c>
    </row>
    <row r="15" spans="1:67" ht="20" customHeight="1" x14ac:dyDescent="0.15">
      <c r="A15" s="78">
        <v>42434</v>
      </c>
      <c r="B15" s="78">
        <v>42430</v>
      </c>
      <c r="C15" s="3">
        <v>9</v>
      </c>
      <c r="D15" s="4">
        <v>72835</v>
      </c>
      <c r="E15" s="4">
        <v>975302.2</v>
      </c>
      <c r="F15" s="4">
        <v>132338</v>
      </c>
      <c r="G15" s="4">
        <v>8439</v>
      </c>
      <c r="H15" s="4">
        <v>0</v>
      </c>
      <c r="I15" s="4">
        <v>0</v>
      </c>
      <c r="J15" s="4">
        <v>0</v>
      </c>
      <c r="K15" s="4">
        <v>0</v>
      </c>
      <c r="L15" s="4">
        <v>0</v>
      </c>
      <c r="M15" s="19">
        <f t="shared" si="0"/>
        <v>1188914.2</v>
      </c>
      <c r="N15" s="4">
        <v>53060</v>
      </c>
      <c r="O15" s="4">
        <v>92.052543999999997</v>
      </c>
      <c r="P15">
        <v>792083.9</v>
      </c>
      <c r="Q15" s="4">
        <v>110.837932</v>
      </c>
      <c r="R15" s="4">
        <v>99018</v>
      </c>
      <c r="S15" s="4">
        <v>132.829859</v>
      </c>
      <c r="T15" s="4">
        <v>5268</v>
      </c>
      <c r="U15" s="4">
        <v>85.594153000000006</v>
      </c>
      <c r="V15" s="4">
        <v>0</v>
      </c>
      <c r="W15" s="4">
        <v>0</v>
      </c>
      <c r="X15" s="4">
        <v>0</v>
      </c>
      <c r="Y15" s="4">
        <v>0</v>
      </c>
      <c r="Z15" s="4">
        <v>0</v>
      </c>
      <c r="AA15" s="4">
        <v>0</v>
      </c>
      <c r="AB15" s="4">
        <v>0</v>
      </c>
      <c r="AC15" s="4">
        <v>0</v>
      </c>
      <c r="AD15" s="4">
        <v>0</v>
      </c>
      <c r="AE15" s="4">
        <v>0</v>
      </c>
      <c r="AF15" s="19">
        <f t="shared" si="1"/>
        <v>949429.9</v>
      </c>
      <c r="AG15" s="19">
        <f t="shared" si="2"/>
        <v>111.94160454352743</v>
      </c>
      <c r="AI15" s="78">
        <v>42070</v>
      </c>
      <c r="AJ15" s="78">
        <v>42066</v>
      </c>
      <c r="AK15" s="3">
        <v>10</v>
      </c>
      <c r="AL15" s="4">
        <v>112050</v>
      </c>
      <c r="AM15" s="4">
        <v>1051218.3999999999</v>
      </c>
      <c r="AN15" s="4">
        <v>93176</v>
      </c>
      <c r="AO15" s="4">
        <v>12124</v>
      </c>
      <c r="AP15" s="4">
        <v>0</v>
      </c>
      <c r="AQ15" s="4">
        <v>0</v>
      </c>
      <c r="AR15" s="4">
        <v>0</v>
      </c>
      <c r="AS15" s="4">
        <v>0</v>
      </c>
      <c r="AT15" s="4">
        <v>0</v>
      </c>
      <c r="AU15" s="19">
        <v>1268568.3999999999</v>
      </c>
      <c r="AV15" s="4">
        <v>84916</v>
      </c>
      <c r="AW15" s="4">
        <v>72.765827000000002</v>
      </c>
      <c r="AX15" s="4">
        <v>857180.3</v>
      </c>
      <c r="AY15" s="4">
        <v>98.232167000000004</v>
      </c>
      <c r="AZ15" s="4">
        <v>82125</v>
      </c>
      <c r="BA15" s="4">
        <v>129.237211</v>
      </c>
      <c r="BB15" s="4">
        <v>6636</v>
      </c>
      <c r="BC15" s="4">
        <v>72.716093999999998</v>
      </c>
      <c r="BD15" s="4">
        <v>0</v>
      </c>
      <c r="BE15" s="4">
        <v>0</v>
      </c>
      <c r="BF15" s="4">
        <v>0</v>
      </c>
      <c r="BG15" s="4">
        <v>0</v>
      </c>
      <c r="BH15" s="4">
        <v>0</v>
      </c>
      <c r="BI15" s="4">
        <v>0</v>
      </c>
      <c r="BJ15" s="4">
        <v>0</v>
      </c>
      <c r="BK15" s="4">
        <v>0</v>
      </c>
      <c r="BL15" s="4">
        <v>0</v>
      </c>
      <c r="BM15" s="4">
        <v>0</v>
      </c>
      <c r="BN15" s="19">
        <v>1030857.3</v>
      </c>
      <c r="BO15" s="19">
        <v>98.44021213935342</v>
      </c>
    </row>
    <row r="16" spans="1:67" ht="20" customHeight="1" x14ac:dyDescent="0.15">
      <c r="A16" s="78">
        <v>42441</v>
      </c>
      <c r="B16" s="78">
        <v>42437</v>
      </c>
      <c r="C16" s="3">
        <v>10</v>
      </c>
      <c r="D16" s="4">
        <v>77074</v>
      </c>
      <c r="E16" s="4">
        <v>958938.8</v>
      </c>
      <c r="F16" s="4">
        <v>146089</v>
      </c>
      <c r="G16" s="4">
        <v>14515</v>
      </c>
      <c r="H16" s="4">
        <v>0</v>
      </c>
      <c r="I16" s="4">
        <v>0</v>
      </c>
      <c r="J16" s="4">
        <v>0</v>
      </c>
      <c r="K16" s="4">
        <v>0</v>
      </c>
      <c r="L16" s="4">
        <v>0</v>
      </c>
      <c r="M16" s="19">
        <f t="shared" si="0"/>
        <v>1196616.8</v>
      </c>
      <c r="N16" s="4">
        <v>58105</v>
      </c>
      <c r="O16" s="4">
        <v>88.444815000000006</v>
      </c>
      <c r="P16" s="4">
        <v>844028.6</v>
      </c>
      <c r="Q16" s="4">
        <v>108.549947</v>
      </c>
      <c r="R16" s="4">
        <v>109417</v>
      </c>
      <c r="S16" s="4">
        <v>127.26165899999999</v>
      </c>
      <c r="T16" s="4">
        <v>7846</v>
      </c>
      <c r="U16" s="4">
        <v>90.320162999999994</v>
      </c>
      <c r="V16" s="4">
        <v>0</v>
      </c>
      <c r="W16" s="4">
        <v>0</v>
      </c>
      <c r="X16" s="4">
        <v>0</v>
      </c>
      <c r="Y16" s="4">
        <v>0</v>
      </c>
      <c r="Z16" s="4">
        <v>0</v>
      </c>
      <c r="AA16" s="4">
        <v>0</v>
      </c>
      <c r="AB16" s="4">
        <v>0</v>
      </c>
      <c r="AC16" s="4">
        <v>0</v>
      </c>
      <c r="AD16" s="4">
        <v>0</v>
      </c>
      <c r="AE16" s="4">
        <v>0</v>
      </c>
      <c r="AF16" s="19">
        <f t="shared" si="1"/>
        <v>1019396.6</v>
      </c>
      <c r="AG16" s="19">
        <f t="shared" si="2"/>
        <v>109.2720798889855</v>
      </c>
      <c r="AI16" s="78">
        <v>42077</v>
      </c>
      <c r="AJ16" s="78">
        <v>42073</v>
      </c>
      <c r="AK16" s="3">
        <v>11</v>
      </c>
      <c r="AL16" s="4">
        <v>73274</v>
      </c>
      <c r="AM16" s="4">
        <v>948154.2</v>
      </c>
      <c r="AN16" s="4">
        <v>72756</v>
      </c>
      <c r="AO16" s="4">
        <v>5663</v>
      </c>
      <c r="AP16" s="4">
        <v>0</v>
      </c>
      <c r="AQ16" s="4">
        <v>0</v>
      </c>
      <c r="AR16" s="4">
        <v>0</v>
      </c>
      <c r="AS16" s="4">
        <v>0</v>
      </c>
      <c r="AT16" s="4">
        <v>0</v>
      </c>
      <c r="AU16" s="19">
        <v>1099847.2</v>
      </c>
      <c r="AV16" s="4">
        <v>50511</v>
      </c>
      <c r="AW16" s="4">
        <v>70.061926999999997</v>
      </c>
      <c r="AX16" s="4">
        <v>774280.9</v>
      </c>
      <c r="AY16" s="4">
        <v>97.693233000000006</v>
      </c>
      <c r="AZ16" s="4">
        <v>61254</v>
      </c>
      <c r="BA16" s="4">
        <v>138.16268299999999</v>
      </c>
      <c r="BB16" s="4">
        <v>3984</v>
      </c>
      <c r="BC16" s="4">
        <v>64.914658000000003</v>
      </c>
      <c r="BD16" s="4">
        <v>0</v>
      </c>
      <c r="BE16" s="4">
        <v>0</v>
      </c>
      <c r="BF16" s="4">
        <v>0</v>
      </c>
      <c r="BG16" s="4">
        <v>0</v>
      </c>
      <c r="BH16" s="4">
        <v>0</v>
      </c>
      <c r="BI16" s="4">
        <v>0</v>
      </c>
      <c r="BJ16" s="4">
        <v>0</v>
      </c>
      <c r="BK16" s="4">
        <v>0</v>
      </c>
      <c r="BL16" s="4">
        <v>0</v>
      </c>
      <c r="BM16" s="4">
        <v>0</v>
      </c>
      <c r="BN16" s="19">
        <v>890029.9</v>
      </c>
      <c r="BO16" s="19">
        <v>98.763580131185165</v>
      </c>
    </row>
    <row r="17" spans="1:67" ht="20" customHeight="1" x14ac:dyDescent="0.15">
      <c r="A17" s="78">
        <v>42448</v>
      </c>
      <c r="B17" s="78">
        <v>42444</v>
      </c>
      <c r="C17" s="3">
        <v>11</v>
      </c>
      <c r="D17" s="4">
        <v>76768</v>
      </c>
      <c r="E17" s="4">
        <v>969136.1</v>
      </c>
      <c r="F17" s="4">
        <v>135033</v>
      </c>
      <c r="G17" s="4">
        <v>10024</v>
      </c>
      <c r="H17" s="4">
        <v>0</v>
      </c>
      <c r="I17" s="4">
        <v>0</v>
      </c>
      <c r="J17" s="4">
        <v>0</v>
      </c>
      <c r="K17" s="4">
        <v>0</v>
      </c>
      <c r="L17" s="4">
        <v>0</v>
      </c>
      <c r="M17" s="19">
        <f t="shared" si="0"/>
        <v>1190961.1000000001</v>
      </c>
      <c r="N17" s="4">
        <v>60339</v>
      </c>
      <c r="O17" s="4">
        <v>87.627056999999994</v>
      </c>
      <c r="P17" s="4">
        <v>928149.7</v>
      </c>
      <c r="Q17" s="4">
        <v>112.788237</v>
      </c>
      <c r="R17" s="4">
        <v>101417</v>
      </c>
      <c r="S17" s="4">
        <v>132.49856500000001</v>
      </c>
      <c r="T17" s="4">
        <v>6652</v>
      </c>
      <c r="U17" s="4">
        <v>96.423331000000005</v>
      </c>
      <c r="V17" s="4">
        <v>0</v>
      </c>
      <c r="W17" s="4">
        <v>0</v>
      </c>
      <c r="X17" s="4">
        <v>0</v>
      </c>
      <c r="Y17" s="4">
        <v>0</v>
      </c>
      <c r="Z17" s="4">
        <v>0</v>
      </c>
      <c r="AA17" s="4">
        <v>0</v>
      </c>
      <c r="AB17" s="4">
        <v>0</v>
      </c>
      <c r="AC17" s="4">
        <v>0</v>
      </c>
      <c r="AD17" s="4">
        <v>0</v>
      </c>
      <c r="AE17" s="4">
        <v>0</v>
      </c>
      <c r="AF17" s="19">
        <f t="shared" si="1"/>
        <v>1096557.7</v>
      </c>
      <c r="AG17" s="19">
        <f t="shared" si="2"/>
        <v>113.12739155615697</v>
      </c>
      <c r="AI17" s="78">
        <v>42084</v>
      </c>
      <c r="AJ17" s="78">
        <v>42080</v>
      </c>
      <c r="AK17" s="3">
        <v>12</v>
      </c>
      <c r="AL17" s="4">
        <v>92123</v>
      </c>
      <c r="AM17" s="4">
        <v>961842.5</v>
      </c>
      <c r="AN17" s="4">
        <v>92135</v>
      </c>
      <c r="AO17" s="4">
        <v>11774</v>
      </c>
      <c r="AP17" s="4">
        <v>0</v>
      </c>
      <c r="AQ17" s="4">
        <v>0</v>
      </c>
      <c r="AR17" s="4">
        <v>0</v>
      </c>
      <c r="AS17" s="4">
        <v>0</v>
      </c>
      <c r="AT17" s="4">
        <v>0</v>
      </c>
      <c r="AU17" s="19">
        <v>1157874.5</v>
      </c>
      <c r="AV17" s="4">
        <v>65681</v>
      </c>
      <c r="AW17" s="4">
        <v>72.082352</v>
      </c>
      <c r="AX17" s="4">
        <v>790519.9</v>
      </c>
      <c r="AY17" s="4">
        <v>96.804253000000003</v>
      </c>
      <c r="AZ17" s="4">
        <v>82122</v>
      </c>
      <c r="BA17" s="4">
        <v>126.899064</v>
      </c>
      <c r="BB17" s="4">
        <v>7014</v>
      </c>
      <c r="BC17" s="4">
        <v>62.507413</v>
      </c>
      <c r="BD17" s="4">
        <v>0</v>
      </c>
      <c r="BE17" s="4">
        <v>0</v>
      </c>
      <c r="BF17" s="4">
        <v>0</v>
      </c>
      <c r="BG17" s="4">
        <v>0</v>
      </c>
      <c r="BH17" s="4">
        <v>0</v>
      </c>
      <c r="BI17" s="4">
        <v>0</v>
      </c>
      <c r="BJ17" s="4">
        <v>0</v>
      </c>
      <c r="BK17" s="4">
        <v>0</v>
      </c>
      <c r="BL17" s="4">
        <v>0</v>
      </c>
      <c r="BM17" s="4">
        <v>0</v>
      </c>
      <c r="BN17" s="19">
        <v>945336.9</v>
      </c>
      <c r="BO17" s="19">
        <v>97.446488433315892</v>
      </c>
    </row>
    <row r="18" spans="1:67" ht="20" customHeight="1" x14ac:dyDescent="0.15">
      <c r="A18" s="78">
        <v>42455</v>
      </c>
      <c r="B18" s="78"/>
      <c r="C18" s="3">
        <v>12</v>
      </c>
      <c r="D18" s="4">
        <v>0</v>
      </c>
      <c r="E18" s="4">
        <v>0</v>
      </c>
      <c r="F18" s="4">
        <v>0</v>
      </c>
      <c r="G18" s="4">
        <v>0</v>
      </c>
      <c r="H18" s="4">
        <v>0</v>
      </c>
      <c r="I18" s="4">
        <v>0</v>
      </c>
      <c r="J18" s="4">
        <v>0</v>
      </c>
      <c r="K18" s="4">
        <v>0</v>
      </c>
      <c r="L18" s="4">
        <v>0</v>
      </c>
      <c r="M18" s="19">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19">
        <v>0</v>
      </c>
      <c r="AG18" s="19">
        <v>0</v>
      </c>
      <c r="AI18" s="78">
        <v>42091</v>
      </c>
      <c r="AJ18" s="78">
        <v>42087</v>
      </c>
      <c r="AK18" s="3">
        <v>13</v>
      </c>
      <c r="AL18" s="4">
        <v>86619.5</v>
      </c>
      <c r="AM18" s="4">
        <v>985772.3</v>
      </c>
      <c r="AN18" s="4">
        <v>88927</v>
      </c>
      <c r="AO18" s="4">
        <v>15909</v>
      </c>
      <c r="AP18" s="4">
        <v>0</v>
      </c>
      <c r="AQ18" s="4">
        <v>0</v>
      </c>
      <c r="AR18" s="4">
        <v>0</v>
      </c>
      <c r="AS18" s="4">
        <v>0</v>
      </c>
      <c r="AT18" s="4">
        <v>0</v>
      </c>
      <c r="AU18" s="19">
        <v>1177227.8</v>
      </c>
      <c r="AV18" s="4">
        <v>47632</v>
      </c>
      <c r="AW18" s="4">
        <v>72.033674000000005</v>
      </c>
      <c r="AX18" s="4">
        <v>858743.7</v>
      </c>
      <c r="AY18" s="4">
        <v>99.715171999999995</v>
      </c>
      <c r="AZ18" s="4">
        <v>76205</v>
      </c>
      <c r="BA18" s="4">
        <v>132.59569500000001</v>
      </c>
      <c r="BB18" s="4">
        <v>7492</v>
      </c>
      <c r="BC18" s="4">
        <v>58.683128000000004</v>
      </c>
      <c r="BD18" s="4">
        <v>0</v>
      </c>
      <c r="BE18" s="4">
        <v>0</v>
      </c>
      <c r="BF18" s="4">
        <v>0</v>
      </c>
      <c r="BG18" s="4">
        <v>0</v>
      </c>
      <c r="BH18" s="4">
        <v>0</v>
      </c>
      <c r="BI18" s="4">
        <v>0</v>
      </c>
      <c r="BJ18" s="4">
        <v>0</v>
      </c>
      <c r="BK18" s="4">
        <v>0</v>
      </c>
      <c r="BL18" s="4">
        <v>0</v>
      </c>
      <c r="BM18" s="4">
        <v>0</v>
      </c>
      <c r="BN18" s="19">
        <v>990072.7</v>
      </c>
      <c r="BO18" s="19">
        <v>100.60371591079665</v>
      </c>
    </row>
    <row r="19" spans="1:67" ht="20" customHeight="1" x14ac:dyDescent="0.15">
      <c r="A19" s="78">
        <v>42462</v>
      </c>
      <c r="B19" s="78">
        <v>42458</v>
      </c>
      <c r="C19" s="11">
        <v>13</v>
      </c>
      <c r="D19" s="4">
        <v>77162</v>
      </c>
      <c r="E19" s="4">
        <v>874769.2</v>
      </c>
      <c r="F19" s="4">
        <v>137787.75</v>
      </c>
      <c r="G19" s="4">
        <v>12720</v>
      </c>
      <c r="H19" s="4">
        <v>0</v>
      </c>
      <c r="I19" s="4">
        <v>0</v>
      </c>
      <c r="J19" s="4">
        <v>0</v>
      </c>
      <c r="K19" s="4">
        <v>0</v>
      </c>
      <c r="L19" s="4">
        <v>0</v>
      </c>
      <c r="M19" s="19">
        <f t="shared" si="0"/>
        <v>1102438.95</v>
      </c>
      <c r="N19" s="4">
        <v>58539</v>
      </c>
      <c r="O19" s="4">
        <v>87.385536999999999</v>
      </c>
      <c r="P19" s="4">
        <v>815813.3</v>
      </c>
      <c r="Q19" s="4">
        <v>118.20854300000001</v>
      </c>
      <c r="R19" s="4">
        <v>117917</v>
      </c>
      <c r="S19" s="4">
        <v>133.71612200000001</v>
      </c>
      <c r="T19" s="4">
        <v>6248</v>
      </c>
      <c r="U19" s="4">
        <v>95.279128999999998</v>
      </c>
      <c r="V19" s="4">
        <v>0</v>
      </c>
      <c r="W19" s="4">
        <v>0</v>
      </c>
      <c r="X19" s="4">
        <v>0</v>
      </c>
      <c r="Y19" s="4">
        <v>0</v>
      </c>
      <c r="Z19" s="4">
        <v>0</v>
      </c>
      <c r="AA19" s="4">
        <v>0</v>
      </c>
      <c r="AB19" s="4">
        <v>0</v>
      </c>
      <c r="AC19" s="4">
        <v>0</v>
      </c>
      <c r="AD19" s="4">
        <v>0</v>
      </c>
      <c r="AE19" s="4">
        <v>0</v>
      </c>
      <c r="AF19" s="19">
        <f t="shared" ref="AF19:AF57" si="3">N19+P19+R19+T19+X19+Z19+AB19+AD19</f>
        <v>998517.3</v>
      </c>
      <c r="AG19" s="19">
        <f t="shared" si="2"/>
        <v>118.08936255719445</v>
      </c>
      <c r="AI19" s="78">
        <v>42098</v>
      </c>
      <c r="AJ19" s="78"/>
      <c r="AK19" s="11">
        <v>14</v>
      </c>
      <c r="AL19" s="4">
        <v>0</v>
      </c>
      <c r="AM19" s="4">
        <v>0</v>
      </c>
      <c r="AN19" s="4">
        <v>0</v>
      </c>
      <c r="AO19" s="4">
        <v>0</v>
      </c>
      <c r="AP19" s="4">
        <v>0</v>
      </c>
      <c r="AQ19" s="4">
        <v>0</v>
      </c>
      <c r="AR19" s="4">
        <v>0</v>
      </c>
      <c r="AS19" s="4">
        <v>0</v>
      </c>
      <c r="AT19" s="4">
        <v>0</v>
      </c>
      <c r="AU19" s="19">
        <v>0</v>
      </c>
      <c r="AV19" s="4">
        <v>0</v>
      </c>
      <c r="AW19" s="4">
        <v>0</v>
      </c>
      <c r="AX19" s="4">
        <v>0</v>
      </c>
      <c r="AY19" s="4">
        <v>0</v>
      </c>
      <c r="AZ19" s="4">
        <v>0</v>
      </c>
      <c r="BA19" s="4">
        <v>0</v>
      </c>
      <c r="BB19" s="4">
        <v>0</v>
      </c>
      <c r="BC19" s="4">
        <v>0</v>
      </c>
      <c r="BD19" s="4">
        <v>0</v>
      </c>
      <c r="BE19" s="4">
        <v>0</v>
      </c>
      <c r="BF19" s="4">
        <v>0</v>
      </c>
      <c r="BG19" s="4">
        <v>0</v>
      </c>
      <c r="BH19" s="4">
        <v>0</v>
      </c>
      <c r="BI19" s="4">
        <v>0</v>
      </c>
      <c r="BJ19" s="4">
        <v>0</v>
      </c>
      <c r="BK19" s="4">
        <v>0</v>
      </c>
      <c r="BL19" s="4">
        <v>0</v>
      </c>
      <c r="BM19" s="4">
        <v>0</v>
      </c>
      <c r="BN19" s="19">
        <v>0</v>
      </c>
      <c r="BO19" s="19">
        <v>0</v>
      </c>
    </row>
    <row r="20" spans="1:67" ht="20" customHeight="1" x14ac:dyDescent="0.15">
      <c r="A20" s="78">
        <v>42469</v>
      </c>
      <c r="B20" s="78">
        <v>42465</v>
      </c>
      <c r="C20" s="11">
        <v>14</v>
      </c>
      <c r="D20" s="4">
        <v>70843</v>
      </c>
      <c r="E20" s="4">
        <v>788851.19999999995</v>
      </c>
      <c r="F20" s="4">
        <v>72928.75</v>
      </c>
      <c r="G20" s="4">
        <v>12924</v>
      </c>
      <c r="H20" s="4">
        <v>0</v>
      </c>
      <c r="I20" s="4">
        <v>0</v>
      </c>
      <c r="J20" s="4">
        <v>0</v>
      </c>
      <c r="K20" s="4">
        <v>0</v>
      </c>
      <c r="L20" s="4">
        <v>0</v>
      </c>
      <c r="M20" s="19">
        <f t="shared" si="0"/>
        <v>945546.95</v>
      </c>
      <c r="N20" s="4">
        <v>48783</v>
      </c>
      <c r="O20" s="4">
        <v>90.690792999999999</v>
      </c>
      <c r="P20" s="4">
        <v>685328.9</v>
      </c>
      <c r="Q20" s="4">
        <v>117.57368099999999</v>
      </c>
      <c r="R20" s="4">
        <v>62067.75</v>
      </c>
      <c r="S20" s="4">
        <v>151.562679</v>
      </c>
      <c r="T20" s="4">
        <v>3132</v>
      </c>
      <c r="U20" s="4">
        <v>86.193167000000003</v>
      </c>
      <c r="V20" s="4">
        <v>0</v>
      </c>
      <c r="W20" s="4">
        <v>0</v>
      </c>
      <c r="X20" s="4">
        <v>0</v>
      </c>
      <c r="Y20" s="4">
        <v>0</v>
      </c>
      <c r="Z20" s="4">
        <v>0</v>
      </c>
      <c r="AA20" s="4">
        <v>0</v>
      </c>
      <c r="AB20" s="4">
        <v>0</v>
      </c>
      <c r="AC20" s="4">
        <v>0</v>
      </c>
      <c r="AD20" s="4">
        <v>0</v>
      </c>
      <c r="AE20" s="4">
        <v>0</v>
      </c>
      <c r="AF20" s="19">
        <f t="shared" si="3"/>
        <v>799311.65</v>
      </c>
      <c r="AG20" s="19">
        <f t="shared" si="2"/>
        <v>118.44932060247858</v>
      </c>
      <c r="AI20" s="78">
        <v>42105</v>
      </c>
      <c r="AJ20" s="78">
        <v>42101</v>
      </c>
      <c r="AK20" s="11">
        <v>15</v>
      </c>
      <c r="AL20" s="4">
        <v>72513</v>
      </c>
      <c r="AM20" s="4">
        <v>1006330.8</v>
      </c>
      <c r="AN20" s="4">
        <v>85451</v>
      </c>
      <c r="AO20" s="4">
        <v>7167</v>
      </c>
      <c r="AP20" s="4">
        <v>0</v>
      </c>
      <c r="AQ20" s="4">
        <v>0</v>
      </c>
      <c r="AR20" s="4">
        <v>0</v>
      </c>
      <c r="AS20" s="4">
        <v>0</v>
      </c>
      <c r="AT20" s="4">
        <v>0</v>
      </c>
      <c r="AU20" s="19">
        <v>1171461.8</v>
      </c>
      <c r="AV20" s="4">
        <v>50560</v>
      </c>
      <c r="AW20" s="4">
        <v>71.117761000000002</v>
      </c>
      <c r="AX20" s="4">
        <v>916183.6</v>
      </c>
      <c r="AY20" s="4">
        <v>101.71651300000001</v>
      </c>
      <c r="AZ20" s="4">
        <v>65260</v>
      </c>
      <c r="BA20" s="4">
        <v>144.361063</v>
      </c>
      <c r="BB20" s="4">
        <v>392</v>
      </c>
      <c r="BC20" s="4">
        <v>85</v>
      </c>
      <c r="BD20" s="4">
        <v>0</v>
      </c>
      <c r="BE20" s="4">
        <v>0</v>
      </c>
      <c r="BF20" s="4">
        <v>0</v>
      </c>
      <c r="BG20" s="4">
        <v>0</v>
      </c>
      <c r="BH20" s="4">
        <v>0</v>
      </c>
      <c r="BI20" s="4">
        <v>0</v>
      </c>
      <c r="BJ20" s="4">
        <v>0</v>
      </c>
      <c r="BK20" s="4">
        <v>0</v>
      </c>
      <c r="BL20" s="4">
        <v>0</v>
      </c>
      <c r="BM20" s="4">
        <v>0</v>
      </c>
      <c r="BN20" s="19">
        <v>1032395.6</v>
      </c>
      <c r="BO20" s="19">
        <v>102.90729447832477</v>
      </c>
    </row>
    <row r="21" spans="1:67" ht="20" customHeight="1" x14ac:dyDescent="0.15">
      <c r="A21" s="78">
        <v>42476</v>
      </c>
      <c r="B21" s="78">
        <v>42472</v>
      </c>
      <c r="C21" s="11">
        <v>15</v>
      </c>
      <c r="D21" s="4">
        <v>91914</v>
      </c>
      <c r="E21" s="4">
        <v>1068666.3</v>
      </c>
      <c r="F21" s="4">
        <v>122651</v>
      </c>
      <c r="G21" s="4">
        <v>16523</v>
      </c>
      <c r="H21" s="4">
        <v>0</v>
      </c>
      <c r="I21" s="4">
        <v>0</v>
      </c>
      <c r="J21" s="4">
        <v>0</v>
      </c>
      <c r="K21" s="4">
        <v>0</v>
      </c>
      <c r="L21" s="4">
        <v>0</v>
      </c>
      <c r="M21" s="19">
        <f t="shared" si="0"/>
        <v>1299754.3</v>
      </c>
      <c r="N21" s="4">
        <v>61998</v>
      </c>
      <c r="O21" s="4">
        <v>88.310816000000003</v>
      </c>
      <c r="P21" s="4">
        <v>957891.4</v>
      </c>
      <c r="Q21" s="4">
        <v>114.845412</v>
      </c>
      <c r="R21" s="4">
        <v>109040</v>
      </c>
      <c r="S21" s="4">
        <v>149.48527999999999</v>
      </c>
      <c r="T21" s="4">
        <v>14539</v>
      </c>
      <c r="U21" s="4">
        <v>86.671435000000002</v>
      </c>
      <c r="V21" s="4">
        <v>0</v>
      </c>
      <c r="W21" s="4">
        <v>0</v>
      </c>
      <c r="X21" s="4">
        <v>0</v>
      </c>
      <c r="Y21" s="4">
        <v>0</v>
      </c>
      <c r="Z21" s="4">
        <v>0</v>
      </c>
      <c r="AA21" s="4">
        <v>0</v>
      </c>
      <c r="AB21" s="4">
        <v>0</v>
      </c>
      <c r="AC21" s="4">
        <v>0</v>
      </c>
      <c r="AD21" s="4">
        <v>0</v>
      </c>
      <c r="AE21" s="4">
        <v>0</v>
      </c>
      <c r="AF21" s="19">
        <f t="shared" si="3"/>
        <v>1143468.3999999999</v>
      </c>
      <c r="AG21" s="19">
        <f t="shared" si="2"/>
        <v>116.35172198837311</v>
      </c>
      <c r="AI21" s="78">
        <v>42112</v>
      </c>
      <c r="AJ21" s="78">
        <v>42108</v>
      </c>
      <c r="AK21" s="11">
        <v>16</v>
      </c>
      <c r="AL21" s="4">
        <v>83082.5</v>
      </c>
      <c r="AM21" s="4">
        <v>1029267.6</v>
      </c>
      <c r="AN21" s="4">
        <v>98238.5</v>
      </c>
      <c r="AO21" s="4">
        <v>18434.5</v>
      </c>
      <c r="AP21" s="4">
        <v>0</v>
      </c>
      <c r="AQ21" s="4">
        <v>0</v>
      </c>
      <c r="AR21" s="4">
        <v>0</v>
      </c>
      <c r="AS21" s="4">
        <v>0</v>
      </c>
      <c r="AT21" s="4">
        <v>0</v>
      </c>
      <c r="AU21" s="19">
        <v>1229023.1000000001</v>
      </c>
      <c r="AV21" s="4">
        <v>65737</v>
      </c>
      <c r="AW21" s="4">
        <v>71.024567000000005</v>
      </c>
      <c r="AX21" s="4">
        <v>912626.3</v>
      </c>
      <c r="AY21" s="4">
        <v>103.24408</v>
      </c>
      <c r="AZ21" s="4">
        <v>62036</v>
      </c>
      <c r="BA21" s="4">
        <v>134.59362300000001</v>
      </c>
      <c r="BB21" s="4">
        <v>7318</v>
      </c>
      <c r="BC21" s="4">
        <v>69.494534000000002</v>
      </c>
      <c r="BD21" s="4">
        <v>0</v>
      </c>
      <c r="BE21" s="4">
        <v>0</v>
      </c>
      <c r="BF21" s="4">
        <v>0</v>
      </c>
      <c r="BG21" s="4">
        <v>0</v>
      </c>
      <c r="BH21" s="4">
        <v>0</v>
      </c>
      <c r="BI21" s="4">
        <v>0</v>
      </c>
      <c r="BJ21" s="4">
        <v>0</v>
      </c>
      <c r="BK21" s="4">
        <v>0</v>
      </c>
      <c r="BL21" s="4">
        <v>0</v>
      </c>
      <c r="BM21" s="4">
        <v>0</v>
      </c>
      <c r="BN21" s="19">
        <v>1047717.3</v>
      </c>
      <c r="BO21" s="19">
        <v>102.84302424368003</v>
      </c>
    </row>
    <row r="22" spans="1:67" ht="20" customHeight="1" x14ac:dyDescent="0.15">
      <c r="A22" s="78">
        <v>42483</v>
      </c>
      <c r="B22" s="78">
        <v>42479</v>
      </c>
      <c r="C22" s="11">
        <v>16</v>
      </c>
      <c r="D22" s="4">
        <v>80036</v>
      </c>
      <c r="E22" s="4">
        <v>1052745.8</v>
      </c>
      <c r="F22" s="4">
        <v>136039</v>
      </c>
      <c r="G22" s="4">
        <v>9875</v>
      </c>
      <c r="H22" s="4">
        <v>0</v>
      </c>
      <c r="I22" s="4">
        <v>0</v>
      </c>
      <c r="J22" s="4">
        <v>0</v>
      </c>
      <c r="K22" s="4">
        <v>0</v>
      </c>
      <c r="L22" s="4">
        <v>0</v>
      </c>
      <c r="M22" s="19">
        <f t="shared" si="0"/>
        <v>1278695.8</v>
      </c>
      <c r="N22" s="4">
        <v>61563</v>
      </c>
      <c r="O22" s="4">
        <v>89.894351999999998</v>
      </c>
      <c r="P22" s="4">
        <v>916755.9</v>
      </c>
      <c r="Q22" s="4">
        <v>112.0552</v>
      </c>
      <c r="R22" s="4">
        <v>121169</v>
      </c>
      <c r="S22" s="4">
        <v>147.090757</v>
      </c>
      <c r="T22" s="4">
        <v>8095</v>
      </c>
      <c r="U22" s="4">
        <v>86.784558000000004</v>
      </c>
      <c r="V22" s="4">
        <v>0</v>
      </c>
      <c r="W22" s="4">
        <v>0</v>
      </c>
      <c r="X22" s="4">
        <v>0</v>
      </c>
      <c r="Y22" s="4">
        <v>0</v>
      </c>
      <c r="Z22" s="4">
        <v>0</v>
      </c>
      <c r="AA22" s="4">
        <v>0</v>
      </c>
      <c r="AB22" s="4">
        <v>0</v>
      </c>
      <c r="AC22" s="4">
        <v>0</v>
      </c>
      <c r="AD22" s="4">
        <v>0</v>
      </c>
      <c r="AE22" s="4">
        <v>0</v>
      </c>
      <c r="AF22" s="19">
        <f t="shared" si="3"/>
        <v>1107582.8999999999</v>
      </c>
      <c r="AG22" s="19">
        <f t="shared" si="2"/>
        <v>114.47160537581341</v>
      </c>
      <c r="AI22" s="78">
        <v>42119</v>
      </c>
      <c r="AJ22" s="78">
        <v>42116</v>
      </c>
      <c r="AK22" s="11">
        <v>17</v>
      </c>
      <c r="AL22" s="4">
        <v>104120</v>
      </c>
      <c r="AM22" s="4">
        <v>1372761.4</v>
      </c>
      <c r="AN22" s="4">
        <v>190384</v>
      </c>
      <c r="AO22" s="4">
        <v>7422</v>
      </c>
      <c r="AP22" s="4">
        <v>0</v>
      </c>
      <c r="AQ22" s="4">
        <v>0</v>
      </c>
      <c r="AR22" s="4">
        <v>0</v>
      </c>
      <c r="AS22" s="4">
        <v>0</v>
      </c>
      <c r="AT22" s="4">
        <v>0</v>
      </c>
      <c r="AU22" s="19">
        <v>1674687.4</v>
      </c>
      <c r="AV22" s="4">
        <v>68996</v>
      </c>
      <c r="AW22" s="4">
        <v>73.138326000000006</v>
      </c>
      <c r="AX22" s="4">
        <v>1205105.3</v>
      </c>
      <c r="AY22" s="4">
        <v>99.191001</v>
      </c>
      <c r="AZ22" s="4">
        <v>146843</v>
      </c>
      <c r="BA22" s="4">
        <v>130.714293</v>
      </c>
      <c r="BB22" s="4">
        <v>3175</v>
      </c>
      <c r="BC22" s="4">
        <v>69.870866000000007</v>
      </c>
      <c r="BD22" s="4">
        <v>0</v>
      </c>
      <c r="BE22" s="4">
        <v>0</v>
      </c>
      <c r="BF22" s="4">
        <v>0</v>
      </c>
      <c r="BG22" s="4">
        <v>0</v>
      </c>
      <c r="BH22" s="4">
        <v>0</v>
      </c>
      <c r="BI22" s="4">
        <v>0</v>
      </c>
      <c r="BJ22" s="4">
        <v>0</v>
      </c>
      <c r="BK22" s="4">
        <v>0</v>
      </c>
      <c r="BL22" s="4">
        <v>0</v>
      </c>
      <c r="BM22" s="4">
        <v>0</v>
      </c>
      <c r="BN22" s="19">
        <v>1424119.3</v>
      </c>
      <c r="BO22" s="19">
        <v>101.11384059232279</v>
      </c>
    </row>
    <row r="23" spans="1:67" ht="20" customHeight="1" x14ac:dyDescent="0.15">
      <c r="A23" s="78">
        <v>42490</v>
      </c>
      <c r="B23" s="78">
        <v>42486</v>
      </c>
      <c r="C23" s="11">
        <v>17</v>
      </c>
      <c r="D23" s="4">
        <v>75309</v>
      </c>
      <c r="E23" s="4">
        <v>1079749.2</v>
      </c>
      <c r="F23" s="4">
        <v>137425</v>
      </c>
      <c r="G23" s="4">
        <v>10997</v>
      </c>
      <c r="H23" s="4">
        <v>0</v>
      </c>
      <c r="I23" s="4">
        <v>0</v>
      </c>
      <c r="J23" s="4">
        <v>0</v>
      </c>
      <c r="K23" s="4">
        <v>0</v>
      </c>
      <c r="L23" s="4">
        <v>0</v>
      </c>
      <c r="M23" s="19">
        <f t="shared" si="0"/>
        <v>1303480.2</v>
      </c>
      <c r="N23" s="4">
        <v>58148</v>
      </c>
      <c r="O23" s="4">
        <v>90.058522999999994</v>
      </c>
      <c r="P23" s="4">
        <v>981140.7</v>
      </c>
      <c r="Q23" s="4">
        <v>111.33711700000001</v>
      </c>
      <c r="R23" s="4">
        <v>104288</v>
      </c>
      <c r="S23" s="4">
        <v>145.276004</v>
      </c>
      <c r="T23" s="4">
        <v>10190</v>
      </c>
      <c r="U23" s="4">
        <v>92.070460999999995</v>
      </c>
      <c r="V23" s="4">
        <v>0</v>
      </c>
      <c r="W23" s="4">
        <v>0</v>
      </c>
      <c r="X23" s="4">
        <v>0</v>
      </c>
      <c r="Y23" s="4">
        <v>0</v>
      </c>
      <c r="Z23" s="4">
        <v>0</v>
      </c>
      <c r="AA23" s="4">
        <v>0</v>
      </c>
      <c r="AB23" s="4">
        <v>0</v>
      </c>
      <c r="AC23" s="4">
        <v>0</v>
      </c>
      <c r="AD23" s="4">
        <v>0</v>
      </c>
      <c r="AE23" s="4">
        <v>0</v>
      </c>
      <c r="AF23" s="19">
        <f t="shared" si="3"/>
        <v>1153766.7</v>
      </c>
      <c r="AG23" s="19">
        <f t="shared" si="2"/>
        <v>113.16225525273688</v>
      </c>
      <c r="AI23" s="78">
        <v>42126</v>
      </c>
      <c r="AJ23" s="78">
        <v>42123</v>
      </c>
      <c r="AK23" s="11">
        <v>18</v>
      </c>
      <c r="AL23" s="4">
        <v>122280</v>
      </c>
      <c r="AM23" s="4">
        <v>1373975.4</v>
      </c>
      <c r="AN23" s="4">
        <v>118367</v>
      </c>
      <c r="AO23" s="4">
        <v>21958</v>
      </c>
      <c r="AP23" s="4">
        <v>0</v>
      </c>
      <c r="AQ23" s="4">
        <v>0</v>
      </c>
      <c r="AR23" s="4">
        <v>0</v>
      </c>
      <c r="AS23" s="4">
        <v>0</v>
      </c>
      <c r="AT23" s="4">
        <v>0</v>
      </c>
      <c r="AU23" s="19">
        <v>1636580.4</v>
      </c>
      <c r="AV23" s="4">
        <v>83342.5</v>
      </c>
      <c r="AW23" s="4">
        <v>69.705017999999995</v>
      </c>
      <c r="AX23" s="4">
        <v>1054451.3</v>
      </c>
      <c r="AY23" s="4">
        <v>97.079328000000004</v>
      </c>
      <c r="AZ23" s="4">
        <v>86309</v>
      </c>
      <c r="BA23" s="4">
        <v>139.21537699999999</v>
      </c>
      <c r="BB23" s="4">
        <v>12636</v>
      </c>
      <c r="BC23" s="4">
        <v>66.139600999999999</v>
      </c>
      <c r="BD23" s="4">
        <v>0</v>
      </c>
      <c r="BE23" s="4">
        <v>0</v>
      </c>
      <c r="BF23" s="4">
        <v>0</v>
      </c>
      <c r="BG23" s="4">
        <v>0</v>
      </c>
      <c r="BH23" s="4">
        <v>0</v>
      </c>
      <c r="BI23" s="4">
        <v>0</v>
      </c>
      <c r="BJ23" s="4">
        <v>0</v>
      </c>
      <c r="BK23" s="4">
        <v>0</v>
      </c>
      <c r="BL23" s="4">
        <v>0</v>
      </c>
      <c r="BM23" s="4">
        <v>0</v>
      </c>
      <c r="BN23" s="19">
        <v>1236738.8</v>
      </c>
      <c r="BO23" s="19">
        <v>97.859058070402909</v>
      </c>
    </row>
    <row r="24" spans="1:67" ht="20" customHeight="1" x14ac:dyDescent="0.15">
      <c r="A24" s="78">
        <v>42497</v>
      </c>
      <c r="B24" s="78">
        <v>42463</v>
      </c>
      <c r="C24" s="11">
        <v>18</v>
      </c>
      <c r="D24" s="4">
        <v>55202</v>
      </c>
      <c r="E24" s="4">
        <v>946747.2</v>
      </c>
      <c r="F24" s="4">
        <v>105786</v>
      </c>
      <c r="G24" s="4">
        <v>8725</v>
      </c>
      <c r="H24" s="4">
        <v>0</v>
      </c>
      <c r="I24" s="4">
        <v>0</v>
      </c>
      <c r="J24" s="4">
        <v>0</v>
      </c>
      <c r="K24" s="4">
        <v>0</v>
      </c>
      <c r="L24" s="4">
        <v>0</v>
      </c>
      <c r="M24" s="19">
        <f t="shared" si="0"/>
        <v>1116460.2</v>
      </c>
      <c r="N24" s="4">
        <v>45658</v>
      </c>
      <c r="O24" s="4">
        <v>88.687875000000005</v>
      </c>
      <c r="P24" s="4">
        <v>877765.5</v>
      </c>
      <c r="Q24" s="4">
        <v>113.770139</v>
      </c>
      <c r="R24" s="4">
        <v>86737</v>
      </c>
      <c r="S24" s="4">
        <v>145.406193</v>
      </c>
      <c r="T24" s="4">
        <v>6645</v>
      </c>
      <c r="U24" s="4">
        <v>87.725357000000002</v>
      </c>
      <c r="V24" s="4">
        <v>0</v>
      </c>
      <c r="W24" s="4">
        <v>0</v>
      </c>
      <c r="X24" s="4">
        <v>0</v>
      </c>
      <c r="Y24" s="4">
        <v>0</v>
      </c>
      <c r="Z24" s="4">
        <v>0</v>
      </c>
      <c r="AA24" s="4">
        <v>0</v>
      </c>
      <c r="AB24" s="4">
        <v>0</v>
      </c>
      <c r="AC24" s="4">
        <v>0</v>
      </c>
      <c r="AD24" s="4">
        <v>0</v>
      </c>
      <c r="AE24" s="4">
        <v>0</v>
      </c>
      <c r="AF24" s="19">
        <f t="shared" si="3"/>
        <v>1016805.5</v>
      </c>
      <c r="AG24" s="19">
        <f t="shared" si="2"/>
        <v>115.17231751860163</v>
      </c>
      <c r="AI24" s="78">
        <v>42133</v>
      </c>
      <c r="AJ24" s="78">
        <v>42129</v>
      </c>
      <c r="AK24" s="11">
        <v>19</v>
      </c>
      <c r="AL24" s="4">
        <v>87584</v>
      </c>
      <c r="AM24" s="4">
        <v>1303945.1000000001</v>
      </c>
      <c r="AN24" s="4">
        <v>169831</v>
      </c>
      <c r="AO24" s="4">
        <v>14426</v>
      </c>
      <c r="AP24" s="4">
        <v>0</v>
      </c>
      <c r="AQ24" s="4">
        <v>0</v>
      </c>
      <c r="AR24" s="4">
        <v>0</v>
      </c>
      <c r="AS24" s="4">
        <v>0</v>
      </c>
      <c r="AT24" s="4">
        <v>0</v>
      </c>
      <c r="AU24" s="19">
        <v>1575786.1</v>
      </c>
      <c r="AV24" s="4">
        <v>45492</v>
      </c>
      <c r="AW24" s="4">
        <v>68.300974999999994</v>
      </c>
      <c r="AX24" s="4">
        <v>975575.1</v>
      </c>
      <c r="AY24" s="4">
        <v>93.523236999999995</v>
      </c>
      <c r="AZ24" s="4">
        <v>128771</v>
      </c>
      <c r="BA24" s="4">
        <v>129.90980099999999</v>
      </c>
      <c r="BB24" s="4">
        <v>5989</v>
      </c>
      <c r="BC24" s="4">
        <v>71.649857999999995</v>
      </c>
      <c r="BD24" s="4">
        <v>0</v>
      </c>
      <c r="BE24" s="4">
        <v>0</v>
      </c>
      <c r="BF24" s="4">
        <v>0</v>
      </c>
      <c r="BG24" s="4">
        <v>0</v>
      </c>
      <c r="BH24" s="4">
        <v>0</v>
      </c>
      <c r="BI24" s="4">
        <v>0</v>
      </c>
      <c r="BJ24" s="4">
        <v>0</v>
      </c>
      <c r="BK24" s="4">
        <v>0</v>
      </c>
      <c r="BL24" s="4">
        <v>0</v>
      </c>
      <c r="BM24" s="4">
        <v>0</v>
      </c>
      <c r="BN24" s="19">
        <v>1155827.1000000001</v>
      </c>
      <c r="BO24" s="19">
        <v>96.471016493238182</v>
      </c>
    </row>
    <row r="25" spans="1:67" ht="20" customHeight="1" x14ac:dyDescent="0.15">
      <c r="A25" s="78">
        <v>42504</v>
      </c>
      <c r="B25" s="78">
        <v>42500</v>
      </c>
      <c r="C25" s="11">
        <v>19</v>
      </c>
      <c r="D25" s="4">
        <v>60009</v>
      </c>
      <c r="E25" s="4">
        <v>969002.7</v>
      </c>
      <c r="F25" s="4">
        <v>111700</v>
      </c>
      <c r="G25" s="4">
        <v>10827</v>
      </c>
      <c r="H25" s="4">
        <v>0</v>
      </c>
      <c r="I25" s="4">
        <v>0</v>
      </c>
      <c r="J25" s="4">
        <v>0</v>
      </c>
      <c r="K25" s="4">
        <v>0</v>
      </c>
      <c r="L25" s="4">
        <v>0</v>
      </c>
      <c r="M25" s="19">
        <f t="shared" si="0"/>
        <v>1151538.7</v>
      </c>
      <c r="N25" s="4">
        <v>48935</v>
      </c>
      <c r="O25" s="4">
        <v>90.740838999999994</v>
      </c>
      <c r="P25" s="4">
        <v>908275.8</v>
      </c>
      <c r="Q25" s="4">
        <v>116.87994399999999</v>
      </c>
      <c r="R25" s="4">
        <v>86051</v>
      </c>
      <c r="S25" s="4">
        <v>152.13055</v>
      </c>
      <c r="T25" s="4">
        <v>10581</v>
      </c>
      <c r="U25" s="4">
        <v>92.865134999999995</v>
      </c>
      <c r="V25" s="4">
        <v>0</v>
      </c>
      <c r="W25" s="4">
        <v>0</v>
      </c>
      <c r="X25" s="4">
        <v>0</v>
      </c>
      <c r="Y25" s="4">
        <v>0</v>
      </c>
      <c r="Z25" s="4">
        <v>0</v>
      </c>
      <c r="AA25" s="4">
        <v>0</v>
      </c>
      <c r="AB25" s="4">
        <v>0</v>
      </c>
      <c r="AC25" s="4">
        <v>0</v>
      </c>
      <c r="AD25" s="4">
        <v>0</v>
      </c>
      <c r="AE25" s="4">
        <v>0</v>
      </c>
      <c r="AF25" s="19">
        <f t="shared" si="3"/>
        <v>1053842.8</v>
      </c>
      <c r="AG25" s="19">
        <f t="shared" si="2"/>
        <v>118.3034315445389</v>
      </c>
      <c r="AI25" s="78">
        <v>42140</v>
      </c>
      <c r="AJ25" s="78">
        <v>42136</v>
      </c>
      <c r="AK25" s="11">
        <v>20</v>
      </c>
      <c r="AL25" s="4">
        <v>79064.5</v>
      </c>
      <c r="AM25" s="4">
        <v>1401451</v>
      </c>
      <c r="AN25" s="4">
        <v>133751</v>
      </c>
      <c r="AO25" s="4">
        <v>17444</v>
      </c>
      <c r="AP25" s="4">
        <v>0</v>
      </c>
      <c r="AQ25" s="4">
        <v>0</v>
      </c>
      <c r="AR25" s="4">
        <v>0</v>
      </c>
      <c r="AS25" s="4">
        <v>0</v>
      </c>
      <c r="AT25" s="4">
        <v>0</v>
      </c>
      <c r="AU25" s="19">
        <v>1631710.5</v>
      </c>
      <c r="AV25" s="4">
        <v>49658</v>
      </c>
      <c r="AW25" s="4">
        <v>68.962603999999999</v>
      </c>
      <c r="AX25" s="4">
        <v>1128117.3</v>
      </c>
      <c r="AY25" s="4">
        <v>91.914343000000002</v>
      </c>
      <c r="AZ25" s="4">
        <v>105940</v>
      </c>
      <c r="BA25" s="4">
        <v>136.17268200000001</v>
      </c>
      <c r="BB25" s="4">
        <v>3806</v>
      </c>
      <c r="BC25" s="4">
        <v>63.595638000000001</v>
      </c>
      <c r="BD25" s="4">
        <v>0</v>
      </c>
      <c r="BE25" s="4">
        <v>0</v>
      </c>
      <c r="BF25" s="4">
        <v>0</v>
      </c>
      <c r="BG25" s="4">
        <v>0</v>
      </c>
      <c r="BH25" s="4">
        <v>0</v>
      </c>
      <c r="BI25" s="4">
        <v>0</v>
      </c>
      <c r="BJ25" s="4">
        <v>0</v>
      </c>
      <c r="BK25" s="4">
        <v>0</v>
      </c>
      <c r="BL25" s="4">
        <v>0</v>
      </c>
      <c r="BM25" s="4">
        <v>0</v>
      </c>
      <c r="BN25" s="19">
        <v>1287521.3</v>
      </c>
      <c r="BO25" s="19">
        <v>94.587083239068676</v>
      </c>
    </row>
    <row r="26" spans="1:67" ht="20" customHeight="1" x14ac:dyDescent="0.15">
      <c r="A26" s="78">
        <v>42511</v>
      </c>
      <c r="B26" s="78">
        <v>42507</v>
      </c>
      <c r="C26" s="11">
        <v>20</v>
      </c>
      <c r="D26" s="4">
        <v>55949.8</v>
      </c>
      <c r="E26" s="4">
        <v>868364.1</v>
      </c>
      <c r="F26" s="4">
        <v>117884</v>
      </c>
      <c r="G26" s="4">
        <v>11425</v>
      </c>
      <c r="H26" s="4">
        <v>0</v>
      </c>
      <c r="I26" s="4">
        <v>0</v>
      </c>
      <c r="J26" s="4">
        <v>0</v>
      </c>
      <c r="K26" s="4">
        <v>0</v>
      </c>
      <c r="L26" s="4">
        <v>0</v>
      </c>
      <c r="M26" s="19">
        <f t="shared" si="0"/>
        <v>1053622.8999999999</v>
      </c>
      <c r="N26" s="4">
        <v>49564</v>
      </c>
      <c r="O26" s="4">
        <v>90.726029999999994</v>
      </c>
      <c r="P26" s="4">
        <v>780446.4</v>
      </c>
      <c r="Q26" s="4">
        <v>115.47075599999999</v>
      </c>
      <c r="R26" s="4">
        <v>100193</v>
      </c>
      <c r="S26" s="4">
        <v>141.80481599999999</v>
      </c>
      <c r="T26" s="4">
        <v>7027</v>
      </c>
      <c r="U26" s="4">
        <v>85.494521000000006</v>
      </c>
      <c r="V26" s="4">
        <v>0</v>
      </c>
      <c r="W26" s="4">
        <v>0</v>
      </c>
      <c r="X26" s="4">
        <v>0</v>
      </c>
      <c r="Y26" s="4">
        <v>0</v>
      </c>
      <c r="Z26" s="4">
        <v>0</v>
      </c>
      <c r="AA26" s="4">
        <v>0</v>
      </c>
      <c r="AB26" s="4">
        <v>0</v>
      </c>
      <c r="AC26" s="4">
        <v>0</v>
      </c>
      <c r="AD26" s="4">
        <v>0</v>
      </c>
      <c r="AE26" s="4">
        <v>0</v>
      </c>
      <c r="AF26" s="19">
        <f t="shared" si="3"/>
        <v>937230.4</v>
      </c>
      <c r="AG26" s="19">
        <f t="shared" si="2"/>
        <v>116.75261569081989</v>
      </c>
      <c r="AI26" s="78">
        <v>42147</v>
      </c>
      <c r="AJ26" s="78">
        <v>42143</v>
      </c>
      <c r="AK26" s="11">
        <v>21</v>
      </c>
      <c r="AL26" s="4">
        <v>74574.5</v>
      </c>
      <c r="AM26" s="4">
        <v>1208900.8999999999</v>
      </c>
      <c r="AN26" s="4">
        <v>138770</v>
      </c>
      <c r="AO26" s="4">
        <v>14414</v>
      </c>
      <c r="AP26" s="4">
        <v>0</v>
      </c>
      <c r="AQ26" s="4">
        <v>0</v>
      </c>
      <c r="AR26" s="4">
        <v>0</v>
      </c>
      <c r="AS26" s="4">
        <v>0</v>
      </c>
      <c r="AT26" s="4">
        <v>0</v>
      </c>
      <c r="AU26" s="19">
        <v>1436659.4</v>
      </c>
      <c r="AV26" s="4">
        <v>38979.5</v>
      </c>
      <c r="AW26" s="4">
        <v>74.420387000000005</v>
      </c>
      <c r="AX26" s="4">
        <v>996209.4</v>
      </c>
      <c r="AY26" s="4">
        <v>91.734872999999993</v>
      </c>
      <c r="AZ26" s="4">
        <v>103094</v>
      </c>
      <c r="BA26" s="4">
        <v>132.367625</v>
      </c>
      <c r="BB26" s="4">
        <v>3966</v>
      </c>
      <c r="BC26" s="4">
        <v>71.901663999999997</v>
      </c>
      <c r="BD26" s="4">
        <v>0</v>
      </c>
      <c r="BE26" s="4">
        <v>0</v>
      </c>
      <c r="BF26" s="4">
        <v>0</v>
      </c>
      <c r="BG26" s="4">
        <v>0</v>
      </c>
      <c r="BH26" s="4">
        <v>0</v>
      </c>
      <c r="BI26" s="4">
        <v>0</v>
      </c>
      <c r="BJ26" s="4">
        <v>0</v>
      </c>
      <c r="BK26" s="4">
        <v>0</v>
      </c>
      <c r="BL26" s="4">
        <v>0</v>
      </c>
      <c r="BM26" s="4">
        <v>0</v>
      </c>
      <c r="BN26" s="19">
        <v>1142248.8999999999</v>
      </c>
      <c r="BO26" s="19">
        <v>94.742470048906767</v>
      </c>
    </row>
    <row r="27" spans="1:67" ht="20" customHeight="1" x14ac:dyDescent="0.15">
      <c r="A27" s="78">
        <v>42518</v>
      </c>
      <c r="B27" s="78">
        <v>42514</v>
      </c>
      <c r="C27" s="11">
        <v>21</v>
      </c>
      <c r="D27" s="4">
        <v>43815.8</v>
      </c>
      <c r="E27" s="4">
        <v>865922</v>
      </c>
      <c r="F27" s="4">
        <v>146798</v>
      </c>
      <c r="G27" s="4">
        <v>11018</v>
      </c>
      <c r="H27" s="4">
        <v>0</v>
      </c>
      <c r="I27" s="4">
        <v>0</v>
      </c>
      <c r="J27" s="4">
        <v>0</v>
      </c>
      <c r="K27" s="4">
        <v>0</v>
      </c>
      <c r="L27" s="4">
        <v>0</v>
      </c>
      <c r="M27" s="19">
        <f t="shared" si="0"/>
        <v>1067553.8</v>
      </c>
      <c r="N27" s="4">
        <v>33938.800000000003</v>
      </c>
      <c r="O27" s="4">
        <v>93.899607000000003</v>
      </c>
      <c r="P27" s="4">
        <v>739570.4</v>
      </c>
      <c r="Q27" s="4">
        <v>115.20506899999999</v>
      </c>
      <c r="R27" s="4">
        <v>117668</v>
      </c>
      <c r="S27" s="4">
        <v>140.66045099999999</v>
      </c>
      <c r="T27" s="4">
        <v>8246</v>
      </c>
      <c r="U27" s="4">
        <v>89.611204999999998</v>
      </c>
      <c r="V27" s="4">
        <v>0</v>
      </c>
      <c r="W27" s="4">
        <v>0</v>
      </c>
      <c r="X27" s="4">
        <v>0</v>
      </c>
      <c r="Y27" s="4">
        <v>0</v>
      </c>
      <c r="Z27" s="4">
        <v>0</v>
      </c>
      <c r="AA27" s="4">
        <v>0</v>
      </c>
      <c r="AB27" s="4">
        <v>0</v>
      </c>
      <c r="AC27" s="4">
        <v>0</v>
      </c>
      <c r="AD27" s="4">
        <v>0</v>
      </c>
      <c r="AE27" s="4">
        <v>0</v>
      </c>
      <c r="AF27" s="19">
        <f t="shared" si="3"/>
        <v>899423.20000000007</v>
      </c>
      <c r="AG27" s="19">
        <f t="shared" si="2"/>
        <v>117.49670999047743</v>
      </c>
      <c r="AI27" s="78">
        <v>42154</v>
      </c>
      <c r="AJ27" s="78">
        <v>42150</v>
      </c>
      <c r="AK27" s="11">
        <v>22</v>
      </c>
      <c r="AL27" s="4">
        <v>55712</v>
      </c>
      <c r="AM27" s="4">
        <v>1277276.8999999999</v>
      </c>
      <c r="AN27" s="4">
        <v>197297</v>
      </c>
      <c r="AO27" s="4">
        <v>17442.5</v>
      </c>
      <c r="AP27" s="4">
        <v>0</v>
      </c>
      <c r="AQ27" s="4">
        <v>0</v>
      </c>
      <c r="AR27" s="4">
        <v>0</v>
      </c>
      <c r="AS27" s="4">
        <v>0</v>
      </c>
      <c r="AT27" s="4">
        <v>0</v>
      </c>
      <c r="AU27" s="19">
        <v>1547728.4</v>
      </c>
      <c r="AV27" s="4">
        <v>26042</v>
      </c>
      <c r="AW27" s="4">
        <v>70.916442000000004</v>
      </c>
      <c r="AX27" s="4">
        <v>985792.5</v>
      </c>
      <c r="AY27" s="4">
        <v>91.698449999999994</v>
      </c>
      <c r="AZ27" s="4">
        <v>145721</v>
      </c>
      <c r="BA27" s="4">
        <v>129.061576</v>
      </c>
      <c r="BB27" s="4">
        <v>7596.5</v>
      </c>
      <c r="BC27" s="4">
        <v>72.350094999999996</v>
      </c>
      <c r="BD27" s="4">
        <v>0</v>
      </c>
      <c r="BE27" s="4">
        <v>0</v>
      </c>
      <c r="BF27" s="4">
        <v>0</v>
      </c>
      <c r="BG27" s="4">
        <v>0</v>
      </c>
      <c r="BH27" s="4">
        <v>0</v>
      </c>
      <c r="BI27" s="4">
        <v>0</v>
      </c>
      <c r="BJ27" s="4">
        <v>0</v>
      </c>
      <c r="BK27" s="4">
        <v>0</v>
      </c>
      <c r="BL27" s="4">
        <v>0</v>
      </c>
      <c r="BM27" s="4">
        <v>0</v>
      </c>
      <c r="BN27" s="19">
        <v>1165152</v>
      </c>
      <c r="BO27" s="19">
        <v>95.7806703907752</v>
      </c>
    </row>
    <row r="28" spans="1:67" ht="20" customHeight="1" x14ac:dyDescent="0.15">
      <c r="A28" s="78">
        <v>42525</v>
      </c>
      <c r="B28" s="78">
        <v>42521</v>
      </c>
      <c r="C28" s="43">
        <v>22</v>
      </c>
      <c r="D28" s="4">
        <v>50073</v>
      </c>
      <c r="E28" s="4">
        <v>904390.4</v>
      </c>
      <c r="F28" s="4">
        <v>119780</v>
      </c>
      <c r="G28" s="4">
        <v>13216</v>
      </c>
      <c r="H28" s="4">
        <v>0</v>
      </c>
      <c r="I28" s="4">
        <v>0</v>
      </c>
      <c r="J28" s="4">
        <v>0</v>
      </c>
      <c r="K28" s="4">
        <v>0</v>
      </c>
      <c r="L28" s="4">
        <v>0</v>
      </c>
      <c r="M28" s="19">
        <f t="shared" si="0"/>
        <v>1087459.3999999999</v>
      </c>
      <c r="N28" s="4">
        <v>44857</v>
      </c>
      <c r="O28" s="4">
        <v>93.773970000000006</v>
      </c>
      <c r="P28" s="4">
        <v>771517.6</v>
      </c>
      <c r="Q28" s="4">
        <v>112.587735</v>
      </c>
      <c r="R28" s="4">
        <v>104985</v>
      </c>
      <c r="S28" s="4">
        <v>140.37490099999999</v>
      </c>
      <c r="T28" s="4">
        <v>12424</v>
      </c>
      <c r="U28" s="4">
        <v>89.947198</v>
      </c>
      <c r="V28" s="4">
        <v>0</v>
      </c>
      <c r="W28" s="4">
        <v>0</v>
      </c>
      <c r="X28" s="4">
        <v>0</v>
      </c>
      <c r="Y28" s="4">
        <v>0</v>
      </c>
      <c r="Z28" s="4">
        <v>0</v>
      </c>
      <c r="AA28" s="4">
        <v>0</v>
      </c>
      <c r="AB28" s="4">
        <v>0</v>
      </c>
      <c r="AC28" s="4">
        <v>0</v>
      </c>
      <c r="AD28" s="4">
        <v>0</v>
      </c>
      <c r="AE28" s="4">
        <v>0</v>
      </c>
      <c r="AF28" s="19">
        <f t="shared" si="3"/>
        <v>933783.6</v>
      </c>
      <c r="AG28" s="19">
        <f t="shared" si="2"/>
        <v>114.50683117412105</v>
      </c>
      <c r="AI28" s="78">
        <v>42161</v>
      </c>
      <c r="AJ28" s="78">
        <v>42157</v>
      </c>
      <c r="AK28" s="11">
        <v>23</v>
      </c>
      <c r="AL28" s="4">
        <v>65648.5</v>
      </c>
      <c r="AM28" s="4">
        <v>1278331</v>
      </c>
      <c r="AN28" s="4">
        <v>173830.5</v>
      </c>
      <c r="AO28" s="4">
        <v>18378</v>
      </c>
      <c r="AP28" s="4">
        <v>0</v>
      </c>
      <c r="AQ28" s="4">
        <v>0</v>
      </c>
      <c r="AR28" s="4">
        <v>0</v>
      </c>
      <c r="AS28" s="4">
        <v>0</v>
      </c>
      <c r="AT28" s="4">
        <v>0</v>
      </c>
      <c r="AU28" s="19">
        <v>1536188</v>
      </c>
      <c r="AV28" s="4">
        <v>39558.5</v>
      </c>
      <c r="AW28" s="4">
        <v>69.807209</v>
      </c>
      <c r="AX28" s="4">
        <v>1125885.2</v>
      </c>
      <c r="AY28" s="4">
        <v>89.846405000000004</v>
      </c>
      <c r="AZ28" s="4">
        <v>150881.5</v>
      </c>
      <c r="BA28" s="4">
        <v>130.42588699999999</v>
      </c>
      <c r="BB28" s="4">
        <v>15529</v>
      </c>
      <c r="BC28" s="4">
        <v>67.019639999999995</v>
      </c>
      <c r="BD28" s="4">
        <v>0</v>
      </c>
      <c r="BE28" s="4">
        <v>0</v>
      </c>
      <c r="BF28" s="4">
        <v>0</v>
      </c>
      <c r="BG28" s="4">
        <v>0</v>
      </c>
      <c r="BH28" s="4">
        <v>0</v>
      </c>
      <c r="BI28" s="4">
        <v>0</v>
      </c>
      <c r="BJ28" s="4">
        <v>0</v>
      </c>
      <c r="BK28" s="4">
        <v>0</v>
      </c>
      <c r="BL28" s="4">
        <v>0</v>
      </c>
      <c r="BM28" s="4">
        <v>0</v>
      </c>
      <c r="BN28" s="19">
        <v>1331854.2</v>
      </c>
      <c r="BO28" s="19">
        <v>93.582171080650568</v>
      </c>
    </row>
    <row r="29" spans="1:67" ht="20" customHeight="1" x14ac:dyDescent="0.15">
      <c r="A29" s="78">
        <v>42532</v>
      </c>
      <c r="B29" s="78">
        <v>42528</v>
      </c>
      <c r="C29" s="11">
        <v>23</v>
      </c>
      <c r="D29" s="4">
        <v>39267</v>
      </c>
      <c r="E29" s="4">
        <v>863345.2</v>
      </c>
      <c r="F29" s="4">
        <v>133985</v>
      </c>
      <c r="G29" s="4">
        <v>7957</v>
      </c>
      <c r="H29" s="4">
        <v>0</v>
      </c>
      <c r="I29" s="4">
        <v>0</v>
      </c>
      <c r="J29" s="4">
        <v>0</v>
      </c>
      <c r="K29" s="4">
        <v>0</v>
      </c>
      <c r="L29" s="4">
        <v>0</v>
      </c>
      <c r="M29" s="19">
        <f t="shared" si="0"/>
        <v>1044554.2</v>
      </c>
      <c r="N29" s="4">
        <v>36229</v>
      </c>
      <c r="O29" s="4">
        <v>92.805651999999995</v>
      </c>
      <c r="P29" s="4">
        <v>787058.2</v>
      </c>
      <c r="Q29" s="4">
        <v>115.434186</v>
      </c>
      <c r="R29" s="4">
        <v>122499</v>
      </c>
      <c r="S29" s="4">
        <v>149.66874000000001</v>
      </c>
      <c r="T29" s="4">
        <v>7165</v>
      </c>
      <c r="U29" s="4">
        <v>96.203767999999997</v>
      </c>
      <c r="V29" s="4">
        <v>0</v>
      </c>
      <c r="W29" s="4">
        <v>0</v>
      </c>
      <c r="X29" s="4">
        <v>0</v>
      </c>
      <c r="Y29" s="4">
        <v>0</v>
      </c>
      <c r="Z29" s="4">
        <v>0</v>
      </c>
      <c r="AA29" s="4">
        <v>0</v>
      </c>
      <c r="AB29" s="4">
        <v>0</v>
      </c>
      <c r="AC29" s="4">
        <v>0</v>
      </c>
      <c r="AD29" s="4">
        <v>0</v>
      </c>
      <c r="AE29" s="4">
        <v>0</v>
      </c>
      <c r="AF29" s="19">
        <f t="shared" si="3"/>
        <v>952951.2</v>
      </c>
      <c r="AG29" s="19">
        <f t="shared" si="2"/>
        <v>118.83006138920146</v>
      </c>
      <c r="AI29" s="78">
        <v>42168</v>
      </c>
      <c r="AJ29" s="78">
        <v>42164</v>
      </c>
      <c r="AK29" s="11">
        <v>24</v>
      </c>
      <c r="AL29" s="4">
        <v>72209</v>
      </c>
      <c r="AM29" s="4">
        <v>1292843.2</v>
      </c>
      <c r="AN29" s="4">
        <v>182912</v>
      </c>
      <c r="AO29" s="4">
        <v>18329</v>
      </c>
      <c r="AP29" s="4">
        <v>0</v>
      </c>
      <c r="AQ29" s="4">
        <v>0</v>
      </c>
      <c r="AR29" s="4">
        <v>0</v>
      </c>
      <c r="AS29" s="4">
        <v>0</v>
      </c>
      <c r="AT29" s="4">
        <v>0</v>
      </c>
      <c r="AU29" s="19">
        <v>1566293.2</v>
      </c>
      <c r="AV29" s="4">
        <v>58105</v>
      </c>
      <c r="AW29" s="4">
        <v>72.790396000000001</v>
      </c>
      <c r="AX29" s="4">
        <v>1042645.7</v>
      </c>
      <c r="AY29" s="4">
        <v>88.518320000000003</v>
      </c>
      <c r="AZ29" s="4">
        <v>137867</v>
      </c>
      <c r="BA29" s="4">
        <v>134.256246</v>
      </c>
      <c r="BB29" s="4">
        <v>6363</v>
      </c>
      <c r="BC29" s="4">
        <v>65.050447000000005</v>
      </c>
      <c r="BD29" s="4">
        <v>0</v>
      </c>
      <c r="BE29" s="4">
        <v>0</v>
      </c>
      <c r="BF29" s="4">
        <v>0</v>
      </c>
      <c r="BG29" s="4">
        <v>0</v>
      </c>
      <c r="BH29" s="4">
        <v>0</v>
      </c>
      <c r="BI29" s="4">
        <v>0</v>
      </c>
      <c r="BJ29" s="4">
        <v>0</v>
      </c>
      <c r="BK29" s="4">
        <v>0</v>
      </c>
      <c r="BL29" s="4">
        <v>0</v>
      </c>
      <c r="BM29" s="4">
        <v>0</v>
      </c>
      <c r="BN29" s="19">
        <v>1244980.7</v>
      </c>
      <c r="BO29" s="19">
        <v>92.729271658867489</v>
      </c>
    </row>
    <row r="30" spans="1:67" ht="20" customHeight="1" x14ac:dyDescent="0.15">
      <c r="A30" s="78">
        <v>42539</v>
      </c>
      <c r="B30" s="78">
        <v>42535</v>
      </c>
      <c r="C30" s="11">
        <v>24</v>
      </c>
      <c r="D30" s="4">
        <v>60142</v>
      </c>
      <c r="E30" s="4">
        <v>976912.5</v>
      </c>
      <c r="F30" s="4">
        <v>174004</v>
      </c>
      <c r="G30" s="4">
        <v>17072</v>
      </c>
      <c r="H30" s="4">
        <v>0</v>
      </c>
      <c r="I30" s="4">
        <v>0</v>
      </c>
      <c r="J30" s="4">
        <v>0</v>
      </c>
      <c r="K30" s="4">
        <v>0</v>
      </c>
      <c r="L30" s="4">
        <v>0</v>
      </c>
      <c r="M30" s="19">
        <f t="shared" si="0"/>
        <v>1228130.5</v>
      </c>
      <c r="N30" s="4">
        <v>59098</v>
      </c>
      <c r="O30" s="4">
        <v>94.274204999999995</v>
      </c>
      <c r="P30" s="4">
        <v>893763.6</v>
      </c>
      <c r="Q30" s="4">
        <v>114.26338200000001</v>
      </c>
      <c r="R30" s="4">
        <v>145631</v>
      </c>
      <c r="S30" s="4">
        <v>152.06802099999999</v>
      </c>
      <c r="T30" s="4">
        <v>17072</v>
      </c>
      <c r="U30" s="4">
        <v>94.709757999999994</v>
      </c>
      <c r="V30" s="4">
        <v>0</v>
      </c>
      <c r="W30" s="4">
        <v>0</v>
      </c>
      <c r="X30" s="4">
        <v>0</v>
      </c>
      <c r="Y30" s="4">
        <v>0</v>
      </c>
      <c r="Z30" s="4">
        <v>0</v>
      </c>
      <c r="AA30" s="4">
        <v>0</v>
      </c>
      <c r="AB30" s="4">
        <v>0</v>
      </c>
      <c r="AC30" s="4">
        <v>0</v>
      </c>
      <c r="AD30" s="4">
        <v>0</v>
      </c>
      <c r="AE30" s="4">
        <v>0</v>
      </c>
      <c r="AF30" s="19">
        <f t="shared" si="3"/>
        <v>1115564.6000000001</v>
      </c>
      <c r="AG30" s="19">
        <f t="shared" si="2"/>
        <v>117.84039361450891</v>
      </c>
      <c r="AI30" s="78">
        <v>42175</v>
      </c>
      <c r="AJ30" s="78">
        <v>42171</v>
      </c>
      <c r="AK30" s="11">
        <v>25</v>
      </c>
      <c r="AL30" s="4">
        <v>76067</v>
      </c>
      <c r="AM30" s="4">
        <v>1315191.3999999999</v>
      </c>
      <c r="AN30" s="4">
        <v>217290</v>
      </c>
      <c r="AO30" s="4">
        <v>13507</v>
      </c>
      <c r="AP30" s="4">
        <v>0</v>
      </c>
      <c r="AQ30" s="4">
        <v>0</v>
      </c>
      <c r="AR30" s="4">
        <v>0</v>
      </c>
      <c r="AS30" s="4">
        <v>0</v>
      </c>
      <c r="AT30" s="4">
        <v>0</v>
      </c>
      <c r="AU30" s="19">
        <v>1622055.4</v>
      </c>
      <c r="AV30" s="4">
        <v>44659</v>
      </c>
      <c r="AW30" s="4">
        <v>70.509101999999999</v>
      </c>
      <c r="AX30" s="4">
        <v>1036740.6</v>
      </c>
      <c r="AY30" s="4">
        <v>87.695977999999997</v>
      </c>
      <c r="AZ30" s="4">
        <v>148131</v>
      </c>
      <c r="BA30" s="4">
        <v>125.714786</v>
      </c>
      <c r="BB30" s="4">
        <v>8314</v>
      </c>
      <c r="BC30" s="4">
        <v>62.635674000000002</v>
      </c>
      <c r="BD30" s="4">
        <v>0</v>
      </c>
      <c r="BE30" s="4">
        <v>0</v>
      </c>
      <c r="BF30" s="4">
        <v>0</v>
      </c>
      <c r="BG30" s="4">
        <v>0</v>
      </c>
      <c r="BH30" s="4">
        <v>0</v>
      </c>
      <c r="BI30" s="4">
        <v>0</v>
      </c>
      <c r="BJ30" s="4">
        <v>0</v>
      </c>
      <c r="BK30" s="4">
        <v>0</v>
      </c>
      <c r="BL30" s="4">
        <v>0</v>
      </c>
      <c r="BM30" s="4">
        <v>0</v>
      </c>
      <c r="BN30" s="19">
        <v>1237844.6000000001</v>
      </c>
      <c r="BO30" s="19">
        <v>91.45724495152848</v>
      </c>
    </row>
    <row r="31" spans="1:67" ht="20" customHeight="1" x14ac:dyDescent="0.15">
      <c r="A31" s="78">
        <v>42546</v>
      </c>
      <c r="B31" s="78">
        <v>42544</v>
      </c>
      <c r="C31" s="11">
        <v>25</v>
      </c>
      <c r="D31" s="4">
        <v>45818</v>
      </c>
      <c r="E31" s="4">
        <v>1047001.4</v>
      </c>
      <c r="F31" s="4">
        <v>208710</v>
      </c>
      <c r="G31" s="4">
        <v>13527</v>
      </c>
      <c r="H31" s="4">
        <v>0</v>
      </c>
      <c r="I31" s="4">
        <v>0</v>
      </c>
      <c r="J31" s="4">
        <v>0</v>
      </c>
      <c r="K31" s="4">
        <v>0</v>
      </c>
      <c r="L31" s="4">
        <v>0</v>
      </c>
      <c r="M31" s="19">
        <f t="shared" si="0"/>
        <v>1315056.3999999999</v>
      </c>
      <c r="N31" s="4">
        <v>19424</v>
      </c>
      <c r="O31" s="4">
        <v>90.588549999999998</v>
      </c>
      <c r="P31" s="4">
        <v>430323</v>
      </c>
      <c r="Q31" s="4">
        <v>115.247348</v>
      </c>
      <c r="R31" s="4">
        <v>110171</v>
      </c>
      <c r="S31" s="4">
        <v>148.90016399999999</v>
      </c>
      <c r="T31" s="4">
        <v>5322</v>
      </c>
      <c r="U31" s="4">
        <v>93.864148</v>
      </c>
      <c r="V31" s="4">
        <v>0</v>
      </c>
      <c r="W31" s="4">
        <v>0</v>
      </c>
      <c r="X31" s="4">
        <v>0</v>
      </c>
      <c r="Y31" s="4">
        <v>0</v>
      </c>
      <c r="Z31" s="4">
        <v>0</v>
      </c>
      <c r="AA31" s="4">
        <v>0</v>
      </c>
      <c r="AB31" s="4">
        <v>0</v>
      </c>
      <c r="AC31" s="4">
        <v>0</v>
      </c>
      <c r="AD31" s="4">
        <v>0</v>
      </c>
      <c r="AE31" s="4">
        <v>0</v>
      </c>
      <c r="AF31" s="19">
        <f t="shared" si="3"/>
        <v>565240</v>
      </c>
      <c r="AG31" s="19">
        <f t="shared" si="2"/>
        <v>120.7579107853372</v>
      </c>
      <c r="AI31" s="78">
        <v>42182</v>
      </c>
      <c r="AJ31" s="78">
        <v>42178</v>
      </c>
      <c r="AK31" s="11">
        <v>26</v>
      </c>
      <c r="AL31" s="4">
        <v>67983</v>
      </c>
      <c r="AM31" s="4">
        <v>1312168.8999999999</v>
      </c>
      <c r="AN31" s="4">
        <v>200431</v>
      </c>
      <c r="AO31" s="4">
        <v>10075</v>
      </c>
      <c r="AP31" s="4">
        <v>0</v>
      </c>
      <c r="AQ31" s="4">
        <v>0</v>
      </c>
      <c r="AR31" s="4">
        <v>0</v>
      </c>
      <c r="AS31" s="4">
        <v>0</v>
      </c>
      <c r="AT31" s="4">
        <v>0</v>
      </c>
      <c r="AU31" s="19">
        <v>1590657.9</v>
      </c>
      <c r="AV31" s="4">
        <v>49230</v>
      </c>
      <c r="AW31" s="4">
        <v>73.451553000000004</v>
      </c>
      <c r="AX31" s="4">
        <v>1035666.4</v>
      </c>
      <c r="AY31" s="4">
        <v>87.176241000000005</v>
      </c>
      <c r="AZ31" s="4">
        <v>136726</v>
      </c>
      <c r="BA31" s="4">
        <v>131.53276600000001</v>
      </c>
      <c r="BB31" s="4">
        <v>6569</v>
      </c>
      <c r="BC31" s="4">
        <v>64.476327999999995</v>
      </c>
      <c r="BD31" s="4">
        <v>0</v>
      </c>
      <c r="BE31" s="4">
        <v>0</v>
      </c>
      <c r="BF31" s="4">
        <v>0</v>
      </c>
      <c r="BG31" s="4">
        <v>0</v>
      </c>
      <c r="BH31" s="4">
        <v>0</v>
      </c>
      <c r="BI31" s="4">
        <v>0</v>
      </c>
      <c r="BJ31" s="4">
        <v>0</v>
      </c>
      <c r="BK31" s="4">
        <v>0</v>
      </c>
      <c r="BL31" s="4">
        <v>0</v>
      </c>
      <c r="BM31" s="4">
        <v>0</v>
      </c>
      <c r="BN31" s="19">
        <v>1228191.3999999999</v>
      </c>
      <c r="BO31" s="19">
        <v>91.442602186385955</v>
      </c>
    </row>
    <row r="32" spans="1:67" ht="20" customHeight="1" x14ac:dyDescent="0.15">
      <c r="A32" s="78">
        <v>42553</v>
      </c>
      <c r="B32" s="78">
        <v>42549</v>
      </c>
      <c r="C32" s="11">
        <v>26</v>
      </c>
      <c r="D32" s="4">
        <v>64603</v>
      </c>
      <c r="E32" s="4">
        <v>1151429</v>
      </c>
      <c r="F32" s="4">
        <v>202384</v>
      </c>
      <c r="G32" s="4">
        <v>15649</v>
      </c>
      <c r="H32" s="4">
        <v>0</v>
      </c>
      <c r="I32" s="4">
        <v>0</v>
      </c>
      <c r="J32" s="4">
        <v>0</v>
      </c>
      <c r="K32" s="4">
        <v>0</v>
      </c>
      <c r="L32" s="4">
        <v>0</v>
      </c>
      <c r="M32" s="19">
        <f t="shared" si="0"/>
        <v>1434065</v>
      </c>
      <c r="N32" s="4">
        <v>2323</v>
      </c>
      <c r="O32" s="4">
        <v>89.347395000000006</v>
      </c>
      <c r="P32" s="4">
        <v>332056.2</v>
      </c>
      <c r="Q32" s="4">
        <v>114.83372300000001</v>
      </c>
      <c r="R32" s="4">
        <v>2698</v>
      </c>
      <c r="S32" s="4">
        <v>126.453298</v>
      </c>
      <c r="T32" s="4">
        <v>0</v>
      </c>
      <c r="U32" s="4">
        <v>0</v>
      </c>
      <c r="V32" s="4">
        <v>0</v>
      </c>
      <c r="W32" s="4">
        <v>0</v>
      </c>
      <c r="X32" s="4">
        <v>0</v>
      </c>
      <c r="Y32" s="4">
        <v>0</v>
      </c>
      <c r="Z32" s="4">
        <v>0</v>
      </c>
      <c r="AA32" s="4">
        <v>0</v>
      </c>
      <c r="AB32" s="4">
        <v>0</v>
      </c>
      <c r="AC32" s="4">
        <v>0</v>
      </c>
      <c r="AD32" s="4">
        <v>0</v>
      </c>
      <c r="AE32" s="4">
        <v>0</v>
      </c>
      <c r="AF32" s="19">
        <f t="shared" si="3"/>
        <v>337077.2</v>
      </c>
      <c r="AG32" s="19">
        <f t="shared" si="2"/>
        <v>114.7510857685468</v>
      </c>
      <c r="AI32" s="78">
        <v>42189</v>
      </c>
      <c r="AJ32" s="78">
        <v>42185</v>
      </c>
      <c r="AK32" s="11">
        <v>27</v>
      </c>
      <c r="AL32" s="4">
        <v>71141</v>
      </c>
      <c r="AM32" s="4">
        <v>1366897.8</v>
      </c>
      <c r="AN32" s="4">
        <v>204571</v>
      </c>
      <c r="AO32" s="4">
        <v>22369</v>
      </c>
      <c r="AP32" s="4">
        <v>0</v>
      </c>
      <c r="AQ32" s="4">
        <v>0</v>
      </c>
      <c r="AR32" s="4">
        <v>0</v>
      </c>
      <c r="AS32" s="4">
        <v>0</v>
      </c>
      <c r="AT32" s="4">
        <v>0</v>
      </c>
      <c r="AU32" s="19">
        <v>1664978.8</v>
      </c>
      <c r="AV32" s="4">
        <v>55117</v>
      </c>
      <c r="AW32" s="4">
        <v>69.373948999999996</v>
      </c>
      <c r="AX32" s="4">
        <v>1091549.7</v>
      </c>
      <c r="AY32" s="4">
        <v>89.077318000000005</v>
      </c>
      <c r="AZ32" s="4">
        <v>157247</v>
      </c>
      <c r="BA32" s="4">
        <v>122.981792</v>
      </c>
      <c r="BB32" s="4">
        <v>11213</v>
      </c>
      <c r="BC32" s="4">
        <v>64.204404999999994</v>
      </c>
      <c r="BD32" s="4">
        <v>0</v>
      </c>
      <c r="BE32" s="4">
        <v>0</v>
      </c>
      <c r="BF32" s="4">
        <v>0</v>
      </c>
      <c r="BG32" s="4">
        <v>0</v>
      </c>
      <c r="BH32" s="4">
        <v>0</v>
      </c>
      <c r="BI32" s="4">
        <v>0</v>
      </c>
      <c r="BJ32" s="4">
        <v>0</v>
      </c>
      <c r="BK32" s="4">
        <v>0</v>
      </c>
      <c r="BL32" s="4">
        <v>0</v>
      </c>
      <c r="BM32" s="4">
        <v>0</v>
      </c>
      <c r="BN32" s="19">
        <v>1315126.7</v>
      </c>
      <c r="BO32" s="19">
        <v>92.093366765823106</v>
      </c>
    </row>
    <row r="33" spans="1:67" ht="20" customHeight="1" x14ac:dyDescent="0.15">
      <c r="A33" s="78">
        <v>42560</v>
      </c>
      <c r="B33" s="78">
        <v>42555</v>
      </c>
      <c r="C33" s="11">
        <v>27</v>
      </c>
      <c r="D33" s="4">
        <v>69855</v>
      </c>
      <c r="E33" s="4">
        <v>1079178.7</v>
      </c>
      <c r="F33" s="4">
        <v>207975</v>
      </c>
      <c r="G33" s="4">
        <v>17469</v>
      </c>
      <c r="H33" s="4">
        <v>0</v>
      </c>
      <c r="I33" s="4">
        <v>0</v>
      </c>
      <c r="J33" s="4">
        <v>0</v>
      </c>
      <c r="K33" s="4">
        <v>0</v>
      </c>
      <c r="L33" s="4">
        <v>0</v>
      </c>
      <c r="M33" s="19">
        <f t="shared" si="0"/>
        <v>1374477.7</v>
      </c>
      <c r="N33" s="4">
        <v>0</v>
      </c>
      <c r="O33" s="4">
        <v>0</v>
      </c>
      <c r="P33" s="4">
        <v>285711.5</v>
      </c>
      <c r="Q33" s="4">
        <v>111.71944999999999</v>
      </c>
      <c r="R33" s="4">
        <v>0</v>
      </c>
      <c r="S33" s="4">
        <v>0</v>
      </c>
      <c r="T33" s="4">
        <v>0</v>
      </c>
      <c r="U33" s="4">
        <v>0</v>
      </c>
      <c r="V33" s="4">
        <v>0</v>
      </c>
      <c r="W33" s="4">
        <v>0</v>
      </c>
      <c r="X33" s="4">
        <v>0</v>
      </c>
      <c r="Y33" s="4">
        <v>0</v>
      </c>
      <c r="Z33" s="4">
        <v>0</v>
      </c>
      <c r="AA33" s="4">
        <v>0</v>
      </c>
      <c r="AB33" s="4">
        <v>0</v>
      </c>
      <c r="AC33" s="4">
        <v>0</v>
      </c>
      <c r="AD33" s="4">
        <v>0</v>
      </c>
      <c r="AE33" s="4">
        <v>0</v>
      </c>
      <c r="AF33" s="19">
        <f t="shared" si="3"/>
        <v>285711.5</v>
      </c>
      <c r="AG33" s="19">
        <f t="shared" si="2"/>
        <v>111.71944999999999</v>
      </c>
      <c r="AI33" s="78">
        <v>42196</v>
      </c>
      <c r="AJ33" s="78">
        <v>42192</v>
      </c>
      <c r="AK33" s="11">
        <v>28</v>
      </c>
      <c r="AL33" s="4">
        <v>71980</v>
      </c>
      <c r="AM33" s="4">
        <v>1307707.6000000001</v>
      </c>
      <c r="AN33" s="4">
        <v>174025</v>
      </c>
      <c r="AO33" s="4">
        <v>19652</v>
      </c>
      <c r="AP33" s="4">
        <v>0</v>
      </c>
      <c r="AQ33" s="4">
        <v>0</v>
      </c>
      <c r="AR33" s="4">
        <v>0</v>
      </c>
      <c r="AS33" s="4">
        <v>0</v>
      </c>
      <c r="AT33" s="4">
        <v>0</v>
      </c>
      <c r="AU33" s="19">
        <v>1573364.6</v>
      </c>
      <c r="AV33" s="4">
        <v>37773</v>
      </c>
      <c r="AW33" s="4">
        <v>73.485876000000005</v>
      </c>
      <c r="AX33" s="4">
        <v>1077999.8999999999</v>
      </c>
      <c r="AY33" s="4">
        <v>88.218293000000003</v>
      </c>
      <c r="AZ33" s="4">
        <v>142492</v>
      </c>
      <c r="BA33" s="4">
        <v>126.35689000000001</v>
      </c>
      <c r="BB33" s="4">
        <v>3893</v>
      </c>
      <c r="BC33" s="4">
        <v>58.490881000000002</v>
      </c>
      <c r="BD33" s="4">
        <v>0</v>
      </c>
      <c r="BE33" s="4">
        <v>0</v>
      </c>
      <c r="BF33" s="4">
        <v>0</v>
      </c>
      <c r="BG33" s="4">
        <v>0</v>
      </c>
      <c r="BH33" s="4">
        <v>0</v>
      </c>
      <c r="BI33" s="4">
        <v>0</v>
      </c>
      <c r="BJ33" s="4">
        <v>0</v>
      </c>
      <c r="BK33" s="4">
        <v>0</v>
      </c>
      <c r="BL33" s="4">
        <v>0</v>
      </c>
      <c r="BM33" s="4">
        <v>0</v>
      </c>
      <c r="BN33" s="19">
        <v>1262157.8999999999</v>
      </c>
      <c r="BO33" s="19">
        <v>91.991377620764965</v>
      </c>
    </row>
    <row r="34" spans="1:67" ht="20" customHeight="1" x14ac:dyDescent="0.15">
      <c r="A34" s="78">
        <v>42567</v>
      </c>
      <c r="B34" s="78">
        <v>42563</v>
      </c>
      <c r="C34" s="11">
        <v>28</v>
      </c>
      <c r="D34" s="4">
        <v>68450</v>
      </c>
      <c r="E34" s="4">
        <v>1052140.5</v>
      </c>
      <c r="F34" s="4">
        <v>157891</v>
      </c>
      <c r="G34" s="4">
        <v>12408</v>
      </c>
      <c r="H34" s="4">
        <v>0</v>
      </c>
      <c r="I34" s="4">
        <v>0</v>
      </c>
      <c r="J34" s="4">
        <v>0</v>
      </c>
      <c r="K34" s="4">
        <v>0</v>
      </c>
      <c r="L34" s="4">
        <v>0</v>
      </c>
      <c r="M34" s="19">
        <f t="shared" si="0"/>
        <v>1290889.5</v>
      </c>
      <c r="N34" s="4">
        <v>2358</v>
      </c>
      <c r="O34" s="4">
        <v>80.415605999999997</v>
      </c>
      <c r="P34" s="4">
        <v>425751.2</v>
      </c>
      <c r="Q34" s="4">
        <v>113.327175</v>
      </c>
      <c r="R34" s="4">
        <v>4232</v>
      </c>
      <c r="S34" s="4">
        <v>162.48015100000001</v>
      </c>
      <c r="T34" s="4">
        <v>0</v>
      </c>
      <c r="U34" s="4">
        <v>0</v>
      </c>
      <c r="V34" s="4">
        <v>0</v>
      </c>
      <c r="W34" s="4">
        <v>0</v>
      </c>
      <c r="X34" s="4">
        <v>0</v>
      </c>
      <c r="Y34" s="4">
        <v>0</v>
      </c>
      <c r="Z34" s="4">
        <v>0</v>
      </c>
      <c r="AA34" s="4">
        <v>0</v>
      </c>
      <c r="AB34" s="4">
        <v>0</v>
      </c>
      <c r="AC34" s="4">
        <v>0</v>
      </c>
      <c r="AD34" s="4">
        <v>0</v>
      </c>
      <c r="AE34" s="4">
        <v>0</v>
      </c>
      <c r="AF34" s="19">
        <f t="shared" si="3"/>
        <v>432341.2</v>
      </c>
      <c r="AG34" s="19">
        <f t="shared" si="2"/>
        <v>113.62881156558754</v>
      </c>
      <c r="AI34" s="78">
        <v>42203</v>
      </c>
      <c r="AJ34" s="78">
        <v>42200</v>
      </c>
      <c r="AK34" s="11">
        <v>29</v>
      </c>
      <c r="AL34" s="4">
        <v>70998</v>
      </c>
      <c r="AM34" s="4">
        <v>1212893.6000000001</v>
      </c>
      <c r="AN34" s="4">
        <v>231221.9</v>
      </c>
      <c r="AO34" s="4">
        <v>15820</v>
      </c>
      <c r="AP34" s="4">
        <v>0</v>
      </c>
      <c r="AQ34" s="4">
        <v>0</v>
      </c>
      <c r="AR34" s="4">
        <v>0</v>
      </c>
      <c r="AS34" s="4">
        <v>0</v>
      </c>
      <c r="AT34" s="4">
        <v>0</v>
      </c>
      <c r="AU34" s="19">
        <v>1530933.5</v>
      </c>
      <c r="AV34" s="4">
        <v>29659</v>
      </c>
      <c r="AW34" s="4">
        <v>68.628949000000006</v>
      </c>
      <c r="AX34" s="4">
        <v>810583.7</v>
      </c>
      <c r="AY34" s="4">
        <v>88.464144000000005</v>
      </c>
      <c r="AZ34" s="4">
        <v>168399.9</v>
      </c>
      <c r="BA34" s="4">
        <v>124.502233</v>
      </c>
      <c r="BB34" s="4">
        <v>1759</v>
      </c>
      <c r="BC34" s="4">
        <v>69.027856</v>
      </c>
      <c r="BD34" s="4">
        <v>0</v>
      </c>
      <c r="BE34" s="4">
        <v>0</v>
      </c>
      <c r="BF34" s="4">
        <v>0</v>
      </c>
      <c r="BG34" s="4">
        <v>0</v>
      </c>
      <c r="BH34" s="4">
        <v>0</v>
      </c>
      <c r="BI34" s="4">
        <v>0</v>
      </c>
      <c r="BJ34" s="4">
        <v>0</v>
      </c>
      <c r="BK34" s="4">
        <v>0</v>
      </c>
      <c r="BL34" s="4">
        <v>0</v>
      </c>
      <c r="BM34" s="4">
        <v>0</v>
      </c>
      <c r="BN34" s="19">
        <v>1010401.6</v>
      </c>
      <c r="BO34" s="19">
        <v>93.854406747697652</v>
      </c>
    </row>
    <row r="35" spans="1:67" ht="20" customHeight="1" x14ac:dyDescent="0.15">
      <c r="A35" s="78">
        <v>42574</v>
      </c>
      <c r="B35" s="78">
        <v>42570</v>
      </c>
      <c r="C35" s="11">
        <v>29</v>
      </c>
      <c r="D35" s="4">
        <v>48241</v>
      </c>
      <c r="E35" s="4">
        <v>808170.6</v>
      </c>
      <c r="F35" s="4">
        <v>130515</v>
      </c>
      <c r="G35" s="4">
        <v>13225</v>
      </c>
      <c r="H35" s="4">
        <v>0</v>
      </c>
      <c r="I35" s="4">
        <v>0</v>
      </c>
      <c r="J35" s="4">
        <v>0</v>
      </c>
      <c r="K35" s="4">
        <v>0</v>
      </c>
      <c r="L35" s="4">
        <v>0</v>
      </c>
      <c r="M35" s="19">
        <f t="shared" si="0"/>
        <v>1000151.6</v>
      </c>
      <c r="N35" s="4">
        <v>6285</v>
      </c>
      <c r="O35" s="4">
        <v>88.326650000000001</v>
      </c>
      <c r="P35" s="4">
        <v>359579.4</v>
      </c>
      <c r="Q35" s="4">
        <v>114.684847</v>
      </c>
      <c r="R35" s="4">
        <v>7533</v>
      </c>
      <c r="S35" s="4">
        <v>177.04128499999999</v>
      </c>
      <c r="T35" s="4">
        <v>0</v>
      </c>
      <c r="U35" s="4">
        <v>0</v>
      </c>
      <c r="V35" s="4">
        <v>0</v>
      </c>
      <c r="W35" s="4">
        <v>0</v>
      </c>
      <c r="X35" s="4">
        <v>0</v>
      </c>
      <c r="Y35" s="4">
        <v>0</v>
      </c>
      <c r="Z35" s="4">
        <v>0</v>
      </c>
      <c r="AA35" s="4">
        <v>0</v>
      </c>
      <c r="AB35" s="4">
        <v>0</v>
      </c>
      <c r="AC35" s="4">
        <v>0</v>
      </c>
      <c r="AD35" s="4">
        <v>0</v>
      </c>
      <c r="AE35" s="4">
        <v>0</v>
      </c>
      <c r="AF35" s="19">
        <f t="shared" si="3"/>
        <v>373397.4</v>
      </c>
      <c r="AG35" s="19">
        <f t="shared" si="2"/>
        <v>115.49917987781062</v>
      </c>
      <c r="AI35" s="78">
        <v>42210</v>
      </c>
      <c r="AJ35" s="78">
        <v>42207</v>
      </c>
      <c r="AK35" s="11">
        <v>30</v>
      </c>
      <c r="AL35" s="4">
        <v>76523</v>
      </c>
      <c r="AM35" s="4">
        <v>1150205.1000000001</v>
      </c>
      <c r="AN35" s="4">
        <v>191836</v>
      </c>
      <c r="AO35" s="4">
        <v>15914</v>
      </c>
      <c r="AP35" s="4">
        <v>0</v>
      </c>
      <c r="AQ35" s="4">
        <v>0</v>
      </c>
      <c r="AR35" s="4">
        <v>0</v>
      </c>
      <c r="AS35" s="4">
        <v>0</v>
      </c>
      <c r="AT35" s="4">
        <v>0</v>
      </c>
      <c r="AU35" s="19">
        <v>1434478.1</v>
      </c>
      <c r="AV35" s="4">
        <v>22677</v>
      </c>
      <c r="AW35" s="4">
        <v>69.805794000000006</v>
      </c>
      <c r="AX35" s="4">
        <v>786862.9</v>
      </c>
      <c r="AY35" s="4">
        <v>86.201260000000005</v>
      </c>
      <c r="AZ35" s="4">
        <v>133004</v>
      </c>
      <c r="BA35" s="4">
        <v>117.990925</v>
      </c>
      <c r="BB35" s="4">
        <v>5891</v>
      </c>
      <c r="BC35" s="4">
        <v>60.562043000000003</v>
      </c>
      <c r="BD35" s="4">
        <v>0</v>
      </c>
      <c r="BE35" s="4">
        <v>0</v>
      </c>
      <c r="BF35" s="4">
        <v>0</v>
      </c>
      <c r="BG35" s="4">
        <v>0</v>
      </c>
      <c r="BH35" s="4">
        <v>0</v>
      </c>
      <c r="BI35" s="4">
        <v>0</v>
      </c>
      <c r="BJ35" s="4">
        <v>0</v>
      </c>
      <c r="BK35" s="4">
        <v>0</v>
      </c>
      <c r="BL35" s="4">
        <v>0</v>
      </c>
      <c r="BM35" s="4">
        <v>0</v>
      </c>
      <c r="BN35" s="19">
        <v>948434.9</v>
      </c>
      <c r="BO35" s="19">
        <v>90.108024706603487</v>
      </c>
    </row>
    <row r="36" spans="1:67" ht="20" customHeight="1" x14ac:dyDescent="0.15">
      <c r="A36" s="78">
        <v>42581</v>
      </c>
      <c r="B36" s="78">
        <v>42578</v>
      </c>
      <c r="C36" s="11">
        <v>30</v>
      </c>
      <c r="D36" s="4">
        <v>48240</v>
      </c>
      <c r="E36" s="4">
        <v>931813.4</v>
      </c>
      <c r="F36" s="4">
        <v>197677</v>
      </c>
      <c r="G36" s="4">
        <v>24608</v>
      </c>
      <c r="H36" s="4">
        <v>0</v>
      </c>
      <c r="I36" s="4">
        <v>0</v>
      </c>
      <c r="J36" s="4">
        <v>0</v>
      </c>
      <c r="K36" s="4">
        <v>0</v>
      </c>
      <c r="L36" s="4">
        <v>0</v>
      </c>
      <c r="M36" s="19">
        <f t="shared" si="0"/>
        <v>1202338.3999999999</v>
      </c>
      <c r="N36" s="4">
        <v>42487</v>
      </c>
      <c r="O36" s="4">
        <v>88.880598000000006</v>
      </c>
      <c r="P36" s="4">
        <v>728543.6</v>
      </c>
      <c r="Q36" s="4">
        <v>117.78073000000001</v>
      </c>
      <c r="R36" s="4">
        <v>129170</v>
      </c>
      <c r="S36" s="4">
        <v>152.22114999999999</v>
      </c>
      <c r="T36" s="4">
        <v>6268</v>
      </c>
      <c r="U36" s="4">
        <v>90.201020999999997</v>
      </c>
      <c r="V36" s="4">
        <v>0</v>
      </c>
      <c r="W36" s="4">
        <v>0</v>
      </c>
      <c r="X36" s="4">
        <v>0</v>
      </c>
      <c r="Y36" s="4">
        <v>0</v>
      </c>
      <c r="Z36" s="4">
        <v>0</v>
      </c>
      <c r="AA36" s="4">
        <v>0</v>
      </c>
      <c r="AB36" s="4">
        <v>0</v>
      </c>
      <c r="AC36" s="4">
        <v>0</v>
      </c>
      <c r="AD36" s="4">
        <v>0</v>
      </c>
      <c r="AE36" s="4">
        <v>0</v>
      </c>
      <c r="AF36" s="19">
        <f t="shared" si="3"/>
        <v>906468.6</v>
      </c>
      <c r="AG36" s="19">
        <f t="shared" si="2"/>
        <v>121.14314048736161</v>
      </c>
      <c r="AI36" s="78">
        <v>42217</v>
      </c>
      <c r="AJ36" s="78">
        <v>42213</v>
      </c>
      <c r="AK36" s="11">
        <v>31</v>
      </c>
      <c r="AL36" s="4">
        <v>75428</v>
      </c>
      <c r="AM36" s="4">
        <v>985125.6</v>
      </c>
      <c r="AN36" s="4">
        <v>188188</v>
      </c>
      <c r="AO36" s="4">
        <v>14751</v>
      </c>
      <c r="AP36" s="4">
        <v>0</v>
      </c>
      <c r="AQ36" s="4">
        <v>0</v>
      </c>
      <c r="AR36" s="4">
        <v>0</v>
      </c>
      <c r="AS36" s="4">
        <v>0</v>
      </c>
      <c r="AT36" s="4">
        <v>0</v>
      </c>
      <c r="AU36" s="19">
        <v>1263492.6000000001</v>
      </c>
      <c r="AV36" s="4">
        <v>46198</v>
      </c>
      <c r="AW36" s="4">
        <v>68.882937999999996</v>
      </c>
      <c r="AX36" s="4">
        <v>831129.1</v>
      </c>
      <c r="AY36" s="4">
        <v>87.077989000000002</v>
      </c>
      <c r="AZ36" s="4">
        <v>112586</v>
      </c>
      <c r="BA36" s="4">
        <v>132.523955</v>
      </c>
      <c r="BB36" s="4">
        <v>2067</v>
      </c>
      <c r="BC36" s="4">
        <v>60.216254999999997</v>
      </c>
      <c r="BD36" s="4">
        <v>0</v>
      </c>
      <c r="BE36" s="4">
        <v>0</v>
      </c>
      <c r="BF36" s="4">
        <v>0</v>
      </c>
      <c r="BG36" s="4">
        <v>0</v>
      </c>
      <c r="BH36" s="4">
        <v>0</v>
      </c>
      <c r="BI36" s="4">
        <v>0</v>
      </c>
      <c r="BJ36" s="4">
        <v>0</v>
      </c>
      <c r="BK36" s="4">
        <v>0</v>
      </c>
      <c r="BL36" s="4">
        <v>0</v>
      </c>
      <c r="BM36" s="4">
        <v>0</v>
      </c>
      <c r="BN36" s="19">
        <v>991980.1</v>
      </c>
      <c r="BO36" s="19">
        <v>91.332591847174044</v>
      </c>
    </row>
    <row r="37" spans="1:67" ht="20" customHeight="1" x14ac:dyDescent="0.15">
      <c r="A37" s="78">
        <v>42588</v>
      </c>
      <c r="B37" s="78">
        <v>42584</v>
      </c>
      <c r="C37" s="11">
        <v>31</v>
      </c>
      <c r="D37" s="4">
        <v>46111</v>
      </c>
      <c r="E37" s="4">
        <v>755132.2</v>
      </c>
      <c r="F37" s="4">
        <v>136079</v>
      </c>
      <c r="G37" s="4">
        <v>18126</v>
      </c>
      <c r="H37" s="4">
        <v>0</v>
      </c>
      <c r="I37" s="4">
        <v>0</v>
      </c>
      <c r="J37" s="4">
        <v>0</v>
      </c>
      <c r="K37" s="4">
        <v>0</v>
      </c>
      <c r="L37" s="4">
        <v>0</v>
      </c>
      <c r="M37" s="19">
        <f t="shared" si="0"/>
        <v>955448.2</v>
      </c>
      <c r="N37" s="4">
        <v>38526</v>
      </c>
      <c r="O37" s="4">
        <v>88.010097000000002</v>
      </c>
      <c r="P37" s="4">
        <v>624156.5</v>
      </c>
      <c r="Q37" s="4">
        <v>116.63654699999999</v>
      </c>
      <c r="R37" s="4">
        <v>65548</v>
      </c>
      <c r="S37" s="4">
        <v>146.073274</v>
      </c>
      <c r="T37" s="4">
        <v>14950</v>
      </c>
      <c r="U37" s="4">
        <v>92.220200000000006</v>
      </c>
      <c r="V37" s="4">
        <v>0</v>
      </c>
      <c r="W37" s="4">
        <v>0</v>
      </c>
      <c r="X37" s="4">
        <v>0</v>
      </c>
      <c r="Y37" s="4">
        <v>0</v>
      </c>
      <c r="Z37" s="4">
        <v>0</v>
      </c>
      <c r="AA37" s="4">
        <v>0</v>
      </c>
      <c r="AB37" s="4">
        <v>0</v>
      </c>
      <c r="AC37" s="4">
        <v>0</v>
      </c>
      <c r="AD37" s="4">
        <v>0</v>
      </c>
      <c r="AE37" s="4">
        <v>0</v>
      </c>
      <c r="AF37" s="19">
        <f t="shared" si="3"/>
        <v>743180.5</v>
      </c>
      <c r="AG37" s="19">
        <f t="shared" si="2"/>
        <v>117.25770374596681</v>
      </c>
      <c r="AI37" s="78">
        <v>42224</v>
      </c>
      <c r="AJ37" s="78">
        <v>42220</v>
      </c>
      <c r="AK37" s="11">
        <v>32</v>
      </c>
      <c r="AL37" s="4">
        <v>78059</v>
      </c>
      <c r="AM37" s="4">
        <v>880209.7</v>
      </c>
      <c r="AN37" s="4">
        <v>153797</v>
      </c>
      <c r="AO37" s="4">
        <v>15460</v>
      </c>
      <c r="AP37" s="4">
        <v>0</v>
      </c>
      <c r="AQ37" s="4">
        <v>0</v>
      </c>
      <c r="AR37" s="4">
        <v>0</v>
      </c>
      <c r="AS37" s="4">
        <v>0</v>
      </c>
      <c r="AT37" s="4">
        <v>0</v>
      </c>
      <c r="AU37" s="19">
        <v>1127525.7</v>
      </c>
      <c r="AV37" s="4">
        <v>55262</v>
      </c>
      <c r="AW37" s="4">
        <v>66.933969000000005</v>
      </c>
      <c r="AX37" s="4">
        <v>750587.2</v>
      </c>
      <c r="AY37" s="4">
        <v>88.404966000000002</v>
      </c>
      <c r="AZ37" s="4">
        <v>125307</v>
      </c>
      <c r="BA37" s="4">
        <v>117.190348</v>
      </c>
      <c r="BB37" s="4">
        <v>6884</v>
      </c>
      <c r="BC37" s="4">
        <v>54.642648999999999</v>
      </c>
      <c r="BD37" s="4">
        <v>0</v>
      </c>
      <c r="BE37" s="4">
        <v>0</v>
      </c>
      <c r="BF37" s="4">
        <v>0</v>
      </c>
      <c r="BG37" s="4">
        <v>0</v>
      </c>
      <c r="BH37" s="4">
        <v>0</v>
      </c>
      <c r="BI37" s="4">
        <v>0</v>
      </c>
      <c r="BJ37" s="4">
        <v>0</v>
      </c>
      <c r="BK37" s="4">
        <v>0</v>
      </c>
      <c r="BL37" s="4">
        <v>0</v>
      </c>
      <c r="BM37" s="4">
        <v>0</v>
      </c>
      <c r="BN37" s="19">
        <v>938040.2</v>
      </c>
      <c r="BO37" s="19">
        <v>90.737552424155382</v>
      </c>
    </row>
    <row r="38" spans="1:67" ht="20" customHeight="1" x14ac:dyDescent="0.15">
      <c r="A38" s="78">
        <v>42595</v>
      </c>
      <c r="B38" s="78">
        <v>42591</v>
      </c>
      <c r="C38" s="3">
        <v>32</v>
      </c>
      <c r="D38" s="4">
        <v>37692</v>
      </c>
      <c r="E38" s="4">
        <v>882060.85</v>
      </c>
      <c r="F38" s="4">
        <v>183515</v>
      </c>
      <c r="G38" s="4">
        <v>19432</v>
      </c>
      <c r="H38" s="4">
        <v>0</v>
      </c>
      <c r="I38" s="4">
        <v>0</v>
      </c>
      <c r="J38" s="4">
        <v>0</v>
      </c>
      <c r="K38" s="4">
        <v>0</v>
      </c>
      <c r="L38" s="4">
        <v>0</v>
      </c>
      <c r="M38" s="19">
        <f t="shared" si="0"/>
        <v>1122699.8500000001</v>
      </c>
      <c r="N38" s="4">
        <v>29189</v>
      </c>
      <c r="O38" s="4">
        <v>90.610057999999995</v>
      </c>
      <c r="P38" s="4">
        <v>722734.25</v>
      </c>
      <c r="Q38" s="4">
        <v>112.721356</v>
      </c>
      <c r="R38" s="4">
        <v>134880</v>
      </c>
      <c r="S38" s="4">
        <v>151.59497300000001</v>
      </c>
      <c r="T38" s="4">
        <v>6957</v>
      </c>
      <c r="U38" s="4">
        <v>91.579991000000007</v>
      </c>
      <c r="V38" s="4">
        <v>0</v>
      </c>
      <c r="W38" s="4">
        <v>0</v>
      </c>
      <c r="X38" s="4">
        <v>0</v>
      </c>
      <c r="Y38" s="4">
        <v>0</v>
      </c>
      <c r="Z38" s="4">
        <v>0</v>
      </c>
      <c r="AA38" s="4">
        <v>0</v>
      </c>
      <c r="AB38" s="4">
        <v>0</v>
      </c>
      <c r="AC38" s="4">
        <v>0</v>
      </c>
      <c r="AD38" s="4">
        <v>0</v>
      </c>
      <c r="AE38" s="4">
        <v>0</v>
      </c>
      <c r="AF38" s="19">
        <f t="shared" si="3"/>
        <v>893760.25</v>
      </c>
      <c r="AG38" s="19">
        <f t="shared" si="2"/>
        <v>117.70119965195589</v>
      </c>
      <c r="AI38" s="78">
        <v>42231</v>
      </c>
      <c r="AJ38" s="78">
        <v>42227</v>
      </c>
      <c r="AK38" s="11">
        <v>33</v>
      </c>
      <c r="AL38" s="4">
        <v>65200</v>
      </c>
      <c r="AM38" s="4">
        <v>1020195.8</v>
      </c>
      <c r="AN38" s="4">
        <v>179786</v>
      </c>
      <c r="AO38" s="4">
        <v>15162</v>
      </c>
      <c r="AP38" s="4">
        <v>0</v>
      </c>
      <c r="AQ38" s="4">
        <v>0</v>
      </c>
      <c r="AR38" s="4">
        <v>0</v>
      </c>
      <c r="AS38" s="4">
        <v>0</v>
      </c>
      <c r="AT38" s="4">
        <v>0</v>
      </c>
      <c r="AU38" s="19">
        <v>1280343.8</v>
      </c>
      <c r="AV38" s="4">
        <v>47040</v>
      </c>
      <c r="AW38" s="4">
        <v>67.815241999999998</v>
      </c>
      <c r="AX38" s="4">
        <v>850076.6</v>
      </c>
      <c r="AY38" s="4">
        <v>91.552811000000005</v>
      </c>
      <c r="AZ38" s="4">
        <v>160346</v>
      </c>
      <c r="BA38" s="4">
        <v>121.37773300000001</v>
      </c>
      <c r="BB38" s="4">
        <v>6053</v>
      </c>
      <c r="BC38" s="4">
        <v>61.103915000000001</v>
      </c>
      <c r="BD38" s="4">
        <v>0</v>
      </c>
      <c r="BE38" s="4">
        <v>0</v>
      </c>
      <c r="BF38" s="4">
        <v>0</v>
      </c>
      <c r="BG38" s="4">
        <v>0</v>
      </c>
      <c r="BH38" s="4">
        <v>0</v>
      </c>
      <c r="BI38" s="4">
        <v>0</v>
      </c>
      <c r="BJ38" s="4">
        <v>0</v>
      </c>
      <c r="BK38" s="4">
        <v>0</v>
      </c>
      <c r="BL38" s="4">
        <v>0</v>
      </c>
      <c r="BM38" s="4">
        <v>0</v>
      </c>
      <c r="BN38" s="19">
        <v>1063515.6000000001</v>
      </c>
      <c r="BO38" s="19">
        <v>94.826279230991616</v>
      </c>
    </row>
    <row r="39" spans="1:67" ht="20" customHeight="1" x14ac:dyDescent="0.15">
      <c r="A39" s="78">
        <v>42602</v>
      </c>
      <c r="B39" s="78">
        <v>42598</v>
      </c>
      <c r="C39" s="11">
        <v>33</v>
      </c>
      <c r="D39" s="4">
        <v>61608</v>
      </c>
      <c r="E39" s="4">
        <v>1022363.7</v>
      </c>
      <c r="F39" s="4">
        <v>197899.5</v>
      </c>
      <c r="G39" s="4">
        <v>18494</v>
      </c>
      <c r="H39" s="4">
        <v>0</v>
      </c>
      <c r="I39" s="4">
        <v>0</v>
      </c>
      <c r="J39" s="4">
        <v>0</v>
      </c>
      <c r="K39" s="4">
        <v>0</v>
      </c>
      <c r="L39" s="4">
        <v>0</v>
      </c>
      <c r="M39" s="19">
        <f t="shared" si="0"/>
        <v>1300365.2</v>
      </c>
      <c r="N39" s="4">
        <v>44155</v>
      </c>
      <c r="O39" s="4">
        <v>88.871520000000004</v>
      </c>
      <c r="P39" s="4">
        <v>839708</v>
      </c>
      <c r="Q39" s="4">
        <v>112.895447</v>
      </c>
      <c r="R39" s="4">
        <v>148669.5</v>
      </c>
      <c r="S39" s="4">
        <v>148.09119799999999</v>
      </c>
      <c r="T39" s="4">
        <v>10166</v>
      </c>
      <c r="U39" s="4">
        <v>85.158371000000002</v>
      </c>
      <c r="V39" s="4">
        <v>0</v>
      </c>
      <c r="W39" s="4">
        <v>0</v>
      </c>
      <c r="X39" s="4">
        <v>0</v>
      </c>
      <c r="Y39" s="4">
        <v>0</v>
      </c>
      <c r="Z39" s="4">
        <v>0</v>
      </c>
      <c r="AA39" s="4">
        <v>0</v>
      </c>
      <c r="AB39" s="4">
        <v>0</v>
      </c>
      <c r="AC39" s="4">
        <v>0</v>
      </c>
      <c r="AD39" s="4">
        <v>0</v>
      </c>
      <c r="AE39" s="4">
        <v>0</v>
      </c>
      <c r="AF39" s="19">
        <f t="shared" si="3"/>
        <v>1042698.5</v>
      </c>
      <c r="AG39" s="19">
        <f t="shared" si="2"/>
        <v>116.62594348771289</v>
      </c>
      <c r="AI39" s="78">
        <v>42238</v>
      </c>
      <c r="AJ39" s="78">
        <v>42234</v>
      </c>
      <c r="AK39" s="11">
        <v>34</v>
      </c>
      <c r="AL39" s="4">
        <v>64034</v>
      </c>
      <c r="AM39" s="4">
        <v>1066367.3999999999</v>
      </c>
      <c r="AN39" s="4">
        <v>207647</v>
      </c>
      <c r="AO39" s="4">
        <v>12550</v>
      </c>
      <c r="AP39" s="4">
        <v>0</v>
      </c>
      <c r="AQ39" s="4">
        <v>0</v>
      </c>
      <c r="AR39" s="4">
        <v>0</v>
      </c>
      <c r="AS39" s="4">
        <v>0</v>
      </c>
      <c r="AT39" s="4">
        <v>0</v>
      </c>
      <c r="AU39" s="19">
        <v>1350598.4</v>
      </c>
      <c r="AV39" s="4">
        <v>34540</v>
      </c>
      <c r="AW39" s="4">
        <v>69.564215000000004</v>
      </c>
      <c r="AX39" s="4">
        <v>815501.2</v>
      </c>
      <c r="AY39" s="4">
        <v>92.214411999999996</v>
      </c>
      <c r="AZ39" s="4">
        <v>165134</v>
      </c>
      <c r="BA39" s="4">
        <v>124.058285</v>
      </c>
      <c r="BB39" s="4">
        <v>4442</v>
      </c>
      <c r="BC39" s="4">
        <v>59.913552000000003</v>
      </c>
      <c r="BD39" s="4">
        <v>0</v>
      </c>
      <c r="BE39" s="4">
        <v>0</v>
      </c>
      <c r="BF39" s="4">
        <v>0</v>
      </c>
      <c r="BG39" s="4">
        <v>0</v>
      </c>
      <c r="BH39" s="4">
        <v>0</v>
      </c>
      <c r="BI39" s="4">
        <v>0</v>
      </c>
      <c r="BJ39" s="4">
        <v>0</v>
      </c>
      <c r="BK39" s="4">
        <v>0</v>
      </c>
      <c r="BL39" s="4">
        <v>0</v>
      </c>
      <c r="BM39" s="4">
        <v>0</v>
      </c>
      <c r="BN39" s="19">
        <v>1019617.2</v>
      </c>
      <c r="BO39" s="19">
        <v>96.463739982582098</v>
      </c>
    </row>
    <row r="40" spans="1:67" ht="20" customHeight="1" x14ac:dyDescent="0.15">
      <c r="A40" s="78">
        <v>42609</v>
      </c>
      <c r="B40" s="78">
        <v>42605</v>
      </c>
      <c r="C40" s="11">
        <v>34</v>
      </c>
      <c r="D40" s="4">
        <v>48557</v>
      </c>
      <c r="E40" s="4">
        <v>882513.9</v>
      </c>
      <c r="F40" s="4">
        <v>152811</v>
      </c>
      <c r="G40" s="4">
        <v>13178</v>
      </c>
      <c r="H40" s="4">
        <v>0</v>
      </c>
      <c r="I40" s="4">
        <v>0</v>
      </c>
      <c r="J40" s="4">
        <v>0</v>
      </c>
      <c r="K40" s="4">
        <v>0</v>
      </c>
      <c r="L40" s="4">
        <v>0</v>
      </c>
      <c r="M40" s="19">
        <f t="shared" si="0"/>
        <v>1097059.8999999999</v>
      </c>
      <c r="N40" s="4">
        <v>42452</v>
      </c>
      <c r="O40" s="4">
        <v>89.879509999999996</v>
      </c>
      <c r="P40" s="4">
        <v>807365.1</v>
      </c>
      <c r="Q40" s="4">
        <v>116.258278</v>
      </c>
      <c r="R40" s="4">
        <v>125604</v>
      </c>
      <c r="S40" s="4">
        <v>156.58712299999999</v>
      </c>
      <c r="T40" s="4">
        <v>9625</v>
      </c>
      <c r="U40" s="4">
        <v>93.145038</v>
      </c>
      <c r="V40" s="4">
        <v>0</v>
      </c>
      <c r="W40" s="4">
        <v>0</v>
      </c>
      <c r="X40" s="4">
        <v>0</v>
      </c>
      <c r="Y40" s="4">
        <v>0</v>
      </c>
      <c r="Z40" s="4">
        <v>0</v>
      </c>
      <c r="AA40" s="4">
        <v>0</v>
      </c>
      <c r="AB40" s="4">
        <v>0</v>
      </c>
      <c r="AC40" s="4">
        <v>0</v>
      </c>
      <c r="AD40" s="4">
        <v>0</v>
      </c>
      <c r="AE40" s="4">
        <v>0</v>
      </c>
      <c r="AF40" s="19">
        <f t="shared" si="3"/>
        <v>985046.1</v>
      </c>
      <c r="AG40" s="19">
        <f t="shared" si="2"/>
        <v>120.03796694373979</v>
      </c>
      <c r="AI40" s="78">
        <v>42245</v>
      </c>
      <c r="AJ40" s="78"/>
      <c r="AK40" s="11">
        <v>35</v>
      </c>
      <c r="AL40" s="4">
        <v>0</v>
      </c>
      <c r="AM40" s="4">
        <v>0</v>
      </c>
      <c r="AN40" s="4">
        <v>0</v>
      </c>
      <c r="AO40" s="4">
        <v>0</v>
      </c>
      <c r="AP40" s="4">
        <v>0</v>
      </c>
      <c r="AQ40" s="4">
        <v>0</v>
      </c>
      <c r="AR40" s="4">
        <v>0</v>
      </c>
      <c r="AS40" s="4">
        <v>0</v>
      </c>
      <c r="AT40" s="4">
        <v>0</v>
      </c>
      <c r="AU40" s="19">
        <v>0</v>
      </c>
      <c r="AV40" s="4">
        <v>0</v>
      </c>
      <c r="AW40" s="4">
        <v>0</v>
      </c>
      <c r="AX40" s="4">
        <v>0</v>
      </c>
      <c r="AY40" s="4">
        <v>0</v>
      </c>
      <c r="AZ40" s="4">
        <v>0</v>
      </c>
      <c r="BA40" s="4">
        <v>0</v>
      </c>
      <c r="BB40" s="4">
        <v>0</v>
      </c>
      <c r="BC40" s="4">
        <v>0</v>
      </c>
      <c r="BD40" s="4">
        <v>0</v>
      </c>
      <c r="BE40" s="4">
        <v>0</v>
      </c>
      <c r="BF40" s="4">
        <v>0</v>
      </c>
      <c r="BG40" s="4">
        <v>0</v>
      </c>
      <c r="BH40" s="4">
        <v>0</v>
      </c>
      <c r="BI40" s="4">
        <v>0</v>
      </c>
      <c r="BJ40" s="4">
        <v>0</v>
      </c>
      <c r="BK40" s="4">
        <v>0</v>
      </c>
      <c r="BL40" s="4">
        <v>0</v>
      </c>
      <c r="BM40" s="4">
        <v>0</v>
      </c>
      <c r="BN40" s="19">
        <v>0</v>
      </c>
      <c r="BO40" s="19">
        <v>0</v>
      </c>
    </row>
    <row r="41" spans="1:67" ht="20" customHeight="1" x14ac:dyDescent="0.15">
      <c r="A41" s="78">
        <v>42616</v>
      </c>
      <c r="B41" s="78">
        <v>42612</v>
      </c>
      <c r="C41" s="11">
        <v>35</v>
      </c>
      <c r="D41" s="4">
        <v>55123</v>
      </c>
      <c r="E41" s="4">
        <v>889652.6</v>
      </c>
      <c r="F41" s="4">
        <v>181951</v>
      </c>
      <c r="G41" s="4">
        <v>18704</v>
      </c>
      <c r="H41" s="4">
        <v>0</v>
      </c>
      <c r="I41" s="4">
        <v>0</v>
      </c>
      <c r="J41" s="4">
        <v>0</v>
      </c>
      <c r="K41" s="4">
        <v>0</v>
      </c>
      <c r="L41" s="4">
        <v>0</v>
      </c>
      <c r="M41" s="19">
        <f t="shared" si="0"/>
        <v>1145430.6000000001</v>
      </c>
      <c r="N41" s="4">
        <v>50719</v>
      </c>
      <c r="O41" s="4">
        <v>91.661644999999993</v>
      </c>
      <c r="P41" s="4">
        <v>790695.7</v>
      </c>
      <c r="Q41" s="4">
        <v>116.397764</v>
      </c>
      <c r="R41" s="4">
        <v>160532</v>
      </c>
      <c r="S41" s="4">
        <v>155.67992599999999</v>
      </c>
      <c r="T41" s="4">
        <v>11269</v>
      </c>
      <c r="U41" s="4">
        <v>92.981542000000005</v>
      </c>
      <c r="V41" s="4">
        <v>0</v>
      </c>
      <c r="W41" s="4">
        <v>0</v>
      </c>
      <c r="X41" s="4">
        <v>0</v>
      </c>
      <c r="Y41" s="4">
        <v>0</v>
      </c>
      <c r="Z41" s="4">
        <v>0</v>
      </c>
      <c r="AA41" s="4">
        <v>0</v>
      </c>
      <c r="AB41" s="4">
        <v>0</v>
      </c>
      <c r="AC41" s="4">
        <v>0</v>
      </c>
      <c r="AD41" s="4">
        <v>0</v>
      </c>
      <c r="AE41" s="4">
        <v>0</v>
      </c>
      <c r="AF41" s="19">
        <f t="shared" si="3"/>
        <v>1013215.7</v>
      </c>
      <c r="AG41" s="19">
        <f t="shared" si="2"/>
        <v>121.12289351082872</v>
      </c>
      <c r="AI41" s="78">
        <v>42252</v>
      </c>
      <c r="AJ41" s="78">
        <v>42248</v>
      </c>
      <c r="AK41" s="11">
        <v>36</v>
      </c>
      <c r="AL41" s="4">
        <v>72996</v>
      </c>
      <c r="AM41" s="4">
        <v>1023879.3</v>
      </c>
      <c r="AN41" s="4">
        <v>171510</v>
      </c>
      <c r="AO41" s="4">
        <v>16418</v>
      </c>
      <c r="AP41" s="4">
        <v>0</v>
      </c>
      <c r="AQ41" s="4">
        <v>0</v>
      </c>
      <c r="AR41" s="4">
        <v>0</v>
      </c>
      <c r="AS41" s="4">
        <v>0</v>
      </c>
      <c r="AT41" s="4">
        <v>0</v>
      </c>
      <c r="AU41" s="19">
        <v>1284803.3</v>
      </c>
      <c r="AV41" s="4">
        <v>40057</v>
      </c>
      <c r="AW41" s="4">
        <v>67.981275999999994</v>
      </c>
      <c r="AX41" s="4">
        <v>771084.4</v>
      </c>
      <c r="AY41" s="4">
        <v>93.037516999999994</v>
      </c>
      <c r="AZ41" s="4">
        <v>140437</v>
      </c>
      <c r="BA41" s="4">
        <v>127.818737</v>
      </c>
      <c r="BB41" s="4">
        <v>9612</v>
      </c>
      <c r="BC41" s="4">
        <v>63.813254000000001</v>
      </c>
      <c r="BD41" s="4">
        <v>0</v>
      </c>
      <c r="BE41" s="4">
        <v>0</v>
      </c>
      <c r="BF41" s="4">
        <v>0</v>
      </c>
      <c r="BG41" s="4">
        <v>0</v>
      </c>
      <c r="BH41" s="4">
        <v>0</v>
      </c>
      <c r="BI41" s="4">
        <v>0</v>
      </c>
      <c r="BJ41" s="4">
        <v>0</v>
      </c>
      <c r="BK41" s="4">
        <v>0</v>
      </c>
      <c r="BL41" s="4">
        <v>0</v>
      </c>
      <c r="BM41" s="4">
        <v>0</v>
      </c>
      <c r="BN41" s="19">
        <v>961190.40000000002</v>
      </c>
      <c r="BO41" s="19">
        <v>96.782861035320138</v>
      </c>
    </row>
    <row r="42" spans="1:67" ht="20" customHeight="1" x14ac:dyDescent="0.15">
      <c r="A42" s="78">
        <v>42623</v>
      </c>
      <c r="B42" s="78">
        <v>42619</v>
      </c>
      <c r="C42" s="11">
        <v>36</v>
      </c>
      <c r="D42" s="93">
        <v>71928</v>
      </c>
      <c r="E42" s="93">
        <v>1076170.6000000001</v>
      </c>
      <c r="F42" s="93">
        <v>196819</v>
      </c>
      <c r="G42" s="93">
        <v>15837</v>
      </c>
      <c r="H42" s="4">
        <v>0</v>
      </c>
      <c r="I42" s="4">
        <v>0</v>
      </c>
      <c r="J42" s="4">
        <v>0</v>
      </c>
      <c r="K42" s="4">
        <v>0</v>
      </c>
      <c r="L42" s="4">
        <v>0</v>
      </c>
      <c r="M42" s="19">
        <f t="shared" si="0"/>
        <v>1360754.6</v>
      </c>
      <c r="N42" s="93">
        <v>66959</v>
      </c>
      <c r="O42" s="93">
        <v>91.893068</v>
      </c>
      <c r="P42" s="93">
        <v>875351.9</v>
      </c>
      <c r="Q42" s="93">
        <v>113.34767600000001</v>
      </c>
      <c r="R42" s="93">
        <v>165845</v>
      </c>
      <c r="S42" s="93">
        <v>158.90346400000001</v>
      </c>
      <c r="T42" s="93">
        <v>13935</v>
      </c>
      <c r="U42" s="93">
        <v>90.095513999999994</v>
      </c>
      <c r="V42" s="4">
        <v>0</v>
      </c>
      <c r="W42" s="4">
        <v>0</v>
      </c>
      <c r="X42" s="4">
        <v>0</v>
      </c>
      <c r="Y42" s="4">
        <v>0</v>
      </c>
      <c r="Z42" s="4">
        <v>0</v>
      </c>
      <c r="AA42" s="4">
        <v>0</v>
      </c>
      <c r="AB42" s="4">
        <v>0</v>
      </c>
      <c r="AC42" s="4">
        <v>0</v>
      </c>
      <c r="AD42" s="4">
        <v>0</v>
      </c>
      <c r="AE42" s="4">
        <v>0</v>
      </c>
      <c r="AF42" s="19">
        <f t="shared" si="3"/>
        <v>1122090.8999999999</v>
      </c>
      <c r="AG42" s="19">
        <f t="shared" si="2"/>
        <v>118.51178675637279</v>
      </c>
      <c r="AI42" s="78">
        <v>42259</v>
      </c>
      <c r="AJ42" s="78">
        <v>42255</v>
      </c>
      <c r="AK42" s="11">
        <v>37</v>
      </c>
      <c r="AL42" s="4">
        <v>67113</v>
      </c>
      <c r="AM42" s="4">
        <v>901807.7</v>
      </c>
      <c r="AN42" s="4">
        <v>145921</v>
      </c>
      <c r="AO42" s="4">
        <v>17210</v>
      </c>
      <c r="AP42" s="4">
        <v>0</v>
      </c>
      <c r="AQ42" s="4">
        <v>0</v>
      </c>
      <c r="AR42" s="4">
        <v>0</v>
      </c>
      <c r="AS42" s="4">
        <v>0</v>
      </c>
      <c r="AT42" s="4">
        <v>0</v>
      </c>
      <c r="AU42" s="19">
        <v>1132051.7</v>
      </c>
      <c r="AV42" s="4">
        <v>44402</v>
      </c>
      <c r="AW42" s="4">
        <v>67.506777999999997</v>
      </c>
      <c r="AX42" s="4">
        <v>750380.9</v>
      </c>
      <c r="AY42" s="4">
        <v>91.204059000000001</v>
      </c>
      <c r="AZ42" s="4">
        <v>116398</v>
      </c>
      <c r="BA42" s="4">
        <v>139.101969</v>
      </c>
      <c r="BB42" s="4">
        <v>5097</v>
      </c>
      <c r="BC42" s="4">
        <v>61.347655000000003</v>
      </c>
      <c r="BD42" s="4">
        <v>0</v>
      </c>
      <c r="BE42" s="4">
        <v>0</v>
      </c>
      <c r="BF42" s="4">
        <v>0</v>
      </c>
      <c r="BG42" s="4">
        <v>0</v>
      </c>
      <c r="BH42" s="4">
        <v>0</v>
      </c>
      <c r="BI42" s="4">
        <v>0</v>
      </c>
      <c r="BJ42" s="4">
        <v>0</v>
      </c>
      <c r="BK42" s="4">
        <v>0</v>
      </c>
      <c r="BL42" s="4">
        <v>0</v>
      </c>
      <c r="BM42" s="4">
        <v>0</v>
      </c>
      <c r="BN42" s="19">
        <v>916277.9</v>
      </c>
      <c r="BO42" s="19">
        <v>95.974266996973412</v>
      </c>
    </row>
    <row r="43" spans="1:67" ht="20" customHeight="1" x14ac:dyDescent="0.15">
      <c r="A43" s="78">
        <v>42630</v>
      </c>
      <c r="B43" s="78"/>
      <c r="C43" s="11">
        <v>37</v>
      </c>
      <c r="D43" s="4">
        <v>0</v>
      </c>
      <c r="E43" s="4">
        <v>0</v>
      </c>
      <c r="F43" s="4">
        <v>0</v>
      </c>
      <c r="G43" s="4">
        <v>0</v>
      </c>
      <c r="H43" s="4">
        <v>0</v>
      </c>
      <c r="I43" s="4">
        <v>0</v>
      </c>
      <c r="J43" s="4">
        <v>0</v>
      </c>
      <c r="K43" s="4">
        <v>0</v>
      </c>
      <c r="L43" s="4">
        <v>0</v>
      </c>
      <c r="M43" s="19">
        <v>0</v>
      </c>
      <c r="N43" s="4">
        <v>0</v>
      </c>
      <c r="O43" s="4">
        <v>0</v>
      </c>
      <c r="P43" s="4">
        <v>0</v>
      </c>
      <c r="Q43" s="4">
        <v>0</v>
      </c>
      <c r="R43" s="4">
        <v>0</v>
      </c>
      <c r="S43" s="4">
        <v>0</v>
      </c>
      <c r="T43" s="4">
        <v>0</v>
      </c>
      <c r="U43" s="4">
        <v>0</v>
      </c>
      <c r="V43" s="4">
        <v>0</v>
      </c>
      <c r="W43" s="4">
        <v>0</v>
      </c>
      <c r="X43" s="4">
        <v>0</v>
      </c>
      <c r="Y43" s="4">
        <v>0</v>
      </c>
      <c r="Z43" s="4">
        <v>0</v>
      </c>
      <c r="AA43" s="4">
        <v>0</v>
      </c>
      <c r="AB43" s="4">
        <v>0</v>
      </c>
      <c r="AC43" s="4">
        <v>0</v>
      </c>
      <c r="AD43" s="4">
        <v>0</v>
      </c>
      <c r="AE43" s="4">
        <v>0</v>
      </c>
      <c r="AF43" s="19">
        <f t="shared" si="3"/>
        <v>0</v>
      </c>
      <c r="AG43" s="19">
        <v>0</v>
      </c>
      <c r="AI43" s="78">
        <v>42266</v>
      </c>
      <c r="AJ43" s="78">
        <v>42262</v>
      </c>
      <c r="AK43" s="11">
        <v>38</v>
      </c>
      <c r="AL43" s="4">
        <v>110612</v>
      </c>
      <c r="AM43" s="4">
        <v>1279932.5</v>
      </c>
      <c r="AN43" s="4">
        <v>260169</v>
      </c>
      <c r="AO43" s="4">
        <v>12139</v>
      </c>
      <c r="AP43" s="4">
        <v>0</v>
      </c>
      <c r="AQ43" s="4">
        <v>0</v>
      </c>
      <c r="AR43" s="4">
        <v>0</v>
      </c>
      <c r="AS43" s="4">
        <v>0</v>
      </c>
      <c r="AT43" s="4">
        <v>0</v>
      </c>
      <c r="AU43" s="19">
        <v>1662852.5</v>
      </c>
      <c r="AV43" s="4">
        <v>70584</v>
      </c>
      <c r="AW43" s="4">
        <v>66.771392000000006</v>
      </c>
      <c r="AX43" s="4">
        <v>1109861.6000000001</v>
      </c>
      <c r="AY43" s="4">
        <v>94.635548999999997</v>
      </c>
      <c r="AZ43" s="4">
        <v>223793</v>
      </c>
      <c r="BA43" s="4">
        <v>131.59890999999999</v>
      </c>
      <c r="BB43" s="4">
        <v>3058</v>
      </c>
      <c r="BC43" s="4">
        <v>62.729560999999997</v>
      </c>
      <c r="BD43" s="4">
        <v>0</v>
      </c>
      <c r="BE43" s="4">
        <v>0</v>
      </c>
      <c r="BF43" s="4">
        <v>0</v>
      </c>
      <c r="BG43" s="4">
        <v>0</v>
      </c>
      <c r="BH43" s="4">
        <v>0</v>
      </c>
      <c r="BI43" s="4">
        <v>0</v>
      </c>
      <c r="BJ43" s="4">
        <v>0</v>
      </c>
      <c r="BK43" s="4">
        <v>0</v>
      </c>
      <c r="BL43" s="4">
        <v>0</v>
      </c>
      <c r="BM43" s="4">
        <v>0</v>
      </c>
      <c r="BN43" s="19">
        <v>1407296.6</v>
      </c>
      <c r="BO43" s="19">
        <v>99.0467081538564</v>
      </c>
    </row>
    <row r="44" spans="1:67" ht="20" customHeight="1" x14ac:dyDescent="0.15">
      <c r="A44" s="78">
        <v>42637</v>
      </c>
      <c r="B44" s="78">
        <v>42633</v>
      </c>
      <c r="C44" s="11">
        <v>38</v>
      </c>
      <c r="D44" s="96">
        <v>84178</v>
      </c>
      <c r="E44" s="96">
        <v>1117619</v>
      </c>
      <c r="F44" s="96">
        <v>206777</v>
      </c>
      <c r="G44" s="96">
        <v>19314</v>
      </c>
      <c r="H44" s="4">
        <v>0</v>
      </c>
      <c r="I44" s="4">
        <v>0</v>
      </c>
      <c r="J44" s="4">
        <v>0</v>
      </c>
      <c r="K44" s="4">
        <v>0</v>
      </c>
      <c r="L44" s="4">
        <v>0</v>
      </c>
      <c r="M44" s="19">
        <f t="shared" si="0"/>
        <v>1427888</v>
      </c>
      <c r="N44" s="104">
        <v>69498</v>
      </c>
      <c r="O44" s="104">
        <v>93.683025999999998</v>
      </c>
      <c r="P44" s="104">
        <v>827893.5</v>
      </c>
      <c r="Q44" s="104">
        <v>112.980926</v>
      </c>
      <c r="R44" s="104">
        <v>156928</v>
      </c>
      <c r="S44" s="104">
        <v>154.99311700000001</v>
      </c>
      <c r="T44" s="104">
        <v>17780</v>
      </c>
      <c r="U44" s="104">
        <v>92.428908000000007</v>
      </c>
      <c r="V44" s="104">
        <v>0</v>
      </c>
      <c r="W44" s="104">
        <v>0</v>
      </c>
      <c r="X44" s="104">
        <v>0</v>
      </c>
      <c r="Y44" s="104">
        <v>0</v>
      </c>
      <c r="Z44" s="104">
        <v>0</v>
      </c>
      <c r="AA44" s="104">
        <v>0</v>
      </c>
      <c r="AB44" s="104">
        <v>0</v>
      </c>
      <c r="AC44" s="104">
        <v>0</v>
      </c>
      <c r="AD44" s="104">
        <v>0</v>
      </c>
      <c r="AE44" s="104">
        <v>0</v>
      </c>
      <c r="AF44" s="105">
        <f t="shared" si="3"/>
        <v>1072099.5</v>
      </c>
      <c r="AG44" s="105">
        <f t="shared" si="2"/>
        <v>117.53862682441786</v>
      </c>
      <c r="AI44" s="78">
        <v>42273</v>
      </c>
      <c r="AJ44" s="78">
        <v>42269</v>
      </c>
      <c r="AK44" s="11">
        <v>39</v>
      </c>
      <c r="AL44" s="4">
        <v>82823</v>
      </c>
      <c r="AM44" s="4">
        <v>1113051.8</v>
      </c>
      <c r="AN44" s="4">
        <v>202064</v>
      </c>
      <c r="AO44" s="4">
        <v>7625</v>
      </c>
      <c r="AP44" s="4">
        <v>0</v>
      </c>
      <c r="AQ44" s="4">
        <v>0</v>
      </c>
      <c r="AR44" s="4">
        <v>0</v>
      </c>
      <c r="AS44" s="4">
        <v>0</v>
      </c>
      <c r="AT44" s="4">
        <v>0</v>
      </c>
      <c r="AU44" s="19">
        <v>1405563.8</v>
      </c>
      <c r="AV44" s="4">
        <v>46185</v>
      </c>
      <c r="AW44" s="4">
        <v>69.986682999999999</v>
      </c>
      <c r="AX44" s="4">
        <v>1056178.2</v>
      </c>
      <c r="AY44" s="4">
        <v>99.896095000000003</v>
      </c>
      <c r="AZ44" s="4">
        <v>175658</v>
      </c>
      <c r="BA44" s="4">
        <v>129.10076900000001</v>
      </c>
      <c r="BB44" s="4">
        <v>7625</v>
      </c>
      <c r="BC44" s="4">
        <v>77.887867999999997</v>
      </c>
      <c r="BD44" s="4">
        <v>0</v>
      </c>
      <c r="BE44" s="4">
        <v>0</v>
      </c>
      <c r="BF44" s="4">
        <v>0</v>
      </c>
      <c r="BG44" s="4">
        <v>0</v>
      </c>
      <c r="BH44" s="4">
        <v>0</v>
      </c>
      <c r="BI44" s="4">
        <v>0</v>
      </c>
      <c r="BJ44" s="4">
        <v>0</v>
      </c>
      <c r="BK44" s="4">
        <v>0</v>
      </c>
      <c r="BL44" s="4">
        <v>0</v>
      </c>
      <c r="BM44" s="4">
        <v>0</v>
      </c>
      <c r="BN44" s="19">
        <v>1285646.2</v>
      </c>
      <c r="BO44" s="19">
        <v>102.68135248483293</v>
      </c>
    </row>
    <row r="45" spans="1:67" ht="20" customHeight="1" x14ac:dyDescent="0.15">
      <c r="A45" s="78">
        <v>42644</v>
      </c>
      <c r="B45" s="78">
        <v>42640</v>
      </c>
      <c r="C45" s="11">
        <v>39</v>
      </c>
      <c r="D45" s="99">
        <v>64859</v>
      </c>
      <c r="E45" s="99">
        <v>1071229.8</v>
      </c>
      <c r="F45" s="99">
        <v>173421</v>
      </c>
      <c r="G45" s="99">
        <v>16068</v>
      </c>
      <c r="H45" s="4">
        <v>0</v>
      </c>
      <c r="I45" s="4">
        <v>0</v>
      </c>
      <c r="J45" s="4">
        <v>0</v>
      </c>
      <c r="K45" s="4">
        <v>0</v>
      </c>
      <c r="L45" s="4">
        <v>0</v>
      </c>
      <c r="M45" s="19">
        <f t="shared" si="0"/>
        <v>1325577.8</v>
      </c>
      <c r="N45" s="99">
        <v>54051</v>
      </c>
      <c r="O45" s="99">
        <v>92.701059999999998</v>
      </c>
      <c r="P45" s="99">
        <v>815806.2</v>
      </c>
      <c r="Q45" s="99">
        <v>112.91572600000001</v>
      </c>
      <c r="R45" s="99">
        <v>88301</v>
      </c>
      <c r="S45" s="99">
        <v>150.005843</v>
      </c>
      <c r="T45" s="99">
        <v>9412</v>
      </c>
      <c r="U45" s="99">
        <v>95.609540999999993</v>
      </c>
      <c r="V45" s="4">
        <v>0</v>
      </c>
      <c r="W45" s="4">
        <v>0</v>
      </c>
      <c r="X45" s="4">
        <v>0</v>
      </c>
      <c r="Y45" s="4">
        <v>0</v>
      </c>
      <c r="Z45" s="4">
        <v>0</v>
      </c>
      <c r="AA45" s="4">
        <v>0</v>
      </c>
      <c r="AB45" s="4">
        <v>0</v>
      </c>
      <c r="AC45" s="4">
        <v>0</v>
      </c>
      <c r="AD45" s="4">
        <v>0</v>
      </c>
      <c r="AE45" s="4">
        <v>0</v>
      </c>
      <c r="AF45" s="19">
        <f t="shared" si="3"/>
        <v>967570.2</v>
      </c>
      <c r="AG45" s="19">
        <f t="shared" si="2"/>
        <v>115.00300162716483</v>
      </c>
      <c r="AI45" s="78">
        <v>42280</v>
      </c>
      <c r="AJ45" s="78">
        <v>42276</v>
      </c>
      <c r="AK45" s="11">
        <v>40</v>
      </c>
      <c r="AL45" s="4">
        <v>99993</v>
      </c>
      <c r="AM45" s="4">
        <v>1062971.7</v>
      </c>
      <c r="AN45" s="4">
        <v>197412</v>
      </c>
      <c r="AO45" s="4">
        <v>13751</v>
      </c>
      <c r="AP45" s="4">
        <v>0</v>
      </c>
      <c r="AQ45" s="4">
        <v>0</v>
      </c>
      <c r="AR45" s="4">
        <v>0</v>
      </c>
      <c r="AS45" s="4">
        <v>0</v>
      </c>
      <c r="AT45" s="4">
        <v>0</v>
      </c>
      <c r="AU45" s="19">
        <v>1374127.7</v>
      </c>
      <c r="AV45" s="4">
        <v>60786</v>
      </c>
      <c r="AW45" s="4">
        <v>68.562678000000005</v>
      </c>
      <c r="AX45" s="4">
        <v>988417.7</v>
      </c>
      <c r="AY45" s="4">
        <v>103.013155</v>
      </c>
      <c r="AZ45" s="4">
        <v>167078</v>
      </c>
      <c r="BA45" s="4">
        <v>126.49524099999999</v>
      </c>
      <c r="BB45" s="4">
        <v>12388</v>
      </c>
      <c r="BC45" s="4">
        <v>73.60163</v>
      </c>
      <c r="BD45" s="4">
        <v>0</v>
      </c>
      <c r="BE45" s="4">
        <v>0</v>
      </c>
      <c r="BF45" s="4">
        <v>0</v>
      </c>
      <c r="BG45" s="4">
        <v>0</v>
      </c>
      <c r="BH45" s="4">
        <v>0</v>
      </c>
      <c r="BI45" s="4">
        <v>0</v>
      </c>
      <c r="BJ45" s="4">
        <v>0</v>
      </c>
      <c r="BK45" s="4">
        <v>0</v>
      </c>
      <c r="BL45" s="4">
        <v>0</v>
      </c>
      <c r="BM45" s="4">
        <v>0</v>
      </c>
      <c r="BN45" s="19">
        <v>1228669.7</v>
      </c>
      <c r="BO45" s="19">
        <v>104.20540650427816</v>
      </c>
    </row>
    <row r="46" spans="1:67" ht="20" customHeight="1" x14ac:dyDescent="0.15">
      <c r="A46" s="78">
        <v>42651</v>
      </c>
      <c r="B46" s="78">
        <v>42647</v>
      </c>
      <c r="C46" s="11">
        <v>40</v>
      </c>
      <c r="D46" s="100">
        <v>56285</v>
      </c>
      <c r="E46" s="100">
        <v>1126227.6000000001</v>
      </c>
      <c r="F46" s="100">
        <v>246104</v>
      </c>
      <c r="G46" s="100">
        <v>17406</v>
      </c>
      <c r="H46" s="4">
        <v>0</v>
      </c>
      <c r="I46" s="4">
        <v>0</v>
      </c>
      <c r="J46" s="4">
        <v>0</v>
      </c>
      <c r="K46" s="4">
        <v>0</v>
      </c>
      <c r="L46" s="4">
        <v>0</v>
      </c>
      <c r="M46" s="19">
        <f t="shared" si="0"/>
        <v>1446022.6</v>
      </c>
      <c r="N46" s="100">
        <v>46881</v>
      </c>
      <c r="O46" s="100">
        <v>92.772678999999997</v>
      </c>
      <c r="P46" s="100">
        <v>908890.1</v>
      </c>
      <c r="Q46" s="100">
        <v>111.880235</v>
      </c>
      <c r="R46" s="102">
        <v>164143</v>
      </c>
      <c r="S46" s="100">
        <v>154.138555</v>
      </c>
      <c r="T46" s="100">
        <v>16910</v>
      </c>
      <c r="U46" s="100">
        <v>93.684092000000007</v>
      </c>
      <c r="V46" s="4">
        <v>0</v>
      </c>
      <c r="W46" s="4">
        <v>0</v>
      </c>
      <c r="X46" s="4">
        <v>0</v>
      </c>
      <c r="Y46" s="4">
        <v>0</v>
      </c>
      <c r="Z46" s="4">
        <v>0</v>
      </c>
      <c r="AA46" s="4">
        <v>0</v>
      </c>
      <c r="AB46" s="4">
        <v>0</v>
      </c>
      <c r="AC46" s="4">
        <v>0</v>
      </c>
      <c r="AD46" s="4">
        <v>0</v>
      </c>
      <c r="AE46" s="4">
        <v>0</v>
      </c>
      <c r="AF46" s="19">
        <f t="shared" si="3"/>
        <v>1136824.1000000001</v>
      </c>
      <c r="AG46" s="19">
        <f t="shared" si="2"/>
        <v>116.92316935439484</v>
      </c>
      <c r="AI46" s="78">
        <v>42287</v>
      </c>
      <c r="AJ46" s="78">
        <v>42283</v>
      </c>
      <c r="AK46" s="11">
        <v>41</v>
      </c>
      <c r="AL46" s="4">
        <v>92326</v>
      </c>
      <c r="AM46" s="4">
        <v>1057216.7</v>
      </c>
      <c r="AN46" s="4">
        <v>216125.5</v>
      </c>
      <c r="AO46" s="4">
        <v>16734</v>
      </c>
      <c r="AP46" s="4">
        <v>0</v>
      </c>
      <c r="AQ46" s="4">
        <v>0</v>
      </c>
      <c r="AR46" s="4">
        <v>0</v>
      </c>
      <c r="AS46" s="4">
        <v>0</v>
      </c>
      <c r="AT46" s="4">
        <v>0</v>
      </c>
      <c r="AU46" s="19">
        <v>1382402.2</v>
      </c>
      <c r="AV46" s="4">
        <v>64022</v>
      </c>
      <c r="AW46" s="4">
        <v>67.795398000000006</v>
      </c>
      <c r="AX46" s="4">
        <v>887454.3</v>
      </c>
      <c r="AY46" s="4">
        <v>103.628514</v>
      </c>
      <c r="AZ46" s="4">
        <v>174753.5</v>
      </c>
      <c r="BA46" s="4">
        <v>120.68995700000001</v>
      </c>
      <c r="BB46" s="4">
        <v>6214</v>
      </c>
      <c r="BC46" s="4">
        <v>78.499033999999995</v>
      </c>
      <c r="BD46" s="4">
        <v>0</v>
      </c>
      <c r="BE46" s="4">
        <v>0</v>
      </c>
      <c r="BF46" s="4">
        <v>0</v>
      </c>
      <c r="BG46" s="4">
        <v>0</v>
      </c>
      <c r="BH46" s="4">
        <v>0</v>
      </c>
      <c r="BI46" s="4">
        <v>0</v>
      </c>
      <c r="BJ46" s="4">
        <v>0</v>
      </c>
      <c r="BK46" s="4">
        <v>0</v>
      </c>
      <c r="BL46" s="4">
        <v>0</v>
      </c>
      <c r="BM46" s="4">
        <v>0</v>
      </c>
      <c r="BN46" s="19">
        <v>1132443.8</v>
      </c>
      <c r="BO46" s="19">
        <v>104.09766270126755</v>
      </c>
    </row>
    <row r="47" spans="1:67" ht="20" customHeight="1" x14ac:dyDescent="0.15">
      <c r="A47" s="78">
        <v>42658</v>
      </c>
      <c r="B47" s="78">
        <v>42655</v>
      </c>
      <c r="C47" s="11">
        <v>41</v>
      </c>
      <c r="D47" s="102">
        <v>59146</v>
      </c>
      <c r="E47" s="102">
        <v>1130577.3999999999</v>
      </c>
      <c r="F47" s="102">
        <v>202229.4</v>
      </c>
      <c r="G47" s="102">
        <v>13094</v>
      </c>
      <c r="H47" s="4">
        <v>0</v>
      </c>
      <c r="I47" s="4">
        <v>0</v>
      </c>
      <c r="J47" s="4">
        <v>0</v>
      </c>
      <c r="K47" s="4">
        <v>0</v>
      </c>
      <c r="L47" s="4">
        <v>0</v>
      </c>
      <c r="M47" s="19">
        <f t="shared" si="0"/>
        <v>1405046.7999999998</v>
      </c>
      <c r="N47" s="102">
        <v>45456</v>
      </c>
      <c r="O47" s="102">
        <v>92.986140000000006</v>
      </c>
      <c r="P47" s="102">
        <v>879546.1</v>
      </c>
      <c r="Q47" s="102">
        <v>112.65526699999999</v>
      </c>
      <c r="R47" s="102">
        <v>109078</v>
      </c>
      <c r="S47" s="102">
        <v>143.73661000000001</v>
      </c>
      <c r="T47" s="102">
        <v>10614</v>
      </c>
      <c r="U47" s="102">
        <v>90.957980000000006</v>
      </c>
      <c r="V47" s="4">
        <v>0</v>
      </c>
      <c r="W47" s="4">
        <v>0</v>
      </c>
      <c r="X47" s="4">
        <v>0</v>
      </c>
      <c r="Y47" s="4">
        <v>0</v>
      </c>
      <c r="Z47" s="4">
        <v>0</v>
      </c>
      <c r="AA47" s="4">
        <v>0</v>
      </c>
      <c r="AB47" s="4">
        <v>0</v>
      </c>
      <c r="AC47" s="4">
        <v>0</v>
      </c>
      <c r="AD47" s="4">
        <v>0</v>
      </c>
      <c r="AE47" s="4">
        <v>0</v>
      </c>
      <c r="AF47" s="19">
        <f t="shared" si="3"/>
        <v>1044694.1</v>
      </c>
      <c r="AG47" s="19">
        <f t="shared" si="2"/>
        <v>114.82424248346832</v>
      </c>
      <c r="AI47" s="78">
        <v>42294</v>
      </c>
      <c r="AJ47" s="78">
        <v>42290</v>
      </c>
      <c r="AK47" s="11">
        <v>42</v>
      </c>
      <c r="AL47" s="4">
        <v>86184</v>
      </c>
      <c r="AM47" s="4">
        <v>1104230</v>
      </c>
      <c r="AN47" s="4">
        <v>169683</v>
      </c>
      <c r="AO47" s="4">
        <v>23730</v>
      </c>
      <c r="AP47" s="4">
        <v>0</v>
      </c>
      <c r="AQ47" s="4">
        <v>0</v>
      </c>
      <c r="AR47" s="4">
        <v>0</v>
      </c>
      <c r="AS47" s="4">
        <v>0</v>
      </c>
      <c r="AT47" s="4">
        <v>0</v>
      </c>
      <c r="AU47" s="19">
        <v>1383827</v>
      </c>
      <c r="AV47" s="4">
        <v>47373</v>
      </c>
      <c r="AW47" s="4">
        <v>71.557173000000006</v>
      </c>
      <c r="AX47" s="4">
        <v>1018092.2</v>
      </c>
      <c r="AY47" s="4">
        <v>107.42108899999999</v>
      </c>
      <c r="AZ47" s="4">
        <v>146613</v>
      </c>
      <c r="BA47" s="4">
        <v>124.270658</v>
      </c>
      <c r="BB47" s="4">
        <v>10100</v>
      </c>
      <c r="BC47" s="4">
        <v>81.302672999999999</v>
      </c>
      <c r="BD47" s="4">
        <v>0</v>
      </c>
      <c r="BE47" s="4">
        <v>0</v>
      </c>
      <c r="BF47" s="4">
        <v>0</v>
      </c>
      <c r="BG47" s="4">
        <v>0</v>
      </c>
      <c r="BH47" s="4">
        <v>0</v>
      </c>
      <c r="BI47" s="4">
        <v>0</v>
      </c>
      <c r="BJ47" s="4">
        <v>0</v>
      </c>
      <c r="BK47" s="4">
        <v>0</v>
      </c>
      <c r="BL47" s="4">
        <v>0</v>
      </c>
      <c r="BM47" s="4">
        <v>0</v>
      </c>
      <c r="BN47" s="19">
        <v>1222178.2</v>
      </c>
      <c r="BO47" s="19">
        <v>107.83640369431299</v>
      </c>
    </row>
    <row r="48" spans="1:67" ht="20" customHeight="1" x14ac:dyDescent="0.15">
      <c r="A48" s="78">
        <v>42665</v>
      </c>
      <c r="B48" s="78">
        <v>42662</v>
      </c>
      <c r="C48" s="11">
        <v>42</v>
      </c>
      <c r="D48" s="106">
        <v>61084</v>
      </c>
      <c r="E48" s="106">
        <v>999667.6</v>
      </c>
      <c r="F48" s="106">
        <v>198887</v>
      </c>
      <c r="G48" s="106">
        <v>4920</v>
      </c>
      <c r="H48" s="4">
        <v>0</v>
      </c>
      <c r="I48" s="4">
        <v>0</v>
      </c>
      <c r="J48" s="4">
        <v>0</v>
      </c>
      <c r="K48" s="4">
        <v>0</v>
      </c>
      <c r="L48" s="4">
        <v>0</v>
      </c>
      <c r="M48" s="19">
        <f t="shared" si="0"/>
        <v>1264558.6000000001</v>
      </c>
      <c r="N48" s="106">
        <v>54355</v>
      </c>
      <c r="O48" s="106">
        <v>93.570655000000002</v>
      </c>
      <c r="P48" s="106">
        <v>817213.7</v>
      </c>
      <c r="Q48" s="106">
        <v>113.846609</v>
      </c>
      <c r="R48" s="106">
        <v>122884</v>
      </c>
      <c r="S48" s="106">
        <v>144.96665899999999</v>
      </c>
      <c r="T48" s="106">
        <v>3752</v>
      </c>
      <c r="U48" s="106">
        <v>97.819828999999999</v>
      </c>
      <c r="V48" s="4">
        <v>0</v>
      </c>
      <c r="W48" s="4">
        <v>0</v>
      </c>
      <c r="X48" s="4">
        <v>0</v>
      </c>
      <c r="Y48" s="4">
        <v>0</v>
      </c>
      <c r="Z48" s="4">
        <v>0</v>
      </c>
      <c r="AA48" s="4">
        <v>0</v>
      </c>
      <c r="AB48" s="4">
        <v>0</v>
      </c>
      <c r="AC48" s="4">
        <v>0</v>
      </c>
      <c r="AD48" s="4">
        <v>0</v>
      </c>
      <c r="AE48" s="4">
        <v>0</v>
      </c>
      <c r="AF48" s="19">
        <f t="shared" si="3"/>
        <v>998204.7</v>
      </c>
      <c r="AG48" s="19">
        <f t="shared" si="2"/>
        <v>116.51332081368912</v>
      </c>
      <c r="AI48" s="78">
        <v>42301</v>
      </c>
      <c r="AJ48" s="78">
        <v>42297</v>
      </c>
      <c r="AK48" s="11">
        <v>43</v>
      </c>
      <c r="AL48" s="4">
        <v>76220</v>
      </c>
      <c r="AM48" s="4">
        <v>858034.7</v>
      </c>
      <c r="AN48" s="4">
        <v>142721</v>
      </c>
      <c r="AO48" s="4">
        <v>7541</v>
      </c>
      <c r="AP48" s="4">
        <v>0</v>
      </c>
      <c r="AQ48" s="4">
        <v>0</v>
      </c>
      <c r="AR48" s="4">
        <v>0</v>
      </c>
      <c r="AS48" s="4">
        <v>0</v>
      </c>
      <c r="AT48" s="4">
        <v>0</v>
      </c>
      <c r="AU48" s="19">
        <v>1084516.7</v>
      </c>
      <c r="AV48" s="4">
        <v>48705</v>
      </c>
      <c r="AW48" s="4">
        <v>71.072209999999998</v>
      </c>
      <c r="AX48" s="4">
        <v>782003.5</v>
      </c>
      <c r="AY48" s="4">
        <v>109.052342</v>
      </c>
      <c r="AZ48" s="4">
        <v>112938</v>
      </c>
      <c r="BA48" s="4">
        <v>122.918211</v>
      </c>
      <c r="BB48" s="4">
        <v>3021</v>
      </c>
      <c r="BC48" s="4">
        <v>75.254220000000004</v>
      </c>
      <c r="BD48" s="4">
        <v>0</v>
      </c>
      <c r="BE48" s="4">
        <v>0</v>
      </c>
      <c r="BF48" s="4">
        <v>0</v>
      </c>
      <c r="BG48" s="4">
        <v>0</v>
      </c>
      <c r="BH48" s="4">
        <v>0</v>
      </c>
      <c r="BI48" s="4">
        <v>0</v>
      </c>
      <c r="BJ48" s="4">
        <v>0</v>
      </c>
      <c r="BK48" s="4">
        <v>0</v>
      </c>
      <c r="BL48" s="4">
        <v>0</v>
      </c>
      <c r="BM48" s="4">
        <v>0</v>
      </c>
      <c r="BN48" s="19">
        <v>946667.5</v>
      </c>
      <c r="BO48" s="19">
        <v>108.64465615201219</v>
      </c>
    </row>
    <row r="49" spans="1:67" ht="20" customHeight="1" x14ac:dyDescent="0.15">
      <c r="A49" s="78">
        <v>42672</v>
      </c>
      <c r="B49" s="78">
        <v>42668</v>
      </c>
      <c r="C49" s="11">
        <v>43</v>
      </c>
      <c r="D49" s="107">
        <v>67863</v>
      </c>
      <c r="E49" s="107">
        <v>814151.5</v>
      </c>
      <c r="F49" s="107">
        <v>196757</v>
      </c>
      <c r="G49" s="107">
        <v>14088</v>
      </c>
      <c r="H49" s="4">
        <v>0</v>
      </c>
      <c r="I49" s="4">
        <v>0</v>
      </c>
      <c r="J49" s="4">
        <v>0</v>
      </c>
      <c r="K49" s="4">
        <v>0</v>
      </c>
      <c r="L49" s="4">
        <v>0</v>
      </c>
      <c r="M49" s="19">
        <f t="shared" si="0"/>
        <v>1092859.5</v>
      </c>
      <c r="N49" s="107">
        <v>65499</v>
      </c>
      <c r="O49" s="107">
        <v>92.876210999999998</v>
      </c>
      <c r="P49" s="107">
        <v>696978.7</v>
      </c>
      <c r="Q49" s="107">
        <v>114.728317</v>
      </c>
      <c r="R49" s="107">
        <v>119668</v>
      </c>
      <c r="S49" s="107">
        <v>144.620316</v>
      </c>
      <c r="T49" s="107">
        <v>11874</v>
      </c>
      <c r="U49" s="107">
        <v>92.742715000000004</v>
      </c>
      <c r="V49" s="4">
        <v>0</v>
      </c>
      <c r="W49" s="4">
        <v>0</v>
      </c>
      <c r="X49" s="4">
        <v>0</v>
      </c>
      <c r="Y49" s="4">
        <v>0</v>
      </c>
      <c r="Z49" s="4">
        <v>0</v>
      </c>
      <c r="AA49" s="4">
        <v>0</v>
      </c>
      <c r="AB49" s="4">
        <v>0</v>
      </c>
      <c r="AC49" s="4">
        <v>0</v>
      </c>
      <c r="AD49" s="4">
        <v>0</v>
      </c>
      <c r="AE49" s="4">
        <v>0</v>
      </c>
      <c r="AF49" s="19">
        <f t="shared" si="3"/>
        <v>894019.7</v>
      </c>
      <c r="AG49" s="19">
        <f t="shared" si="2"/>
        <v>116.83651171572046</v>
      </c>
      <c r="AI49" s="78">
        <v>42308</v>
      </c>
      <c r="AJ49" s="78">
        <v>42304</v>
      </c>
      <c r="AK49" s="11">
        <v>44</v>
      </c>
      <c r="AL49" s="4">
        <v>72281</v>
      </c>
      <c r="AM49" s="4">
        <v>811092.2</v>
      </c>
      <c r="AN49" s="4">
        <v>128783.5</v>
      </c>
      <c r="AO49" s="4">
        <v>9183</v>
      </c>
      <c r="AP49" s="4">
        <v>0</v>
      </c>
      <c r="AQ49" s="4">
        <v>0</v>
      </c>
      <c r="AR49" s="4">
        <v>0</v>
      </c>
      <c r="AS49" s="4">
        <v>0</v>
      </c>
      <c r="AT49" s="4">
        <v>0</v>
      </c>
      <c r="AU49" s="19">
        <v>1021339.7</v>
      </c>
      <c r="AV49" s="4">
        <v>35800</v>
      </c>
      <c r="AW49" s="4">
        <v>69.909943999999996</v>
      </c>
      <c r="AX49" s="4">
        <v>685526.6</v>
      </c>
      <c r="AY49" s="4">
        <v>103.198644</v>
      </c>
      <c r="AZ49" s="4">
        <v>102171</v>
      </c>
      <c r="BA49" s="4">
        <v>127.51711299999999</v>
      </c>
      <c r="BB49" s="4">
        <v>5846</v>
      </c>
      <c r="BC49" s="4">
        <v>65.430892</v>
      </c>
      <c r="BD49" s="4">
        <v>0</v>
      </c>
      <c r="BE49" s="4">
        <v>0</v>
      </c>
      <c r="BF49" s="4">
        <v>0</v>
      </c>
      <c r="BG49" s="4">
        <v>0</v>
      </c>
      <c r="BH49" s="4">
        <v>0</v>
      </c>
      <c r="BI49" s="4">
        <v>0</v>
      </c>
      <c r="BJ49" s="4">
        <v>0</v>
      </c>
      <c r="BK49" s="4">
        <v>0</v>
      </c>
      <c r="BL49" s="4">
        <v>0</v>
      </c>
      <c r="BM49" s="4">
        <v>0</v>
      </c>
      <c r="BN49" s="19">
        <v>829343.6</v>
      </c>
      <c r="BO49" s="19">
        <v>104.49137304259104</v>
      </c>
    </row>
    <row r="50" spans="1:67" ht="20" customHeight="1" x14ac:dyDescent="0.15">
      <c r="A50" s="78">
        <v>42679</v>
      </c>
      <c r="B50" s="78">
        <v>42675</v>
      </c>
      <c r="C50" s="11">
        <v>44</v>
      </c>
      <c r="D50" s="108">
        <v>71331</v>
      </c>
      <c r="E50" s="108">
        <v>955556.7</v>
      </c>
      <c r="F50" s="108">
        <v>176317</v>
      </c>
      <c r="G50" s="108">
        <v>7522</v>
      </c>
      <c r="H50" s="4">
        <v>0</v>
      </c>
      <c r="I50" s="4">
        <v>0</v>
      </c>
      <c r="J50" s="4">
        <v>0</v>
      </c>
      <c r="K50" s="4">
        <v>0</v>
      </c>
      <c r="L50" s="4">
        <v>0</v>
      </c>
      <c r="M50" s="19">
        <f t="shared" si="0"/>
        <v>1210726.7</v>
      </c>
      <c r="N50" s="108">
        <v>70130</v>
      </c>
      <c r="O50" s="108">
        <v>95.189290999999997</v>
      </c>
      <c r="P50" s="108">
        <v>810419.7</v>
      </c>
      <c r="Q50" s="108">
        <v>114.08670100000001</v>
      </c>
      <c r="R50" s="108">
        <v>126084</v>
      </c>
      <c r="S50" s="108">
        <v>142.996613</v>
      </c>
      <c r="T50" s="108">
        <v>7351</v>
      </c>
      <c r="U50" s="108">
        <v>94.518704</v>
      </c>
      <c r="V50" s="4">
        <v>0</v>
      </c>
      <c r="W50" s="4">
        <v>0</v>
      </c>
      <c r="X50" s="4">
        <v>0</v>
      </c>
      <c r="Y50" s="4">
        <v>0</v>
      </c>
      <c r="Z50" s="4">
        <v>0</v>
      </c>
      <c r="AA50" s="4">
        <v>0</v>
      </c>
      <c r="AB50" s="4">
        <v>0</v>
      </c>
      <c r="AC50" s="4">
        <v>0</v>
      </c>
      <c r="AD50" s="4">
        <v>0</v>
      </c>
      <c r="AE50" s="4">
        <v>0</v>
      </c>
      <c r="AF50" s="19">
        <f t="shared" si="3"/>
        <v>1013984.7</v>
      </c>
      <c r="AG50" s="19">
        <f t="shared" si="2"/>
        <v>116.232648207449</v>
      </c>
      <c r="AI50" s="78">
        <v>42315</v>
      </c>
      <c r="AJ50" s="78">
        <v>42311</v>
      </c>
      <c r="AK50" s="11">
        <v>45</v>
      </c>
      <c r="AL50" s="4">
        <v>90198</v>
      </c>
      <c r="AM50" s="4">
        <v>988150</v>
      </c>
      <c r="AN50" s="4">
        <v>189749</v>
      </c>
      <c r="AO50" s="4">
        <v>15662</v>
      </c>
      <c r="AP50" s="4">
        <v>0</v>
      </c>
      <c r="AQ50" s="4">
        <v>0</v>
      </c>
      <c r="AR50" s="4">
        <v>0</v>
      </c>
      <c r="AS50" s="4">
        <v>0</v>
      </c>
      <c r="AT50" s="4">
        <v>0</v>
      </c>
      <c r="AU50" s="19">
        <v>1283759</v>
      </c>
      <c r="AV50" s="4">
        <v>49057</v>
      </c>
      <c r="AW50" s="4">
        <v>69.059522000000001</v>
      </c>
      <c r="AX50" s="4">
        <v>754963.3</v>
      </c>
      <c r="AY50" s="4">
        <v>96.249651999999998</v>
      </c>
      <c r="AZ50" s="4">
        <v>176136</v>
      </c>
      <c r="BA50" s="4">
        <v>122.152632</v>
      </c>
      <c r="BB50" s="4">
        <v>11114</v>
      </c>
      <c r="BC50" s="4">
        <v>79.357477000000003</v>
      </c>
      <c r="BD50" s="4">
        <v>0</v>
      </c>
      <c r="BE50" s="4">
        <v>0</v>
      </c>
      <c r="BF50" s="4">
        <v>0</v>
      </c>
      <c r="BG50" s="4">
        <v>0</v>
      </c>
      <c r="BH50" s="4">
        <v>0</v>
      </c>
      <c r="BI50" s="4">
        <v>0</v>
      </c>
      <c r="BJ50" s="4">
        <v>0</v>
      </c>
      <c r="BK50" s="4">
        <v>0</v>
      </c>
      <c r="BL50" s="4">
        <v>0</v>
      </c>
      <c r="BM50" s="4">
        <v>0</v>
      </c>
      <c r="BN50" s="19">
        <v>991270.3</v>
      </c>
      <c r="BO50" s="19">
        <v>99.317272854695219</v>
      </c>
    </row>
    <row r="51" spans="1:67" ht="20" customHeight="1" x14ac:dyDescent="0.15">
      <c r="A51" s="78">
        <v>42686</v>
      </c>
      <c r="B51" s="78">
        <v>42682</v>
      </c>
      <c r="C51" s="11">
        <v>45</v>
      </c>
      <c r="D51" s="110">
        <v>39317</v>
      </c>
      <c r="E51" s="110">
        <v>846780</v>
      </c>
      <c r="F51" s="110">
        <v>212167.2</v>
      </c>
      <c r="G51" s="110">
        <v>14154</v>
      </c>
      <c r="H51" s="4">
        <v>0</v>
      </c>
      <c r="I51" s="4">
        <v>0</v>
      </c>
      <c r="J51" s="4">
        <v>0</v>
      </c>
      <c r="K51" s="4">
        <v>0</v>
      </c>
      <c r="L51" s="4">
        <v>0</v>
      </c>
      <c r="M51" s="19">
        <f t="shared" si="0"/>
        <v>1112418.2</v>
      </c>
      <c r="N51" s="110">
        <v>38678</v>
      </c>
      <c r="O51" s="110">
        <v>97.743471</v>
      </c>
      <c r="P51" s="110">
        <v>734134</v>
      </c>
      <c r="Q51" s="110">
        <v>115.945148</v>
      </c>
      <c r="R51" s="110">
        <v>161988.6</v>
      </c>
      <c r="S51" s="110">
        <v>146.96124499999999</v>
      </c>
      <c r="T51" s="110">
        <v>13047</v>
      </c>
      <c r="U51" s="110">
        <v>96.543572999999995</v>
      </c>
      <c r="V51" s="4">
        <v>0</v>
      </c>
      <c r="W51" s="4">
        <v>0</v>
      </c>
      <c r="X51" s="4">
        <v>0</v>
      </c>
      <c r="Y51" s="4">
        <v>0</v>
      </c>
      <c r="Z51" s="4">
        <v>0</v>
      </c>
      <c r="AA51" s="4">
        <v>0</v>
      </c>
      <c r="AB51" s="4">
        <v>0</v>
      </c>
      <c r="AC51" s="4">
        <v>0</v>
      </c>
      <c r="AD51" s="4">
        <v>0</v>
      </c>
      <c r="AE51" s="4">
        <v>0</v>
      </c>
      <c r="AF51" s="19">
        <f t="shared" si="3"/>
        <v>947847.6</v>
      </c>
      <c r="AG51" s="19">
        <f t="shared" si="2"/>
        <v>120.23604594441977</v>
      </c>
      <c r="AI51" s="78">
        <v>42322</v>
      </c>
      <c r="AJ51" s="78">
        <v>42317</v>
      </c>
      <c r="AK51" s="11">
        <v>46</v>
      </c>
      <c r="AL51" s="4">
        <v>81528</v>
      </c>
      <c r="AM51" s="4">
        <v>1017452.3</v>
      </c>
      <c r="AN51" s="4">
        <v>214623</v>
      </c>
      <c r="AO51" s="4">
        <v>10968</v>
      </c>
      <c r="AP51" s="4">
        <v>0</v>
      </c>
      <c r="AQ51" s="4">
        <v>0</v>
      </c>
      <c r="AR51" s="4">
        <v>0</v>
      </c>
      <c r="AS51" s="4">
        <v>0</v>
      </c>
      <c r="AT51" s="4">
        <v>0</v>
      </c>
      <c r="AU51" s="19">
        <v>1324571.3</v>
      </c>
      <c r="AV51" s="4">
        <v>56009</v>
      </c>
      <c r="AW51" s="4">
        <v>68.893749</v>
      </c>
      <c r="AX51" s="4">
        <v>879450.8</v>
      </c>
      <c r="AY51" s="4">
        <v>95.412853999999996</v>
      </c>
      <c r="AZ51" s="4">
        <v>193696</v>
      </c>
      <c r="BA51" s="4">
        <v>122.804492</v>
      </c>
      <c r="BB51" s="4">
        <v>10729</v>
      </c>
      <c r="BC51" s="4">
        <v>80.137570999999994</v>
      </c>
      <c r="BD51" s="4">
        <v>0</v>
      </c>
      <c r="BE51" s="4">
        <v>0</v>
      </c>
      <c r="BF51" s="4">
        <v>0</v>
      </c>
      <c r="BG51" s="4">
        <v>0</v>
      </c>
      <c r="BH51" s="4">
        <v>0</v>
      </c>
      <c r="BI51" s="4">
        <v>0</v>
      </c>
      <c r="BJ51" s="4">
        <v>0</v>
      </c>
      <c r="BK51" s="4">
        <v>0</v>
      </c>
      <c r="BL51" s="4">
        <v>0</v>
      </c>
      <c r="BM51" s="4">
        <v>0</v>
      </c>
      <c r="BN51" s="19">
        <v>1139884.8</v>
      </c>
      <c r="BO51" s="19">
        <v>98.620593633685772</v>
      </c>
    </row>
    <row r="52" spans="1:67" ht="20" customHeight="1" x14ac:dyDescent="0.15">
      <c r="A52" s="78">
        <v>42693</v>
      </c>
      <c r="B52" s="78">
        <v>42689</v>
      </c>
      <c r="C52" s="11">
        <v>46</v>
      </c>
      <c r="D52" s="113">
        <v>44394</v>
      </c>
      <c r="E52" s="113">
        <v>794936.4</v>
      </c>
      <c r="F52" s="113">
        <v>161182</v>
      </c>
      <c r="G52" s="113">
        <v>8736</v>
      </c>
      <c r="H52" s="4">
        <v>0</v>
      </c>
      <c r="I52" s="4">
        <v>0</v>
      </c>
      <c r="J52" s="4">
        <v>0</v>
      </c>
      <c r="K52" s="4">
        <v>0</v>
      </c>
      <c r="L52" s="4">
        <v>0</v>
      </c>
      <c r="M52" s="19">
        <f t="shared" si="0"/>
        <v>1009248.4</v>
      </c>
      <c r="N52" s="113">
        <v>40387</v>
      </c>
      <c r="O52" s="113">
        <v>96.788199000000006</v>
      </c>
      <c r="P52" s="113">
        <v>645267.4</v>
      </c>
      <c r="Q52" s="113">
        <v>112.209835</v>
      </c>
      <c r="R52" s="113">
        <v>116531</v>
      </c>
      <c r="S52" s="113">
        <v>140.13930999999999</v>
      </c>
      <c r="T52" s="113">
        <v>8736</v>
      </c>
      <c r="U52" s="113">
        <v>95.048991999999998</v>
      </c>
      <c r="V52" s="4">
        <v>0</v>
      </c>
      <c r="W52" s="4">
        <v>0</v>
      </c>
      <c r="X52" s="4">
        <v>0</v>
      </c>
      <c r="Y52" s="4">
        <v>0</v>
      </c>
      <c r="Z52" s="4">
        <v>0</v>
      </c>
      <c r="AA52" s="4">
        <v>0</v>
      </c>
      <c r="AB52" s="4">
        <v>0</v>
      </c>
      <c r="AC52" s="4">
        <v>0</v>
      </c>
      <c r="AD52" s="4">
        <v>0</v>
      </c>
      <c r="AE52" s="4">
        <v>0</v>
      </c>
      <c r="AF52" s="19">
        <f t="shared" si="3"/>
        <v>810921.4</v>
      </c>
      <c r="AG52" s="19">
        <f t="shared" si="2"/>
        <v>115.27042621592426</v>
      </c>
      <c r="AI52" s="78">
        <v>42329</v>
      </c>
      <c r="AJ52" s="78">
        <v>42325</v>
      </c>
      <c r="AK52" s="11">
        <v>47</v>
      </c>
      <c r="AL52" s="4">
        <v>82195</v>
      </c>
      <c r="AM52" s="4">
        <v>1110946.2</v>
      </c>
      <c r="AN52" s="4">
        <v>188340</v>
      </c>
      <c r="AO52" s="4">
        <v>18355</v>
      </c>
      <c r="AP52" s="4">
        <v>0</v>
      </c>
      <c r="AQ52" s="4">
        <v>0</v>
      </c>
      <c r="AR52" s="4">
        <v>0</v>
      </c>
      <c r="AS52" s="4">
        <v>0</v>
      </c>
      <c r="AT52" s="4">
        <v>0</v>
      </c>
      <c r="AU52" s="19">
        <v>1399836.2</v>
      </c>
      <c r="AV52" s="4">
        <v>66738</v>
      </c>
      <c r="AW52" s="4">
        <v>71.363256000000007</v>
      </c>
      <c r="AX52" s="4">
        <v>1016643.3</v>
      </c>
      <c r="AY52" s="4">
        <v>96.528180000000006</v>
      </c>
      <c r="AZ52" s="4">
        <v>176512</v>
      </c>
      <c r="BA52" s="4">
        <v>127.52911899999999</v>
      </c>
      <c r="BB52" s="4">
        <v>13818</v>
      </c>
      <c r="BC52" s="4">
        <v>81.337457999999998</v>
      </c>
      <c r="BD52" s="4">
        <v>0</v>
      </c>
      <c r="BE52" s="4">
        <v>0</v>
      </c>
      <c r="BF52" s="4">
        <v>0</v>
      </c>
      <c r="BG52" s="4">
        <v>0</v>
      </c>
      <c r="BH52" s="4">
        <v>0</v>
      </c>
      <c r="BI52" s="4">
        <v>0</v>
      </c>
      <c r="BJ52" s="4">
        <v>0</v>
      </c>
      <c r="BK52" s="4">
        <v>0</v>
      </c>
      <c r="BL52" s="4">
        <v>0</v>
      </c>
      <c r="BM52" s="4">
        <v>0</v>
      </c>
      <c r="BN52" s="19">
        <v>1273711.3</v>
      </c>
      <c r="BO52" s="19">
        <v>99.34096469482057</v>
      </c>
    </row>
    <row r="53" spans="1:67" ht="20" customHeight="1" x14ac:dyDescent="0.15">
      <c r="A53" s="78">
        <v>42700</v>
      </c>
      <c r="B53" s="78">
        <v>42696</v>
      </c>
      <c r="C53" s="11">
        <v>47</v>
      </c>
      <c r="D53" s="116">
        <v>55619</v>
      </c>
      <c r="E53" s="116">
        <v>893088.5</v>
      </c>
      <c r="F53" s="116">
        <v>197233</v>
      </c>
      <c r="G53" s="116">
        <v>9931</v>
      </c>
      <c r="H53" s="4">
        <v>0</v>
      </c>
      <c r="I53" s="4">
        <v>0</v>
      </c>
      <c r="J53" s="4">
        <v>0</v>
      </c>
      <c r="K53" s="4">
        <v>0</v>
      </c>
      <c r="L53" s="4">
        <v>0</v>
      </c>
      <c r="M53" s="19">
        <f t="shared" si="0"/>
        <v>1155871.5</v>
      </c>
      <c r="N53" s="116">
        <v>53351</v>
      </c>
      <c r="O53" s="116">
        <v>96.134991999999997</v>
      </c>
      <c r="P53" s="116">
        <v>762619.2</v>
      </c>
      <c r="Q53" s="116">
        <v>111.131574</v>
      </c>
      <c r="R53" s="116">
        <v>145838</v>
      </c>
      <c r="S53" s="116">
        <v>141.27887699999999</v>
      </c>
      <c r="T53" s="116">
        <v>9931</v>
      </c>
      <c r="U53" s="116">
        <v>97.914409000000006</v>
      </c>
      <c r="V53" s="4">
        <v>0</v>
      </c>
      <c r="W53" s="4">
        <v>0</v>
      </c>
      <c r="X53" s="4">
        <v>0</v>
      </c>
      <c r="Y53" s="4">
        <v>0</v>
      </c>
      <c r="Z53" s="4">
        <v>0</v>
      </c>
      <c r="AA53" s="4">
        <v>0</v>
      </c>
      <c r="AB53" s="4">
        <v>0</v>
      </c>
      <c r="AC53" s="4">
        <v>0</v>
      </c>
      <c r="AD53" s="4">
        <v>0</v>
      </c>
      <c r="AE53" s="4">
        <v>0</v>
      </c>
      <c r="AF53" s="19">
        <f t="shared" si="3"/>
        <v>971739.2</v>
      </c>
      <c r="AG53" s="19">
        <f t="shared" si="2"/>
        <v>114.69763376481858</v>
      </c>
      <c r="AI53" s="78">
        <v>42336</v>
      </c>
      <c r="AJ53" s="78">
        <v>42332</v>
      </c>
      <c r="AK53" s="11">
        <v>48</v>
      </c>
      <c r="AL53" s="4">
        <v>73080</v>
      </c>
      <c r="AM53" s="4">
        <v>963877.2</v>
      </c>
      <c r="AN53" s="4">
        <v>172766</v>
      </c>
      <c r="AO53" s="4">
        <v>11148</v>
      </c>
      <c r="AP53" s="4">
        <v>0</v>
      </c>
      <c r="AQ53" s="4">
        <v>0</v>
      </c>
      <c r="AR53" s="4">
        <v>0</v>
      </c>
      <c r="AS53" s="4">
        <v>0</v>
      </c>
      <c r="AT53" s="4">
        <v>0</v>
      </c>
      <c r="AU53" s="19">
        <v>1220871.2</v>
      </c>
      <c r="AV53" s="4">
        <v>48816</v>
      </c>
      <c r="AW53" s="4">
        <v>70.012597999999997</v>
      </c>
      <c r="AX53" s="4">
        <v>915706.2</v>
      </c>
      <c r="AY53" s="4">
        <v>107.376216</v>
      </c>
      <c r="AZ53" s="4">
        <v>154662</v>
      </c>
      <c r="BA53" s="4">
        <v>129.078823</v>
      </c>
      <c r="BB53" s="4">
        <v>8328</v>
      </c>
      <c r="BC53" s="4">
        <v>83.617914999999996</v>
      </c>
      <c r="BD53" s="4">
        <v>0</v>
      </c>
      <c r="BE53" s="4">
        <v>0</v>
      </c>
      <c r="BF53" s="4">
        <v>0</v>
      </c>
      <c r="BG53" s="4">
        <v>0</v>
      </c>
      <c r="BH53" s="4">
        <v>0</v>
      </c>
      <c r="BI53" s="4">
        <v>0</v>
      </c>
      <c r="BJ53" s="4">
        <v>0</v>
      </c>
      <c r="BK53" s="4">
        <v>0</v>
      </c>
      <c r="BL53" s="4">
        <v>0</v>
      </c>
      <c r="BM53" s="4">
        <v>0</v>
      </c>
      <c r="BN53" s="19">
        <v>1127512.2</v>
      </c>
      <c r="BO53" s="19">
        <v>108.56003210134064</v>
      </c>
    </row>
    <row r="54" spans="1:67" ht="20" customHeight="1" x14ac:dyDescent="0.15">
      <c r="A54" s="78">
        <v>42707</v>
      </c>
      <c r="B54" s="78">
        <v>42703</v>
      </c>
      <c r="C54" s="11">
        <v>48</v>
      </c>
      <c r="D54" s="120">
        <v>56640</v>
      </c>
      <c r="E54" s="120">
        <v>1040889.8</v>
      </c>
      <c r="F54" s="120">
        <v>218168</v>
      </c>
      <c r="G54" s="120">
        <v>16860</v>
      </c>
      <c r="H54" s="4">
        <v>0</v>
      </c>
      <c r="I54" s="4">
        <v>0</v>
      </c>
      <c r="J54" s="4">
        <v>0</v>
      </c>
      <c r="K54" s="4">
        <v>0</v>
      </c>
      <c r="L54" s="4">
        <v>0</v>
      </c>
      <c r="M54" s="19">
        <f t="shared" si="0"/>
        <v>1332557.8</v>
      </c>
      <c r="N54" s="120">
        <v>52465</v>
      </c>
      <c r="O54" s="120">
        <v>96.479557</v>
      </c>
      <c r="P54" s="120">
        <v>858535.7</v>
      </c>
      <c r="Q54" s="120">
        <v>110.323538</v>
      </c>
      <c r="R54" s="120">
        <v>165750</v>
      </c>
      <c r="S54" s="120">
        <v>140.34727599999999</v>
      </c>
      <c r="T54" s="120">
        <v>16464</v>
      </c>
      <c r="U54" s="120">
        <v>97.132896000000002</v>
      </c>
      <c r="V54" s="4">
        <v>0</v>
      </c>
      <c r="W54" s="4">
        <v>0</v>
      </c>
      <c r="X54" s="4">
        <v>0</v>
      </c>
      <c r="Y54" s="4">
        <v>0</v>
      </c>
      <c r="Z54" s="4">
        <v>0</v>
      </c>
      <c r="AA54" s="4">
        <v>0</v>
      </c>
      <c r="AB54" s="4">
        <v>0</v>
      </c>
      <c r="AC54" s="4">
        <v>0</v>
      </c>
      <c r="AD54" s="4">
        <v>0</v>
      </c>
      <c r="AE54" s="4">
        <v>0</v>
      </c>
      <c r="AF54" s="19">
        <f t="shared" si="3"/>
        <v>1093214.7</v>
      </c>
      <c r="AG54" s="19">
        <f t="shared" si="2"/>
        <v>114.01260235345865</v>
      </c>
      <c r="AI54" s="78">
        <v>42343</v>
      </c>
      <c r="AJ54" s="78">
        <v>42339</v>
      </c>
      <c r="AK54" s="11">
        <v>49</v>
      </c>
      <c r="AL54" s="4">
        <v>65748</v>
      </c>
      <c r="AM54" s="4">
        <v>823995</v>
      </c>
      <c r="AN54" s="4">
        <v>167389</v>
      </c>
      <c r="AO54" s="4">
        <v>8378</v>
      </c>
      <c r="AP54" s="4">
        <v>0</v>
      </c>
      <c r="AQ54" s="4">
        <v>0</v>
      </c>
      <c r="AR54" s="4">
        <v>0</v>
      </c>
      <c r="AS54" s="4">
        <v>0</v>
      </c>
      <c r="AT54" s="4">
        <v>0</v>
      </c>
      <c r="AU54" s="19">
        <v>1065510</v>
      </c>
      <c r="AV54" s="4">
        <v>53187</v>
      </c>
      <c r="AW54" s="4">
        <v>71.892229</v>
      </c>
      <c r="AX54" s="4">
        <v>723210.2</v>
      </c>
      <c r="AY54" s="4">
        <v>106.261354</v>
      </c>
      <c r="AZ54" s="4">
        <v>145027</v>
      </c>
      <c r="BA54" s="4">
        <v>133.82075</v>
      </c>
      <c r="BB54" s="4">
        <v>6886</v>
      </c>
      <c r="BC54" s="4">
        <v>83.359859999999998</v>
      </c>
      <c r="BD54" s="4">
        <v>0</v>
      </c>
      <c r="BE54" s="4">
        <v>0</v>
      </c>
      <c r="BF54" s="4">
        <v>0</v>
      </c>
      <c r="BG54" s="4">
        <v>0</v>
      </c>
      <c r="BH54" s="4">
        <v>0</v>
      </c>
      <c r="BI54" s="4">
        <v>0</v>
      </c>
      <c r="BJ54" s="4">
        <v>0</v>
      </c>
      <c r="BK54" s="4">
        <v>0</v>
      </c>
      <c r="BL54" s="4">
        <v>0</v>
      </c>
      <c r="BM54" s="4">
        <v>0</v>
      </c>
      <c r="BN54" s="19">
        <v>928310.2</v>
      </c>
      <c r="BO54" s="19">
        <v>108.4278347567912</v>
      </c>
    </row>
    <row r="55" spans="1:67" ht="20" customHeight="1" x14ac:dyDescent="0.15">
      <c r="A55" s="78">
        <v>42714</v>
      </c>
      <c r="B55" s="78">
        <v>42710</v>
      </c>
      <c r="C55" s="11">
        <v>49</v>
      </c>
      <c r="D55" s="122">
        <v>54317</v>
      </c>
      <c r="E55" s="122">
        <v>1070429.8</v>
      </c>
      <c r="F55" s="122">
        <v>222695</v>
      </c>
      <c r="G55" s="122">
        <v>9898</v>
      </c>
      <c r="H55" s="4">
        <v>0</v>
      </c>
      <c r="I55" s="4">
        <v>0</v>
      </c>
      <c r="J55" s="4">
        <v>0</v>
      </c>
      <c r="K55" s="4">
        <v>0</v>
      </c>
      <c r="L55" s="4">
        <v>0</v>
      </c>
      <c r="M55" s="19">
        <f t="shared" si="0"/>
        <v>1357339.8</v>
      </c>
      <c r="N55" s="122">
        <v>52833</v>
      </c>
      <c r="O55" s="122">
        <v>97.745536999999999</v>
      </c>
      <c r="P55" s="122">
        <v>931888.9</v>
      </c>
      <c r="Q55" s="122">
        <v>108.86993</v>
      </c>
      <c r="R55" s="122">
        <v>176204</v>
      </c>
      <c r="S55" s="122">
        <v>141.56470899999999</v>
      </c>
      <c r="T55" s="122">
        <v>6800</v>
      </c>
      <c r="U55" s="122">
        <v>92.628822999999997</v>
      </c>
      <c r="V55" s="4">
        <v>0</v>
      </c>
      <c r="W55" s="4">
        <v>0</v>
      </c>
      <c r="X55" s="4">
        <v>0</v>
      </c>
      <c r="Y55" s="4">
        <v>0</v>
      </c>
      <c r="Z55" s="4">
        <v>0</v>
      </c>
      <c r="AA55" s="4">
        <v>0</v>
      </c>
      <c r="AB55" s="4">
        <v>0</v>
      </c>
      <c r="AC55" s="4">
        <v>0</v>
      </c>
      <c r="AD55" s="4">
        <v>0</v>
      </c>
      <c r="AE55" s="4">
        <v>0</v>
      </c>
      <c r="AF55" s="19">
        <f t="shared" si="3"/>
        <v>1167725.8999999999</v>
      </c>
      <c r="AG55" s="58">
        <f t="shared" si="2"/>
        <v>113.20551616448175</v>
      </c>
      <c r="AI55" s="78">
        <v>42350</v>
      </c>
      <c r="AJ55" s="78">
        <v>42346</v>
      </c>
      <c r="AK55" s="11">
        <v>50</v>
      </c>
      <c r="AL55" s="4">
        <v>61257</v>
      </c>
      <c r="AM55" s="4">
        <v>950679.3</v>
      </c>
      <c r="AN55" s="4">
        <v>169385</v>
      </c>
      <c r="AO55" s="4">
        <v>11963</v>
      </c>
      <c r="AP55" s="4">
        <v>0</v>
      </c>
      <c r="AQ55" s="4">
        <v>0</v>
      </c>
      <c r="AR55" s="4">
        <v>0</v>
      </c>
      <c r="AS55" s="4">
        <v>0</v>
      </c>
      <c r="AT55" s="4">
        <v>0</v>
      </c>
      <c r="AU55" s="19">
        <v>1193284.3</v>
      </c>
      <c r="AV55" s="4">
        <v>53757</v>
      </c>
      <c r="AW55" s="4">
        <v>72.461929999999995</v>
      </c>
      <c r="AX55" s="4">
        <v>893155.2</v>
      </c>
      <c r="AY55" s="4">
        <v>108.11922300000001</v>
      </c>
      <c r="AZ55" s="4">
        <v>154110</v>
      </c>
      <c r="BA55" s="4">
        <v>132.617065</v>
      </c>
      <c r="BB55" s="4">
        <v>10057</v>
      </c>
      <c r="BC55" s="4">
        <v>84.580391000000006</v>
      </c>
      <c r="BD55" s="4">
        <v>0</v>
      </c>
      <c r="BE55" s="4">
        <v>0</v>
      </c>
      <c r="BF55" s="4">
        <v>0</v>
      </c>
      <c r="BG55" s="4">
        <v>0</v>
      </c>
      <c r="BH55" s="4">
        <v>0</v>
      </c>
      <c r="BI55" s="4">
        <v>0</v>
      </c>
      <c r="BJ55" s="4">
        <v>0</v>
      </c>
      <c r="BK55" s="4">
        <v>0</v>
      </c>
      <c r="BL55" s="4">
        <v>0</v>
      </c>
      <c r="BM55" s="4">
        <v>0</v>
      </c>
      <c r="BN55" s="58">
        <v>1111079.2</v>
      </c>
      <c r="BO55" s="58">
        <v>109.57888788923113</v>
      </c>
    </row>
    <row r="56" spans="1:67" ht="20" customHeight="1" x14ac:dyDescent="0.15">
      <c r="A56" s="78">
        <v>42721</v>
      </c>
      <c r="B56" s="78">
        <v>42717</v>
      </c>
      <c r="C56" s="3">
        <v>50</v>
      </c>
      <c r="D56" s="123">
        <v>57260</v>
      </c>
      <c r="E56" s="123">
        <v>1130611.5</v>
      </c>
      <c r="F56" s="123">
        <v>172918</v>
      </c>
      <c r="G56" s="123">
        <v>16184</v>
      </c>
      <c r="H56" s="4">
        <v>0</v>
      </c>
      <c r="I56" s="4">
        <v>0</v>
      </c>
      <c r="J56" s="4">
        <v>0</v>
      </c>
      <c r="K56" s="4">
        <v>0</v>
      </c>
      <c r="L56" s="4">
        <v>0</v>
      </c>
      <c r="M56" s="19">
        <f t="shared" si="0"/>
        <v>1376973.5</v>
      </c>
      <c r="N56" s="123">
        <v>53217</v>
      </c>
      <c r="O56" s="123">
        <v>100.560948</v>
      </c>
      <c r="P56" s="123">
        <v>1015058.8</v>
      </c>
      <c r="Q56" s="123">
        <v>111.23618999999999</v>
      </c>
      <c r="R56" s="123">
        <v>122847</v>
      </c>
      <c r="S56" s="123">
        <v>142.056387</v>
      </c>
      <c r="T56" s="123">
        <v>12658</v>
      </c>
      <c r="U56" s="123">
        <v>97.529308999999998</v>
      </c>
      <c r="V56" s="4">
        <v>0</v>
      </c>
      <c r="W56" s="4">
        <v>0</v>
      </c>
      <c r="X56" s="4">
        <v>0</v>
      </c>
      <c r="Y56" s="4">
        <v>0</v>
      </c>
      <c r="Z56" s="4">
        <v>0</v>
      </c>
      <c r="AA56" s="4">
        <v>0</v>
      </c>
      <c r="AB56" s="4">
        <v>0</v>
      </c>
      <c r="AC56" s="4">
        <v>0</v>
      </c>
      <c r="AD56" s="4">
        <v>0</v>
      </c>
      <c r="AE56" s="4">
        <v>0</v>
      </c>
      <c r="AF56" s="58">
        <f t="shared" si="3"/>
        <v>1203780.8</v>
      </c>
      <c r="AG56" s="58">
        <f t="shared" si="2"/>
        <v>113.76535701084364</v>
      </c>
      <c r="AI56" s="78">
        <v>42357</v>
      </c>
      <c r="AJ56" s="78">
        <v>42353</v>
      </c>
      <c r="AK56" s="11">
        <v>51</v>
      </c>
      <c r="AL56" s="4">
        <v>71428</v>
      </c>
      <c r="AM56" s="4">
        <v>1023668.8</v>
      </c>
      <c r="AN56" s="4">
        <v>197879</v>
      </c>
      <c r="AO56" s="4">
        <v>10718</v>
      </c>
      <c r="AP56" s="4">
        <v>0</v>
      </c>
      <c r="AQ56" s="4">
        <v>0</v>
      </c>
      <c r="AR56" s="4">
        <v>0</v>
      </c>
      <c r="AS56" s="4">
        <v>0</v>
      </c>
      <c r="AT56" s="4">
        <v>0</v>
      </c>
      <c r="AU56" s="19">
        <v>1303693.8</v>
      </c>
      <c r="AV56" s="4">
        <v>63844</v>
      </c>
      <c r="AW56" s="4">
        <v>74.547207999999998</v>
      </c>
      <c r="AX56" s="4">
        <v>931233.3</v>
      </c>
      <c r="AY56" s="4">
        <v>110.30062700000001</v>
      </c>
      <c r="AZ56" s="4">
        <v>168865</v>
      </c>
      <c r="BA56" s="4">
        <v>134.243573</v>
      </c>
      <c r="BB56" s="4">
        <v>4343</v>
      </c>
      <c r="BC56" s="4">
        <v>72.466958000000005</v>
      </c>
      <c r="BD56" s="4">
        <v>0</v>
      </c>
      <c r="BE56" s="4">
        <v>0</v>
      </c>
      <c r="BF56" s="4">
        <v>0</v>
      </c>
      <c r="BG56" s="4">
        <v>0</v>
      </c>
      <c r="BH56" s="4">
        <v>0</v>
      </c>
      <c r="BI56" s="4">
        <v>0</v>
      </c>
      <c r="BJ56" s="4">
        <v>0</v>
      </c>
      <c r="BK56" s="4">
        <v>0</v>
      </c>
      <c r="BL56" s="4">
        <v>0</v>
      </c>
      <c r="BM56" s="4">
        <v>0</v>
      </c>
      <c r="BN56" s="58">
        <v>1168285.3</v>
      </c>
      <c r="BO56" s="58">
        <v>111.66687946349244</v>
      </c>
    </row>
    <row r="57" spans="1:67" x14ac:dyDescent="0.15">
      <c r="A57" s="78">
        <v>42728</v>
      </c>
      <c r="B57" s="78">
        <v>42724</v>
      </c>
      <c r="C57" s="11">
        <v>51</v>
      </c>
      <c r="D57" s="125">
        <v>58302</v>
      </c>
      <c r="E57" s="125">
        <v>1096558.3999999999</v>
      </c>
      <c r="F57" s="125">
        <v>209909</v>
      </c>
      <c r="G57" s="125">
        <v>15206</v>
      </c>
      <c r="H57" s="4">
        <v>0</v>
      </c>
      <c r="I57" s="4">
        <v>0</v>
      </c>
      <c r="J57" s="4">
        <v>0</v>
      </c>
      <c r="K57" s="4">
        <v>0</v>
      </c>
      <c r="L57" s="4">
        <v>0</v>
      </c>
      <c r="M57" s="19">
        <f t="shared" si="0"/>
        <v>1379975.4</v>
      </c>
      <c r="N57" s="125">
        <v>54168</v>
      </c>
      <c r="O57" s="125">
        <v>101.288251</v>
      </c>
      <c r="P57" s="125">
        <v>970966.4</v>
      </c>
      <c r="Q57" s="125">
        <v>112.834217</v>
      </c>
      <c r="R57" s="125">
        <v>145993</v>
      </c>
      <c r="S57" s="125">
        <v>143.021535</v>
      </c>
      <c r="T57" s="125">
        <v>14362</v>
      </c>
      <c r="U57" s="125">
        <v>95.325998999999996</v>
      </c>
      <c r="V57" s="4">
        <v>0</v>
      </c>
      <c r="W57" s="4">
        <v>0</v>
      </c>
      <c r="X57" s="4">
        <v>0</v>
      </c>
      <c r="Y57" s="4">
        <v>0</v>
      </c>
      <c r="Z57" s="4">
        <v>0</v>
      </c>
      <c r="AA57" s="4">
        <v>0</v>
      </c>
      <c r="AB57" s="4">
        <v>0</v>
      </c>
      <c r="AC57" s="4">
        <v>0</v>
      </c>
      <c r="AD57" s="4">
        <v>0</v>
      </c>
      <c r="AE57" s="4">
        <v>0</v>
      </c>
      <c r="AF57" s="58">
        <f t="shared" si="3"/>
        <v>1185489.3999999999</v>
      </c>
      <c r="AG57" s="58">
        <f t="shared" si="2"/>
        <v>115.81211136461431</v>
      </c>
      <c r="AI57" s="78">
        <v>42364</v>
      </c>
      <c r="AJ57" s="78"/>
      <c r="AK57" s="11">
        <v>52</v>
      </c>
      <c r="AL57" s="4">
        <v>0</v>
      </c>
      <c r="AM57" s="4">
        <v>0</v>
      </c>
      <c r="AN57" s="4">
        <v>0</v>
      </c>
      <c r="AO57" s="4">
        <v>0</v>
      </c>
      <c r="AP57" s="4">
        <v>0</v>
      </c>
      <c r="AQ57" s="4">
        <v>0</v>
      </c>
      <c r="AR57" s="4">
        <v>0</v>
      </c>
      <c r="AS57" s="4">
        <v>0</v>
      </c>
      <c r="AT57" s="4">
        <v>0</v>
      </c>
      <c r="AU57" s="19">
        <v>0</v>
      </c>
      <c r="AV57" s="4">
        <v>0</v>
      </c>
      <c r="AW57" s="4">
        <v>0</v>
      </c>
      <c r="AX57" s="4">
        <v>0</v>
      </c>
      <c r="AY57" s="4">
        <v>0</v>
      </c>
      <c r="AZ57" s="4">
        <v>0</v>
      </c>
      <c r="BA57" s="4">
        <v>0</v>
      </c>
      <c r="BB57" s="4">
        <v>0</v>
      </c>
      <c r="BC57" s="4">
        <v>0</v>
      </c>
      <c r="BD57" s="4">
        <v>0</v>
      </c>
      <c r="BE57" s="4">
        <v>0</v>
      </c>
      <c r="BF57" s="4">
        <v>0</v>
      </c>
      <c r="BG57" s="4">
        <v>0</v>
      </c>
      <c r="BH57" s="4">
        <v>0</v>
      </c>
      <c r="BI57" s="4">
        <v>0</v>
      </c>
      <c r="BJ57" s="4">
        <v>0</v>
      </c>
      <c r="BK57" s="4">
        <v>0</v>
      </c>
      <c r="BL57" s="4">
        <v>0</v>
      </c>
      <c r="BM57" s="4">
        <v>0</v>
      </c>
      <c r="BN57" s="58">
        <v>0</v>
      </c>
      <c r="BO57" s="58">
        <v>0</v>
      </c>
    </row>
    <row r="58" spans="1:67" x14ac:dyDescent="0.15">
      <c r="A58" s="78">
        <v>42735</v>
      </c>
      <c r="B58" s="78"/>
      <c r="C58" s="11">
        <v>52</v>
      </c>
      <c r="D58" s="4">
        <v>0</v>
      </c>
      <c r="E58" s="4">
        <v>0</v>
      </c>
      <c r="F58" s="4">
        <v>0</v>
      </c>
      <c r="G58" s="4">
        <v>0</v>
      </c>
      <c r="H58" s="4">
        <v>0</v>
      </c>
      <c r="I58" s="4">
        <v>0</v>
      </c>
      <c r="J58" s="4">
        <v>0</v>
      </c>
      <c r="K58" s="4">
        <v>0</v>
      </c>
      <c r="L58" s="4">
        <v>0</v>
      </c>
      <c r="M58" s="19">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58">
        <v>0</v>
      </c>
      <c r="AG58" s="58">
        <v>0</v>
      </c>
      <c r="AI58" s="78">
        <v>42371</v>
      </c>
      <c r="AJ58" s="78">
        <v>42367</v>
      </c>
      <c r="AK58" s="11">
        <v>53</v>
      </c>
      <c r="AL58" s="4">
        <v>63383</v>
      </c>
      <c r="AM58" s="4">
        <v>1025293.4</v>
      </c>
      <c r="AN58" s="4">
        <v>174852</v>
      </c>
      <c r="AO58" s="4">
        <v>15405</v>
      </c>
      <c r="AP58" s="4">
        <v>0</v>
      </c>
      <c r="AQ58" s="4">
        <v>0</v>
      </c>
      <c r="AR58" s="4">
        <v>0</v>
      </c>
      <c r="AS58" s="4">
        <v>0</v>
      </c>
      <c r="AT58" s="4">
        <v>0</v>
      </c>
      <c r="AU58" s="19">
        <v>1278933.3999999999</v>
      </c>
      <c r="AV58" s="4">
        <v>51148</v>
      </c>
      <c r="AW58" s="4">
        <v>81.048153999999997</v>
      </c>
      <c r="AX58" s="4">
        <v>910368.4</v>
      </c>
      <c r="AY58" s="4">
        <v>110.370209</v>
      </c>
      <c r="AZ58" s="4">
        <v>144875</v>
      </c>
      <c r="BA58" s="4">
        <v>132.35782499999999</v>
      </c>
      <c r="BB58" s="4">
        <v>8940</v>
      </c>
      <c r="BC58" s="4">
        <v>84.117896999999999</v>
      </c>
      <c r="BD58" s="4">
        <v>0</v>
      </c>
      <c r="BE58" s="4">
        <v>0</v>
      </c>
      <c r="BF58" s="4">
        <v>0</v>
      </c>
      <c r="BG58" s="4">
        <v>0</v>
      </c>
      <c r="BH58" s="4">
        <v>0</v>
      </c>
      <c r="BI58" s="4">
        <v>0</v>
      </c>
      <c r="BJ58" s="4">
        <v>0</v>
      </c>
      <c r="BK58" s="4">
        <v>0</v>
      </c>
      <c r="BL58" s="4">
        <v>0</v>
      </c>
      <c r="BM58" s="4">
        <v>0</v>
      </c>
      <c r="BN58" s="58">
        <v>1115331.3999999999</v>
      </c>
      <c r="BO58" s="58">
        <v>111.67116379207347</v>
      </c>
    </row>
    <row r="59" spans="1:67" ht="15" x14ac:dyDescent="0.2">
      <c r="AF59" s="67"/>
    </row>
  </sheetData>
  <mergeCells count="30">
    <mergeCell ref="AX4:AY4"/>
    <mergeCell ref="AZ4:BA4"/>
    <mergeCell ref="BB4:BC4"/>
    <mergeCell ref="AV4:AW4"/>
    <mergeCell ref="A3:A5"/>
    <mergeCell ref="P4:Q4"/>
    <mergeCell ref="X4:Y4"/>
    <mergeCell ref="AB4:AC4"/>
    <mergeCell ref="V4:W4"/>
    <mergeCell ref="B3:B5"/>
    <mergeCell ref="C3:C5"/>
    <mergeCell ref="R4:S4"/>
    <mergeCell ref="T4:U4"/>
    <mergeCell ref="Z4:AA4"/>
    <mergeCell ref="BL4:BM4"/>
    <mergeCell ref="B2:AC2"/>
    <mergeCell ref="AV3:BO3"/>
    <mergeCell ref="N3:AG3"/>
    <mergeCell ref="AL3:AU3"/>
    <mergeCell ref="D3:M3"/>
    <mergeCell ref="AI3:AI5"/>
    <mergeCell ref="N4:O4"/>
    <mergeCell ref="AD4:AE4"/>
    <mergeCell ref="AJ2:BK2"/>
    <mergeCell ref="BJ4:BK4"/>
    <mergeCell ref="AJ3:AJ5"/>
    <mergeCell ref="AK3:AK5"/>
    <mergeCell ref="BD4:BE4"/>
    <mergeCell ref="BH4:BI4"/>
    <mergeCell ref="BF4:BG4"/>
  </mergeCells>
  <phoneticPr fontId="6"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M61"/>
  <sheetViews>
    <sheetView topLeftCell="T40" workbookViewId="0">
      <selection activeCell="AF65" sqref="AF65"/>
    </sheetView>
  </sheetViews>
  <sheetFormatPr baseColWidth="10" defaultColWidth="8.83203125" defaultRowHeight="13" x14ac:dyDescent="0.15"/>
  <cols>
    <col min="1" max="1" width="9.6640625" bestFit="1" customWidth="1"/>
    <col min="2" max="2" width="5.5" customWidth="1"/>
    <col min="3" max="3" width="11.5" style="7" bestFit="1" customWidth="1"/>
    <col min="4" max="4" width="10.5" style="7" bestFit="1" customWidth="1"/>
    <col min="5" max="5" width="10.33203125" style="7" customWidth="1"/>
    <col min="6" max="7" width="10.83203125" style="7" customWidth="1"/>
    <col min="8" max="9" width="10.1640625" style="7" bestFit="1" customWidth="1"/>
    <col min="10" max="10" width="11" style="7" bestFit="1" customWidth="1"/>
    <col min="11" max="11" width="11.1640625" style="7" bestFit="1" customWidth="1"/>
    <col min="12" max="13" width="11.5" style="7" bestFit="1" customWidth="1"/>
    <col min="14" max="14" width="12.5" style="7" bestFit="1" customWidth="1"/>
    <col min="15" max="15" width="10.5" style="7" bestFit="1" customWidth="1"/>
    <col min="16" max="16" width="9.33203125" style="7" bestFit="1" customWidth="1"/>
    <col min="17" max="17" width="10.5" style="7" bestFit="1" customWidth="1"/>
    <col min="18" max="20" width="9.33203125" style="7" bestFit="1" customWidth="1"/>
    <col min="21" max="22" width="9.33203125" style="7" customWidth="1"/>
    <col min="23" max="23" width="10.1640625" style="7" bestFit="1" customWidth="1"/>
    <col min="24" max="26" width="9.1640625" style="7"/>
    <col min="27" max="27" width="10.1640625" style="7" bestFit="1" customWidth="1"/>
    <col min="28" max="28" width="9.6640625" style="7" bestFit="1" customWidth="1"/>
    <col min="29" max="30" width="9.1640625" style="7"/>
    <col min="31" max="31" width="12.5" style="7" bestFit="1" customWidth="1"/>
    <col min="32" max="32" width="11.1640625" style="7" customWidth="1"/>
    <col min="34" max="34" width="9.6640625" bestFit="1" customWidth="1"/>
    <col min="36" max="36" width="11.5" bestFit="1" customWidth="1"/>
    <col min="37" max="39" width="10.5" bestFit="1" customWidth="1"/>
    <col min="40" max="40" width="10.5" customWidth="1"/>
    <col min="43" max="43" width="11.1640625" bestFit="1" customWidth="1"/>
    <col min="44" max="44" width="11.1640625" customWidth="1"/>
    <col min="45" max="46" width="11.5" bestFit="1" customWidth="1"/>
    <col min="47" max="47" width="12.5" bestFit="1" customWidth="1"/>
    <col min="48" max="48" width="11.5" bestFit="1" customWidth="1"/>
    <col min="49" max="53" width="9.33203125" bestFit="1" customWidth="1"/>
    <col min="54" max="55" width="9.33203125" customWidth="1"/>
    <col min="61" max="61" width="10.5" bestFit="1" customWidth="1"/>
    <col min="62" max="63" width="10.5" customWidth="1"/>
    <col min="64" max="64" width="12.5" bestFit="1" customWidth="1"/>
    <col min="65" max="65" width="9.6640625" bestFit="1" customWidth="1"/>
  </cols>
  <sheetData>
    <row r="2" spans="1:65" ht="12.75" customHeight="1" x14ac:dyDescent="0.15">
      <c r="B2" s="137" t="s">
        <v>42</v>
      </c>
      <c r="C2" s="138"/>
      <c r="D2" s="138"/>
      <c r="E2" s="138"/>
      <c r="F2" s="138"/>
      <c r="G2" s="138"/>
      <c r="H2" s="138"/>
      <c r="I2" s="138"/>
      <c r="J2" s="138"/>
      <c r="K2" s="138"/>
      <c r="L2" s="138"/>
      <c r="M2" s="139"/>
      <c r="N2" s="139"/>
      <c r="O2" s="139"/>
      <c r="P2" s="139"/>
      <c r="Q2" s="139"/>
      <c r="R2" s="139"/>
      <c r="S2" s="139"/>
      <c r="T2" s="139"/>
      <c r="U2" s="139"/>
      <c r="V2" s="139"/>
      <c r="W2" s="139"/>
      <c r="X2" s="139"/>
      <c r="Y2" s="139"/>
      <c r="Z2" s="139"/>
      <c r="AA2" s="139"/>
      <c r="AB2" s="139"/>
      <c r="AC2" s="139"/>
      <c r="AD2" s="139"/>
      <c r="AE2" s="49"/>
      <c r="AF2" s="49"/>
      <c r="AI2" s="137" t="s">
        <v>29</v>
      </c>
      <c r="AJ2" s="138"/>
      <c r="AK2" s="138"/>
      <c r="AL2" s="138"/>
      <c r="AM2" s="138"/>
      <c r="AN2" s="138"/>
      <c r="AO2" s="138"/>
      <c r="AP2" s="138"/>
      <c r="AQ2" s="138"/>
      <c r="AR2" s="138"/>
      <c r="AS2" s="138"/>
      <c r="AT2" s="139"/>
      <c r="AU2" s="139"/>
      <c r="AV2" s="139"/>
      <c r="AW2" s="139"/>
      <c r="AX2" s="139"/>
      <c r="AY2" s="139"/>
      <c r="AZ2" s="139"/>
      <c r="BA2" s="139"/>
      <c r="BB2" s="139"/>
      <c r="BC2" s="139"/>
      <c r="BD2" s="139"/>
      <c r="BE2" s="139"/>
      <c r="BF2" s="139"/>
      <c r="BG2" s="139"/>
      <c r="BH2" s="139"/>
      <c r="BI2" s="139"/>
      <c r="BJ2" s="29"/>
      <c r="BK2" s="29"/>
    </row>
    <row r="3" spans="1:65" ht="33" customHeight="1" x14ac:dyDescent="0.15">
      <c r="A3" s="136" t="s">
        <v>14</v>
      </c>
      <c r="B3" s="136" t="s">
        <v>31</v>
      </c>
      <c r="C3" s="141" t="s">
        <v>10</v>
      </c>
      <c r="D3" s="143"/>
      <c r="E3" s="143"/>
      <c r="F3" s="143"/>
      <c r="G3" s="143"/>
      <c r="H3" s="143"/>
      <c r="I3" s="143"/>
      <c r="J3" s="143"/>
      <c r="K3" s="143"/>
      <c r="L3" s="142"/>
      <c r="M3" s="140" t="s">
        <v>1</v>
      </c>
      <c r="N3" s="156"/>
      <c r="O3" s="156"/>
      <c r="P3" s="156"/>
      <c r="Q3" s="156"/>
      <c r="R3" s="156"/>
      <c r="S3" s="156"/>
      <c r="T3" s="156"/>
      <c r="U3" s="156"/>
      <c r="V3" s="156"/>
      <c r="W3" s="156"/>
      <c r="X3" s="156"/>
      <c r="Y3" s="156"/>
      <c r="Z3" s="156"/>
      <c r="AA3" s="156"/>
      <c r="AB3" s="156"/>
      <c r="AC3" s="156"/>
      <c r="AD3" s="156"/>
      <c r="AE3" s="156"/>
      <c r="AF3" s="156"/>
      <c r="AH3" s="136" t="s">
        <v>14</v>
      </c>
      <c r="AI3" s="136" t="s">
        <v>30</v>
      </c>
      <c r="AJ3" s="146" t="s">
        <v>10</v>
      </c>
      <c r="AK3" s="147"/>
      <c r="AL3" s="147"/>
      <c r="AM3" s="147"/>
      <c r="AN3" s="147"/>
      <c r="AO3" s="147"/>
      <c r="AP3" s="147"/>
      <c r="AQ3" s="147"/>
      <c r="AR3" s="147"/>
      <c r="AS3" s="148"/>
      <c r="AT3" s="135" t="s">
        <v>1</v>
      </c>
      <c r="AU3" s="135"/>
      <c r="AV3" s="135"/>
      <c r="AW3" s="135"/>
      <c r="AX3" s="135"/>
      <c r="AY3" s="135"/>
      <c r="AZ3" s="135"/>
      <c r="BA3" s="135"/>
      <c r="BB3" s="135"/>
      <c r="BC3" s="135"/>
      <c r="BD3" s="135"/>
      <c r="BE3" s="135"/>
      <c r="BF3" s="135"/>
      <c r="BG3" s="135"/>
      <c r="BH3" s="135"/>
      <c r="BI3" s="135"/>
      <c r="BJ3" s="135"/>
      <c r="BK3" s="135"/>
      <c r="BL3" s="135"/>
      <c r="BM3" s="135"/>
    </row>
    <row r="4" spans="1:65" ht="33" customHeight="1" x14ac:dyDescent="0.15">
      <c r="A4" s="136"/>
      <c r="B4" s="136"/>
      <c r="C4" s="52" t="s">
        <v>3</v>
      </c>
      <c r="D4" s="52" t="s">
        <v>4</v>
      </c>
      <c r="E4" s="52" t="s">
        <v>5</v>
      </c>
      <c r="F4" s="52" t="s">
        <v>6</v>
      </c>
      <c r="G4" s="52" t="s">
        <v>16</v>
      </c>
      <c r="H4" s="51" t="s">
        <v>7</v>
      </c>
      <c r="I4" s="51" t="s">
        <v>8</v>
      </c>
      <c r="J4" s="53" t="s">
        <v>13</v>
      </c>
      <c r="K4" s="53" t="s">
        <v>45</v>
      </c>
      <c r="L4" s="42"/>
      <c r="M4" s="140" t="s">
        <v>3</v>
      </c>
      <c r="N4" s="140"/>
      <c r="O4" s="140" t="s">
        <v>4</v>
      </c>
      <c r="P4" s="140"/>
      <c r="Q4" s="140" t="s">
        <v>5</v>
      </c>
      <c r="R4" s="140"/>
      <c r="S4" s="140" t="s">
        <v>6</v>
      </c>
      <c r="T4" s="140"/>
      <c r="U4" s="140" t="s">
        <v>16</v>
      </c>
      <c r="V4" s="140"/>
      <c r="W4" s="140" t="s">
        <v>7</v>
      </c>
      <c r="X4" s="140"/>
      <c r="Y4" s="140" t="s">
        <v>8</v>
      </c>
      <c r="Z4" s="140"/>
      <c r="AA4" s="140" t="s">
        <v>13</v>
      </c>
      <c r="AB4" s="140"/>
      <c r="AC4" s="140" t="s">
        <v>45</v>
      </c>
      <c r="AD4" s="140"/>
      <c r="AE4" s="42"/>
      <c r="AF4" s="42"/>
      <c r="AH4" s="136"/>
      <c r="AI4" s="136"/>
      <c r="AJ4" s="2" t="s">
        <v>3</v>
      </c>
      <c r="AK4" s="2" t="s">
        <v>4</v>
      </c>
      <c r="AL4" s="2" t="s">
        <v>5</v>
      </c>
      <c r="AM4" s="2" t="s">
        <v>6</v>
      </c>
      <c r="AN4" s="52" t="s">
        <v>16</v>
      </c>
      <c r="AO4" s="5" t="s">
        <v>7</v>
      </c>
      <c r="AP4" s="5" t="s">
        <v>8</v>
      </c>
      <c r="AQ4" s="5" t="s">
        <v>13</v>
      </c>
      <c r="AR4" s="5" t="s">
        <v>45</v>
      </c>
      <c r="AS4" s="34"/>
      <c r="AT4" s="135" t="s">
        <v>3</v>
      </c>
      <c r="AU4" s="135"/>
      <c r="AV4" s="135" t="s">
        <v>4</v>
      </c>
      <c r="AW4" s="135"/>
      <c r="AX4" s="135" t="s">
        <v>5</v>
      </c>
      <c r="AY4" s="135"/>
      <c r="AZ4" s="135" t="s">
        <v>6</v>
      </c>
      <c r="BA4" s="135"/>
      <c r="BB4" s="140" t="s">
        <v>16</v>
      </c>
      <c r="BC4" s="140"/>
      <c r="BD4" s="135" t="s">
        <v>7</v>
      </c>
      <c r="BE4" s="135"/>
      <c r="BF4" s="135" t="s">
        <v>8</v>
      </c>
      <c r="BG4" s="135"/>
      <c r="BH4" s="135" t="s">
        <v>13</v>
      </c>
      <c r="BI4" s="135"/>
      <c r="BJ4" s="135" t="s">
        <v>45</v>
      </c>
      <c r="BK4" s="135"/>
      <c r="BL4" s="60"/>
      <c r="BM4" s="60"/>
    </row>
    <row r="5" spans="1:65" ht="29.25" customHeight="1" x14ac:dyDescent="0.15">
      <c r="A5" s="136"/>
      <c r="B5" s="136"/>
      <c r="C5" s="51" t="s">
        <v>0</v>
      </c>
      <c r="D5" s="51" t="s">
        <v>0</v>
      </c>
      <c r="E5" s="51" t="s">
        <v>0</v>
      </c>
      <c r="F5" s="51" t="s">
        <v>0</v>
      </c>
      <c r="G5" s="51" t="s">
        <v>0</v>
      </c>
      <c r="H5" s="51" t="s">
        <v>0</v>
      </c>
      <c r="I5" s="51" t="s">
        <v>0</v>
      </c>
      <c r="J5" s="51" t="s">
        <v>0</v>
      </c>
      <c r="K5" s="51" t="s">
        <v>0</v>
      </c>
      <c r="L5" s="35" t="s">
        <v>35</v>
      </c>
      <c r="M5" s="51" t="s">
        <v>0</v>
      </c>
      <c r="N5" s="51" t="s">
        <v>2</v>
      </c>
      <c r="O5" s="51" t="s">
        <v>0</v>
      </c>
      <c r="P5" s="51" t="s">
        <v>2</v>
      </c>
      <c r="Q5" s="51" t="s">
        <v>0</v>
      </c>
      <c r="R5" s="51" t="s">
        <v>2</v>
      </c>
      <c r="S5" s="51" t="s">
        <v>0</v>
      </c>
      <c r="T5" s="51" t="s">
        <v>2</v>
      </c>
      <c r="U5" s="51" t="s">
        <v>0</v>
      </c>
      <c r="V5" s="51" t="s">
        <v>2</v>
      </c>
      <c r="W5" s="51" t="s">
        <v>0</v>
      </c>
      <c r="X5" s="51" t="s">
        <v>2</v>
      </c>
      <c r="Y5" s="51" t="s">
        <v>0</v>
      </c>
      <c r="Z5" s="51" t="s">
        <v>2</v>
      </c>
      <c r="AA5" s="51" t="s">
        <v>0</v>
      </c>
      <c r="AB5" s="51" t="s">
        <v>2</v>
      </c>
      <c r="AC5" s="51" t="s">
        <v>0</v>
      </c>
      <c r="AD5" s="51" t="s">
        <v>2</v>
      </c>
      <c r="AE5" s="35" t="s">
        <v>33</v>
      </c>
      <c r="AF5" s="35" t="s">
        <v>34</v>
      </c>
      <c r="AH5" s="136"/>
      <c r="AI5" s="136"/>
      <c r="AJ5" s="5" t="s">
        <v>0</v>
      </c>
      <c r="AK5" s="5" t="s">
        <v>0</v>
      </c>
      <c r="AL5" s="5" t="s">
        <v>0</v>
      </c>
      <c r="AM5" s="5" t="s">
        <v>0</v>
      </c>
      <c r="AN5" s="51" t="s">
        <v>0</v>
      </c>
      <c r="AO5" s="5" t="s">
        <v>0</v>
      </c>
      <c r="AP5" s="5" t="s">
        <v>0</v>
      </c>
      <c r="AQ5" s="5" t="s">
        <v>0</v>
      </c>
      <c r="AR5" s="5" t="s">
        <v>0</v>
      </c>
      <c r="AS5" s="35" t="s">
        <v>17</v>
      </c>
      <c r="AT5" s="5" t="s">
        <v>0</v>
      </c>
      <c r="AU5" s="5" t="s">
        <v>2</v>
      </c>
      <c r="AV5" s="5" t="s">
        <v>0</v>
      </c>
      <c r="AW5" s="5" t="s">
        <v>2</v>
      </c>
      <c r="AX5" s="5" t="s">
        <v>0</v>
      </c>
      <c r="AY5" s="5" t="s">
        <v>2</v>
      </c>
      <c r="AZ5" s="5" t="s">
        <v>0</v>
      </c>
      <c r="BA5" s="5" t="s">
        <v>2</v>
      </c>
      <c r="BB5" s="51" t="s">
        <v>0</v>
      </c>
      <c r="BC5" s="51" t="s">
        <v>2</v>
      </c>
      <c r="BD5" s="5" t="s">
        <v>0</v>
      </c>
      <c r="BE5" s="5" t="s">
        <v>2</v>
      </c>
      <c r="BF5" s="5" t="s">
        <v>0</v>
      </c>
      <c r="BG5" s="5" t="s">
        <v>2</v>
      </c>
      <c r="BH5" s="5" t="s">
        <v>0</v>
      </c>
      <c r="BI5" s="5" t="s">
        <v>2</v>
      </c>
      <c r="BJ5" s="5" t="s">
        <v>0</v>
      </c>
      <c r="BK5" s="5" t="s">
        <v>2</v>
      </c>
      <c r="BL5" s="59" t="s">
        <v>19</v>
      </c>
      <c r="BM5" s="59" t="s">
        <v>20</v>
      </c>
    </row>
    <row r="6" spans="1:65" ht="29.25" customHeight="1" x14ac:dyDescent="0.15">
      <c r="A6" s="17"/>
      <c r="B6" s="17"/>
      <c r="C6" s="51"/>
      <c r="D6" s="51"/>
      <c r="E6" s="51"/>
      <c r="F6" s="51"/>
      <c r="G6" s="51"/>
      <c r="H6" s="51"/>
      <c r="I6" s="51"/>
      <c r="J6" s="51"/>
      <c r="K6" s="51"/>
      <c r="L6" s="35"/>
      <c r="M6" s="51"/>
      <c r="N6" s="51"/>
      <c r="O6" s="51"/>
      <c r="P6" s="51"/>
      <c r="Q6" s="51"/>
      <c r="R6" s="51"/>
      <c r="S6" s="51"/>
      <c r="T6" s="51"/>
      <c r="U6" s="51"/>
      <c r="V6" s="51"/>
      <c r="W6" s="51"/>
      <c r="X6" s="51"/>
      <c r="Y6" s="51"/>
      <c r="Z6" s="51"/>
      <c r="AA6" s="51"/>
      <c r="AB6" s="51"/>
      <c r="AC6" s="51"/>
      <c r="AD6" s="51"/>
      <c r="AE6" s="35"/>
      <c r="AF6" s="35"/>
      <c r="AH6" s="17"/>
      <c r="AI6" s="17"/>
      <c r="AJ6" s="5"/>
      <c r="AK6" s="5"/>
      <c r="AL6" s="5"/>
      <c r="AM6" s="5"/>
      <c r="AN6" s="51"/>
      <c r="AO6" s="5"/>
      <c r="AP6" s="5"/>
      <c r="AQ6" s="5"/>
      <c r="AR6" s="90"/>
      <c r="AS6" s="35"/>
      <c r="AT6" s="5"/>
      <c r="AU6" s="5"/>
      <c r="AV6" s="5"/>
      <c r="AW6" s="5"/>
      <c r="AX6" s="5"/>
      <c r="AY6" s="5"/>
      <c r="AZ6" s="5"/>
      <c r="BA6" s="5"/>
      <c r="BB6" s="51"/>
      <c r="BC6" s="51"/>
      <c r="BD6" s="5"/>
      <c r="BE6" s="5"/>
      <c r="BF6" s="5"/>
      <c r="BG6" s="5"/>
      <c r="BH6" s="5"/>
      <c r="BI6" s="5"/>
      <c r="BJ6" s="90"/>
      <c r="BK6" s="90"/>
      <c r="BL6" s="59"/>
      <c r="BM6" s="59"/>
    </row>
    <row r="7" spans="1:65" ht="20" customHeight="1" x14ac:dyDescent="0.15">
      <c r="A7" s="78">
        <v>42378</v>
      </c>
      <c r="B7" s="3">
        <v>1</v>
      </c>
      <c r="C7" s="4">
        <f>Kol!D7+Siliguri!D7+Guwahati!D7+Jalpiguri!D7</f>
        <v>11301465.210000001</v>
      </c>
      <c r="D7" s="4">
        <f>Kol!E7+Siliguri!E7+Guwahati!E7+Jalpiguri!E7</f>
        <v>3447042.2</v>
      </c>
      <c r="E7" s="4">
        <f>Kol!F7+Siliguri!F7+Guwahati!F7+Jalpiguri!F7</f>
        <v>289804.79999999999</v>
      </c>
      <c r="F7" s="4">
        <f>Kol!G7+Siliguri!G7+Guwahati!G7+Jalpiguri!G7</f>
        <v>42946.1</v>
      </c>
      <c r="G7" s="4">
        <f>Kol!H7+Siliguri!H7+Guwahati!H7+Jalpiguri!H7</f>
        <v>0</v>
      </c>
      <c r="H7" s="4">
        <f>Kol!I7+Siliguri!I7+Guwahati!I7+Jalpiguri!I7</f>
        <v>0</v>
      </c>
      <c r="I7" s="4">
        <f>Kol!J7+Siliguri!J7+Guwahati!J7+Jalpiguri!J7</f>
        <v>0</v>
      </c>
      <c r="J7" s="4">
        <f>Kol!K7+Siliguri!K7+Guwahati!K7+Jalpiguri!K7</f>
        <v>0</v>
      </c>
      <c r="K7" s="4">
        <f>Kol!L7+Siliguri!L7+Guwahati!L7+Jalpiguri!L7</f>
        <v>0</v>
      </c>
      <c r="L7" s="19">
        <f t="shared" ref="L7:L12" si="0">SUM(C7:K7)</f>
        <v>15081258.310000001</v>
      </c>
      <c r="M7" s="4">
        <f>Kol!N7+Siliguri!N7+Guwahati!N7+Jalpiguri!N7</f>
        <v>8934358.7100000009</v>
      </c>
      <c r="N7" s="4">
        <f>(Kol!N7*Kol!O7+Siliguri!N7*Siliguri!O7+Guwahati!N7*Guwahati!O7+Jalpiguri!N7*Jalpiguri!O7)/M7</f>
        <v>132.05211495451672</v>
      </c>
      <c r="O7" s="4">
        <f>Kol!P7+Siliguri!P7+Guwahati!P7+Jalpiguri!P7</f>
        <v>2775116.7</v>
      </c>
      <c r="P7" s="4">
        <f>(Kol!P7*Kol!Q7+Siliguri!P7*Siliguri!Q7+Guwahati!P7*Guwahati!Q7+Jalpiguri!P7*Jalpiguri!Q7)/O7</f>
        <v>134.96295950865292</v>
      </c>
      <c r="Q7" s="4">
        <f>Kol!R7+Siliguri!R7+Guwahati!R7+Jalpiguri!R7</f>
        <v>255678.09999999998</v>
      </c>
      <c r="R7" s="4">
        <f>(Kol!R7*Kol!S7+Siliguri!R7*Siliguri!S7+Guwahati!R7*Guwahati!S7+Jalpiguri!R7*Jalpiguri!S7)/Q7</f>
        <v>188.13470287453248</v>
      </c>
      <c r="S7" s="4">
        <f>Kol!T7+Siliguri!T7+Guwahati!T7+Jalpiguri!T7</f>
        <v>42732.7</v>
      </c>
      <c r="T7" s="4">
        <f>(Kol!T7*Kol!U7+Siliguri!T7*Siliguri!U7+Guwahati!T7*Guwahati!U7+Jalpiguri!T7*Jalpiguri!U7)/S7</f>
        <v>111.960493</v>
      </c>
      <c r="U7" s="4">
        <f>Kol!V7+Siliguri!V7+Guwahati!V7+Jalpiguri!V7</f>
        <v>0</v>
      </c>
      <c r="V7" s="4">
        <v>0</v>
      </c>
      <c r="W7" s="4">
        <f>Kol!X7+Siliguri!X7+Guwahati!X7+Jalpiguri!X7</f>
        <v>0</v>
      </c>
      <c r="X7" s="4">
        <v>0</v>
      </c>
      <c r="Y7" s="4">
        <f>Kol!Z7+Siliguri!Z7+Guwahati!Z7+Jalpiguri!Z7</f>
        <v>0</v>
      </c>
      <c r="Z7" s="4">
        <v>0</v>
      </c>
      <c r="AA7" s="4">
        <f>Kol!AB7+Siliguri!AB7+Guwahati!AB7+Jalpiguri!AB7</f>
        <v>0</v>
      </c>
      <c r="AB7" s="4">
        <v>0</v>
      </c>
      <c r="AC7" s="4">
        <f>Kol!AD7+Siliguri!AD7+Guwahati!AD7+Jalpiguri!AD7</f>
        <v>0</v>
      </c>
      <c r="AD7" s="4">
        <v>0</v>
      </c>
      <c r="AE7" s="19">
        <f t="shared" ref="AE7:AE12" si="1">M7+O7+Q7+S7+U7+W7+Y7+AA7+AC7</f>
        <v>12007886.209999999</v>
      </c>
      <c r="AF7" s="19">
        <f t="shared" ref="AF7:AF12" si="2">(M7*N7+O7*P7+Q7*R7+S7*T7+U7*V7+W7*X7+AA7*AB7+AC7*AD7)/AE7</f>
        <v>133.84747287390729</v>
      </c>
      <c r="AG7" s="7"/>
      <c r="AH7" s="78">
        <v>42014</v>
      </c>
      <c r="AI7" s="3">
        <v>1</v>
      </c>
      <c r="AJ7" s="4">
        <v>11460742.9</v>
      </c>
      <c r="AK7" s="4">
        <v>3178544.15</v>
      </c>
      <c r="AL7" s="4">
        <v>396551.01</v>
      </c>
      <c r="AM7" s="4">
        <v>52325</v>
      </c>
      <c r="AN7" s="4">
        <v>0</v>
      </c>
      <c r="AO7" s="4">
        <v>0</v>
      </c>
      <c r="AP7" s="4">
        <v>0</v>
      </c>
      <c r="AQ7" s="4">
        <v>0</v>
      </c>
      <c r="AR7" s="4">
        <v>0</v>
      </c>
      <c r="AS7" s="19">
        <v>15088163.060000001</v>
      </c>
      <c r="AT7" s="4">
        <v>8915352.0199999996</v>
      </c>
      <c r="AU7" s="4">
        <v>125.87962508668816</v>
      </c>
      <c r="AV7" s="4">
        <v>2401464.15</v>
      </c>
      <c r="AW7" s="4">
        <v>128.48611922344827</v>
      </c>
      <c r="AX7" s="4">
        <v>336239.61</v>
      </c>
      <c r="AY7" s="4">
        <v>162.41040280855091</v>
      </c>
      <c r="AZ7" s="4">
        <v>50416.15</v>
      </c>
      <c r="BA7" s="4">
        <v>106.27371599999999</v>
      </c>
      <c r="BB7" s="4">
        <v>0</v>
      </c>
      <c r="BC7" s="4">
        <v>0</v>
      </c>
      <c r="BD7" s="4">
        <v>0</v>
      </c>
      <c r="BE7" s="4">
        <v>0</v>
      </c>
      <c r="BF7" s="4">
        <v>0</v>
      </c>
      <c r="BG7" s="4">
        <v>0</v>
      </c>
      <c r="BH7" s="4">
        <v>0</v>
      </c>
      <c r="BI7" s="4">
        <v>0</v>
      </c>
      <c r="BJ7" s="4">
        <v>0</v>
      </c>
      <c r="BK7" s="4">
        <v>0</v>
      </c>
      <c r="BL7" s="19">
        <v>11703471.93</v>
      </c>
      <c r="BM7" s="19">
        <v>127.37952548653554</v>
      </c>
    </row>
    <row r="8" spans="1:65" ht="20" customHeight="1" x14ac:dyDescent="0.15">
      <c r="A8" s="78">
        <v>42385</v>
      </c>
      <c r="B8" s="3">
        <v>2</v>
      </c>
      <c r="C8" s="4">
        <f>Kol!D8+Siliguri!D8+Guwahati!D8+Jalpiguri!D8</f>
        <v>7902508.8000000007</v>
      </c>
      <c r="D8" s="4">
        <f>Kol!E8+Siliguri!E8+Guwahati!E8+Jalpiguri!E8</f>
        <v>2419123.1</v>
      </c>
      <c r="E8" s="4">
        <f>Kol!F8+Siliguri!F8+Guwahati!F8+Jalpiguri!F8</f>
        <v>188436.19999999998</v>
      </c>
      <c r="F8" s="4">
        <f>Kol!G8+Siliguri!G8+Guwahati!G8+Jalpiguri!G8</f>
        <v>39642.1</v>
      </c>
      <c r="G8" s="4">
        <f>Kol!H8+Siliguri!H8+Guwahati!H8+Jalpiguri!H8</f>
        <v>0</v>
      </c>
      <c r="H8" s="4">
        <f>Kol!I8+Siliguri!I8+Guwahati!I8+Jalpiguri!I8</f>
        <v>0</v>
      </c>
      <c r="I8" s="4">
        <f>Kol!J8+Siliguri!J8+Guwahati!J8+Jalpiguri!J8</f>
        <v>0</v>
      </c>
      <c r="J8" s="4">
        <f>Kol!K8+Siliguri!K8+Guwahati!K8+Jalpiguri!K8</f>
        <v>0</v>
      </c>
      <c r="K8" s="4">
        <f>Kol!L8+Siliguri!L8+Guwahati!L8+Jalpiguri!L8</f>
        <v>0</v>
      </c>
      <c r="L8" s="19">
        <f t="shared" si="0"/>
        <v>10549710.199999999</v>
      </c>
      <c r="M8" s="4">
        <f>Kol!N8+Siliguri!N8+Guwahati!N8+Jalpiguri!N8</f>
        <v>6160139.6999999993</v>
      </c>
      <c r="N8" s="4">
        <f>(Kol!N8*Kol!O8+Siliguri!N8*Siliguri!O8+Guwahati!N8*Guwahati!O8+Jalpiguri!N8*Jalpiguri!O8)/M8</f>
        <v>128.06737455644819</v>
      </c>
      <c r="O8" s="4">
        <f>Kol!P8+Siliguri!P8+Guwahati!P8+Jalpiguri!P8</f>
        <v>1950023.2999999998</v>
      </c>
      <c r="P8" s="4">
        <f>(Kol!P8*Kol!Q8+Siliguri!P8*Siliguri!Q8+Guwahati!P8*Guwahati!Q8+Jalpiguri!P8*Jalpiguri!Q8)/O8</f>
        <v>132.10973913416356</v>
      </c>
      <c r="Q8" s="4">
        <f>Kol!R8+Siliguri!R8+Guwahati!R8+Jalpiguri!R8</f>
        <v>168794.1</v>
      </c>
      <c r="R8" s="4">
        <f>(Kol!R8*Kol!S8+Siliguri!R8*Siliguri!S8+Guwahati!R8*Guwahati!S8+Jalpiguri!R8*Jalpiguri!S8)/Q8</f>
        <v>171.95214629295276</v>
      </c>
      <c r="S8" s="4">
        <f>Kol!T8+Siliguri!T8+Guwahati!T8+Jalpiguri!T8</f>
        <v>37271.9</v>
      </c>
      <c r="T8" s="4">
        <f>(Kol!T8*Kol!U8+Siliguri!T8*Siliguri!U8+Guwahati!T8*Guwahati!U8+Jalpiguri!T8*Jalpiguri!U8)/S8</f>
        <v>100.50485399999999</v>
      </c>
      <c r="U8" s="4">
        <f>Kol!V8+Siliguri!V8+Guwahati!V8+Jalpiguri!V8</f>
        <v>0</v>
      </c>
      <c r="V8" s="4">
        <v>0</v>
      </c>
      <c r="W8" s="4">
        <f>Kol!X8+Siliguri!X8+Guwahati!X8+Jalpiguri!X8</f>
        <v>0</v>
      </c>
      <c r="X8" s="4">
        <v>0</v>
      </c>
      <c r="Y8" s="4">
        <f>Kol!Z8+Siliguri!Z8+Guwahati!Z8+Jalpiguri!Z8</f>
        <v>0</v>
      </c>
      <c r="Z8" s="4">
        <v>0</v>
      </c>
      <c r="AA8" s="4">
        <f>Kol!AB8+Siliguri!AB8+Guwahati!AB8+Jalpiguri!AB8</f>
        <v>0</v>
      </c>
      <c r="AB8" s="4">
        <v>0</v>
      </c>
      <c r="AC8" s="4">
        <f>Kol!AD8+Siliguri!AD8+Guwahati!AD8+Jalpiguri!AD8</f>
        <v>0</v>
      </c>
      <c r="AD8" s="4">
        <v>0</v>
      </c>
      <c r="AE8" s="19">
        <f t="shared" si="1"/>
        <v>8316228.9999999991</v>
      </c>
      <c r="AF8" s="19">
        <f t="shared" si="2"/>
        <v>129.78244134365193</v>
      </c>
      <c r="AG8" s="7"/>
      <c r="AH8" s="78">
        <v>42021</v>
      </c>
      <c r="AI8" s="3">
        <v>2</v>
      </c>
      <c r="AJ8" s="4">
        <v>8445698.3599999994</v>
      </c>
      <c r="AK8" s="4">
        <v>2311039.2999999998</v>
      </c>
      <c r="AL8" s="4">
        <v>234131.19999999998</v>
      </c>
      <c r="AM8" s="4">
        <v>35230.699999999997</v>
      </c>
      <c r="AN8" s="4">
        <v>0</v>
      </c>
      <c r="AO8" s="4">
        <v>0</v>
      </c>
      <c r="AP8" s="4">
        <v>0</v>
      </c>
      <c r="AQ8" s="4">
        <v>0</v>
      </c>
      <c r="AR8" s="4">
        <v>0</v>
      </c>
      <c r="AS8" s="19">
        <v>11026099.559999999</v>
      </c>
      <c r="AT8" s="4">
        <v>6296656.6199999992</v>
      </c>
      <c r="AU8" s="4">
        <v>130.96615146579001</v>
      </c>
      <c r="AV8" s="4">
        <v>1801885.5</v>
      </c>
      <c r="AW8" s="4">
        <v>132.89819138682364</v>
      </c>
      <c r="AX8" s="4">
        <v>185858.19999999998</v>
      </c>
      <c r="AY8" s="4">
        <v>154.48251902223095</v>
      </c>
      <c r="AZ8" s="4">
        <v>31990.5</v>
      </c>
      <c r="BA8" s="4">
        <v>109.432737</v>
      </c>
      <c r="BB8" s="4">
        <v>0</v>
      </c>
      <c r="BC8" s="4">
        <v>0</v>
      </c>
      <c r="BD8" s="4">
        <v>0</v>
      </c>
      <c r="BE8" s="4">
        <v>0</v>
      </c>
      <c r="BF8" s="4">
        <v>0</v>
      </c>
      <c r="BG8" s="4">
        <v>0</v>
      </c>
      <c r="BH8" s="4">
        <v>0</v>
      </c>
      <c r="BI8" s="4">
        <v>0</v>
      </c>
      <c r="BJ8" s="4">
        <v>0</v>
      </c>
      <c r="BK8" s="4">
        <v>0</v>
      </c>
      <c r="BL8" s="19">
        <v>8316390.8199999994</v>
      </c>
      <c r="BM8" s="19">
        <v>131.82748181008014</v>
      </c>
    </row>
    <row r="9" spans="1:65" ht="20" customHeight="1" x14ac:dyDescent="0.15">
      <c r="A9" s="78">
        <v>42392</v>
      </c>
      <c r="B9" s="3">
        <v>3</v>
      </c>
      <c r="C9" s="4">
        <f>Kol!D9+Siliguri!D9+Guwahati!D9+Jalpiguri!D9</f>
        <v>9955179.3300000001</v>
      </c>
      <c r="D9" s="4">
        <f>Kol!E9+Siliguri!E9+Guwahati!E9+Jalpiguri!E9</f>
        <v>2902606.2800000003</v>
      </c>
      <c r="E9" s="4">
        <f>Kol!F9+Siliguri!F9+Guwahati!F9+Jalpiguri!F9</f>
        <v>163541.29999999999</v>
      </c>
      <c r="F9" s="4">
        <f>Kol!G9+Siliguri!G9+Guwahati!G9+Jalpiguri!G9</f>
        <v>23886.6</v>
      </c>
      <c r="G9" s="4">
        <f>Kol!H9+Siliguri!H9+Guwahati!H9+Jalpiguri!H9</f>
        <v>0</v>
      </c>
      <c r="H9" s="4">
        <f>Kol!I9+Siliguri!I9+Guwahati!I9+Jalpiguri!I9</f>
        <v>0</v>
      </c>
      <c r="I9" s="4">
        <f>Kol!J9+Siliguri!J9+Guwahati!J9+Jalpiguri!J9</f>
        <v>0</v>
      </c>
      <c r="J9" s="4">
        <f>Kol!K9+Siliguri!K9+Guwahati!K9+Jalpiguri!K9</f>
        <v>0</v>
      </c>
      <c r="K9" s="4">
        <f>Kol!L9+Siliguri!L9+Guwahati!L9+Jalpiguri!L9</f>
        <v>0</v>
      </c>
      <c r="L9" s="19">
        <f t="shared" si="0"/>
        <v>13045213.51</v>
      </c>
      <c r="M9" s="4">
        <f>Kol!N9+Siliguri!N9+Guwahati!N9+Jalpiguri!N9</f>
        <v>7042399.3600000003</v>
      </c>
      <c r="N9" s="4">
        <f>(Kol!N9*Kol!O9+Siliguri!N9*Siliguri!O9+Guwahati!N9*Guwahati!O9+Jalpiguri!N9*Jalpiguri!O9)/M9</f>
        <v>118.77717652691742</v>
      </c>
      <c r="O9" s="4">
        <f>Kol!P9+Siliguri!P9+Guwahati!P9+Jalpiguri!P9</f>
        <v>2348424.08</v>
      </c>
      <c r="P9" s="4">
        <f>(Kol!P9*Kol!Q9+Siliguri!P9*Siliguri!Q9+Guwahati!P9*Guwahati!Q9+Jalpiguri!P9*Jalpiguri!Q9)/O9</f>
        <v>124.59148924372423</v>
      </c>
      <c r="Q9" s="4">
        <f>Kol!R9+Siliguri!R9+Guwahati!R9+Jalpiguri!R9</f>
        <v>133099</v>
      </c>
      <c r="R9" s="4">
        <f>(Kol!R9*Kol!S9+Siliguri!R9*Siliguri!S9+Guwahati!R9*Guwahati!S9+Jalpiguri!R9*Jalpiguri!S9)/Q9</f>
        <v>184.26912662770121</v>
      </c>
      <c r="S9" s="4">
        <f>Kol!T9+Siliguri!T9+Guwahati!T9+Jalpiguri!T9</f>
        <v>23886.6</v>
      </c>
      <c r="T9" s="4">
        <f>(Kol!T9*Kol!U9+Siliguri!T9*Siliguri!U9+Guwahati!T9*Guwahati!U9+Jalpiguri!T9*Jalpiguri!U9)/S9</f>
        <v>114.53841</v>
      </c>
      <c r="U9" s="4">
        <f>Kol!V9+Siliguri!V9+Guwahati!V9+Jalpiguri!V9</f>
        <v>0</v>
      </c>
      <c r="V9" s="4">
        <v>0</v>
      </c>
      <c r="W9" s="4">
        <f>Kol!X9+Siliguri!X9+Guwahati!X9+Jalpiguri!X9</f>
        <v>0</v>
      </c>
      <c r="X9" s="4">
        <v>0</v>
      </c>
      <c r="Y9" s="4">
        <f>Kol!Z9+Siliguri!Z9+Guwahati!Z9+Jalpiguri!Z9</f>
        <v>0</v>
      </c>
      <c r="Z9" s="4">
        <v>0</v>
      </c>
      <c r="AA9" s="4">
        <f>Kol!AB9+Siliguri!AB9+Guwahati!AB9+Jalpiguri!AB9</f>
        <v>0</v>
      </c>
      <c r="AB9" s="4">
        <v>0</v>
      </c>
      <c r="AC9" s="4">
        <f>Kol!AD9+Siliguri!AD9+Guwahati!AD9+Jalpiguri!AD9</f>
        <v>0</v>
      </c>
      <c r="AD9" s="4">
        <v>0</v>
      </c>
      <c r="AE9" s="19">
        <f t="shared" si="1"/>
        <v>9547809.040000001</v>
      </c>
      <c r="AF9" s="19">
        <f t="shared" si="2"/>
        <v>121.1096629900884</v>
      </c>
      <c r="AG9" s="7"/>
      <c r="AH9" s="78">
        <v>42028</v>
      </c>
      <c r="AI9" s="3">
        <v>3</v>
      </c>
      <c r="AJ9" s="4">
        <v>10801805.91</v>
      </c>
      <c r="AK9" s="4">
        <v>3550773.76</v>
      </c>
      <c r="AL9" s="4">
        <v>296989</v>
      </c>
      <c r="AM9" s="4">
        <v>64250.15</v>
      </c>
      <c r="AN9" s="4">
        <v>0</v>
      </c>
      <c r="AO9" s="4">
        <v>0</v>
      </c>
      <c r="AP9" s="4">
        <v>0</v>
      </c>
      <c r="AQ9" s="4">
        <v>764</v>
      </c>
      <c r="AR9" s="4">
        <v>0</v>
      </c>
      <c r="AS9" s="19">
        <v>14714582.82</v>
      </c>
      <c r="AT9" s="4">
        <v>7413944.7700000005</v>
      </c>
      <c r="AU9" s="4">
        <v>120.05918851321259</v>
      </c>
      <c r="AV9" s="4">
        <v>2574595.91</v>
      </c>
      <c r="AW9" s="4">
        <v>122.59568915314328</v>
      </c>
      <c r="AX9" s="4">
        <v>222212.8</v>
      </c>
      <c r="AY9" s="4">
        <v>157.32132952690304</v>
      </c>
      <c r="AZ9" s="4">
        <v>61864.7</v>
      </c>
      <c r="BA9" s="4">
        <v>106.060613</v>
      </c>
      <c r="BB9" s="4">
        <v>0</v>
      </c>
      <c r="BC9" s="4">
        <v>0</v>
      </c>
      <c r="BD9" s="4">
        <v>0</v>
      </c>
      <c r="BE9" s="4">
        <v>0</v>
      </c>
      <c r="BF9" s="4">
        <v>0</v>
      </c>
      <c r="BG9" s="4">
        <v>0</v>
      </c>
      <c r="BH9" s="4">
        <v>764</v>
      </c>
      <c r="BI9" s="4">
        <v>62.188481000000003</v>
      </c>
      <c r="BJ9" s="4">
        <v>0</v>
      </c>
      <c r="BK9" s="4">
        <v>0</v>
      </c>
      <c r="BL9" s="19">
        <v>10273382.18</v>
      </c>
      <c r="BM9" s="19">
        <v>121.41223444524206</v>
      </c>
    </row>
    <row r="10" spans="1:65" ht="20" customHeight="1" x14ac:dyDescent="0.15">
      <c r="A10" s="78">
        <v>42399</v>
      </c>
      <c r="B10" s="3">
        <v>4</v>
      </c>
      <c r="C10" s="4">
        <f>Kol!D10+Siliguri!D10+Guwahati!D10+Jalpiguri!D10</f>
        <v>8121204.79</v>
      </c>
      <c r="D10" s="4">
        <f>Kol!E10+Siliguri!E10+Guwahati!E10+Jalpiguri!E10</f>
        <v>2371727.62</v>
      </c>
      <c r="E10" s="4">
        <f>Kol!F10+Siliguri!F10+Guwahati!F10+Jalpiguri!F10</f>
        <v>5479.5</v>
      </c>
      <c r="F10" s="4">
        <f>Kol!G10+Siliguri!G10+Guwahati!G10+Jalpiguri!G10</f>
        <v>23825.8</v>
      </c>
      <c r="G10" s="4">
        <f>Kol!H10+Siliguri!H10+Guwahati!H10+Jalpiguri!H10</f>
        <v>0</v>
      </c>
      <c r="H10" s="4">
        <f>Kol!I10+Siliguri!I10+Guwahati!I10+Jalpiguri!I10</f>
        <v>0</v>
      </c>
      <c r="I10" s="4">
        <f>Kol!J10+Siliguri!J10+Guwahati!J10+Jalpiguri!J10</f>
        <v>0</v>
      </c>
      <c r="J10" s="4">
        <f>Kol!K10+Siliguri!K10+Guwahati!K10+Jalpiguri!K10</f>
        <v>0</v>
      </c>
      <c r="K10" s="4">
        <f>Kol!L10+Siliguri!L10+Guwahati!L10+Jalpiguri!L10</f>
        <v>0</v>
      </c>
      <c r="L10" s="19">
        <f t="shared" si="0"/>
        <v>10522237.710000001</v>
      </c>
      <c r="M10" s="4">
        <f>Kol!N10+Siliguri!N10+Guwahati!N10+Jalpiguri!N10</f>
        <v>5842347.1299999999</v>
      </c>
      <c r="N10" s="4">
        <f>(Kol!N10*Kol!O10+Siliguri!N10*Siliguri!O10+Guwahati!N10*Guwahati!O10+Jalpiguri!N10*Jalpiguri!O10)/M10</f>
        <v>115.53766485320021</v>
      </c>
      <c r="O10" s="4">
        <f>Kol!P10+Siliguri!P10+Guwahati!P10+Jalpiguri!P10</f>
        <v>1983440.62</v>
      </c>
      <c r="P10" s="4">
        <f>(Kol!P10*Kol!Q10+Siliguri!P10*Siliguri!Q10+Guwahati!P10*Guwahati!Q10+Jalpiguri!P10*Jalpiguri!Q10)/O10</f>
        <v>118.41691790623065</v>
      </c>
      <c r="Q10" s="4">
        <f>Kol!R10+Siliguri!R10+Guwahati!R10+Jalpiguri!R10</f>
        <v>5479.5</v>
      </c>
      <c r="R10" s="4">
        <f>(Kol!R10*Kol!S10+Siliguri!R10*Siliguri!S10+Guwahati!R10*Guwahati!S10+Jalpiguri!R10*Jalpiguri!S10)/Q10</f>
        <v>138.51576700000001</v>
      </c>
      <c r="S10" s="4">
        <f>Kol!T10+Siliguri!T10+Guwahati!T10+Jalpiguri!T10</f>
        <v>22312.6</v>
      </c>
      <c r="T10" s="4">
        <f>(Kol!T10*Kol!U10+Siliguri!T10*Siliguri!U10+Guwahati!T10*Guwahati!U10+Jalpiguri!T10*Jalpiguri!U10)/S10</f>
        <v>114.816417</v>
      </c>
      <c r="U10" s="4">
        <f>Kol!V10+Siliguri!V10+Guwahati!V10+Jalpiguri!V10</f>
        <v>0</v>
      </c>
      <c r="V10" s="4">
        <v>0</v>
      </c>
      <c r="W10" s="4">
        <f>Kol!X10+Siliguri!X10+Guwahati!X10+Jalpiguri!X10</f>
        <v>0</v>
      </c>
      <c r="X10" s="4">
        <v>0</v>
      </c>
      <c r="Y10" s="4">
        <f>Kol!Z10+Siliguri!Z10+Guwahati!Z10+Jalpiguri!Z10</f>
        <v>0</v>
      </c>
      <c r="Z10" s="4">
        <v>0</v>
      </c>
      <c r="AA10" s="4">
        <f>Kol!AB10+Siliguri!AB10+Guwahati!AB10+Jalpiguri!AB10</f>
        <v>0</v>
      </c>
      <c r="AB10" s="4">
        <v>0</v>
      </c>
      <c r="AC10" s="4">
        <f>Kol!AD10+Siliguri!AD10+Guwahati!AD10+Jalpiguri!AD10</f>
        <v>0</v>
      </c>
      <c r="AD10" s="4">
        <v>0</v>
      </c>
      <c r="AE10" s="19">
        <f t="shared" si="1"/>
        <v>7853579.8499999996</v>
      </c>
      <c r="AF10" s="19">
        <f t="shared" si="2"/>
        <v>116.2788100592942</v>
      </c>
      <c r="AG10" s="7"/>
      <c r="AH10" s="78">
        <v>42035</v>
      </c>
      <c r="AI10" s="3">
        <v>4</v>
      </c>
      <c r="AJ10" s="4">
        <v>9197073.0399999991</v>
      </c>
      <c r="AK10" s="4">
        <v>2782128.75</v>
      </c>
      <c r="AL10" s="4">
        <v>215842.2</v>
      </c>
      <c r="AM10" s="4">
        <v>54096.1</v>
      </c>
      <c r="AN10" s="4">
        <v>0</v>
      </c>
      <c r="AO10" s="4">
        <v>0</v>
      </c>
      <c r="AP10" s="4">
        <v>0</v>
      </c>
      <c r="AQ10" s="4">
        <v>0</v>
      </c>
      <c r="AR10" s="4">
        <v>0</v>
      </c>
      <c r="AS10" s="19">
        <v>12249140.089999998</v>
      </c>
      <c r="AT10" s="4">
        <v>6079470.0499999998</v>
      </c>
      <c r="AU10" s="4">
        <v>116.74132077832105</v>
      </c>
      <c r="AV10" s="4">
        <v>2096441.7</v>
      </c>
      <c r="AW10" s="4">
        <v>119.92732816429638</v>
      </c>
      <c r="AX10" s="4">
        <v>180206.8</v>
      </c>
      <c r="AY10" s="4">
        <v>156.04973382210216</v>
      </c>
      <c r="AZ10" s="4">
        <v>52593.15</v>
      </c>
      <c r="BA10" s="4">
        <v>109.076921</v>
      </c>
      <c r="BB10" s="4">
        <v>0</v>
      </c>
      <c r="BC10" s="4">
        <v>0</v>
      </c>
      <c r="BD10" s="4">
        <v>0</v>
      </c>
      <c r="BE10" s="4">
        <v>0</v>
      </c>
      <c r="BF10" s="4">
        <v>0</v>
      </c>
      <c r="BG10" s="4">
        <v>0</v>
      </c>
      <c r="BH10" s="4">
        <v>0</v>
      </c>
      <c r="BI10" s="4">
        <v>0</v>
      </c>
      <c r="BJ10" s="4">
        <v>0</v>
      </c>
      <c r="BK10" s="4">
        <v>0</v>
      </c>
      <c r="BL10" s="19">
        <v>8408711.6999999993</v>
      </c>
      <c r="BM10" s="19">
        <v>118.33012862637268</v>
      </c>
    </row>
    <row r="11" spans="1:65" ht="20" customHeight="1" x14ac:dyDescent="0.15">
      <c r="A11" s="78">
        <v>42406</v>
      </c>
      <c r="B11" s="3">
        <v>5</v>
      </c>
      <c r="C11" s="4">
        <f>Kol!D11+Siliguri!D11+Guwahati!D11+Jalpiguri!D11</f>
        <v>7725947.5099999998</v>
      </c>
      <c r="D11" s="4">
        <f>Kol!E11+Siliguri!E11+Guwahati!E11+Jalpiguri!E11</f>
        <v>2149278.25</v>
      </c>
      <c r="E11" s="4">
        <f>Kol!F11+Siliguri!F11+Guwahati!F11+Jalpiguri!F11</f>
        <v>206610.05</v>
      </c>
      <c r="F11" s="4">
        <f>Kol!G11+Siliguri!G11+Guwahati!G11+Jalpiguri!G11</f>
        <v>23362.400000000001</v>
      </c>
      <c r="G11" s="4">
        <f>Kol!H11+Siliguri!H11+Guwahati!H11+Jalpiguri!H11</f>
        <v>0</v>
      </c>
      <c r="H11" s="4">
        <f>Kol!I11+Siliguri!I11+Guwahati!I11+Jalpiguri!I11</f>
        <v>0</v>
      </c>
      <c r="I11" s="4">
        <f>Kol!J11+Siliguri!J11+Guwahati!J11+Jalpiguri!J11</f>
        <v>0</v>
      </c>
      <c r="J11" s="4">
        <f>Kol!K11+Siliguri!K11+Guwahati!K11+Jalpiguri!K11</f>
        <v>996</v>
      </c>
      <c r="K11" s="4">
        <f>Kol!L11+Siliguri!L11+Guwahati!L11+Jalpiguri!L11</f>
        <v>0</v>
      </c>
      <c r="L11" s="19">
        <f t="shared" si="0"/>
        <v>10106194.210000001</v>
      </c>
      <c r="M11" s="4">
        <f>Kol!N11+Siliguri!N11+Guwahati!N11+Jalpiguri!N11</f>
        <v>5566312.0499999998</v>
      </c>
      <c r="N11" s="4">
        <f>(Kol!N11*Kol!O11+Siliguri!N11*Siliguri!O11+Guwahati!N11*Guwahati!O11+Jalpiguri!N11*Jalpiguri!O11)/M11</f>
        <v>111.07598160077478</v>
      </c>
      <c r="O11" s="4">
        <f>Kol!P11+Siliguri!P11+Guwahati!P11+Jalpiguri!P11</f>
        <v>1675186.2</v>
      </c>
      <c r="P11" s="4">
        <f>(Kol!P11*Kol!Q11+Siliguri!P11*Siliguri!Q11+Guwahati!P11*Guwahati!Q11+Jalpiguri!P11*Jalpiguri!Q11)/O11</f>
        <v>116.05487598008669</v>
      </c>
      <c r="Q11" s="4">
        <f>Kol!R11+Siliguri!R11+Guwahati!R11+Jalpiguri!R11</f>
        <v>186933.65000000002</v>
      </c>
      <c r="R11" s="4">
        <f>(Kol!R11*Kol!S11+Siliguri!R11*Siliguri!S11+Guwahati!R11*Guwahati!S11+Jalpiguri!R11*Jalpiguri!S11)/Q11</f>
        <v>173.23029441465033</v>
      </c>
      <c r="S11" s="4">
        <f>Kol!T11+Siliguri!T11+Guwahati!T11+Jalpiguri!T11</f>
        <v>22706.6</v>
      </c>
      <c r="T11" s="4">
        <f>(Kol!T11*Kol!U11+Siliguri!T11*Siliguri!U11+Guwahati!T11*Guwahati!U11+Jalpiguri!T11*Jalpiguri!U11)/S11</f>
        <v>103.96155299999999</v>
      </c>
      <c r="U11" s="4">
        <f>Kol!V11+Siliguri!V11+Guwahati!V11+Jalpiguri!V11</f>
        <v>0</v>
      </c>
      <c r="V11" s="4">
        <v>0</v>
      </c>
      <c r="W11" s="4">
        <f>Kol!X11+Siliguri!X11+Guwahati!X11+Jalpiguri!X11</f>
        <v>0</v>
      </c>
      <c r="X11" s="4">
        <v>0</v>
      </c>
      <c r="Y11" s="4">
        <f>Kol!Z11+Siliguri!Z11+Guwahati!Z11+Jalpiguri!Z11</f>
        <v>0</v>
      </c>
      <c r="Z11" s="4">
        <v>0</v>
      </c>
      <c r="AA11" s="4">
        <f>Kol!AB11+Siliguri!AB11+Guwahati!AB11+Jalpiguri!AB11</f>
        <v>996</v>
      </c>
      <c r="AB11" s="4">
        <f>(Kol!AB11*Kol!AC11+Siliguri!AB11*Siliguri!AC11+Guwahati!AB11*Guwahati!AC11+Jalpiguri!AB11*Jalpiguri!AC11)/AA11</f>
        <v>66</v>
      </c>
      <c r="AC11" s="4">
        <f>Kol!AD11+Siliguri!AD11+Guwahati!AD11+Jalpiguri!AD11</f>
        <v>0</v>
      </c>
      <c r="AD11" s="4">
        <v>0</v>
      </c>
      <c r="AE11" s="19">
        <f t="shared" si="1"/>
        <v>7452134.5</v>
      </c>
      <c r="AF11" s="19">
        <f t="shared" si="2"/>
        <v>113.72661378553737</v>
      </c>
      <c r="AG11" s="7"/>
      <c r="AH11" s="78">
        <v>42042</v>
      </c>
      <c r="AI11" s="3">
        <v>5</v>
      </c>
      <c r="AJ11" s="4">
        <v>9832188.3100000005</v>
      </c>
      <c r="AK11" s="4">
        <v>3051803.55</v>
      </c>
      <c r="AL11" s="4">
        <v>99701.85</v>
      </c>
      <c r="AM11" s="4">
        <v>46407.35</v>
      </c>
      <c r="AN11" s="4">
        <v>0</v>
      </c>
      <c r="AO11" s="4">
        <v>0</v>
      </c>
      <c r="AP11" s="4">
        <v>0</v>
      </c>
      <c r="AQ11" s="4">
        <v>0</v>
      </c>
      <c r="AR11" s="4">
        <v>0</v>
      </c>
      <c r="AS11" s="19">
        <v>13030101.059999999</v>
      </c>
      <c r="AT11" s="4">
        <v>6192533.2300000004</v>
      </c>
      <c r="AU11" s="4">
        <v>106.9265746753543</v>
      </c>
      <c r="AV11" s="4">
        <v>2093663.4</v>
      </c>
      <c r="AW11" s="4">
        <v>114.61929163195622</v>
      </c>
      <c r="AX11" s="4">
        <v>93551.65</v>
      </c>
      <c r="AY11" s="4">
        <v>147.87963709256115</v>
      </c>
      <c r="AZ11" s="4">
        <v>42257.7</v>
      </c>
      <c r="BA11" s="4">
        <v>113.047123</v>
      </c>
      <c r="BB11" s="4">
        <v>0</v>
      </c>
      <c r="BC11" s="4">
        <v>0</v>
      </c>
      <c r="BD11" s="4">
        <v>0</v>
      </c>
      <c r="BE11" s="4">
        <v>0</v>
      </c>
      <c r="BF11" s="4">
        <v>0</v>
      </c>
      <c r="BG11" s="4">
        <v>0</v>
      </c>
      <c r="BH11" s="4">
        <v>0</v>
      </c>
      <c r="BI11" s="4">
        <v>0</v>
      </c>
      <c r="BJ11" s="4">
        <v>0</v>
      </c>
      <c r="BK11" s="4">
        <v>0</v>
      </c>
      <c r="BL11" s="19">
        <v>8422005.9800000004</v>
      </c>
      <c r="BM11" s="19">
        <v>109.32455763133623</v>
      </c>
    </row>
    <row r="12" spans="1:65" ht="20" customHeight="1" x14ac:dyDescent="0.15">
      <c r="A12" s="78">
        <v>42413</v>
      </c>
      <c r="B12" s="3">
        <v>6</v>
      </c>
      <c r="C12" s="4">
        <f>Kol!D12+Siliguri!D12+Guwahati!D12+Jalpiguri!D12</f>
        <v>5752912.2199999997</v>
      </c>
      <c r="D12" s="4">
        <f>Kol!E12+Siliguri!E12+Guwahati!E12+Jalpiguri!E12</f>
        <v>1534811.4500000002</v>
      </c>
      <c r="E12" s="4">
        <f>Kol!F12+Siliguri!F12+Guwahati!F12+Jalpiguri!F12</f>
        <v>63980</v>
      </c>
      <c r="F12" s="4">
        <f>Kol!G12+Siliguri!G12+Guwahati!G12+Jalpiguri!G12</f>
        <v>3542.8</v>
      </c>
      <c r="G12" s="4">
        <f>Kol!H12+Siliguri!H12+Guwahati!H12+Jalpiguri!H12</f>
        <v>0</v>
      </c>
      <c r="H12" s="4">
        <f>Kol!I12+Siliguri!I12+Guwahati!I12+Jalpiguri!I12</f>
        <v>0</v>
      </c>
      <c r="I12" s="4">
        <f>Kol!J12+Siliguri!J12+Guwahati!J12+Jalpiguri!J12</f>
        <v>0</v>
      </c>
      <c r="J12" s="4">
        <f>Kol!K12+Siliguri!K12+Guwahati!K12+Jalpiguri!K12</f>
        <v>498</v>
      </c>
      <c r="K12" s="4">
        <f>Kol!L12+Siliguri!L12+Guwahati!L12+Jalpiguri!L12</f>
        <v>0</v>
      </c>
      <c r="L12" s="19">
        <f t="shared" si="0"/>
        <v>7355744.4699999997</v>
      </c>
      <c r="M12" s="4">
        <f>Kol!N12+Siliguri!N12+Guwahati!N12+Jalpiguri!N12</f>
        <v>4108292.9699999997</v>
      </c>
      <c r="N12" s="4">
        <f>(Kol!N12*Kol!O12+Siliguri!N12*Siliguri!O12+Guwahati!N12*Guwahati!O12+Jalpiguri!N12*Jalpiguri!O12)/M12</f>
        <v>110.98541942681989</v>
      </c>
      <c r="O12" s="4">
        <f>Kol!P12+Siliguri!P12+Guwahati!P12+Jalpiguri!P12</f>
        <v>1170626.05</v>
      </c>
      <c r="P12" s="4">
        <f>(Kol!P12*Kol!Q12+Siliguri!P12*Siliguri!Q12+Guwahati!P12*Guwahati!Q12+Jalpiguri!P12*Jalpiguri!Q12)/O12</f>
        <v>112.70876514946957</v>
      </c>
      <c r="Q12" s="4">
        <f>Kol!R12+Siliguri!R12+Guwahati!R12+Jalpiguri!R12</f>
        <v>48086</v>
      </c>
      <c r="R12" s="4">
        <f>(Kol!R12*Kol!S12+Siliguri!R12*Siliguri!S12+Guwahati!R12*Guwahati!S12+Jalpiguri!R12*Jalpiguri!S12)/Q12</f>
        <v>134.32074997851765</v>
      </c>
      <c r="S12" s="4">
        <f>Kol!T12+Siliguri!T12+Guwahati!T12+Jalpiguri!T12</f>
        <v>3542.8</v>
      </c>
      <c r="T12" s="4">
        <f>(Kol!T12*Kol!U12+Siliguri!T12*Siliguri!U12+Guwahati!T12*Guwahati!U12+Jalpiguri!T12*Jalpiguri!U12)/S12</f>
        <v>89.214744999999994</v>
      </c>
      <c r="U12" s="4">
        <f>Kol!V12+Siliguri!V12+Guwahati!V12+Jalpiguri!V12</f>
        <v>0</v>
      </c>
      <c r="V12" s="4">
        <v>0</v>
      </c>
      <c r="W12" s="4">
        <f>Kol!X12+Siliguri!X12+Guwahati!X12+Jalpiguri!X12</f>
        <v>0</v>
      </c>
      <c r="X12" s="4">
        <v>0</v>
      </c>
      <c r="Y12" s="4">
        <f>Kol!Z12+Siliguri!Z12+Guwahati!Z12+Jalpiguri!Z12</f>
        <v>0</v>
      </c>
      <c r="Z12" s="4">
        <v>0</v>
      </c>
      <c r="AA12" s="4">
        <f>Kol!AB12+Siliguri!AB12+Guwahati!AB12+Jalpiguri!AB12</f>
        <v>498</v>
      </c>
      <c r="AB12" s="4">
        <f>(Kol!AB12*Kol!AC12+Siliguri!AB12*Siliguri!AC12+Guwahati!AB12*Guwahati!AC12+Jalpiguri!AB12*Jalpiguri!AC12)/AA12</f>
        <v>75</v>
      </c>
      <c r="AC12" s="4">
        <f>Kol!AD12+Siliguri!AD12+Guwahati!AD12+Jalpiguri!AD12</f>
        <v>0</v>
      </c>
      <c r="AD12" s="4">
        <v>0</v>
      </c>
      <c r="AE12" s="19">
        <f t="shared" si="1"/>
        <v>5331045.8199999994</v>
      </c>
      <c r="AF12" s="19">
        <f t="shared" si="2"/>
        <v>111.55649803307448</v>
      </c>
      <c r="AG12" s="7"/>
      <c r="AH12" s="78">
        <v>42049</v>
      </c>
      <c r="AI12" s="3">
        <v>6</v>
      </c>
      <c r="AJ12" s="4">
        <v>9840849.4299999997</v>
      </c>
      <c r="AK12" s="4">
        <v>2889244.6</v>
      </c>
      <c r="AL12" s="4">
        <v>175531.69999999998</v>
      </c>
      <c r="AM12" s="4">
        <v>40473.4</v>
      </c>
      <c r="AN12" s="4">
        <v>0</v>
      </c>
      <c r="AO12" s="4">
        <v>0</v>
      </c>
      <c r="AP12" s="4">
        <v>0</v>
      </c>
      <c r="AQ12" s="4">
        <v>0</v>
      </c>
      <c r="AR12" s="4">
        <v>0</v>
      </c>
      <c r="AS12" s="19">
        <v>12946099.129999999</v>
      </c>
      <c r="AT12" s="4">
        <v>5898711.629999999</v>
      </c>
      <c r="AU12" s="4">
        <v>105.85376642059273</v>
      </c>
      <c r="AV12" s="4">
        <v>1982355.85</v>
      </c>
      <c r="AW12" s="4">
        <v>112.04973710248332</v>
      </c>
      <c r="AX12" s="4">
        <v>159952.1</v>
      </c>
      <c r="AY12" s="4">
        <v>146.64079111825541</v>
      </c>
      <c r="AZ12" s="4">
        <v>31163.05</v>
      </c>
      <c r="BA12" s="4">
        <v>94.988647999999998</v>
      </c>
      <c r="BB12" s="4">
        <v>0</v>
      </c>
      <c r="BC12" s="4">
        <v>0</v>
      </c>
      <c r="BD12" s="4">
        <v>0</v>
      </c>
      <c r="BE12" s="4">
        <v>0</v>
      </c>
      <c r="BF12" s="4">
        <v>0</v>
      </c>
      <c r="BG12" s="4">
        <v>0</v>
      </c>
      <c r="BH12" s="4">
        <v>0</v>
      </c>
      <c r="BI12" s="4">
        <v>0</v>
      </c>
      <c r="BJ12" s="4">
        <v>0</v>
      </c>
      <c r="BK12" s="4">
        <v>0</v>
      </c>
      <c r="BL12" s="19">
        <v>8072182.629999998</v>
      </c>
      <c r="BM12" s="19">
        <v>108.14162332358016</v>
      </c>
    </row>
    <row r="13" spans="1:65" ht="20" customHeight="1" x14ac:dyDescent="0.15">
      <c r="A13" s="78">
        <v>42420</v>
      </c>
      <c r="B13" s="3">
        <v>7</v>
      </c>
      <c r="C13" s="4">
        <f>Kol!D13+Siliguri!D13+Guwahati!D13+Jalpiguri!D13</f>
        <v>3532134.19</v>
      </c>
      <c r="D13" s="4">
        <f>Kol!E13+Siliguri!E13+Guwahati!E13+Jalpiguri!E13</f>
        <v>676266.8</v>
      </c>
      <c r="E13" s="4">
        <f>Kol!F13+Siliguri!F13+Guwahati!F13+Jalpiguri!F13</f>
        <v>6907.1</v>
      </c>
      <c r="F13" s="4">
        <f>Kol!G13+Siliguri!G13+Guwahati!G13+Jalpiguri!G13</f>
        <v>3037.4</v>
      </c>
      <c r="G13" s="4">
        <f>Kol!H13+Siliguri!H13+Guwahati!H13+Jalpiguri!H13</f>
        <v>0</v>
      </c>
      <c r="H13" s="4">
        <f>Kol!I13+Siliguri!I13+Guwahati!I13+Jalpiguri!I13</f>
        <v>0</v>
      </c>
      <c r="I13" s="4">
        <f>Kol!J13+Siliguri!J13+Guwahati!J13+Jalpiguri!J13</f>
        <v>0</v>
      </c>
      <c r="J13" s="4">
        <f>Kol!K13+Siliguri!K13+Guwahati!K13+Jalpiguri!K13</f>
        <v>498</v>
      </c>
      <c r="K13" s="4">
        <f>Kol!L13+Siliguri!L13+Guwahati!L13+Jalpiguri!L13</f>
        <v>0</v>
      </c>
      <c r="L13" s="19">
        <f t="shared" ref="L13:L18" si="3">SUM(C13:K13)</f>
        <v>4218843.49</v>
      </c>
      <c r="M13" s="4">
        <f>Kol!N13+Siliguri!N13+Guwahati!N13+Jalpiguri!N13</f>
        <v>2642444.19</v>
      </c>
      <c r="N13" s="4">
        <f>(Kol!N13*Kol!O13+Siliguri!N13*Siliguri!O13+Guwahati!N13*Guwahati!O13+Jalpiguri!N13*Jalpiguri!O13)/M13</f>
        <v>112.1548870363015</v>
      </c>
      <c r="O13" s="4">
        <f>Kol!P13+Siliguri!P13+Guwahati!P13+Jalpiguri!P13</f>
        <v>538656.69999999995</v>
      </c>
      <c r="P13" s="4">
        <f>(Kol!P13*Kol!Q13+Siliguri!P13*Siliguri!Q13+Guwahati!P13*Guwahati!Q13+Jalpiguri!P13*Jalpiguri!Q13)/O13</f>
        <v>110.74833525702826</v>
      </c>
      <c r="Q13" s="4">
        <f>Kol!R13+Siliguri!R13+Guwahati!R13+Jalpiguri!R13</f>
        <v>2881.8</v>
      </c>
      <c r="R13" s="4">
        <f>(Kol!R13*Kol!S13+Siliguri!R13*Siliguri!S13+Guwahati!R13*Guwahati!S13+Jalpiguri!R13*Jalpiguri!S13)/Q13</f>
        <v>164.343569</v>
      </c>
      <c r="S13" s="4">
        <f>Kol!T13+Siliguri!T13+Guwahati!T13+Jalpiguri!T13</f>
        <v>3037.4</v>
      </c>
      <c r="T13" s="4">
        <f>(Kol!T13*Kol!U13+Siliguri!T13*Siliguri!U13+Guwahati!T13*Guwahati!U13+Jalpiguri!T13*Jalpiguri!U13)/S13</f>
        <v>97.377954000000003</v>
      </c>
      <c r="U13" s="4">
        <f>Kol!V13+Siliguri!V13+Guwahati!V13+Jalpiguri!V13</f>
        <v>0</v>
      </c>
      <c r="V13" s="4">
        <v>0</v>
      </c>
      <c r="W13" s="4">
        <f>Kol!X13+Siliguri!X13+Guwahati!X13+Jalpiguri!X13</f>
        <v>0</v>
      </c>
      <c r="X13" s="4">
        <v>0</v>
      </c>
      <c r="Y13" s="4">
        <f>Kol!Z13+Siliguri!Z13+Guwahati!Z13+Jalpiguri!Z13</f>
        <v>0</v>
      </c>
      <c r="Z13" s="4">
        <v>0</v>
      </c>
      <c r="AA13" s="4">
        <f>Kol!AB13+Siliguri!AB13+Guwahati!AB13+Jalpiguri!AB13</f>
        <v>498</v>
      </c>
      <c r="AB13" s="4">
        <f>(Kol!AB13*Kol!AC13+Siliguri!AB13*Siliguri!AC13+Guwahati!AB13*Guwahati!AC13+Jalpiguri!AB13*Jalpiguri!AC13)/AA13</f>
        <v>79</v>
      </c>
      <c r="AC13" s="4">
        <f>Kol!AD13+Siliguri!AD13+Guwahati!AD13+Jalpiguri!AD13</f>
        <v>0</v>
      </c>
      <c r="AD13" s="4">
        <v>0</v>
      </c>
      <c r="AE13" s="19">
        <f t="shared" ref="AE13:AE18" si="4">M13+O13+Q13+S13+U13+W13+Y13+AA13+AC13</f>
        <v>3187518.0899999994</v>
      </c>
      <c r="AF13" s="19">
        <f>(M13*N13+O13*P13+Q13*R13+S13*T13+U13*V13+W13*X13+AA13*AB13+AC13*AD13)/AE13</f>
        <v>111.94511699974369</v>
      </c>
      <c r="AG13" s="7"/>
      <c r="AH13" s="78">
        <v>42056</v>
      </c>
      <c r="AI13" s="3">
        <v>7</v>
      </c>
      <c r="AJ13" s="4">
        <v>8253620.330000001</v>
      </c>
      <c r="AK13" s="4">
        <v>2397147.5299999998</v>
      </c>
      <c r="AL13" s="4">
        <v>67760.600000000006</v>
      </c>
      <c r="AM13" s="4">
        <v>39232</v>
      </c>
      <c r="AN13" s="4">
        <v>0</v>
      </c>
      <c r="AO13" s="4">
        <v>0</v>
      </c>
      <c r="AP13" s="4">
        <v>0</v>
      </c>
      <c r="AQ13" s="4">
        <v>990</v>
      </c>
      <c r="AR13" s="4">
        <v>0</v>
      </c>
      <c r="AS13" s="19">
        <v>10758750.460000001</v>
      </c>
      <c r="AT13" s="4">
        <v>4851848.5200000005</v>
      </c>
      <c r="AU13" s="4">
        <v>98.354197375629013</v>
      </c>
      <c r="AV13" s="4">
        <v>1544336.5</v>
      </c>
      <c r="AW13" s="4">
        <v>104.7591179631867</v>
      </c>
      <c r="AX13" s="4">
        <v>64008</v>
      </c>
      <c r="AY13" s="4">
        <v>147.09580129100735</v>
      </c>
      <c r="AZ13" s="4">
        <v>32655.85</v>
      </c>
      <c r="BA13" s="4">
        <v>96.537451000000004</v>
      </c>
      <c r="BB13" s="4">
        <v>0</v>
      </c>
      <c r="BC13" s="4">
        <v>0</v>
      </c>
      <c r="BD13" s="4">
        <v>0</v>
      </c>
      <c r="BE13" s="4">
        <v>0</v>
      </c>
      <c r="BF13" s="4">
        <v>0</v>
      </c>
      <c r="BG13" s="4">
        <v>0</v>
      </c>
      <c r="BH13" s="4">
        <v>990</v>
      </c>
      <c r="BI13" s="4">
        <v>56.503030000000003</v>
      </c>
      <c r="BJ13" s="4">
        <v>0</v>
      </c>
      <c r="BK13" s="4">
        <v>0</v>
      </c>
      <c r="BL13" s="19">
        <v>6493838.8700000001</v>
      </c>
      <c r="BM13" s="19">
        <v>100.34230416916112</v>
      </c>
    </row>
    <row r="14" spans="1:65" ht="20" customHeight="1" x14ac:dyDescent="0.15">
      <c r="A14" s="78">
        <v>42427</v>
      </c>
      <c r="B14" s="3">
        <v>8</v>
      </c>
      <c r="C14" s="4">
        <f>Kol!D14+Siliguri!D14+Guwahati!D14+Jalpiguri!D14</f>
        <v>1622152.49</v>
      </c>
      <c r="D14" s="4">
        <f>Kol!E14+Siliguri!E14+Guwahati!E14+Jalpiguri!E14</f>
        <v>466810.69999999995</v>
      </c>
      <c r="E14" s="4">
        <f>Kol!F14+Siliguri!F14+Guwahati!F14+Jalpiguri!F14</f>
        <v>2768.35</v>
      </c>
      <c r="F14" s="4">
        <f>Kol!G14+Siliguri!G14+Guwahati!G14+Jalpiguri!G14</f>
        <v>2607.8000000000002</v>
      </c>
      <c r="G14" s="4">
        <f>Kol!H14+Siliguri!H14+Guwahati!H14+Jalpiguri!H14</f>
        <v>0</v>
      </c>
      <c r="H14" s="4">
        <f>Kol!I14+Siliguri!I14+Guwahati!I14+Jalpiguri!I14</f>
        <v>0</v>
      </c>
      <c r="I14" s="4">
        <f>Kol!J14+Siliguri!J14+Guwahati!J14+Jalpiguri!J14</f>
        <v>0</v>
      </c>
      <c r="J14" s="4">
        <f>Kol!K14+Siliguri!K14+Guwahati!K14+Jalpiguri!K14</f>
        <v>0</v>
      </c>
      <c r="K14" s="4">
        <f>Kol!L14+Siliguri!L14+Guwahati!L14+Jalpiguri!L14</f>
        <v>0</v>
      </c>
      <c r="L14" s="19">
        <f t="shared" si="3"/>
        <v>2094339.34</v>
      </c>
      <c r="M14" s="4">
        <f>Kol!N14+Siliguri!N14+Guwahati!N14+Jalpiguri!N14</f>
        <v>1251858.8500000001</v>
      </c>
      <c r="N14" s="4">
        <f>(Kol!N14*Kol!O14+Siliguri!N14*Siliguri!O14+Guwahati!N14*Guwahati!O14+Jalpiguri!N14*Jalpiguri!O14)/M14</f>
        <v>108.56045877385888</v>
      </c>
      <c r="O14" s="4">
        <f>Kol!P14+Siliguri!P14+Guwahati!P14+Jalpiguri!P14</f>
        <v>383216.30000000005</v>
      </c>
      <c r="P14" s="4">
        <f>(Kol!P14*Kol!Q14+Siliguri!P14*Siliguri!Q14+Guwahati!P14*Guwahati!Q14+Jalpiguri!P14*Jalpiguri!Q14)/O14</f>
        <v>111.1186653501255</v>
      </c>
      <c r="Q14" s="4">
        <f>Kol!R14+Siliguri!R14+Guwahati!R14+Jalpiguri!R14</f>
        <v>1741.9</v>
      </c>
      <c r="R14" s="4">
        <f>(Kol!R14*Kol!S14+Siliguri!R14*Siliguri!S14+Guwahati!R14*Guwahati!S14+Jalpiguri!R14*Jalpiguri!S14)/Q14</f>
        <v>103.366209</v>
      </c>
      <c r="S14" s="4">
        <f>Kol!T14+Siliguri!T14+Guwahati!T14+Jalpiguri!T14</f>
        <v>2607.8000000000002</v>
      </c>
      <c r="T14" s="4">
        <f>(Kol!T14*Kol!U14+Siliguri!T14*Siliguri!U14+Guwahati!T14*Guwahati!U14+Jalpiguri!T14*Jalpiguri!U14)/S14</f>
        <v>68.824602999999996</v>
      </c>
      <c r="U14" s="4">
        <f>Kol!V14+Siliguri!V14+Guwahati!V14+Jalpiguri!V14</f>
        <v>0</v>
      </c>
      <c r="V14" s="4">
        <v>0</v>
      </c>
      <c r="W14" s="4">
        <f>Kol!X14+Siliguri!X14+Guwahati!X14+Jalpiguri!X14</f>
        <v>0</v>
      </c>
      <c r="X14" s="4">
        <v>0</v>
      </c>
      <c r="Y14" s="4">
        <f>Kol!Z14+Siliguri!Z14+Guwahati!Z14+Jalpiguri!Z14</f>
        <v>0</v>
      </c>
      <c r="Z14" s="4">
        <v>0</v>
      </c>
      <c r="AA14" s="4">
        <f>Kol!AB14+Siliguri!AB14+Guwahati!AB14+Jalpiguri!AB14</f>
        <v>0</v>
      </c>
      <c r="AB14" s="4">
        <v>0</v>
      </c>
      <c r="AC14" s="4">
        <f>Kol!AD14+Siliguri!AD14+Guwahati!AD14+Jalpiguri!AD14</f>
        <v>0</v>
      </c>
      <c r="AD14" s="4">
        <v>0</v>
      </c>
      <c r="AE14" s="19">
        <f t="shared" si="4"/>
        <v>1639424.85</v>
      </c>
      <c r="AF14" s="19">
        <f>(M14*N14+O14*P14+Q14*R14+S14*T14+U14*V14+W14*X14+AA14*AB14+AC14*AD14)/AE14</f>
        <v>109.08971476898692</v>
      </c>
      <c r="AG14" s="7"/>
      <c r="AH14" s="78">
        <v>42063</v>
      </c>
      <c r="AI14" s="3">
        <v>8</v>
      </c>
      <c r="AJ14" s="4">
        <v>8768094.9499999993</v>
      </c>
      <c r="AK14" s="4">
        <v>2484788.9299999997</v>
      </c>
      <c r="AL14" s="4">
        <v>641.6</v>
      </c>
      <c r="AM14" s="4">
        <v>39049.65</v>
      </c>
      <c r="AN14" s="4">
        <v>0</v>
      </c>
      <c r="AO14" s="4">
        <v>0</v>
      </c>
      <c r="AP14" s="4">
        <v>0</v>
      </c>
      <c r="AQ14" s="4">
        <v>498</v>
      </c>
      <c r="AR14" s="4">
        <v>0</v>
      </c>
      <c r="AS14" s="19">
        <v>11293073.129999999</v>
      </c>
      <c r="AT14" s="4">
        <v>5494041.6799999997</v>
      </c>
      <c r="AU14" s="4">
        <v>91.485588645068745</v>
      </c>
      <c r="AV14" s="4">
        <v>1583649.13</v>
      </c>
      <c r="AW14" s="4">
        <v>93.86619286888596</v>
      </c>
      <c r="AX14" s="4">
        <v>641.6</v>
      </c>
      <c r="AY14" s="4">
        <v>140</v>
      </c>
      <c r="AZ14" s="4">
        <v>37752.400000000001</v>
      </c>
      <c r="BA14" s="4">
        <v>89.716774000000001</v>
      </c>
      <c r="BB14" s="4">
        <v>0</v>
      </c>
      <c r="BC14" s="4">
        <v>0</v>
      </c>
      <c r="BD14" s="4">
        <v>0</v>
      </c>
      <c r="BE14" s="4">
        <v>0</v>
      </c>
      <c r="BF14" s="4">
        <v>0</v>
      </c>
      <c r="BG14" s="4">
        <v>0</v>
      </c>
      <c r="BH14" s="4">
        <v>498</v>
      </c>
      <c r="BI14" s="4">
        <v>58</v>
      </c>
      <c r="BJ14" s="4">
        <v>0</v>
      </c>
      <c r="BK14" s="4">
        <v>0</v>
      </c>
      <c r="BL14" s="19">
        <v>7116582.8099999996</v>
      </c>
      <c r="BM14" s="19">
        <v>92.007990468015564</v>
      </c>
    </row>
    <row r="15" spans="1:65" ht="20" customHeight="1" x14ac:dyDescent="0.15">
      <c r="A15" s="78">
        <v>42434</v>
      </c>
      <c r="B15" s="3">
        <v>9</v>
      </c>
      <c r="C15" s="4">
        <f>Kol!D15+Siliguri!D15+Guwahati!D15+Jalpiguri!D15</f>
        <v>851171.2</v>
      </c>
      <c r="D15" s="4">
        <f>Kol!E15+Siliguri!E15+Guwahati!E15+Jalpiguri!E15</f>
        <v>65413.1</v>
      </c>
      <c r="E15" s="4">
        <f>Kol!F15+Siliguri!F15+Guwahati!F15+Jalpiguri!F15</f>
        <v>0</v>
      </c>
      <c r="F15" s="4">
        <f>Kol!G15+Siliguri!G15+Guwahati!G15+Jalpiguri!G15</f>
        <v>0</v>
      </c>
      <c r="G15" s="4">
        <f>Kol!H15+Siliguri!H15+Guwahati!H15+Jalpiguri!H15</f>
        <v>0</v>
      </c>
      <c r="H15" s="4">
        <f>Kol!I15+Siliguri!I15+Guwahati!I15+Jalpiguri!I15</f>
        <v>0</v>
      </c>
      <c r="I15" s="4">
        <f>Kol!J15+Siliguri!J15+Guwahati!J15+Jalpiguri!J15</f>
        <v>0</v>
      </c>
      <c r="J15" s="4">
        <f>Kol!K15+Siliguri!K15+Guwahati!K15+Jalpiguri!K15</f>
        <v>498</v>
      </c>
      <c r="K15" s="4">
        <f>Kol!L15+Siliguri!L15+Guwahati!L15+Jalpiguri!L15</f>
        <v>0</v>
      </c>
      <c r="L15" s="19">
        <f t="shared" si="3"/>
        <v>917082.29999999993</v>
      </c>
      <c r="M15" s="4">
        <f>Kol!N15+Siliguri!N15+Guwahati!N15+Jalpiguri!N15</f>
        <v>641099.4</v>
      </c>
      <c r="N15" s="4">
        <f>(Kol!N15*Kol!O15+Siliguri!N15*Siliguri!O15+Guwahati!N15*Guwahati!O15+Jalpiguri!N15*Jalpiguri!O15)/M15</f>
        <v>102.50228199999999</v>
      </c>
      <c r="O15" s="4">
        <f>Kol!P15+Siliguri!P15+Guwahati!P15+Jalpiguri!P15</f>
        <v>59158.5</v>
      </c>
      <c r="P15" s="4">
        <f>(Kol!P15*Kol!Q15+Siliguri!P15*Siliguri!Q15+Guwahati!P15*Guwahati!Q15+Jalpiguri!P15*Jalpiguri!Q15)/O15</f>
        <v>101.65517199999999</v>
      </c>
      <c r="Q15" s="4">
        <f>Kol!R15+Siliguri!R15+Guwahati!R15+Jalpiguri!R15</f>
        <v>0</v>
      </c>
      <c r="R15" s="4">
        <v>0</v>
      </c>
      <c r="S15" s="4">
        <f>Kol!T15+Siliguri!T15+Guwahati!T15+Jalpiguri!T15</f>
        <v>0</v>
      </c>
      <c r="T15" s="4">
        <v>0</v>
      </c>
      <c r="U15" s="4">
        <f>Kol!V15+Siliguri!V15+Guwahati!V15+Jalpiguri!V15</f>
        <v>0</v>
      </c>
      <c r="V15" s="4">
        <v>0</v>
      </c>
      <c r="W15" s="4">
        <f>Kol!X15+Siliguri!X15+Guwahati!X15+Jalpiguri!X15</f>
        <v>0</v>
      </c>
      <c r="X15" s="4">
        <v>0</v>
      </c>
      <c r="Y15" s="4">
        <f>Kol!Z15+Siliguri!Z15+Guwahati!Z15+Jalpiguri!Z15</f>
        <v>0</v>
      </c>
      <c r="Z15" s="4">
        <v>0</v>
      </c>
      <c r="AA15" s="4">
        <f>Kol!AB15+Siliguri!AB15+Guwahati!AB15+Jalpiguri!AB15</f>
        <v>498</v>
      </c>
      <c r="AB15" s="4">
        <f>(Kol!AB15*Kol!AC15+Siliguri!AB15*Siliguri!AC15+Guwahati!AB15*Guwahati!AC15+Jalpiguri!AB15*Jalpiguri!AC15)/AA15</f>
        <v>57</v>
      </c>
      <c r="AC15" s="4">
        <f>Kol!AD15+Siliguri!AD15+Guwahati!AD15+Jalpiguri!AD15</f>
        <v>0</v>
      </c>
      <c r="AD15" s="4">
        <v>0</v>
      </c>
      <c r="AE15" s="19">
        <f t="shared" si="4"/>
        <v>700755.9</v>
      </c>
      <c r="AF15" s="19">
        <f>(M15*N15+O15*P15+Q15*R15+S15*T15+U15*V15+W15*X15+AA15*AB15+AC15*AD15)/AE15</f>
        <v>102.39843143895442</v>
      </c>
      <c r="AG15" s="7"/>
      <c r="AH15" s="78">
        <v>42070</v>
      </c>
      <c r="AI15" s="3">
        <v>9</v>
      </c>
      <c r="AJ15" s="4">
        <v>2792222.24</v>
      </c>
      <c r="AK15" s="4">
        <v>1264148.98</v>
      </c>
      <c r="AL15" s="4">
        <v>2263.9</v>
      </c>
      <c r="AM15" s="4">
        <v>26974.35</v>
      </c>
      <c r="AN15" s="4">
        <v>0</v>
      </c>
      <c r="AO15" s="4">
        <v>0</v>
      </c>
      <c r="AP15" s="4">
        <v>0</v>
      </c>
      <c r="AQ15" s="4">
        <v>0</v>
      </c>
      <c r="AR15" s="4">
        <v>0</v>
      </c>
      <c r="AS15" s="19">
        <v>4085609.47</v>
      </c>
      <c r="AT15" s="4">
        <v>1634773.46</v>
      </c>
      <c r="AU15" s="4">
        <v>94.668395540948282</v>
      </c>
      <c r="AV15" s="4">
        <v>875324.92999999993</v>
      </c>
      <c r="AW15" s="4">
        <v>89.124090469130309</v>
      </c>
      <c r="AX15" s="4">
        <v>1030.4000000000001</v>
      </c>
      <c r="AY15" s="4">
        <v>82.730103999999997</v>
      </c>
      <c r="AZ15" s="4">
        <v>21846.3</v>
      </c>
      <c r="BA15" s="4">
        <v>71.916781999999998</v>
      </c>
      <c r="BB15" s="4">
        <v>0</v>
      </c>
      <c r="BC15" s="4">
        <v>0</v>
      </c>
      <c r="BD15" s="4">
        <v>0</v>
      </c>
      <c r="BE15" s="4">
        <v>0</v>
      </c>
      <c r="BF15" s="4">
        <v>0</v>
      </c>
      <c r="BG15" s="4">
        <v>0</v>
      </c>
      <c r="BH15" s="4">
        <v>0</v>
      </c>
      <c r="BI15" s="4">
        <v>0</v>
      </c>
      <c r="BJ15" s="4">
        <v>0</v>
      </c>
      <c r="BK15" s="4">
        <v>0</v>
      </c>
      <c r="BL15" s="19">
        <v>2532975.0899999994</v>
      </c>
      <c r="BM15" s="19">
        <v>92.551356072000686</v>
      </c>
    </row>
    <row r="16" spans="1:65" ht="20" customHeight="1" x14ac:dyDescent="0.15">
      <c r="A16" s="78">
        <v>42441</v>
      </c>
      <c r="B16" s="3">
        <v>10</v>
      </c>
      <c r="C16" s="4">
        <f>Kol!D16+Siliguri!D16+Guwahati!D16+Jalpiguri!D16</f>
        <v>1020001.6</v>
      </c>
      <c r="D16" s="4">
        <f>Kol!E16+Siliguri!E16+Guwahati!E16+Jalpiguri!E16</f>
        <v>232112.6</v>
      </c>
      <c r="E16" s="4">
        <f>Kol!F16+Siliguri!F16+Guwahati!F16+Jalpiguri!F16</f>
        <v>6475.6</v>
      </c>
      <c r="F16" s="4">
        <f>Kol!G16+Siliguri!G16+Guwahati!G16+Jalpiguri!G16</f>
        <v>0</v>
      </c>
      <c r="G16" s="4">
        <f>Kol!H16+Siliguri!H16+Guwahati!H16+Jalpiguri!H16</f>
        <v>0</v>
      </c>
      <c r="H16" s="4">
        <f>Kol!I16+Siliguri!I16+Guwahati!I16+Jalpiguri!I16</f>
        <v>0</v>
      </c>
      <c r="I16" s="4">
        <f>Kol!J16+Siliguri!J16+Guwahati!J16+Jalpiguri!J16</f>
        <v>0</v>
      </c>
      <c r="J16" s="4">
        <f>Kol!K16+Siliguri!K16+Guwahati!K16+Jalpiguri!K16</f>
        <v>0</v>
      </c>
      <c r="K16" s="4">
        <f>Kol!L16+Siliguri!L16+Guwahati!L16+Jalpiguri!L16</f>
        <v>0</v>
      </c>
      <c r="L16" s="19">
        <f t="shared" si="3"/>
        <v>1258589.8</v>
      </c>
      <c r="M16" s="4">
        <f>Kol!N16+Siliguri!N16+Guwahati!N16+Jalpiguri!N16</f>
        <v>806652.4</v>
      </c>
      <c r="N16" s="4">
        <f>(Kol!N16*Kol!O16+Siliguri!N16*Siliguri!O16+Guwahati!N16*Guwahati!O16+Jalpiguri!N16*Jalpiguri!O16)/M16</f>
        <v>103.66927099999999</v>
      </c>
      <c r="O16" s="4">
        <f>Kol!P16+Siliguri!P16+Guwahati!P16+Jalpiguri!P16</f>
        <v>213175.1</v>
      </c>
      <c r="P16" s="4">
        <f>(Kol!P16*Kol!Q16+Siliguri!P16*Siliguri!Q16+Guwahati!P16*Guwahati!Q16+Jalpiguri!P16*Jalpiguri!Q16)/O16</f>
        <v>111.72523099999999</v>
      </c>
      <c r="Q16" s="4">
        <f>Kol!R16+Siliguri!R16+Guwahati!R16+Jalpiguri!R16</f>
        <v>5065.7</v>
      </c>
      <c r="R16" s="4">
        <f>(Kol!R16*Kol!S16+Siliguri!R16*Siliguri!S16+Guwahati!R16*Guwahati!S16+Jalpiguri!R16*Jalpiguri!S16)/Q16</f>
        <v>110.004915</v>
      </c>
      <c r="S16" s="4">
        <f>Kol!T16+Siliguri!T16+Guwahati!T16+Jalpiguri!T16</f>
        <v>0</v>
      </c>
      <c r="T16" s="4">
        <v>0</v>
      </c>
      <c r="U16" s="4">
        <f>Kol!V16+Siliguri!V16+Guwahati!V16+Jalpiguri!V16</f>
        <v>0</v>
      </c>
      <c r="V16" s="4">
        <v>0</v>
      </c>
      <c r="W16" s="4">
        <f>Kol!X16+Siliguri!X16+Guwahati!X16+Jalpiguri!X16</f>
        <v>0</v>
      </c>
      <c r="X16" s="4">
        <v>0</v>
      </c>
      <c r="Y16" s="4">
        <f>Kol!Z16+Siliguri!Z16+Guwahati!Z16+Jalpiguri!Z16</f>
        <v>0</v>
      </c>
      <c r="Z16" s="4">
        <v>0</v>
      </c>
      <c r="AA16" s="4">
        <f>Kol!AB16+Siliguri!AB16+Guwahati!AB16+Jalpiguri!AB16</f>
        <v>0</v>
      </c>
      <c r="AB16" s="4">
        <v>0</v>
      </c>
      <c r="AC16" s="4">
        <f>Kol!AD16+Siliguri!AD16+Guwahati!AD16+Jalpiguri!AD16</f>
        <v>0</v>
      </c>
      <c r="AD16" s="4">
        <v>0</v>
      </c>
      <c r="AE16" s="19">
        <f t="shared" si="4"/>
        <v>1024893.2</v>
      </c>
      <c r="AF16" s="19">
        <f>(M16*N16+O16*P16+Q16*R16+S16*T16+U16*V16+W16*X16+AA16*AB16+AC16*AD16)/AE16</f>
        <v>105.37620451307903</v>
      </c>
      <c r="AG16" s="7"/>
      <c r="AH16" s="78">
        <v>42077</v>
      </c>
      <c r="AI16" s="3">
        <v>10</v>
      </c>
      <c r="AJ16" s="4">
        <v>4875962.9700000007</v>
      </c>
      <c r="AK16" s="4">
        <v>1210213.95</v>
      </c>
      <c r="AL16" s="4">
        <v>60066.15</v>
      </c>
      <c r="AM16" s="4">
        <v>24414.75</v>
      </c>
      <c r="AN16" s="4">
        <v>0</v>
      </c>
      <c r="AO16" s="4">
        <v>0</v>
      </c>
      <c r="AP16" s="4">
        <v>0</v>
      </c>
      <c r="AQ16" s="4">
        <v>1466</v>
      </c>
      <c r="AR16" s="4">
        <v>0</v>
      </c>
      <c r="AS16" s="19">
        <v>6172123.8200000012</v>
      </c>
      <c r="AT16" s="4">
        <v>3380572.39</v>
      </c>
      <c r="AU16" s="4">
        <v>86.334386595602211</v>
      </c>
      <c r="AV16" s="4">
        <v>953396.89999999991</v>
      </c>
      <c r="AW16" s="4">
        <v>91.567293496497214</v>
      </c>
      <c r="AX16" s="4">
        <v>60066.15</v>
      </c>
      <c r="AY16" s="4">
        <v>161.28698299999999</v>
      </c>
      <c r="AZ16" s="4">
        <v>21939.4</v>
      </c>
      <c r="BA16" s="4">
        <v>81.200059999999993</v>
      </c>
      <c r="BB16" s="4">
        <v>0</v>
      </c>
      <c r="BC16" s="4">
        <v>0</v>
      </c>
      <c r="BD16" s="4">
        <v>0</v>
      </c>
      <c r="BE16" s="4">
        <v>0</v>
      </c>
      <c r="BF16" s="4">
        <v>0</v>
      </c>
      <c r="BG16" s="4">
        <v>0</v>
      </c>
      <c r="BH16" s="4">
        <v>1466</v>
      </c>
      <c r="BI16" s="4">
        <v>50.339699000000003</v>
      </c>
      <c r="BJ16" s="4">
        <v>0</v>
      </c>
      <c r="BK16" s="4">
        <v>0</v>
      </c>
      <c r="BL16" s="19">
        <v>4417440.8400000008</v>
      </c>
      <c r="BM16" s="19">
        <v>88.445504592802422</v>
      </c>
    </row>
    <row r="17" spans="1:65" ht="20" customHeight="1" x14ac:dyDescent="0.15">
      <c r="A17" s="78">
        <v>42448</v>
      </c>
      <c r="B17" s="3">
        <v>11</v>
      </c>
      <c r="C17" s="4">
        <f>Kol!D17+Siliguri!D17+Guwahati!D17+Jalpiguri!D17</f>
        <v>943791.54</v>
      </c>
      <c r="D17" s="4">
        <f>Kol!E17+Siliguri!E17+Guwahati!E17+Jalpiguri!E17</f>
        <v>247002.35</v>
      </c>
      <c r="E17" s="4">
        <f>Kol!F17+Siliguri!F17+Guwahati!F17+Jalpiguri!F17</f>
        <v>99732.18</v>
      </c>
      <c r="F17" s="4">
        <f>Kol!G17+Siliguri!G17+Guwahati!G17+Jalpiguri!G17</f>
        <v>269.8</v>
      </c>
      <c r="G17" s="4">
        <f>Kol!H17+Siliguri!H17+Guwahati!H17+Jalpiguri!H17</f>
        <v>0</v>
      </c>
      <c r="H17" s="4">
        <f>Kol!I17+Siliguri!I17+Guwahati!I17+Jalpiguri!I17</f>
        <v>0</v>
      </c>
      <c r="I17" s="4">
        <f>Kol!J17+Siliguri!J17+Guwahati!J17+Jalpiguri!J17</f>
        <v>0</v>
      </c>
      <c r="J17" s="4">
        <f>Kol!K17+Siliguri!K17+Guwahati!K17+Jalpiguri!K17</f>
        <v>0</v>
      </c>
      <c r="K17" s="4">
        <f>Kol!L17+Siliguri!L17+Guwahati!L17+Jalpiguri!L17</f>
        <v>0</v>
      </c>
      <c r="L17" s="19">
        <f t="shared" si="3"/>
        <v>1290795.8700000001</v>
      </c>
      <c r="M17" s="4">
        <f>Kol!N17+Siliguri!N17+Guwahati!N17+Jalpiguri!N17</f>
        <v>721285.72</v>
      </c>
      <c r="N17" s="4">
        <f>(Kol!N17*Kol!O17+Siliguri!N17*Siliguri!O17+Guwahati!N17*Guwahati!O17+Jalpiguri!N17*Jalpiguri!O17)/M17</f>
        <v>112.021901</v>
      </c>
      <c r="O17" s="4">
        <f>Kol!P17+Siliguri!P17+Guwahati!P17+Jalpiguri!P17</f>
        <v>171949.35</v>
      </c>
      <c r="P17" s="4">
        <f>(Kol!P17*Kol!Q17+Siliguri!P17*Siliguri!Q17+Guwahati!P17*Guwahati!Q17+Jalpiguri!P17*Jalpiguri!Q17)/O17</f>
        <v>109.903243</v>
      </c>
      <c r="Q17" s="4">
        <f>Kol!R17+Siliguri!R17+Guwahati!R17+Jalpiguri!R17</f>
        <v>51453.48</v>
      </c>
      <c r="R17" s="4">
        <f>(Kol!R17*Kol!S17+Siliguri!R17*Siliguri!S17+Guwahati!R17*Guwahati!S17+Jalpiguri!R17*Jalpiguri!S17)/Q17</f>
        <v>170.18942100000001</v>
      </c>
      <c r="S17" s="4">
        <f>Kol!T17+Siliguri!T17+Guwahati!T17+Jalpiguri!T17</f>
        <v>269.8</v>
      </c>
      <c r="T17" s="4">
        <f>(Kol!T17*Kol!U17+Siliguri!T17*Siliguri!U17+Guwahati!T17*Guwahati!U17+Jalpiguri!T17*Jalpiguri!U17)/S17</f>
        <v>130.45366899999999</v>
      </c>
      <c r="U17" s="4">
        <f>Kol!V17+Siliguri!V17+Guwahati!V17+Jalpiguri!V17</f>
        <v>0</v>
      </c>
      <c r="V17" s="4">
        <v>0</v>
      </c>
      <c r="W17" s="4">
        <f>Kol!X17+Siliguri!X17+Guwahati!X17+Jalpiguri!X17</f>
        <v>0</v>
      </c>
      <c r="X17" s="4">
        <v>0</v>
      </c>
      <c r="Y17" s="4">
        <f>Kol!Z17+Siliguri!Z17+Guwahati!Z17+Jalpiguri!Z17</f>
        <v>0</v>
      </c>
      <c r="Z17" s="4">
        <v>0</v>
      </c>
      <c r="AA17" s="4">
        <f>Kol!AB17+Siliguri!AB17+Guwahati!AB17+Jalpiguri!AB17</f>
        <v>0</v>
      </c>
      <c r="AB17" s="4">
        <v>0</v>
      </c>
      <c r="AC17" s="4">
        <f>Kol!AD17+Siliguri!AD17+Guwahati!AD17+Jalpiguri!AD17</f>
        <v>0</v>
      </c>
      <c r="AD17" s="4">
        <v>0</v>
      </c>
      <c r="AE17" s="19">
        <f t="shared" si="4"/>
        <v>944958.35</v>
      </c>
      <c r="AF17" s="19">
        <f>(M17*N17+O17*P17+Q17*R17+S17*T17+U17*V17+W17*X17+AA17*AB17+AC17*AD17)/AE17</f>
        <v>114.80889404789858</v>
      </c>
      <c r="AG17" s="7"/>
      <c r="AH17" s="78">
        <v>42084</v>
      </c>
      <c r="AI17" s="3">
        <v>11</v>
      </c>
      <c r="AJ17" s="4">
        <v>736110.3</v>
      </c>
      <c r="AK17" s="4">
        <v>204050.6</v>
      </c>
      <c r="AL17" s="4">
        <v>0</v>
      </c>
      <c r="AM17" s="4">
        <v>0</v>
      </c>
      <c r="AN17" s="4">
        <v>0</v>
      </c>
      <c r="AO17" s="4">
        <v>0</v>
      </c>
      <c r="AP17" s="4">
        <v>0</v>
      </c>
      <c r="AQ17" s="4">
        <v>478</v>
      </c>
      <c r="AR17" s="4">
        <v>0</v>
      </c>
      <c r="AS17" s="19">
        <v>940638.9</v>
      </c>
      <c r="AT17" s="4">
        <v>631737.5</v>
      </c>
      <c r="AU17" s="4">
        <v>80.333349999999996</v>
      </c>
      <c r="AV17" s="4">
        <v>180279.7</v>
      </c>
      <c r="AW17" s="4">
        <v>71.865480000000005</v>
      </c>
      <c r="AX17" s="4">
        <v>0</v>
      </c>
      <c r="AY17" s="4">
        <v>0</v>
      </c>
      <c r="AZ17" s="4">
        <v>0</v>
      </c>
      <c r="BA17" s="4">
        <v>0</v>
      </c>
      <c r="BB17" s="4">
        <v>0</v>
      </c>
      <c r="BC17" s="4">
        <v>0</v>
      </c>
      <c r="BD17" s="4">
        <v>0</v>
      </c>
      <c r="BE17" s="4">
        <v>0</v>
      </c>
      <c r="BF17" s="4">
        <v>0</v>
      </c>
      <c r="BG17" s="4">
        <v>0</v>
      </c>
      <c r="BH17" s="4">
        <v>478</v>
      </c>
      <c r="BI17" s="4">
        <v>47</v>
      </c>
      <c r="BJ17" s="4">
        <v>0</v>
      </c>
      <c r="BK17" s="4">
        <v>0</v>
      </c>
      <c r="BL17" s="19">
        <v>812495.2</v>
      </c>
      <c r="BM17" s="19">
        <v>78.434854594071453</v>
      </c>
    </row>
    <row r="18" spans="1:65" ht="20" customHeight="1" x14ac:dyDescent="0.15">
      <c r="A18" s="78">
        <v>42455</v>
      </c>
      <c r="B18" s="3">
        <v>12</v>
      </c>
      <c r="C18" s="4">
        <f>Kol!D18+Siliguri!D18+Guwahati!D18+Jalpiguri!D18</f>
        <v>0</v>
      </c>
      <c r="D18" s="4">
        <f>Kol!E18+Siliguri!E18+Guwahati!E18+Jalpiguri!E18</f>
        <v>0</v>
      </c>
      <c r="E18" s="4">
        <f>Kol!F18+Siliguri!F18+Guwahati!F18+Jalpiguri!F18</f>
        <v>0</v>
      </c>
      <c r="F18" s="4">
        <f>Kol!G18+Siliguri!G18+Guwahati!G18+Jalpiguri!G18</f>
        <v>0</v>
      </c>
      <c r="G18" s="4">
        <f>Kol!H18+Siliguri!H18+Guwahati!H18+Jalpiguri!H18</f>
        <v>0</v>
      </c>
      <c r="H18" s="4">
        <f>Kol!I18+Siliguri!I18+Guwahati!I18+Jalpiguri!I18</f>
        <v>0</v>
      </c>
      <c r="I18" s="4">
        <f>Kol!J18+Siliguri!J18+Guwahati!J18+Jalpiguri!J18</f>
        <v>0</v>
      </c>
      <c r="J18" s="4">
        <f>Kol!K18+Siliguri!K18+Guwahati!K18+Jalpiguri!K18</f>
        <v>0</v>
      </c>
      <c r="K18" s="4">
        <f>Kol!L18+Siliguri!L18+Guwahati!L18+Jalpiguri!L18</f>
        <v>0</v>
      </c>
      <c r="L18" s="19">
        <f t="shared" si="3"/>
        <v>0</v>
      </c>
      <c r="M18" s="4">
        <f>Kol!N18+Siliguri!N18+Guwahati!N18+Jalpiguri!N18</f>
        <v>0</v>
      </c>
      <c r="N18" s="4">
        <v>0</v>
      </c>
      <c r="O18" s="4">
        <f>Kol!P18+Siliguri!P18+Guwahati!P18+Jalpiguri!P18</f>
        <v>0</v>
      </c>
      <c r="P18" s="4">
        <v>0</v>
      </c>
      <c r="Q18" s="4">
        <f>Kol!R18+Siliguri!R18+Guwahati!R18+Jalpiguri!R18</f>
        <v>0</v>
      </c>
      <c r="R18" s="4">
        <v>0</v>
      </c>
      <c r="S18" s="4">
        <f>Kol!T18+Siliguri!T18+Guwahati!T18+Jalpiguri!T18</f>
        <v>0</v>
      </c>
      <c r="T18" s="4">
        <v>0</v>
      </c>
      <c r="U18" s="4">
        <f>Kol!V18+Siliguri!V18+Guwahati!V18+Jalpiguri!V18</f>
        <v>0</v>
      </c>
      <c r="V18" s="4">
        <v>0</v>
      </c>
      <c r="W18" s="4">
        <f>Kol!X18+Siliguri!X18+Guwahati!X18+Jalpiguri!X18</f>
        <v>0</v>
      </c>
      <c r="X18" s="4">
        <v>0</v>
      </c>
      <c r="Y18" s="4">
        <f>Kol!Z18+Siliguri!Z18+Guwahati!Z18+Jalpiguri!Z18</f>
        <v>0</v>
      </c>
      <c r="Z18" s="4">
        <v>0</v>
      </c>
      <c r="AA18" s="4">
        <f>Kol!AB18+Siliguri!AB18+Guwahati!AB18+Jalpiguri!AB18</f>
        <v>0</v>
      </c>
      <c r="AB18" s="4">
        <v>0</v>
      </c>
      <c r="AC18" s="4">
        <f>Kol!AD18+Siliguri!AD18+Guwahati!AD18+Jalpiguri!AD18</f>
        <v>0</v>
      </c>
      <c r="AD18" s="4">
        <v>0</v>
      </c>
      <c r="AE18" s="19">
        <f t="shared" si="4"/>
        <v>0</v>
      </c>
      <c r="AF18" s="19">
        <v>0</v>
      </c>
      <c r="AG18" s="7"/>
      <c r="AH18" s="78">
        <v>42091</v>
      </c>
      <c r="AI18" s="3">
        <v>12</v>
      </c>
      <c r="AJ18" s="4">
        <v>3030369.5900000003</v>
      </c>
      <c r="AK18" s="4">
        <v>1046797.13</v>
      </c>
      <c r="AL18" s="4">
        <v>0</v>
      </c>
      <c r="AM18" s="4">
        <v>15716.65</v>
      </c>
      <c r="AN18" s="4">
        <v>0</v>
      </c>
      <c r="AO18" s="4">
        <v>0</v>
      </c>
      <c r="AP18" s="4">
        <v>0</v>
      </c>
      <c r="AQ18" s="4">
        <v>418</v>
      </c>
      <c r="AR18" s="4">
        <v>0</v>
      </c>
      <c r="AS18" s="19">
        <v>4093301.37</v>
      </c>
      <c r="AT18" s="4">
        <v>2269360.69</v>
      </c>
      <c r="AU18" s="4">
        <v>92.02646615749974</v>
      </c>
      <c r="AV18" s="4">
        <v>811800.78000000014</v>
      </c>
      <c r="AW18" s="4">
        <v>86.999534896201396</v>
      </c>
      <c r="AX18" s="4">
        <v>0</v>
      </c>
      <c r="AY18" s="4">
        <v>0</v>
      </c>
      <c r="AZ18" s="4">
        <v>12889.85</v>
      </c>
      <c r="BA18" s="4">
        <v>69.059224</v>
      </c>
      <c r="BB18" s="4">
        <v>0</v>
      </c>
      <c r="BC18" s="4">
        <v>0</v>
      </c>
      <c r="BD18" s="4">
        <v>0</v>
      </c>
      <c r="BE18" s="4">
        <v>0</v>
      </c>
      <c r="BF18" s="4">
        <v>0</v>
      </c>
      <c r="BG18" s="4">
        <v>0</v>
      </c>
      <c r="BH18" s="4">
        <v>0</v>
      </c>
      <c r="BI18" s="4">
        <v>0</v>
      </c>
      <c r="BJ18" s="4">
        <v>0</v>
      </c>
      <c r="BK18" s="4">
        <v>0</v>
      </c>
      <c r="BL18" s="19">
        <v>3094051.3200000003</v>
      </c>
      <c r="BM18" s="19">
        <v>90.611844817200776</v>
      </c>
    </row>
    <row r="19" spans="1:65" ht="20" customHeight="1" x14ac:dyDescent="0.15">
      <c r="A19" s="78">
        <v>42462</v>
      </c>
      <c r="B19" s="3">
        <v>13</v>
      </c>
      <c r="C19" s="4">
        <f>Kol!D19+Siliguri!D19+Guwahati!D19+Jalpiguri!D19</f>
        <v>1687429.2</v>
      </c>
      <c r="D19" s="4">
        <f>Kol!E19+Siliguri!E19+Guwahati!E19+Jalpiguri!E19</f>
        <v>203984.2</v>
      </c>
      <c r="E19" s="4">
        <f>Kol!F19+Siliguri!F19+Guwahati!F19+Jalpiguri!F19</f>
        <v>1658.3</v>
      </c>
      <c r="F19" s="4">
        <f>Kol!G19+Siliguri!G19+Guwahati!G19+Jalpiguri!G19</f>
        <v>0</v>
      </c>
      <c r="G19" s="4">
        <f>Kol!H19+Siliguri!H19+Guwahati!H19+Jalpiguri!H19</f>
        <v>0</v>
      </c>
      <c r="H19" s="4">
        <f>Kol!I19+Siliguri!I19+Guwahati!I19+Jalpiguri!I19</f>
        <v>0</v>
      </c>
      <c r="I19" s="4">
        <f>Kol!J19+Siliguri!J19+Guwahati!J19+Jalpiguri!J19</f>
        <v>0</v>
      </c>
      <c r="J19" s="4">
        <f>Kol!K19+Siliguri!K19+Guwahati!K19+Jalpiguri!K19</f>
        <v>498</v>
      </c>
      <c r="K19" s="4">
        <f>Kol!L19+Siliguri!L19+Guwahati!L19+Jalpiguri!L19</f>
        <v>0</v>
      </c>
      <c r="L19" s="19">
        <f t="shared" ref="L19:L24" si="5">SUM(C19:K19)</f>
        <v>1893569.7</v>
      </c>
      <c r="M19" s="4">
        <f>Kol!N19+Siliguri!N19+Guwahati!N19+Jalpiguri!N19</f>
        <v>1112879</v>
      </c>
      <c r="N19" s="4">
        <f>(Kol!N19*Kol!O19+Siliguri!N19*Siliguri!O19+Guwahati!N19*Guwahati!O19+Jalpiguri!N19*Jalpiguri!O19)/M19</f>
        <v>133.52413615115543</v>
      </c>
      <c r="O19" s="4">
        <f>Kol!P19+Siliguri!P19+Guwahati!P19+Jalpiguri!P19</f>
        <v>149715.09999999998</v>
      </c>
      <c r="P19" s="4">
        <f>(Kol!P19*Kol!Q19+Siliguri!P19*Siliguri!Q19+Guwahati!P19*Guwahati!Q19+Jalpiguri!P19*Jalpiguri!Q19)/O19</f>
        <v>137.3151533100322</v>
      </c>
      <c r="Q19" s="4">
        <f>Kol!R19+Siliguri!R19+Guwahati!R19+Jalpiguri!R19</f>
        <v>1415.3</v>
      </c>
      <c r="R19" s="4">
        <f>(Kol!R19*Kol!S19+Siliguri!R19*Siliguri!S19+Guwahati!R19*Guwahati!S19+Jalpiguri!R19*Jalpiguri!S19)/Q19</f>
        <v>151.42930799999999</v>
      </c>
      <c r="S19" s="4">
        <f>Kol!T19+Siliguri!T19+Guwahati!T19+Jalpiguri!T19</f>
        <v>0</v>
      </c>
      <c r="T19" s="4">
        <v>0</v>
      </c>
      <c r="U19" s="4">
        <f>Kol!V19+Siliguri!V19+Guwahati!V19+Jalpiguri!V19</f>
        <v>0</v>
      </c>
      <c r="V19" s="4">
        <v>0</v>
      </c>
      <c r="W19" s="4">
        <f>Kol!X19+Siliguri!X19+Guwahati!X19+Jalpiguri!X19</f>
        <v>0</v>
      </c>
      <c r="X19" s="4">
        <v>0</v>
      </c>
      <c r="Y19" s="4">
        <f>Kol!Z19+Siliguri!Z19+Guwahati!Z19+Jalpiguri!Z19</f>
        <v>0</v>
      </c>
      <c r="Z19" s="4">
        <v>0</v>
      </c>
      <c r="AA19" s="4">
        <f>Kol!AB19+Siliguri!AB19+Guwahati!AB19+Jalpiguri!AB19</f>
        <v>498</v>
      </c>
      <c r="AB19" s="4">
        <f>(Kol!AB19*Kol!AC19+Siliguri!AB19*Siliguri!AC19+Guwahati!AB19*Guwahati!AC19+Jalpiguri!AB19*Jalpiguri!AC19)/AA19</f>
        <v>67</v>
      </c>
      <c r="AC19" s="4">
        <f>Kol!AD19+Siliguri!AD19+Guwahati!AD19+Jalpiguri!AD19</f>
        <v>0</v>
      </c>
      <c r="AD19" s="4">
        <v>0</v>
      </c>
      <c r="AE19" s="19">
        <f t="shared" ref="AE19:AE24" si="6">M19+O19+Q19+S19+U19+W19+Y19+AA19+AC19</f>
        <v>1264507.4000000001</v>
      </c>
      <c r="AF19" s="19">
        <f t="shared" ref="AF19:AF24" si="7">(M19*N19+O19*P19+Q19*R19+S19*T19+U19*V19+W19*X19+AA19*AB19+AC19*AD19)/AE19</f>
        <v>133.96682607369547</v>
      </c>
      <c r="AG19" s="7"/>
      <c r="AH19" s="78">
        <v>42098</v>
      </c>
      <c r="AI19" s="3">
        <v>13</v>
      </c>
      <c r="AJ19" s="4">
        <v>2681729.4</v>
      </c>
      <c r="AK19" s="4">
        <v>586407.6</v>
      </c>
      <c r="AL19" s="4">
        <v>2148.6999999999998</v>
      </c>
      <c r="AM19" s="4">
        <v>0</v>
      </c>
      <c r="AN19" s="4">
        <v>0</v>
      </c>
      <c r="AO19" s="4">
        <v>0</v>
      </c>
      <c r="AP19" s="4">
        <v>0</v>
      </c>
      <c r="AQ19" s="4">
        <v>0</v>
      </c>
      <c r="AR19" s="4">
        <v>0</v>
      </c>
      <c r="AS19" s="19">
        <v>3270285.7</v>
      </c>
      <c r="AT19" s="4">
        <v>1624966.4</v>
      </c>
      <c r="AU19" s="4">
        <v>105.0963211470151</v>
      </c>
      <c r="AV19" s="4">
        <v>406657.8</v>
      </c>
      <c r="AW19" s="4">
        <v>90.628546201040777</v>
      </c>
      <c r="AX19" s="4">
        <v>2148.6999999999998</v>
      </c>
      <c r="AY19" s="4">
        <v>55.926932000000001</v>
      </c>
      <c r="AZ19" s="4">
        <v>0</v>
      </c>
      <c r="BA19" s="4">
        <v>0</v>
      </c>
      <c r="BB19" s="4">
        <v>0</v>
      </c>
      <c r="BC19" s="4">
        <v>0</v>
      </c>
      <c r="BD19" s="4">
        <v>0</v>
      </c>
      <c r="BE19" s="4">
        <v>0</v>
      </c>
      <c r="BF19" s="4">
        <v>0</v>
      </c>
      <c r="BG19" s="4">
        <v>0</v>
      </c>
      <c r="BH19" s="4">
        <v>0</v>
      </c>
      <c r="BI19" s="4">
        <v>0</v>
      </c>
      <c r="BJ19" s="4">
        <v>0</v>
      </c>
      <c r="BK19" s="4">
        <v>0</v>
      </c>
      <c r="BL19" s="19">
        <v>2033772.9</v>
      </c>
      <c r="BM19" s="19">
        <v>102.15150671031708</v>
      </c>
    </row>
    <row r="20" spans="1:65" ht="20" customHeight="1" x14ac:dyDescent="0.15">
      <c r="A20" s="78">
        <v>42469</v>
      </c>
      <c r="B20" s="11">
        <v>14</v>
      </c>
      <c r="C20" s="4">
        <f>Kol!D20+Siliguri!D20+Guwahati!D20+Jalpiguri!D20</f>
        <v>2435405.9699999997</v>
      </c>
      <c r="D20" s="4">
        <f>Kol!E20+Siliguri!E20+Guwahati!E20+Jalpiguri!E20</f>
        <v>478051.6</v>
      </c>
      <c r="E20" s="4">
        <f>Kol!F20+Siliguri!F20+Guwahati!F20+Jalpiguri!F20</f>
        <v>74302.03</v>
      </c>
      <c r="F20" s="4">
        <f>Kol!G20+Siliguri!G20+Guwahati!G20+Jalpiguri!G20</f>
        <v>2137.6</v>
      </c>
      <c r="G20" s="4">
        <f>Kol!H20+Siliguri!H20+Guwahati!H20+Jalpiguri!H20</f>
        <v>0</v>
      </c>
      <c r="H20" s="4">
        <f>Kol!I20+Siliguri!I20+Guwahati!I20+Jalpiguri!I20</f>
        <v>0</v>
      </c>
      <c r="I20" s="4">
        <f>Kol!J20+Siliguri!J20+Guwahati!J20+Jalpiguri!J20</f>
        <v>0</v>
      </c>
      <c r="J20" s="4">
        <f>Kol!K20+Siliguri!K20+Guwahati!K20+Jalpiguri!K20</f>
        <v>498</v>
      </c>
      <c r="K20" s="4">
        <f>Kol!L20+Siliguri!L20+Guwahati!L20+Jalpiguri!L20</f>
        <v>0</v>
      </c>
      <c r="L20" s="19">
        <f t="shared" si="5"/>
        <v>2990395.1999999997</v>
      </c>
      <c r="M20" s="4">
        <f>Kol!N20+Siliguri!N20+Guwahati!N20+Jalpiguri!N20</f>
        <v>1560388.67</v>
      </c>
      <c r="N20" s="4">
        <f>(Kol!N20*Kol!O20+Siliguri!N20*Siliguri!O20+Guwahati!N20*Guwahati!O20+Jalpiguri!N20*Jalpiguri!O20)/M20</f>
        <v>159.71508496977103</v>
      </c>
      <c r="O20" s="4">
        <f>Kol!P20+Siliguri!P20+Guwahati!P20+Jalpiguri!P20</f>
        <v>309375.40000000002</v>
      </c>
      <c r="P20" s="4">
        <f>(Kol!P20*Kol!Q20+Siliguri!P20*Siliguri!Q20+Guwahati!P20*Guwahati!Q20+Jalpiguri!P20*Jalpiguri!Q20)/O20</f>
        <v>156.1177101030961</v>
      </c>
      <c r="Q20" s="4">
        <f>Kol!R20+Siliguri!R20+Guwahati!R20+Jalpiguri!R20</f>
        <v>38949.83</v>
      </c>
      <c r="R20" s="4">
        <f>(Kol!R20*Kol!S20+Siliguri!R20*Siliguri!S20+Guwahati!R20*Guwahati!S20+Jalpiguri!R20*Jalpiguri!S20)/Q20</f>
        <v>160.03199157773963</v>
      </c>
      <c r="S20" s="4">
        <f>Kol!T20+Siliguri!T20+Guwahati!T20+Jalpiguri!T20</f>
        <v>2137.6</v>
      </c>
      <c r="T20" s="4">
        <f>(Kol!T20*Kol!U20+Siliguri!T20*Siliguri!U20+Guwahati!T20*Guwahati!U20+Jalpiguri!T20*Jalpiguri!U20)/S20</f>
        <v>124.48961400000002</v>
      </c>
      <c r="U20" s="4">
        <f>Kol!V20+Siliguri!V20+Guwahati!V20+Jalpiguri!V20</f>
        <v>0</v>
      </c>
      <c r="V20" s="4">
        <v>0</v>
      </c>
      <c r="W20" s="4">
        <f>Kol!X20+Siliguri!X20+Guwahati!X20+Jalpiguri!X20</f>
        <v>0</v>
      </c>
      <c r="X20" s="4">
        <v>0</v>
      </c>
      <c r="Y20" s="4">
        <f>Kol!Z20+Siliguri!Z20+Guwahati!Z20+Jalpiguri!Z20</f>
        <v>0</v>
      </c>
      <c r="Z20" s="4">
        <v>0</v>
      </c>
      <c r="AA20" s="4">
        <f>Kol!AB20+Siliguri!AB20+Guwahati!AB20+Jalpiguri!AB20</f>
        <v>498</v>
      </c>
      <c r="AB20" s="4">
        <f>(Kol!AB20*Kol!AC20+Siliguri!AB20*Siliguri!AC20+Guwahati!AB20*Guwahati!AC20+Jalpiguri!AB20*Jalpiguri!AC20)/AA20</f>
        <v>60</v>
      </c>
      <c r="AC20" s="4">
        <f>Kol!AD20+Siliguri!AD20+Guwahati!AD20+Jalpiguri!AD20</f>
        <v>0</v>
      </c>
      <c r="AD20" s="4">
        <v>0</v>
      </c>
      <c r="AE20" s="19">
        <f t="shared" si="6"/>
        <v>1911349.5</v>
      </c>
      <c r="AF20" s="19">
        <f t="shared" si="7"/>
        <v>159.07388779003952</v>
      </c>
      <c r="AG20" s="7"/>
      <c r="AH20" s="78">
        <v>42105</v>
      </c>
      <c r="AI20" s="11">
        <v>14</v>
      </c>
      <c r="AJ20" s="4">
        <v>2819380.85</v>
      </c>
      <c r="AK20" s="4">
        <v>455438.15</v>
      </c>
      <c r="AL20" s="4">
        <v>20356.599999999999</v>
      </c>
      <c r="AM20" s="4">
        <v>587.4</v>
      </c>
      <c r="AN20" s="4">
        <v>0</v>
      </c>
      <c r="AO20" s="4">
        <v>0</v>
      </c>
      <c r="AP20" s="4">
        <v>0</v>
      </c>
      <c r="AQ20" s="4">
        <v>0</v>
      </c>
      <c r="AR20" s="4">
        <v>0</v>
      </c>
      <c r="AS20" s="19">
        <v>3295763</v>
      </c>
      <c r="AT20" s="4">
        <v>1877539.25</v>
      </c>
      <c r="AU20" s="4">
        <v>127.75734605006701</v>
      </c>
      <c r="AV20" s="4">
        <v>324707.05</v>
      </c>
      <c r="AW20" s="4">
        <v>126.38279131347457</v>
      </c>
      <c r="AX20" s="4">
        <v>16551.599999999999</v>
      </c>
      <c r="AY20" s="4">
        <v>151.24694836946279</v>
      </c>
      <c r="AZ20" s="4">
        <v>0</v>
      </c>
      <c r="BA20" s="4">
        <v>0</v>
      </c>
      <c r="BB20" s="4">
        <v>0</v>
      </c>
      <c r="BC20" s="4">
        <v>0</v>
      </c>
      <c r="BD20" s="4">
        <v>0</v>
      </c>
      <c r="BE20" s="4">
        <v>0</v>
      </c>
      <c r="BF20" s="4">
        <v>0</v>
      </c>
      <c r="BG20" s="4">
        <v>0</v>
      </c>
      <c r="BH20" s="4">
        <v>0</v>
      </c>
      <c r="BI20" s="4">
        <v>0</v>
      </c>
      <c r="BJ20" s="4">
        <v>0</v>
      </c>
      <c r="BK20" s="4">
        <v>0</v>
      </c>
      <c r="BL20" s="19">
        <v>2218797.9</v>
      </c>
      <c r="BM20" s="19">
        <v>127.73141439048111</v>
      </c>
    </row>
    <row r="21" spans="1:65" ht="20" customHeight="1" x14ac:dyDescent="0.15">
      <c r="A21" s="78">
        <v>42476</v>
      </c>
      <c r="B21" s="11">
        <v>15</v>
      </c>
      <c r="C21" s="4">
        <f>Kol!D21+Siliguri!D21+Guwahati!D21+Jalpiguri!D21</f>
        <v>3979606.34</v>
      </c>
      <c r="D21" s="4">
        <f>Kol!E21+Siliguri!E21+Guwahati!E21+Jalpiguri!E21</f>
        <v>849591.95</v>
      </c>
      <c r="E21" s="4">
        <f>Kol!F21+Siliguri!F21+Guwahati!F21+Jalpiguri!F21</f>
        <v>174101.7</v>
      </c>
      <c r="F21" s="4">
        <f>Kol!G21+Siliguri!G21+Guwahati!G21+Jalpiguri!G21</f>
        <v>4707.6000000000004</v>
      </c>
      <c r="G21" s="4">
        <f>Kol!H21+Siliguri!H21+Guwahati!H21+Jalpiguri!H21</f>
        <v>0</v>
      </c>
      <c r="H21" s="4">
        <f>Kol!I21+Siliguri!I21+Guwahati!I21+Jalpiguri!I21</f>
        <v>0</v>
      </c>
      <c r="I21" s="4">
        <f>Kol!J21+Siliguri!J21+Guwahati!J21+Jalpiguri!J21</f>
        <v>0</v>
      </c>
      <c r="J21" s="4">
        <f>Kol!K21+Siliguri!K21+Guwahati!K21+Jalpiguri!K21</f>
        <v>498</v>
      </c>
      <c r="K21" s="4">
        <f>Kol!L21+Siliguri!L21+Guwahati!L21+Jalpiguri!L21</f>
        <v>0</v>
      </c>
      <c r="L21" s="19">
        <f t="shared" si="5"/>
        <v>5008505.59</v>
      </c>
      <c r="M21" s="4">
        <f>Kol!N21+Siliguri!N21+Guwahati!N21+Jalpiguri!N21</f>
        <v>2458227.79</v>
      </c>
      <c r="N21" s="4">
        <f>(Kol!N21*Kol!O21+Siliguri!N21*Siliguri!O21+Guwahati!N21*Guwahati!O21+Jalpiguri!N21*Jalpiguri!O21)/M21</f>
        <v>153.43917226030825</v>
      </c>
      <c r="O21" s="4">
        <f>Kol!P21+Siliguri!P21+Guwahati!P21+Jalpiguri!P21</f>
        <v>605655.85</v>
      </c>
      <c r="P21" s="4">
        <f>(Kol!P21*Kol!Q21+Siliguri!P21*Siliguri!Q21+Guwahati!P21*Guwahati!Q21+Jalpiguri!P21*Jalpiguri!Q21)/O21</f>
        <v>155.26098340245125</v>
      </c>
      <c r="Q21" s="4">
        <f>Kol!R21+Siliguri!R21+Guwahati!R21+Jalpiguri!R21</f>
        <v>161462.9</v>
      </c>
      <c r="R21" s="4">
        <f>(Kol!R21*Kol!S21+Siliguri!R21*Siliguri!S21+Guwahati!R21*Guwahati!S21+Jalpiguri!R21*Jalpiguri!S21)/Q21</f>
        <v>232.87413439062411</v>
      </c>
      <c r="S21" s="4">
        <f>Kol!T21+Siliguri!T21+Guwahati!T21+Jalpiguri!T21</f>
        <v>4707.6000000000004</v>
      </c>
      <c r="T21" s="4">
        <f>(Kol!T21*Kol!U21+Siliguri!T21*Siliguri!U21+Guwahati!T21*Guwahati!U21+Jalpiguri!T21*Jalpiguri!U21)/S21</f>
        <v>132.856189</v>
      </c>
      <c r="U21" s="4">
        <f>Kol!V21+Siliguri!V21+Guwahati!V21+Jalpiguri!V21</f>
        <v>0</v>
      </c>
      <c r="V21" s="4">
        <v>0</v>
      </c>
      <c r="W21" s="4">
        <f>Kol!X21+Siliguri!X21+Guwahati!X21+Jalpiguri!X21</f>
        <v>0</v>
      </c>
      <c r="X21" s="4">
        <v>0</v>
      </c>
      <c r="Y21" s="4">
        <f>Kol!Z21+Siliguri!Z21+Guwahati!Z21+Jalpiguri!Z21</f>
        <v>0</v>
      </c>
      <c r="Z21" s="4">
        <v>0</v>
      </c>
      <c r="AA21" s="4">
        <f>Kol!AB21+Siliguri!AB21+Guwahati!AB21+Jalpiguri!AB21</f>
        <v>498</v>
      </c>
      <c r="AB21" s="4">
        <f>(Kol!AB21*Kol!AC21+Siliguri!AB21*Siliguri!AC21+Guwahati!AB21*Guwahati!AC21+Jalpiguri!AB21*Jalpiguri!AC21)/AA21</f>
        <v>56</v>
      </c>
      <c r="AC21" s="4">
        <f>Kol!AD21+Siliguri!AD21+Guwahati!AD21+Jalpiguri!AD21</f>
        <v>0</v>
      </c>
      <c r="AD21" s="4">
        <v>0</v>
      </c>
      <c r="AE21" s="19">
        <f t="shared" si="6"/>
        <v>3230552.14</v>
      </c>
      <c r="AF21" s="19">
        <f t="shared" si="7"/>
        <v>157.70586357673542</v>
      </c>
      <c r="AG21" s="7"/>
      <c r="AH21" s="78">
        <v>42112</v>
      </c>
      <c r="AI21" s="11">
        <v>15</v>
      </c>
      <c r="AJ21" s="4">
        <v>3219709.32</v>
      </c>
      <c r="AK21" s="4">
        <v>581730.75</v>
      </c>
      <c r="AL21" s="4">
        <v>52111.4</v>
      </c>
      <c r="AM21" s="4">
        <v>2961.6</v>
      </c>
      <c r="AN21" s="4">
        <v>0</v>
      </c>
      <c r="AO21" s="4">
        <v>0</v>
      </c>
      <c r="AP21" s="4">
        <v>0</v>
      </c>
      <c r="AQ21" s="4">
        <v>416</v>
      </c>
      <c r="AR21" s="4">
        <v>0</v>
      </c>
      <c r="AS21" s="19">
        <v>3856929.07</v>
      </c>
      <c r="AT21" s="4">
        <v>2266982.4299999997</v>
      </c>
      <c r="AU21" s="4">
        <v>135.78329377192097</v>
      </c>
      <c r="AV21" s="4">
        <v>439296.25</v>
      </c>
      <c r="AW21" s="4">
        <v>128.24899304528836</v>
      </c>
      <c r="AX21" s="4">
        <v>41539.4</v>
      </c>
      <c r="AY21" s="4">
        <v>213.83962931531991</v>
      </c>
      <c r="AZ21" s="4">
        <v>2961.6</v>
      </c>
      <c r="BA21" s="4">
        <v>68.129693000000003</v>
      </c>
      <c r="BB21" s="4">
        <v>0</v>
      </c>
      <c r="BC21" s="4">
        <v>0</v>
      </c>
      <c r="BD21" s="4">
        <v>0</v>
      </c>
      <c r="BE21" s="4">
        <v>0</v>
      </c>
      <c r="BF21" s="4">
        <v>0</v>
      </c>
      <c r="BG21" s="4">
        <v>0</v>
      </c>
      <c r="BH21" s="4">
        <v>0</v>
      </c>
      <c r="BI21" s="4">
        <v>0</v>
      </c>
      <c r="BJ21" s="4">
        <v>0</v>
      </c>
      <c r="BK21" s="4">
        <v>0</v>
      </c>
      <c r="BL21" s="19">
        <v>2750779.6799999997</v>
      </c>
      <c r="BM21" s="19">
        <v>135.68596150758032</v>
      </c>
    </row>
    <row r="22" spans="1:65" ht="20" customHeight="1" x14ac:dyDescent="0.15">
      <c r="A22" s="78">
        <v>42483</v>
      </c>
      <c r="B22" s="11">
        <v>16</v>
      </c>
      <c r="C22" s="4">
        <f>Kol!D22+Siliguri!D22+Guwahati!D22+Jalpiguri!D22</f>
        <v>5184279.1100000003</v>
      </c>
      <c r="D22" s="4">
        <f>Kol!E22+Siliguri!E22+Guwahati!E22+Jalpiguri!E22</f>
        <v>1419619.5699999998</v>
      </c>
      <c r="E22" s="4">
        <f>Kol!F22+Siliguri!F22+Guwahati!F22+Jalpiguri!F22</f>
        <v>328012.40000000002</v>
      </c>
      <c r="F22" s="4">
        <f>Kol!G22+Siliguri!G22+Guwahati!G22+Jalpiguri!G22</f>
        <v>16170.6</v>
      </c>
      <c r="G22" s="4">
        <f>Kol!H22+Siliguri!H22+Guwahati!H22+Jalpiguri!H22</f>
        <v>0</v>
      </c>
      <c r="H22" s="4">
        <f>Kol!I22+Siliguri!I22+Guwahati!I22+Jalpiguri!I22</f>
        <v>0</v>
      </c>
      <c r="I22" s="4">
        <f>Kol!J22+Siliguri!J22+Guwahati!J22+Jalpiguri!J22</f>
        <v>0</v>
      </c>
      <c r="J22" s="4">
        <f>Kol!K22+Siliguri!K22+Guwahati!K22+Jalpiguri!K22</f>
        <v>3492</v>
      </c>
      <c r="K22" s="4">
        <f>Kol!L22+Siliguri!L22+Guwahati!L22+Jalpiguri!L22</f>
        <v>0</v>
      </c>
      <c r="L22" s="19">
        <f t="shared" si="5"/>
        <v>6951573.6799999997</v>
      </c>
      <c r="M22" s="4">
        <f>Kol!N22+Siliguri!N22+Guwahati!N22+Jalpiguri!N22</f>
        <v>3629985.9299999997</v>
      </c>
      <c r="N22" s="4">
        <f>(Kol!N22*Kol!O22+Siliguri!N22*Siliguri!O22+Guwahati!N22*Guwahati!O22+Jalpiguri!N22*Jalpiguri!O22)/M22</f>
        <v>145.659599283913</v>
      </c>
      <c r="O22" s="4">
        <f>Kol!P22+Siliguri!P22+Guwahati!P22+Jalpiguri!P22</f>
        <v>910243.97</v>
      </c>
      <c r="P22" s="4">
        <f>(Kol!P22*Kol!Q22+Siliguri!P22*Siliguri!Q22+Guwahati!P22*Guwahati!Q22+Jalpiguri!P22*Jalpiguri!Q22)/O22</f>
        <v>149.25859864629004</v>
      </c>
      <c r="Q22" s="4">
        <f>Kol!R22+Siliguri!R22+Guwahati!R22+Jalpiguri!R22</f>
        <v>289105.09999999998</v>
      </c>
      <c r="R22" s="4">
        <f>(Kol!R22*Kol!S22+Siliguri!R22*Siliguri!S22+Guwahati!R22*Guwahati!S22+Jalpiguri!R22*Jalpiguri!S22)/Q22</f>
        <v>227.77158384486643</v>
      </c>
      <c r="S22" s="4">
        <f>Kol!T22+Siliguri!T22+Guwahati!T22+Jalpiguri!T22</f>
        <v>14933.6</v>
      </c>
      <c r="T22" s="4">
        <f>(Kol!T22*Kol!U22+Siliguri!T22*Siliguri!U22+Guwahati!T22*Guwahati!U22+Jalpiguri!T22*Jalpiguri!U22)/S22</f>
        <v>118.11792199999999</v>
      </c>
      <c r="U22" s="4">
        <f>Kol!V22+Siliguri!V22+Guwahati!V22+Jalpiguri!V22</f>
        <v>0</v>
      </c>
      <c r="V22" s="4">
        <v>0</v>
      </c>
      <c r="W22" s="4">
        <f>Kol!X22+Siliguri!X22+Guwahati!X22+Jalpiguri!X22</f>
        <v>0</v>
      </c>
      <c r="X22" s="4">
        <v>0</v>
      </c>
      <c r="Y22" s="4">
        <f>Kol!Z22+Siliguri!Z22+Guwahati!Z22+Jalpiguri!Z22</f>
        <v>0</v>
      </c>
      <c r="Z22" s="4">
        <v>0</v>
      </c>
      <c r="AA22" s="4">
        <f>Kol!AB22+Siliguri!AB22+Guwahati!AB22+Jalpiguri!AB22</f>
        <v>1621</v>
      </c>
      <c r="AB22" s="4">
        <f>(Kol!AB22*Kol!AC22+Siliguri!AB22*Siliguri!AC22+Guwahati!AB22*Guwahati!AC22+Jalpiguri!AB22*Jalpiguri!AC22)/AA22</f>
        <v>54.620604</v>
      </c>
      <c r="AC22" s="4">
        <f>Kol!AD22+Siliguri!AD22+Guwahati!AD22+Jalpiguri!AD22</f>
        <v>0</v>
      </c>
      <c r="AD22" s="4">
        <v>0</v>
      </c>
      <c r="AE22" s="19">
        <f t="shared" si="6"/>
        <v>4845889.5999999987</v>
      </c>
      <c r="AF22" s="19">
        <f t="shared" si="7"/>
        <v>151.11909022487217</v>
      </c>
      <c r="AG22" s="7"/>
      <c r="AH22" s="78">
        <v>42119</v>
      </c>
      <c r="AI22" s="11">
        <v>16</v>
      </c>
      <c r="AJ22" s="4">
        <v>3651171.3499999996</v>
      </c>
      <c r="AK22" s="4">
        <v>816864</v>
      </c>
      <c r="AL22" s="4">
        <v>139015.1</v>
      </c>
      <c r="AM22" s="4">
        <v>4870.55</v>
      </c>
      <c r="AN22" s="4">
        <v>0</v>
      </c>
      <c r="AO22" s="4">
        <v>0</v>
      </c>
      <c r="AP22" s="4">
        <v>0</v>
      </c>
      <c r="AQ22" s="4">
        <v>0</v>
      </c>
      <c r="AR22" s="4">
        <v>0</v>
      </c>
      <c r="AS22" s="19">
        <v>4611920.9999999991</v>
      </c>
      <c r="AT22" s="4">
        <v>2345582.65</v>
      </c>
      <c r="AU22" s="4">
        <v>132.18870190551252</v>
      </c>
      <c r="AV22" s="4">
        <v>568184.80000000005</v>
      </c>
      <c r="AW22" s="4">
        <v>140.53279027247842</v>
      </c>
      <c r="AX22" s="4">
        <v>104437.7</v>
      </c>
      <c r="AY22" s="4">
        <v>220.78405596748493</v>
      </c>
      <c r="AZ22" s="4">
        <v>4870.55</v>
      </c>
      <c r="BA22" s="4">
        <v>134.795669</v>
      </c>
      <c r="BB22" s="4">
        <v>0</v>
      </c>
      <c r="BC22" s="4">
        <v>0</v>
      </c>
      <c r="BD22" s="4">
        <v>0</v>
      </c>
      <c r="BE22" s="4">
        <v>0</v>
      </c>
      <c r="BF22" s="4">
        <v>0</v>
      </c>
      <c r="BG22" s="4">
        <v>0</v>
      </c>
      <c r="BH22" s="4">
        <v>0</v>
      </c>
      <c r="BI22" s="4">
        <v>0</v>
      </c>
      <c r="BJ22" s="4">
        <v>0</v>
      </c>
      <c r="BK22" s="4">
        <v>0</v>
      </c>
      <c r="BL22" s="19">
        <v>3023075.7</v>
      </c>
      <c r="BM22" s="19">
        <v>136.82185632915696</v>
      </c>
    </row>
    <row r="23" spans="1:65" ht="20" customHeight="1" x14ac:dyDescent="0.15">
      <c r="A23" s="78">
        <v>42490</v>
      </c>
      <c r="B23" s="39">
        <v>17</v>
      </c>
      <c r="C23" s="4">
        <f>Kol!D23+Siliguri!D23+Guwahati!D23+Jalpiguri!D23</f>
        <v>5498958.4500000002</v>
      </c>
      <c r="D23" s="4">
        <f>Kol!E23+Siliguri!E23+Guwahati!E23+Jalpiguri!E23</f>
        <v>1630683.1</v>
      </c>
      <c r="E23" s="4">
        <f>Kol!F23+Siliguri!F23+Guwahati!F23+Jalpiguri!F23</f>
        <v>363121.10000000003</v>
      </c>
      <c r="F23" s="4">
        <f>Kol!G23+Siliguri!G23+Guwahati!G23+Jalpiguri!G23</f>
        <v>11658.4</v>
      </c>
      <c r="G23" s="4">
        <f>Kol!H23+Siliguri!H23+Guwahati!H23+Jalpiguri!H23</f>
        <v>0</v>
      </c>
      <c r="H23" s="4">
        <f>Kol!I23+Siliguri!I23+Guwahati!I23+Jalpiguri!I23</f>
        <v>0</v>
      </c>
      <c r="I23" s="4">
        <f>Kol!J23+Siliguri!J23+Guwahati!J23+Jalpiguri!J23</f>
        <v>0</v>
      </c>
      <c r="J23" s="4">
        <f>Kol!K23+Siliguri!K23+Guwahati!K23+Jalpiguri!K23</f>
        <v>2494</v>
      </c>
      <c r="K23" s="4">
        <f>Kol!L23+Siliguri!L23+Guwahati!L23+Jalpiguri!L23</f>
        <v>0</v>
      </c>
      <c r="L23" s="19">
        <f t="shared" si="5"/>
        <v>7506915.0500000007</v>
      </c>
      <c r="M23" s="4">
        <f>Kol!N23+Siliguri!N23+Guwahati!N23+Jalpiguri!N23</f>
        <v>3863145.37</v>
      </c>
      <c r="N23" s="4">
        <f>(Kol!N23*Kol!O23+Siliguri!N23*Siliguri!O23+Guwahati!N23*Guwahati!O23+Jalpiguri!N23*Jalpiguri!O23)/M23</f>
        <v>138.17451194400059</v>
      </c>
      <c r="O23" s="4">
        <f>Kol!P23+Siliguri!P23+Guwahati!P23+Jalpiguri!P23</f>
        <v>1127961.8999999999</v>
      </c>
      <c r="P23" s="4">
        <f>(Kol!P23*Kol!Q23+Siliguri!P23*Siliguri!Q23+Guwahati!P23*Guwahati!Q23+Jalpiguri!P23*Jalpiguri!Q23)/O23</f>
        <v>142.60240616763147</v>
      </c>
      <c r="Q23" s="4">
        <f>Kol!R23+Siliguri!R23+Guwahati!R23+Jalpiguri!R23</f>
        <v>300442.5</v>
      </c>
      <c r="R23" s="4">
        <f>(Kol!R23*Kol!S23+Siliguri!R23*Siliguri!S23+Guwahati!R23*Guwahati!S23+Jalpiguri!R23*Jalpiguri!S23)/Q23</f>
        <v>224.27713551631342</v>
      </c>
      <c r="S23" s="4">
        <f>Kol!T23+Siliguri!T23+Guwahati!T23+Jalpiguri!T23</f>
        <v>11658.4</v>
      </c>
      <c r="T23" s="4">
        <f>(Kol!T23*Kol!U23+Siliguri!T23*Siliguri!U23+Guwahati!T23*Guwahati!U23+Jalpiguri!T23*Jalpiguri!U23)/S23</f>
        <v>121.863274</v>
      </c>
      <c r="U23" s="4">
        <f>Kol!V23+Siliguri!V23+Guwahati!V23+Jalpiguri!V23</f>
        <v>0</v>
      </c>
      <c r="V23" s="4">
        <v>0</v>
      </c>
      <c r="W23" s="4">
        <f>Kol!X23+Siliguri!X23+Guwahati!X23+Jalpiguri!X23</f>
        <v>0</v>
      </c>
      <c r="X23" s="4">
        <v>0</v>
      </c>
      <c r="Y23" s="4">
        <f>Kol!Z23+Siliguri!Z23+Guwahati!Z23+Jalpiguri!Z23</f>
        <v>0</v>
      </c>
      <c r="Z23" s="4">
        <v>0</v>
      </c>
      <c r="AA23" s="4">
        <f>Kol!AB23+Siliguri!AB23+Guwahati!AB23+Jalpiguri!AB23</f>
        <v>498</v>
      </c>
      <c r="AB23" s="4">
        <f>(Kol!AB23*Kol!AC23+Siliguri!AB23*Siliguri!AC23+Guwahati!AB23*Guwahati!AC23+Jalpiguri!AB23*Jalpiguri!AC23)/AA23</f>
        <v>68</v>
      </c>
      <c r="AC23" s="4">
        <f>Kol!AD23+Siliguri!AD23+Guwahati!AD23+Jalpiguri!AD23</f>
        <v>0</v>
      </c>
      <c r="AD23" s="4">
        <v>0</v>
      </c>
      <c r="AE23" s="19">
        <f t="shared" si="6"/>
        <v>5303706.17</v>
      </c>
      <c r="AF23" s="19">
        <f t="shared" si="7"/>
        <v>143.95127872531643</v>
      </c>
      <c r="AG23" s="7"/>
      <c r="AH23" s="78">
        <v>42126</v>
      </c>
      <c r="AI23" s="39">
        <v>17</v>
      </c>
      <c r="AJ23" s="4">
        <v>3347926.12</v>
      </c>
      <c r="AK23" s="4">
        <v>845509.2</v>
      </c>
      <c r="AL23" s="4">
        <v>142182.30000000002</v>
      </c>
      <c r="AM23" s="4">
        <v>6362.15</v>
      </c>
      <c r="AN23" s="4">
        <v>0</v>
      </c>
      <c r="AO23" s="4">
        <v>0</v>
      </c>
      <c r="AP23" s="4">
        <v>0</v>
      </c>
      <c r="AQ23" s="4">
        <v>0</v>
      </c>
      <c r="AR23" s="4">
        <v>0</v>
      </c>
      <c r="AS23" s="19">
        <v>4341979.7700000005</v>
      </c>
      <c r="AT23" s="4">
        <v>2244775.5099999998</v>
      </c>
      <c r="AU23" s="4">
        <v>139.25794074298551</v>
      </c>
      <c r="AV23" s="4">
        <v>515425</v>
      </c>
      <c r="AW23" s="4">
        <v>145.84026589424573</v>
      </c>
      <c r="AX23" s="4">
        <v>18100.599999999999</v>
      </c>
      <c r="AY23" s="4">
        <v>179.05045658411328</v>
      </c>
      <c r="AZ23" s="4">
        <v>98989.8</v>
      </c>
      <c r="BA23" s="4">
        <v>216.43384</v>
      </c>
      <c r="BB23" s="4">
        <v>0</v>
      </c>
      <c r="BC23" s="4">
        <v>0</v>
      </c>
      <c r="BD23" s="4">
        <v>0</v>
      </c>
      <c r="BE23" s="4">
        <v>0</v>
      </c>
      <c r="BF23" s="4">
        <v>0</v>
      </c>
      <c r="BG23" s="4">
        <v>0</v>
      </c>
      <c r="BH23" s="4">
        <v>0</v>
      </c>
      <c r="BI23" s="4">
        <v>0</v>
      </c>
      <c r="BJ23" s="4">
        <v>0</v>
      </c>
      <c r="BK23" s="4">
        <v>0</v>
      </c>
      <c r="BL23" s="19">
        <v>2877290.9099999997</v>
      </c>
      <c r="BM23" s="19">
        <v>143.34254343114199</v>
      </c>
    </row>
    <row r="24" spans="1:65" ht="20" customHeight="1" x14ac:dyDescent="0.15">
      <c r="A24" s="78">
        <v>42497</v>
      </c>
      <c r="B24" s="43">
        <v>18</v>
      </c>
      <c r="C24" s="4">
        <f>Kol!D24+Siliguri!D24+Guwahati!D24+Jalpiguri!D24</f>
        <v>6289759.4000000004</v>
      </c>
      <c r="D24" s="4">
        <f>Kol!E24+Siliguri!E24+Guwahati!E24+Jalpiguri!E24</f>
        <v>2051445.15</v>
      </c>
      <c r="E24" s="4">
        <f>Kol!F24+Siliguri!F24+Guwahati!F24+Jalpiguri!F24</f>
        <v>403988.65</v>
      </c>
      <c r="F24" s="4">
        <f>Kol!G24+Siliguri!G24+Guwahati!G24+Jalpiguri!G24</f>
        <v>22008.7</v>
      </c>
      <c r="G24" s="4">
        <f>Kol!H24+Siliguri!H24+Guwahati!H24+Jalpiguri!H24</f>
        <v>0</v>
      </c>
      <c r="H24" s="4">
        <f>Kol!I24+Siliguri!I24+Guwahati!I24+Jalpiguri!I24</f>
        <v>0</v>
      </c>
      <c r="I24" s="4">
        <f>Kol!J24+Siliguri!J24+Guwahati!J24+Jalpiguri!J24</f>
        <v>0</v>
      </c>
      <c r="J24" s="4">
        <f>Kol!K24+Siliguri!K24+Guwahati!K24+Jalpiguri!K24</f>
        <v>2494</v>
      </c>
      <c r="K24" s="4">
        <f>Kol!L24+Siliguri!L24+Guwahati!L24+Jalpiguri!L24</f>
        <v>0</v>
      </c>
      <c r="L24" s="19">
        <f t="shared" si="5"/>
        <v>8769695.9000000004</v>
      </c>
      <c r="M24" s="4">
        <f>Kol!N24+Siliguri!N24+Guwahati!N24+Jalpiguri!N24</f>
        <v>4357799.7300000004</v>
      </c>
      <c r="N24" s="4">
        <f>(Kol!N24*Kol!O24+Siliguri!N24*Siliguri!O24+Guwahati!N24*Guwahati!O24+Jalpiguri!N24*Jalpiguri!O24)/M24</f>
        <v>135.90827337911824</v>
      </c>
      <c r="O24" s="4">
        <f>Kol!P24+Siliguri!P24+Guwahati!P24+Jalpiguri!P24</f>
        <v>1323646.3500000001</v>
      </c>
      <c r="P24" s="4">
        <f>(Kol!P24*Kol!Q24+Siliguri!P24*Siliguri!Q24+Guwahati!P24*Guwahati!Q24+Jalpiguri!P24*Jalpiguri!Q24)/O24</f>
        <v>139.53079167522307</v>
      </c>
      <c r="Q24" s="4">
        <f>Kol!R24+Siliguri!R24+Guwahati!R24+Jalpiguri!R24</f>
        <v>371173.2</v>
      </c>
      <c r="R24" s="4">
        <f>(Kol!R24*Kol!S24+Siliguri!R24*Siliguri!S24+Guwahati!R24*Guwahati!S24+Jalpiguri!R24*Jalpiguri!S24)/Q24</f>
        <v>218.54249479175837</v>
      </c>
      <c r="S24" s="4">
        <f>Kol!T24+Siliguri!T24+Guwahati!T24+Jalpiguri!T24</f>
        <v>20973.9</v>
      </c>
      <c r="T24" s="4">
        <f>(Kol!T24*Kol!U24+Siliguri!T24*Siliguri!U24+Guwahati!T24*Guwahati!U24+Jalpiguri!T24*Jalpiguri!U24)/S24</f>
        <v>118.82412899999999</v>
      </c>
      <c r="U24" s="4">
        <f>Kol!V24+Siliguri!V24+Guwahati!V24+Jalpiguri!V24</f>
        <v>0</v>
      </c>
      <c r="V24" s="4">
        <v>0</v>
      </c>
      <c r="W24" s="4">
        <f>Kol!X24+Siliguri!X24+Guwahati!X24+Jalpiguri!X24</f>
        <v>0</v>
      </c>
      <c r="X24" s="4">
        <v>0</v>
      </c>
      <c r="Y24" s="4">
        <f>Kol!Z24+Siliguri!Z24+Guwahati!Z24+Jalpiguri!Z24</f>
        <v>0</v>
      </c>
      <c r="Z24" s="4">
        <v>0</v>
      </c>
      <c r="AA24" s="4">
        <f>Kol!AB24+Siliguri!AB24+Guwahati!AB24+Jalpiguri!AB24</f>
        <v>2494</v>
      </c>
      <c r="AB24" s="4">
        <f>(Kol!AB24*Kol!AC24+Siliguri!AB24*Siliguri!AC24+Guwahati!AB24*Guwahati!AC24+Jalpiguri!AB24*Jalpiguri!AC24)/AA24</f>
        <v>42.795509000000003</v>
      </c>
      <c r="AC24" s="4">
        <f>Kol!AD24+Siliguri!AD24+Guwahati!AD24+Jalpiguri!AD24</f>
        <v>0</v>
      </c>
      <c r="AD24" s="4">
        <v>0</v>
      </c>
      <c r="AE24" s="19">
        <f t="shared" si="6"/>
        <v>6076087.1800000006</v>
      </c>
      <c r="AF24" s="19">
        <f t="shared" si="7"/>
        <v>141.64815105176393</v>
      </c>
      <c r="AG24" s="7"/>
      <c r="AH24" s="78">
        <v>42133</v>
      </c>
      <c r="AI24" s="43">
        <v>18</v>
      </c>
      <c r="AJ24" s="4">
        <v>3969460.42</v>
      </c>
      <c r="AK24" s="4">
        <v>1175859.25</v>
      </c>
      <c r="AL24" s="4">
        <v>387783.25</v>
      </c>
      <c r="AM24" s="4">
        <v>20480.900000000001</v>
      </c>
      <c r="AN24" s="4">
        <v>0</v>
      </c>
      <c r="AO24" s="4">
        <v>0</v>
      </c>
      <c r="AP24" s="4">
        <v>0</v>
      </c>
      <c r="AQ24" s="4">
        <v>0</v>
      </c>
      <c r="AR24" s="4">
        <v>0</v>
      </c>
      <c r="AS24" s="19">
        <v>5553583.8200000003</v>
      </c>
      <c r="AT24" s="4">
        <v>2744151.31</v>
      </c>
      <c r="AU24" s="4">
        <v>141.87008425164274</v>
      </c>
      <c r="AV24" s="4">
        <v>701937.89999999991</v>
      </c>
      <c r="AW24" s="4">
        <v>144.28417756088112</v>
      </c>
      <c r="AX24" s="4">
        <v>279820.05</v>
      </c>
      <c r="AY24" s="4">
        <v>192.25621207401687</v>
      </c>
      <c r="AZ24" s="4">
        <v>16793.150000000001</v>
      </c>
      <c r="BA24" s="4">
        <v>111.149677</v>
      </c>
      <c r="BB24" s="4">
        <v>0</v>
      </c>
      <c r="BC24" s="4">
        <v>0</v>
      </c>
      <c r="BD24" s="4">
        <v>0</v>
      </c>
      <c r="BE24" s="4">
        <v>0</v>
      </c>
      <c r="BF24" s="4">
        <v>0</v>
      </c>
      <c r="BG24" s="4">
        <v>0</v>
      </c>
      <c r="BH24" s="4">
        <v>0</v>
      </c>
      <c r="BI24" s="4">
        <v>0</v>
      </c>
      <c r="BJ24" s="4">
        <v>0</v>
      </c>
      <c r="BK24" s="4">
        <v>0</v>
      </c>
      <c r="BL24" s="19">
        <v>3742702.4099999997</v>
      </c>
      <c r="BM24" s="19">
        <v>145.95208124573881</v>
      </c>
    </row>
    <row r="25" spans="1:65" ht="20" customHeight="1" x14ac:dyDescent="0.15">
      <c r="A25" s="78">
        <v>42504</v>
      </c>
      <c r="B25" s="43">
        <v>19</v>
      </c>
      <c r="C25" s="4">
        <f>Kol!D25+Siliguri!D25+Guwahati!D25+Jalpiguri!D25</f>
        <v>5248942.4700000007</v>
      </c>
      <c r="D25" s="4">
        <f>Kol!E25+Siliguri!E25+Guwahati!E25+Jalpiguri!E25</f>
        <v>2099373.7800000003</v>
      </c>
      <c r="E25" s="4">
        <f>Kol!F25+Siliguri!F25+Guwahati!F25+Jalpiguri!F25</f>
        <v>413597.27999999997</v>
      </c>
      <c r="F25" s="4">
        <f>Kol!G25+Siliguri!G25+Guwahati!G25+Jalpiguri!G25</f>
        <v>19987.7</v>
      </c>
      <c r="G25" s="4">
        <f>Kol!H25+Siliguri!H25+Guwahati!H25+Jalpiguri!H25</f>
        <v>0</v>
      </c>
      <c r="H25" s="4">
        <f>Kol!I25+Siliguri!I25+Guwahati!I25+Jalpiguri!I25</f>
        <v>0</v>
      </c>
      <c r="I25" s="4">
        <f>Kol!J25+Siliguri!J25+Guwahati!J25+Jalpiguri!J25</f>
        <v>0</v>
      </c>
      <c r="J25" s="4">
        <f>Kol!K25+Siliguri!K25+Guwahati!K25+Jalpiguri!K25</f>
        <v>2515</v>
      </c>
      <c r="K25" s="4">
        <f>Kol!L25+Siliguri!L25+Guwahati!L25+Jalpiguri!L25</f>
        <v>0</v>
      </c>
      <c r="L25" s="19">
        <f t="shared" ref="L25:L30" si="8">SUM(C25:K25)</f>
        <v>7784416.2300000014</v>
      </c>
      <c r="M25" s="4">
        <f>Kol!N25+Siliguri!N25+Guwahati!N25+Jalpiguri!N25</f>
        <v>3933474.66</v>
      </c>
      <c r="N25" s="4">
        <f>(Kol!N25*Kol!O25+Siliguri!N25*Siliguri!O25+Guwahati!N25*Guwahati!O25+Jalpiguri!N25*Jalpiguri!O25)/M25</f>
        <v>139.27825544842622</v>
      </c>
      <c r="O25" s="4">
        <f>Kol!P25+Siliguri!P25+Guwahati!P25+Jalpiguri!P25</f>
        <v>1669840.38</v>
      </c>
      <c r="P25" s="4">
        <f>(Kol!P25*Kol!Q25+Siliguri!P25*Siliguri!Q25+Guwahati!P25*Guwahati!Q25+Jalpiguri!P25*Jalpiguri!Q25)/O25</f>
        <v>145.20615634925545</v>
      </c>
      <c r="Q25" s="4">
        <f>Kol!R25+Siliguri!R25+Guwahati!R25+Jalpiguri!R25</f>
        <v>377949.88</v>
      </c>
      <c r="R25" s="4">
        <f>(Kol!R25*Kol!S25+Siliguri!R25*Siliguri!S25+Guwahati!R25*Guwahati!S25+Jalpiguri!R25*Jalpiguri!S25)/Q25</f>
        <v>212.02189365911195</v>
      </c>
      <c r="S25" s="4">
        <f>Kol!T25+Siliguri!T25+Guwahati!T25+Jalpiguri!T25</f>
        <v>19650.3</v>
      </c>
      <c r="T25" s="4">
        <f>(Kol!T25*Kol!U25+Siliguri!T25*Siliguri!U25+Guwahati!T25*Guwahati!U25+Jalpiguri!T25*Jalpiguri!U25)/S25</f>
        <v>124.05577</v>
      </c>
      <c r="U25" s="4">
        <f>Kol!V25+Siliguri!V25+Guwahati!V25+Jalpiguri!V25</f>
        <v>0</v>
      </c>
      <c r="V25" s="4">
        <v>0</v>
      </c>
      <c r="W25" s="4">
        <f>Kol!X25+Siliguri!X25+Guwahati!X25+Jalpiguri!X25</f>
        <v>0</v>
      </c>
      <c r="X25" s="4">
        <v>0</v>
      </c>
      <c r="Y25" s="4">
        <f>Kol!Z25+Siliguri!Z25+Guwahati!Z25+Jalpiguri!Z25</f>
        <v>0</v>
      </c>
      <c r="Z25" s="4">
        <v>0</v>
      </c>
      <c r="AA25" s="4">
        <f>Kol!AB25+Siliguri!AB25+Guwahati!AB25+Jalpiguri!AB25</f>
        <v>2515</v>
      </c>
      <c r="AB25" s="4">
        <f>(Kol!AB25*Kol!AC25+Siliguri!AB25*Siliguri!AC25+Guwahati!AB25*Guwahati!AC25+Jalpiguri!AB25*Jalpiguri!AC25)/AA25</f>
        <v>41.288269999999997</v>
      </c>
      <c r="AC25" s="4">
        <f>Kol!AD25+Siliguri!AD25+Guwahati!AD25+Jalpiguri!AD25</f>
        <v>0</v>
      </c>
      <c r="AD25" s="4">
        <v>0</v>
      </c>
      <c r="AE25" s="19">
        <f t="shared" ref="AE25:AE30" si="9">M25+O25+Q25+S25+U25+W25+Y25+AA25+AC25</f>
        <v>6003430.2199999997</v>
      </c>
      <c r="AF25" s="19">
        <f t="shared" ref="AF25:AF30" si="10">(M25*N25+O25*P25+Q25*R25+S25*T25+U25*V25+W25*X25+AA25*AB25+AC25*AD25)/AE25</f>
        <v>145.41583430848752</v>
      </c>
      <c r="AG25" s="7"/>
      <c r="AH25" s="78">
        <v>42140</v>
      </c>
      <c r="AI25" s="43">
        <v>19</v>
      </c>
      <c r="AJ25" s="4">
        <v>3651502.7</v>
      </c>
      <c r="AK25" s="4">
        <v>1156606.8500000001</v>
      </c>
      <c r="AL25" s="4">
        <v>312390.3</v>
      </c>
      <c r="AM25" s="4">
        <v>22248.25</v>
      </c>
      <c r="AN25" s="4">
        <v>0</v>
      </c>
      <c r="AO25" s="4">
        <v>0</v>
      </c>
      <c r="AP25" s="4">
        <v>0</v>
      </c>
      <c r="AQ25" s="4">
        <v>0</v>
      </c>
      <c r="AR25" s="4">
        <v>0</v>
      </c>
      <c r="AS25" s="19">
        <v>5142748.1000000006</v>
      </c>
      <c r="AT25" s="4">
        <v>2618581.5</v>
      </c>
      <c r="AU25" s="4">
        <v>140.34521204947623</v>
      </c>
      <c r="AV25" s="4">
        <v>691204.65</v>
      </c>
      <c r="AW25" s="4">
        <v>142.80984410998818</v>
      </c>
      <c r="AX25" s="4">
        <v>238344.3</v>
      </c>
      <c r="AY25" s="4">
        <v>190.13282610331146</v>
      </c>
      <c r="AZ25" s="4">
        <v>15851.9</v>
      </c>
      <c r="BA25" s="4">
        <v>109.231669</v>
      </c>
      <c r="BB25" s="4">
        <v>0</v>
      </c>
      <c r="BC25" s="4">
        <v>0</v>
      </c>
      <c r="BD25" s="4">
        <v>0</v>
      </c>
      <c r="BE25" s="4">
        <v>0</v>
      </c>
      <c r="BF25" s="4">
        <v>0</v>
      </c>
      <c r="BG25" s="4">
        <v>0</v>
      </c>
      <c r="BH25" s="4">
        <v>0</v>
      </c>
      <c r="BI25" s="4">
        <v>0</v>
      </c>
      <c r="BJ25" s="4">
        <v>0</v>
      </c>
      <c r="BK25" s="4">
        <v>0</v>
      </c>
      <c r="BL25" s="19">
        <v>3563982.3499999996</v>
      </c>
      <c r="BM25" s="19">
        <v>144.01440821932556</v>
      </c>
    </row>
    <row r="26" spans="1:65" ht="20" customHeight="1" x14ac:dyDescent="0.15">
      <c r="A26" s="78">
        <v>42511</v>
      </c>
      <c r="B26" s="43">
        <v>20</v>
      </c>
      <c r="C26" s="4">
        <f>Kol!D26+Siliguri!D26+Guwahati!D26+Jalpiguri!D26</f>
        <v>5439806.7999999998</v>
      </c>
      <c r="D26" s="4">
        <f>Kol!E26+Siliguri!E26+Guwahati!E26+Jalpiguri!E26</f>
        <v>1896714.9300000002</v>
      </c>
      <c r="E26" s="4">
        <f>Kol!F26+Siliguri!F26+Guwahati!F26+Jalpiguri!F26</f>
        <v>457325.9</v>
      </c>
      <c r="F26" s="4">
        <f>Kol!G26+Siliguri!G26+Guwahati!G26+Jalpiguri!G26</f>
        <v>31802.799999999999</v>
      </c>
      <c r="G26" s="4">
        <f>Kol!H26+Siliguri!H26+Guwahati!H26+Jalpiguri!H26</f>
        <v>0</v>
      </c>
      <c r="H26" s="4">
        <f>Kol!I26+Siliguri!I26+Guwahati!I26+Jalpiguri!I26</f>
        <v>0</v>
      </c>
      <c r="I26" s="4">
        <f>Kol!J26+Siliguri!J26+Guwahati!J26+Jalpiguri!J26</f>
        <v>0</v>
      </c>
      <c r="J26" s="4">
        <f>Kol!K26+Siliguri!K26+Guwahati!K26+Jalpiguri!K26</f>
        <v>2490</v>
      </c>
      <c r="K26" s="4">
        <f>Kol!L26+Siliguri!L26+Guwahati!L26+Jalpiguri!L26</f>
        <v>0</v>
      </c>
      <c r="L26" s="19">
        <f t="shared" si="8"/>
        <v>7828140.4300000006</v>
      </c>
      <c r="M26" s="4">
        <f>Kol!N26+Siliguri!N26+Guwahati!N26+Jalpiguri!N26</f>
        <v>3985895.8</v>
      </c>
      <c r="N26" s="4">
        <f>(Kol!N26*Kol!O26+Siliguri!N26*Siliguri!O26+Guwahati!N26*Guwahati!O26+Jalpiguri!N26*Jalpiguri!O26)/M26</f>
        <v>137.70826689815732</v>
      </c>
      <c r="O26" s="4">
        <f>Kol!P26+Siliguri!P26+Guwahati!P26+Jalpiguri!P26</f>
        <v>1380212.33</v>
      </c>
      <c r="P26" s="4">
        <f>(Kol!P26*Kol!Q26+Siliguri!P26*Siliguri!Q26+Guwahati!P26*Guwahati!Q26+Jalpiguri!P26*Jalpiguri!Q26)/O26</f>
        <v>138.54722063121525</v>
      </c>
      <c r="Q26" s="4">
        <f>Kol!R26+Siliguri!R26+Guwahati!R26+Jalpiguri!R26</f>
        <v>402407.3</v>
      </c>
      <c r="R26" s="4">
        <f>(Kol!R26*Kol!S26+Siliguri!R26*Siliguri!S26+Guwahati!R26*Guwahati!S26+Jalpiguri!R26*Jalpiguri!S26)/Q26</f>
        <v>208.3241924163809</v>
      </c>
      <c r="S26" s="4">
        <f>Kol!T26+Siliguri!T26+Guwahati!T26+Jalpiguri!T26</f>
        <v>25919.3</v>
      </c>
      <c r="T26" s="4">
        <f>(Kol!T26*Kol!U26+Siliguri!T26*Siliguri!U26+Guwahati!T26*Guwahati!U26+Jalpiguri!T26*Jalpiguri!U26)/S26</f>
        <v>120.40269600000002</v>
      </c>
      <c r="U26" s="4">
        <f>Kol!V26+Siliguri!V26+Guwahati!V26+Jalpiguri!V26</f>
        <v>0</v>
      </c>
      <c r="V26" s="4">
        <v>0</v>
      </c>
      <c r="W26" s="4">
        <f>Kol!X26+Siliguri!X26+Guwahati!X26+Jalpiguri!X26</f>
        <v>0</v>
      </c>
      <c r="X26" s="4">
        <v>0</v>
      </c>
      <c r="Y26" s="4">
        <f>Kol!Z26+Siliguri!Z26+Guwahati!Z26+Jalpiguri!Z26</f>
        <v>0</v>
      </c>
      <c r="Z26" s="4">
        <v>0</v>
      </c>
      <c r="AA26" s="4">
        <f>Kol!AB26+Siliguri!AB26+Guwahati!AB26+Jalpiguri!AB26</f>
        <v>1494</v>
      </c>
      <c r="AB26" s="4">
        <f>(Kol!AB26*Kol!AC26+Siliguri!AB26*Siliguri!AC26+Guwahati!AB26*Guwahati!AC26+Jalpiguri!AB26*Jalpiguri!AC26)/AA26</f>
        <v>38</v>
      </c>
      <c r="AC26" s="4">
        <f>Kol!AD26+Siliguri!AD26+Guwahati!AD26+Jalpiguri!AD26</f>
        <v>0</v>
      </c>
      <c r="AD26" s="4">
        <v>0</v>
      </c>
      <c r="AE26" s="19">
        <f t="shared" si="9"/>
        <v>5795928.7299999995</v>
      </c>
      <c r="AF26" s="19">
        <f t="shared" si="10"/>
        <v>142.70777381530485</v>
      </c>
      <c r="AH26" s="78">
        <v>42147</v>
      </c>
      <c r="AI26" s="43">
        <v>20</v>
      </c>
      <c r="AJ26" s="4">
        <v>4184665.8000000003</v>
      </c>
      <c r="AK26" s="4">
        <v>1442027.6400000001</v>
      </c>
      <c r="AL26" s="4">
        <v>262276</v>
      </c>
      <c r="AM26" s="4">
        <v>19601.349999999999</v>
      </c>
      <c r="AN26" s="4">
        <v>0</v>
      </c>
      <c r="AO26" s="4">
        <v>0</v>
      </c>
      <c r="AP26" s="4">
        <v>0</v>
      </c>
      <c r="AQ26" s="4">
        <v>0</v>
      </c>
      <c r="AR26" s="4">
        <v>0</v>
      </c>
      <c r="AS26" s="19">
        <v>5908570.79</v>
      </c>
      <c r="AT26" s="4">
        <v>2963088.09</v>
      </c>
      <c r="AU26" s="4">
        <v>141.93793959418517</v>
      </c>
      <c r="AV26" s="4">
        <v>822856.6</v>
      </c>
      <c r="AW26" s="4">
        <v>142.3978142764004</v>
      </c>
      <c r="AX26" s="4">
        <v>217706.5</v>
      </c>
      <c r="AY26" s="4">
        <v>182.91175645841076</v>
      </c>
      <c r="AZ26" s="4">
        <v>17179.400000000001</v>
      </c>
      <c r="BA26" s="4">
        <v>114.16922</v>
      </c>
      <c r="BB26" s="4">
        <v>0</v>
      </c>
      <c r="BC26" s="4">
        <v>0</v>
      </c>
      <c r="BD26" s="4">
        <v>0</v>
      </c>
      <c r="BE26" s="4">
        <v>0</v>
      </c>
      <c r="BF26" s="4">
        <v>0</v>
      </c>
      <c r="BG26" s="4">
        <v>0</v>
      </c>
      <c r="BH26" s="4">
        <v>0</v>
      </c>
      <c r="BI26" s="4">
        <v>0</v>
      </c>
      <c r="BJ26" s="4">
        <v>0</v>
      </c>
      <c r="BK26" s="4">
        <v>0</v>
      </c>
      <c r="BL26" s="19">
        <v>4020830.59</v>
      </c>
      <c r="BM26" s="19">
        <v>144.131920922105</v>
      </c>
    </row>
    <row r="27" spans="1:65" ht="20" customHeight="1" x14ac:dyDescent="0.15">
      <c r="A27" s="78">
        <v>42518</v>
      </c>
      <c r="B27" s="43">
        <v>21</v>
      </c>
      <c r="C27" s="4">
        <f>Kol!D27+Siliguri!D27+Guwahati!D27+Jalpiguri!D27</f>
        <v>5226896.6300000008</v>
      </c>
      <c r="D27" s="4">
        <f>Kol!E27+Siliguri!E27+Guwahati!E27+Jalpiguri!E27</f>
        <v>1900791.6</v>
      </c>
      <c r="E27" s="4">
        <f>Kol!F27+Siliguri!F27+Guwahati!F27+Jalpiguri!F27</f>
        <v>295628.05000000005</v>
      </c>
      <c r="F27" s="4">
        <f>Kol!G27+Siliguri!G27+Guwahati!G27+Jalpiguri!G27</f>
        <v>19125.7</v>
      </c>
      <c r="G27" s="4">
        <f>Kol!H27+Siliguri!H27+Guwahati!H27+Jalpiguri!H27</f>
        <v>0</v>
      </c>
      <c r="H27" s="4">
        <f>Kol!I27+Siliguri!I27+Guwahati!I27+Jalpiguri!I27</f>
        <v>0</v>
      </c>
      <c r="I27" s="4">
        <f>Kol!J27+Siliguri!J27+Guwahati!J27+Jalpiguri!J27</f>
        <v>0</v>
      </c>
      <c r="J27" s="4">
        <f>Kol!K27+Siliguri!K27+Guwahati!K27+Jalpiguri!K27</f>
        <v>2033</v>
      </c>
      <c r="K27" s="4">
        <f>Kol!L27+Siliguri!L27+Guwahati!L27+Jalpiguri!L27</f>
        <v>0</v>
      </c>
      <c r="L27" s="19">
        <f t="shared" si="8"/>
        <v>7444474.9800000004</v>
      </c>
      <c r="M27" s="4">
        <f>Kol!N27+Siliguri!N27+Guwahati!N27+Jalpiguri!N27</f>
        <v>3677026.52</v>
      </c>
      <c r="N27" s="4">
        <f>(Kol!N27*Kol!O27+Siliguri!N27*Siliguri!O27+Guwahati!N27*Guwahati!O27+Jalpiguri!N27*Jalpiguri!O27)/M27</f>
        <v>139.89576266746519</v>
      </c>
      <c r="O27" s="4">
        <f>Kol!P27+Siliguri!P27+Guwahati!P27+Jalpiguri!P27</f>
        <v>1281225.6000000001</v>
      </c>
      <c r="P27" s="4">
        <f>(Kol!P27*Kol!Q27+Siliguri!P27*Siliguri!Q27+Guwahati!P27*Guwahati!Q27+Jalpiguri!P27*Jalpiguri!Q27)/O27</f>
        <v>138.01193160391688</v>
      </c>
      <c r="Q27" s="4">
        <f>Kol!R27+Siliguri!R27+Guwahati!R27+Jalpiguri!R27</f>
        <v>267864.55</v>
      </c>
      <c r="R27" s="4">
        <f>(Kol!R27*Kol!S27+Siliguri!R27*Siliguri!S27+Guwahati!R27*Guwahati!S27+Jalpiguri!R27*Jalpiguri!S27)/Q27</f>
        <v>216.46215697069508</v>
      </c>
      <c r="S27" s="4">
        <f>Kol!T27+Siliguri!T27+Guwahati!T27+Jalpiguri!T27</f>
        <v>18286.5</v>
      </c>
      <c r="T27" s="4">
        <f>(Kol!T27*Kol!U27+Siliguri!T27*Siliguri!U27+Guwahati!T27*Guwahati!U27+Jalpiguri!T27*Jalpiguri!U27)/S27</f>
        <v>118.010176</v>
      </c>
      <c r="U27" s="4">
        <f>Kol!V27+Siliguri!V27+Guwahati!V27+Jalpiguri!V27</f>
        <v>0</v>
      </c>
      <c r="V27" s="4">
        <v>0</v>
      </c>
      <c r="W27" s="4">
        <f>Kol!X27+Siliguri!X27+Guwahati!X27+Jalpiguri!X27</f>
        <v>0</v>
      </c>
      <c r="X27" s="4">
        <v>0</v>
      </c>
      <c r="Y27" s="4">
        <f>Kol!Z27+Siliguri!Z27+Guwahati!Z27+Jalpiguri!Z27</f>
        <v>0</v>
      </c>
      <c r="Z27" s="4">
        <v>0</v>
      </c>
      <c r="AA27" s="4">
        <f>Kol!AB27+Siliguri!AB27+Guwahati!AB27+Jalpiguri!AB27</f>
        <v>2033</v>
      </c>
      <c r="AB27" s="4">
        <f>(Kol!AB27*Kol!AC27+Siliguri!AB27*Siliguri!AC27+Guwahati!AB27*Guwahati!AC27+Jalpiguri!AB27*Jalpiguri!AC27)/AA27</f>
        <v>89.444170999999997</v>
      </c>
      <c r="AC27" s="4">
        <f>Kol!AD27+Siliguri!AD27+Guwahati!AD27+Jalpiguri!AD27</f>
        <v>0</v>
      </c>
      <c r="AD27" s="4">
        <v>0</v>
      </c>
      <c r="AE27" s="19">
        <f t="shared" si="9"/>
        <v>5246436.17</v>
      </c>
      <c r="AF27" s="19">
        <f t="shared" si="10"/>
        <v>143.24909257255567</v>
      </c>
      <c r="AH27" s="78">
        <v>42154</v>
      </c>
      <c r="AI27" s="43">
        <v>21</v>
      </c>
      <c r="AJ27" s="4">
        <v>4481559.68</v>
      </c>
      <c r="AK27" s="4">
        <v>1582229.65</v>
      </c>
      <c r="AL27" s="4">
        <v>414964.91</v>
      </c>
      <c r="AM27" s="4">
        <v>26318.3</v>
      </c>
      <c r="AN27" s="4">
        <v>0</v>
      </c>
      <c r="AO27" s="4">
        <v>0</v>
      </c>
      <c r="AP27" s="4">
        <v>0</v>
      </c>
      <c r="AQ27" s="4">
        <v>0</v>
      </c>
      <c r="AR27" s="4">
        <v>0</v>
      </c>
      <c r="AS27" s="19">
        <v>6505072.54</v>
      </c>
      <c r="AT27" s="4">
        <v>3113421.44</v>
      </c>
      <c r="AU27" s="4">
        <v>145.07482077074059</v>
      </c>
      <c r="AV27" s="4">
        <v>1126305.3</v>
      </c>
      <c r="AW27" s="4">
        <v>146.55957393938792</v>
      </c>
      <c r="AX27" s="4">
        <v>349908.64</v>
      </c>
      <c r="AY27" s="4">
        <v>183.84190077768986</v>
      </c>
      <c r="AZ27" s="4">
        <v>23423.8</v>
      </c>
      <c r="BA27" s="4">
        <v>113.672077</v>
      </c>
      <c r="BB27" s="4">
        <v>0</v>
      </c>
      <c r="BC27" s="4">
        <v>0</v>
      </c>
      <c r="BD27" s="4">
        <v>0</v>
      </c>
      <c r="BE27" s="4">
        <v>0</v>
      </c>
      <c r="BF27" s="4">
        <v>0</v>
      </c>
      <c r="BG27" s="4">
        <v>0</v>
      </c>
      <c r="BH27" s="4">
        <v>0</v>
      </c>
      <c r="BI27" s="4">
        <v>0</v>
      </c>
      <c r="BJ27" s="4">
        <v>0</v>
      </c>
      <c r="BK27" s="4">
        <v>0</v>
      </c>
      <c r="BL27" s="19">
        <v>4613059.18</v>
      </c>
      <c r="BM27" s="19">
        <v>148.21842882987349</v>
      </c>
    </row>
    <row r="28" spans="1:65" ht="20" customHeight="1" x14ac:dyDescent="0.15">
      <c r="A28" s="78">
        <v>42525</v>
      </c>
      <c r="B28" s="43">
        <v>22</v>
      </c>
      <c r="C28" s="4">
        <f>Kol!D28+Siliguri!D28+Guwahati!D28+Jalpiguri!D28</f>
        <v>5104814.3599999994</v>
      </c>
      <c r="D28" s="4">
        <f>Kol!E28+Siliguri!E28+Guwahati!E28+Jalpiguri!E28</f>
        <v>1614034.4</v>
      </c>
      <c r="E28" s="4">
        <f>Kol!F28+Siliguri!F28+Guwahati!F28+Jalpiguri!F28</f>
        <v>230712.7</v>
      </c>
      <c r="F28" s="4">
        <f>Kol!G28+Siliguri!G28+Guwahati!G28+Jalpiguri!G28</f>
        <v>14514.4</v>
      </c>
      <c r="G28" s="4">
        <f>Kol!H28+Siliguri!H28+Guwahati!H28+Jalpiguri!H28</f>
        <v>0</v>
      </c>
      <c r="H28" s="4">
        <f>Kol!I28+Siliguri!I28+Guwahati!I28+Jalpiguri!I28</f>
        <v>0</v>
      </c>
      <c r="I28" s="4">
        <f>Kol!J28+Siliguri!J28+Guwahati!J28+Jalpiguri!J28</f>
        <v>0</v>
      </c>
      <c r="J28" s="4">
        <f>Kol!K28+Siliguri!K28+Guwahati!K28+Jalpiguri!K28</f>
        <v>2974</v>
      </c>
      <c r="K28" s="4">
        <f>Kol!L28+Siliguri!L28+Guwahati!L28+Jalpiguri!L28</f>
        <v>0</v>
      </c>
      <c r="L28" s="19">
        <f t="shared" si="8"/>
        <v>6967049.8600000003</v>
      </c>
      <c r="M28" s="4">
        <f>Kol!N28+Siliguri!N28+Guwahati!N28+Jalpiguri!N28</f>
        <v>3843602.56</v>
      </c>
      <c r="N28" s="4">
        <f>(Kol!N28*Kol!O28+Siliguri!N28*Siliguri!O28+Guwahati!N28*Guwahati!O28+Jalpiguri!N28*Jalpiguri!O28)/M28</f>
        <v>145.79558467480592</v>
      </c>
      <c r="O28" s="4">
        <f>Kol!P28+Siliguri!P28+Guwahati!P28+Jalpiguri!P28</f>
        <v>1328477.2000000002</v>
      </c>
      <c r="P28" s="4">
        <f>(Kol!P28*Kol!Q28+Siliguri!P28*Siliguri!Q28+Guwahati!P28*Guwahati!Q28+Jalpiguri!P28*Jalpiguri!Q28)/O28</f>
        <v>143.99605880081953</v>
      </c>
      <c r="Q28" s="4">
        <f>Kol!R28+Siliguri!R28+Guwahati!R28+Jalpiguri!R28</f>
        <v>219275.5</v>
      </c>
      <c r="R28" s="4">
        <f>(Kol!R28*Kol!S28+Siliguri!R28*Siliguri!S28+Guwahati!R28*Guwahati!S28+Jalpiguri!R28*Jalpiguri!S28)/Q28</f>
        <v>231.10543981494513</v>
      </c>
      <c r="S28" s="4">
        <f>Kol!T28+Siliguri!T28+Guwahati!T28+Jalpiguri!T28</f>
        <v>12143</v>
      </c>
      <c r="T28" s="4">
        <f>(Kol!T28*Kol!U28+Siliguri!T28*Siliguri!U28+Guwahati!T28*Guwahati!U28+Jalpiguri!T28*Jalpiguri!U28)/S28</f>
        <v>123.94708000000001</v>
      </c>
      <c r="U28" s="4">
        <f>Kol!V28+Siliguri!V28+Guwahati!V28+Jalpiguri!V28</f>
        <v>0</v>
      </c>
      <c r="V28" s="4">
        <v>0</v>
      </c>
      <c r="W28" s="4">
        <f>Kol!X28+Siliguri!X28+Guwahati!X28+Jalpiguri!X28</f>
        <v>0</v>
      </c>
      <c r="X28" s="4">
        <v>0</v>
      </c>
      <c r="Y28" s="4">
        <f>Kol!Z28+Siliguri!Z28+Guwahati!Z28+Jalpiguri!Z28</f>
        <v>0</v>
      </c>
      <c r="Z28" s="4">
        <v>0</v>
      </c>
      <c r="AA28" s="4">
        <f>Kol!AB28+Siliguri!AB28+Guwahati!AB28+Jalpiguri!AB28</f>
        <v>2492</v>
      </c>
      <c r="AB28" s="4">
        <f>(Kol!AB28*Kol!AC28+Siliguri!AB28*Siliguri!AC28+Guwahati!AB28*Guwahati!AC28+Jalpiguri!AB28*Jalpiguri!AC28)/AA28</f>
        <v>43.597912999999998</v>
      </c>
      <c r="AC28" s="4">
        <f>Kol!AD28+Siliguri!AD28+Guwahati!AD28+Jalpiguri!AD28</f>
        <v>0</v>
      </c>
      <c r="AD28" s="4">
        <v>0</v>
      </c>
      <c r="AE28" s="19">
        <f t="shared" si="9"/>
        <v>5405990.2599999998</v>
      </c>
      <c r="AF28" s="19">
        <f t="shared" si="10"/>
        <v>148.71748210647107</v>
      </c>
      <c r="AH28" s="78">
        <v>42161</v>
      </c>
      <c r="AI28" s="43">
        <v>22</v>
      </c>
      <c r="AJ28" s="4">
        <v>5380669.6300000008</v>
      </c>
      <c r="AK28" s="4">
        <v>1762553.1</v>
      </c>
      <c r="AL28" s="4">
        <v>361325.29</v>
      </c>
      <c r="AM28" s="4">
        <v>24347.3</v>
      </c>
      <c r="AN28" s="4">
        <v>0</v>
      </c>
      <c r="AO28" s="4">
        <v>0</v>
      </c>
      <c r="AP28" s="4">
        <v>0</v>
      </c>
      <c r="AQ28" s="4">
        <v>0</v>
      </c>
      <c r="AR28" s="4">
        <v>0</v>
      </c>
      <c r="AS28" s="19">
        <v>7528895.3200000003</v>
      </c>
      <c r="AT28" s="4">
        <v>3748168.13</v>
      </c>
      <c r="AU28" s="4">
        <v>142.89329994224963</v>
      </c>
      <c r="AV28" s="4">
        <v>1157073.8999999999</v>
      </c>
      <c r="AW28" s="4">
        <v>147.74889277099174</v>
      </c>
      <c r="AX28" s="4">
        <v>316941.19</v>
      </c>
      <c r="AY28" s="4">
        <v>188.53925302781539</v>
      </c>
      <c r="AZ28" s="4">
        <v>21733.8</v>
      </c>
      <c r="BA28" s="4">
        <v>108.97118</v>
      </c>
      <c r="BB28" s="4">
        <v>0</v>
      </c>
      <c r="BC28" s="4">
        <v>0</v>
      </c>
      <c r="BD28" s="4">
        <v>0</v>
      </c>
      <c r="BE28" s="4">
        <v>0</v>
      </c>
      <c r="BF28" s="4">
        <v>0</v>
      </c>
      <c r="BG28" s="4">
        <v>0</v>
      </c>
      <c r="BH28" s="4">
        <v>0</v>
      </c>
      <c r="BI28" s="4">
        <v>0</v>
      </c>
      <c r="BJ28" s="4">
        <v>0</v>
      </c>
      <c r="BK28" s="4">
        <v>0</v>
      </c>
      <c r="BL28" s="19">
        <v>5243917.0199999996</v>
      </c>
      <c r="BM28" s="19">
        <v>146.58292847309681</v>
      </c>
    </row>
    <row r="29" spans="1:65" ht="20" customHeight="1" x14ac:dyDescent="0.15">
      <c r="A29" s="78">
        <v>42532</v>
      </c>
      <c r="B29" s="11">
        <v>23</v>
      </c>
      <c r="C29" s="4">
        <f>Kol!D29+Siliguri!D29+Guwahati!D29+Jalpiguri!D29</f>
        <v>5903584.9699999997</v>
      </c>
      <c r="D29" s="4">
        <f>Kol!E29+Siliguri!E29+Guwahati!E29+Jalpiguri!E29</f>
        <v>2003589.7</v>
      </c>
      <c r="E29" s="4">
        <f>Kol!F29+Siliguri!F29+Guwahati!F29+Jalpiguri!F29</f>
        <v>374265.25</v>
      </c>
      <c r="F29" s="4">
        <f>Kol!G29+Siliguri!G29+Guwahati!G29+Jalpiguri!G29</f>
        <v>18122.8</v>
      </c>
      <c r="G29" s="4">
        <f>Kol!H29+Siliguri!H29+Guwahati!H29+Jalpiguri!H29</f>
        <v>0</v>
      </c>
      <c r="H29" s="4">
        <f>Kol!I29+Siliguri!I29+Guwahati!I29+Jalpiguri!I29</f>
        <v>0</v>
      </c>
      <c r="I29" s="4">
        <f>Kol!J29+Siliguri!J29+Guwahati!J29+Jalpiguri!J29</f>
        <v>0</v>
      </c>
      <c r="J29" s="4">
        <f>Kol!K29+Siliguri!K29+Guwahati!K29+Jalpiguri!K29</f>
        <v>2988</v>
      </c>
      <c r="K29" s="4">
        <f>Kol!L29+Siliguri!L29+Guwahati!L29+Jalpiguri!L29</f>
        <v>0</v>
      </c>
      <c r="L29" s="19">
        <f t="shared" si="8"/>
        <v>8302550.7199999997</v>
      </c>
      <c r="M29" s="4">
        <f>Kol!N29+Siliguri!N29+Guwahati!N29+Jalpiguri!N29</f>
        <v>4513069.5199999996</v>
      </c>
      <c r="N29" s="4">
        <f>(Kol!N29*Kol!O29+Siliguri!N29*Siliguri!O29+Guwahati!N29*Guwahati!O29+Jalpiguri!N29*Jalpiguri!O29)/M29</f>
        <v>148.63242020264886</v>
      </c>
      <c r="O29" s="4">
        <f>Kol!P29+Siliguri!P29+Guwahati!P29+Jalpiguri!P29</f>
        <v>1496998.2</v>
      </c>
      <c r="P29" s="4">
        <f>(Kol!P29*Kol!Q29+Siliguri!P29*Siliguri!Q29+Guwahati!P29*Guwahati!Q29+Jalpiguri!P29*Jalpiguri!Q29)/O29</f>
        <v>150.03103838395876</v>
      </c>
      <c r="Q29" s="4">
        <f>Kol!R29+Siliguri!R29+Guwahati!R29+Jalpiguri!R29</f>
        <v>339891.55</v>
      </c>
      <c r="R29" s="4">
        <f>(Kol!R29*Kol!S29+Siliguri!R29*Siliguri!S29+Guwahati!R29*Guwahati!S29+Jalpiguri!R29*Jalpiguri!S29)/Q29</f>
        <v>236.94008407166743</v>
      </c>
      <c r="S29" s="4">
        <f>Kol!T29+Siliguri!T29+Guwahati!T29+Jalpiguri!T29</f>
        <v>14241.2</v>
      </c>
      <c r="T29" s="4">
        <f>(Kol!T29*Kol!U29+Siliguri!T29*Siliguri!U29+Guwahati!T29*Guwahati!U29+Jalpiguri!T29*Jalpiguri!U29)/S29</f>
        <v>126.49845500000001</v>
      </c>
      <c r="U29" s="4">
        <f>Kol!V29+Siliguri!V29+Guwahati!V29+Jalpiguri!V29</f>
        <v>0</v>
      </c>
      <c r="V29" s="4">
        <v>0</v>
      </c>
      <c r="W29" s="4">
        <f>Kol!X29+Siliguri!X29+Guwahati!X29+Jalpiguri!X29</f>
        <v>0</v>
      </c>
      <c r="X29" s="4">
        <v>0</v>
      </c>
      <c r="Y29" s="4">
        <f>Kol!Z29+Siliguri!Z29+Guwahati!Z29+Jalpiguri!Z29</f>
        <v>0</v>
      </c>
      <c r="Z29" s="4">
        <v>0</v>
      </c>
      <c r="AA29" s="4">
        <f>Kol!AB29+Siliguri!AB29+Guwahati!AB29+Jalpiguri!AB29</f>
        <v>0</v>
      </c>
      <c r="AB29" s="4">
        <v>0</v>
      </c>
      <c r="AC29" s="4">
        <f>Kol!AD29+Siliguri!AD29+Guwahati!AD29+Jalpiguri!AD29</f>
        <v>0</v>
      </c>
      <c r="AD29" s="4">
        <v>0</v>
      </c>
      <c r="AE29" s="19">
        <f t="shared" si="9"/>
        <v>6364200.4699999997</v>
      </c>
      <c r="AF29" s="19">
        <f t="shared" si="10"/>
        <v>153.62810561102881</v>
      </c>
      <c r="AH29" s="78">
        <v>42168</v>
      </c>
      <c r="AI29" s="41">
        <v>23</v>
      </c>
      <c r="AJ29" s="4">
        <v>6183106.8600000003</v>
      </c>
      <c r="AK29" s="4">
        <v>2107817.65</v>
      </c>
      <c r="AL29" s="4">
        <v>502196.7</v>
      </c>
      <c r="AM29" s="4">
        <v>27315.3</v>
      </c>
      <c r="AN29" s="4">
        <v>0</v>
      </c>
      <c r="AO29" s="4">
        <v>0</v>
      </c>
      <c r="AP29" s="4">
        <v>0</v>
      </c>
      <c r="AQ29" s="4">
        <v>0</v>
      </c>
      <c r="AR29" s="4">
        <v>0</v>
      </c>
      <c r="AS29" s="19">
        <v>8820436.5099999998</v>
      </c>
      <c r="AT29" s="4">
        <v>4307007.4399999995</v>
      </c>
      <c r="AU29" s="4">
        <v>142.12932313747206</v>
      </c>
      <c r="AV29" s="4">
        <v>1327534.3500000001</v>
      </c>
      <c r="AW29" s="4">
        <v>148.72754731847684</v>
      </c>
      <c r="AX29" s="4">
        <v>452664.2</v>
      </c>
      <c r="AY29" s="4">
        <v>208.68286186233394</v>
      </c>
      <c r="AZ29" s="4">
        <v>23408.15</v>
      </c>
      <c r="BA29" s="4">
        <v>109.61432000000001</v>
      </c>
      <c r="BB29" s="4">
        <v>0</v>
      </c>
      <c r="BC29" s="4">
        <v>0</v>
      </c>
      <c r="BD29" s="4">
        <v>0</v>
      </c>
      <c r="BE29" s="4">
        <v>0</v>
      </c>
      <c r="BF29" s="4">
        <v>0</v>
      </c>
      <c r="BG29" s="4">
        <v>0</v>
      </c>
      <c r="BH29" s="4">
        <v>0</v>
      </c>
      <c r="BI29" s="4">
        <v>0</v>
      </c>
      <c r="BJ29" s="4">
        <v>0</v>
      </c>
      <c r="BK29" s="4">
        <v>0</v>
      </c>
      <c r="BL29" s="19">
        <v>6110614.1399999997</v>
      </c>
      <c r="BM29" s="19">
        <v>148.36841084112643</v>
      </c>
    </row>
    <row r="30" spans="1:65" ht="20" customHeight="1" x14ac:dyDescent="0.15">
      <c r="A30" s="78">
        <v>42539</v>
      </c>
      <c r="B30" s="11">
        <v>24</v>
      </c>
      <c r="C30" s="4">
        <f>Kol!D30+Siliguri!D30+Guwahati!D30+Jalpiguri!D30</f>
        <v>6207144.1400000006</v>
      </c>
      <c r="D30" s="4">
        <f>Kol!E30+Siliguri!E30+Guwahati!E30+Jalpiguri!E30</f>
        <v>2337490.7000000002</v>
      </c>
      <c r="E30" s="4">
        <f>Kol!F30+Siliguri!F30+Guwahati!F30+Jalpiguri!F30</f>
        <v>499565.45</v>
      </c>
      <c r="F30" s="4">
        <f>Kol!G30+Siliguri!G30+Guwahati!G30+Jalpiguri!G30</f>
        <v>18706.2</v>
      </c>
      <c r="G30" s="4">
        <f>Kol!H30+Siliguri!H30+Guwahati!H30+Jalpiguri!H30</f>
        <v>0</v>
      </c>
      <c r="H30" s="4">
        <f>Kol!I30+Siliguri!I30+Guwahati!I30+Jalpiguri!I30</f>
        <v>0</v>
      </c>
      <c r="I30" s="4">
        <f>Kol!J30+Siliguri!J30+Guwahati!J30+Jalpiguri!J30</f>
        <v>0</v>
      </c>
      <c r="J30" s="4">
        <f>Kol!K30+Siliguri!K30+Guwahati!K30+Jalpiguri!K30</f>
        <v>1994</v>
      </c>
      <c r="K30" s="4">
        <f>Kol!L30+Siliguri!L30+Guwahati!L30+Jalpiguri!L30</f>
        <v>0</v>
      </c>
      <c r="L30" s="19">
        <f t="shared" si="8"/>
        <v>9064900.4899999984</v>
      </c>
      <c r="M30" s="4">
        <f>Kol!N30+Siliguri!N30+Guwahati!N30+Jalpiguri!N30</f>
        <v>4804383.0500000007</v>
      </c>
      <c r="N30" s="4">
        <f>(Kol!N30*Kol!O30+Siliguri!N30*Siliguri!O30+Guwahati!N30*Guwahati!O30+Jalpiguri!N30*Jalpiguri!O30)/M30</f>
        <v>152.97688867071543</v>
      </c>
      <c r="O30" s="4">
        <f>Kol!P30+Siliguri!P30+Guwahati!P30+Jalpiguri!P30</f>
        <v>1937719.2000000002</v>
      </c>
      <c r="P30" s="4">
        <f>(Kol!P30*Kol!Q30+Siliguri!P30*Siliguri!Q30+Guwahati!P30*Guwahati!Q30+Jalpiguri!P30*Jalpiguri!Q30)/O30</f>
        <v>157.47146002310396</v>
      </c>
      <c r="Q30" s="4">
        <f>Kol!R30+Siliguri!R30+Guwahati!R30+Jalpiguri!R30</f>
        <v>468045.60000000003</v>
      </c>
      <c r="R30" s="4">
        <f>(Kol!R30*Kol!S30+Siliguri!R30*Siliguri!S30+Guwahati!R30*Guwahati!S30+Jalpiguri!R30*Jalpiguri!S30)/Q30</f>
        <v>244.11003977196239</v>
      </c>
      <c r="S30" s="4">
        <f>Kol!T30+Siliguri!T30+Guwahati!T30+Jalpiguri!T30</f>
        <v>15521.4</v>
      </c>
      <c r="T30" s="4">
        <f>(Kol!T30*Kol!U30+Siliguri!T30*Siliguri!U30+Guwahati!T30*Guwahati!U30+Jalpiguri!T30*Jalpiguri!U30)/S30</f>
        <v>130.89241899999999</v>
      </c>
      <c r="U30" s="4">
        <f>Kol!V30+Siliguri!V30+Guwahati!V30+Jalpiguri!V30</f>
        <v>0</v>
      </c>
      <c r="V30" s="4">
        <v>0</v>
      </c>
      <c r="W30" s="4">
        <f>Kol!X30+Siliguri!X30+Guwahati!X30+Jalpiguri!X30</f>
        <v>0</v>
      </c>
      <c r="X30" s="4">
        <v>0</v>
      </c>
      <c r="Y30" s="4">
        <f>Kol!Z30+Siliguri!Z30+Guwahati!Z30+Jalpiguri!Z30</f>
        <v>0</v>
      </c>
      <c r="Z30" s="4">
        <v>0</v>
      </c>
      <c r="AA30" s="4">
        <f>Kol!AB30+Siliguri!AB30+Guwahati!AB30+Jalpiguri!AB30</f>
        <v>0</v>
      </c>
      <c r="AB30" s="4">
        <v>0</v>
      </c>
      <c r="AC30" s="4">
        <v>0</v>
      </c>
      <c r="AD30" s="4">
        <v>0</v>
      </c>
      <c r="AE30" s="19">
        <f t="shared" si="9"/>
        <v>7225669.2500000009</v>
      </c>
      <c r="AF30" s="19">
        <f t="shared" si="10"/>
        <v>160.03795165873134</v>
      </c>
      <c r="AH30" s="78">
        <v>42175</v>
      </c>
      <c r="AI30" s="11">
        <v>24</v>
      </c>
      <c r="AJ30" s="4">
        <v>7203377.8999999994</v>
      </c>
      <c r="AK30" s="4">
        <v>2342336.41</v>
      </c>
      <c r="AL30" s="4">
        <v>471930.02</v>
      </c>
      <c r="AM30" s="4">
        <v>31831.3</v>
      </c>
      <c r="AN30" s="4">
        <v>0</v>
      </c>
      <c r="AO30" s="4">
        <v>0</v>
      </c>
      <c r="AP30" s="4">
        <v>0</v>
      </c>
      <c r="AQ30" s="4">
        <v>0</v>
      </c>
      <c r="AR30" s="4">
        <v>0</v>
      </c>
      <c r="AS30" s="19">
        <v>10049475.629999999</v>
      </c>
      <c r="AT30" s="4">
        <v>5020889.93</v>
      </c>
      <c r="AU30" s="4">
        <v>144.43919026785133</v>
      </c>
      <c r="AV30" s="4">
        <v>1636864.56</v>
      </c>
      <c r="AW30" s="4">
        <v>155.68431428352255</v>
      </c>
      <c r="AX30" s="4">
        <v>422212.62</v>
      </c>
      <c r="AY30" s="4">
        <v>229.67459828927647</v>
      </c>
      <c r="AZ30" s="4">
        <v>28649.05</v>
      </c>
      <c r="BA30" s="4">
        <v>117.452898</v>
      </c>
      <c r="BB30" s="4">
        <v>0</v>
      </c>
      <c r="BC30" s="4">
        <v>0</v>
      </c>
      <c r="BD30" s="4">
        <v>0</v>
      </c>
      <c r="BE30" s="4">
        <v>0</v>
      </c>
      <c r="BF30" s="4">
        <v>0</v>
      </c>
      <c r="BG30" s="4">
        <v>0</v>
      </c>
      <c r="BH30" s="4">
        <v>0</v>
      </c>
      <c r="BI30" s="4">
        <v>0</v>
      </c>
      <c r="BJ30" s="4">
        <v>0</v>
      </c>
      <c r="BK30" s="4">
        <v>0</v>
      </c>
      <c r="BL30" s="19">
        <v>7108616.1600000001</v>
      </c>
      <c r="BM30" s="19">
        <v>151.98230091951095</v>
      </c>
    </row>
    <row r="31" spans="1:65" ht="20" customHeight="1" x14ac:dyDescent="0.15">
      <c r="A31" s="78">
        <v>42546</v>
      </c>
      <c r="B31" s="11">
        <v>25</v>
      </c>
      <c r="C31" s="4">
        <f>Kol!D31+Siliguri!D31+Guwahati!D31+Jalpiguri!D31</f>
        <v>6853583.5600000005</v>
      </c>
      <c r="D31" s="4">
        <f>Kol!E31+Siliguri!E31+Guwahati!E31+Jalpiguri!E31</f>
        <v>2365264.7999999998</v>
      </c>
      <c r="E31" s="4">
        <f>Kol!F31+Siliguri!F31+Guwahati!F31+Jalpiguri!F31</f>
        <v>570734.35</v>
      </c>
      <c r="F31" s="4">
        <f>Kol!G31+Siliguri!G31+Guwahati!G31+Jalpiguri!G31</f>
        <v>21911.200000000001</v>
      </c>
      <c r="G31" s="4">
        <f>Kol!H31+Siliguri!H31+Guwahati!H31+Jalpiguri!H31</f>
        <v>0</v>
      </c>
      <c r="H31" s="4">
        <f>Kol!I31+Siliguri!I31+Guwahati!I31+Jalpiguri!I31</f>
        <v>43272.1</v>
      </c>
      <c r="I31" s="4">
        <f>Kol!J31+Siliguri!J31+Guwahati!J31+Jalpiguri!J31</f>
        <v>0</v>
      </c>
      <c r="J31" s="4">
        <f>Kol!K31+Siliguri!K31+Guwahati!K31+Jalpiguri!K31</f>
        <v>2972</v>
      </c>
      <c r="K31" s="4">
        <f>Kol!L31+Siliguri!L31+Guwahati!L31+Jalpiguri!L31</f>
        <v>0</v>
      </c>
      <c r="L31" s="19">
        <f t="shared" ref="L31:L36" si="11">SUM(C31:K31)</f>
        <v>9857738.0099999979</v>
      </c>
      <c r="M31" s="4">
        <f>Kol!N31+Siliguri!N31+Guwahati!N31+Jalpiguri!N31</f>
        <v>3802257.77</v>
      </c>
      <c r="N31" s="4">
        <f>(Kol!N31*Kol!O31+Siliguri!N31*Siliguri!O31+Guwahati!N31*Guwahati!O31+Jalpiguri!N31*Jalpiguri!O31)/M31</f>
        <v>148.74400653625241</v>
      </c>
      <c r="O31" s="4">
        <f>Kol!P31+Siliguri!P31+Guwahati!P31+Jalpiguri!P31</f>
        <v>1716974.9</v>
      </c>
      <c r="P31" s="4">
        <f>(Kol!P31*Kol!Q31+Siliguri!P31*Siliguri!Q31+Guwahati!P31*Guwahati!Q31+Jalpiguri!P31*Jalpiguri!Q31)/O31</f>
        <v>165.95121844604148</v>
      </c>
      <c r="Q31" s="4">
        <f>Kol!R31+Siliguri!R31+Guwahati!R31+Jalpiguri!R31</f>
        <v>508646.95</v>
      </c>
      <c r="R31" s="4">
        <f>(Kol!R31*Kol!S31+Siliguri!R31*Siliguri!S31+Guwahati!R31*Guwahati!S31+Jalpiguri!R31*Jalpiguri!S31)/Q31</f>
        <v>250.53349262149777</v>
      </c>
      <c r="S31" s="4">
        <f>Kol!T31+Siliguri!T31+Guwahati!T31+Jalpiguri!T31</f>
        <v>21911.200000000001</v>
      </c>
      <c r="T31" s="4">
        <f>(Kol!T31*Kol!U31+Siliguri!T31*Siliguri!U31+Guwahati!T31*Guwahati!U31+Jalpiguri!T31*Jalpiguri!U31)/S31</f>
        <v>134.32023799999999</v>
      </c>
      <c r="U31" s="4">
        <f>Kol!V31+Siliguri!V31+Guwahati!V31+Jalpiguri!V31</f>
        <v>0</v>
      </c>
      <c r="V31" s="4">
        <v>0</v>
      </c>
      <c r="W31" s="4">
        <f>Kol!X31+Siliguri!X31+Guwahati!X31+Jalpiguri!X31</f>
        <v>21505.5</v>
      </c>
      <c r="X31" s="4">
        <f>(Kol!X31*Kol!Y31+Siliguri!X31*Siliguri!Y31+Guwahati!X31*Guwahati!Y31+Jalpiguri!X31*Jalpiguri!Y31)/W31</f>
        <v>404.334202</v>
      </c>
      <c r="Y31" s="4">
        <f>Kol!Z31+Siliguri!Z31+Guwahati!Z31+Jalpiguri!Z31</f>
        <v>0</v>
      </c>
      <c r="Z31" s="4">
        <v>0</v>
      </c>
      <c r="AA31" s="4">
        <f>Kol!AB31+Siliguri!AB31+Guwahati!AB31+Jalpiguri!AB31</f>
        <v>0</v>
      </c>
      <c r="AB31" s="4">
        <v>0</v>
      </c>
      <c r="AC31" s="4">
        <v>0</v>
      </c>
      <c r="AD31" s="4">
        <v>0</v>
      </c>
      <c r="AE31" s="19">
        <f t="shared" ref="AE31:AE36" si="12">M31+O31+Q31+S31+U31+W31+Y31+AA31+AC31</f>
        <v>6071296.3200000003</v>
      </c>
      <c r="AF31" s="19">
        <f t="shared" ref="AF31:AF36" si="13">(M31*N31+O31*P31+Q31*R31+S31*T31+U31*V31+W31*X31+AA31*AB31+AC31*AD31)/AE31</f>
        <v>162.9913453086763</v>
      </c>
      <c r="AH31" s="78">
        <v>42182</v>
      </c>
      <c r="AI31" s="11">
        <v>25</v>
      </c>
      <c r="AJ31" s="4">
        <v>7521096.2700000005</v>
      </c>
      <c r="AK31" s="4">
        <v>2620688.5499999998</v>
      </c>
      <c r="AL31" s="4">
        <v>591896.16999999993</v>
      </c>
      <c r="AM31" s="4">
        <v>49993.05</v>
      </c>
      <c r="AN31" s="4">
        <v>0</v>
      </c>
      <c r="AO31" s="4">
        <v>0</v>
      </c>
      <c r="AP31" s="4">
        <v>0</v>
      </c>
      <c r="AQ31" s="4">
        <v>1556.3</v>
      </c>
      <c r="AR31" s="4">
        <v>0</v>
      </c>
      <c r="AS31" s="19">
        <v>10785230.340000002</v>
      </c>
      <c r="AT31" s="4">
        <v>5110395.67</v>
      </c>
      <c r="AU31" s="4">
        <v>143.98083808554549</v>
      </c>
      <c r="AV31" s="4">
        <v>1871892.7</v>
      </c>
      <c r="AW31" s="4">
        <v>158.17785552168684</v>
      </c>
      <c r="AX31" s="4">
        <v>513782.26999999996</v>
      </c>
      <c r="AY31" s="4">
        <v>242.8598553740805</v>
      </c>
      <c r="AZ31" s="4">
        <v>32275.15</v>
      </c>
      <c r="BA31" s="4">
        <v>118.552274</v>
      </c>
      <c r="BB31" s="4">
        <v>0</v>
      </c>
      <c r="BC31" s="4">
        <v>0</v>
      </c>
      <c r="BD31" s="4">
        <v>0</v>
      </c>
      <c r="BE31" s="4">
        <v>0</v>
      </c>
      <c r="BF31" s="4">
        <v>0</v>
      </c>
      <c r="BG31" s="4">
        <v>0</v>
      </c>
      <c r="BH31" s="4">
        <v>1556.3</v>
      </c>
      <c r="BI31" s="4">
        <v>96.692154000000002</v>
      </c>
      <c r="BJ31" s="4">
        <v>0</v>
      </c>
      <c r="BK31" s="4">
        <v>0</v>
      </c>
      <c r="BL31" s="19">
        <v>7529902.0899999999</v>
      </c>
      <c r="BM31" s="19">
        <v>154.13811134687293</v>
      </c>
    </row>
    <row r="32" spans="1:65" ht="20" customHeight="1" x14ac:dyDescent="0.15">
      <c r="A32" s="78">
        <v>42553</v>
      </c>
      <c r="B32" s="11">
        <v>26</v>
      </c>
      <c r="C32" s="4">
        <f>Kol!D32+Siliguri!D32+Guwahati!D32+Jalpiguri!D32</f>
        <v>7606581.4000000004</v>
      </c>
      <c r="D32" s="4">
        <f>Kol!E32+Siliguri!E32+Guwahati!E32+Jalpiguri!E32</f>
        <v>2788114.5999999996</v>
      </c>
      <c r="E32" s="4">
        <f>Kol!F32+Siliguri!F32+Guwahati!F32+Jalpiguri!F32</f>
        <v>557951.31999999995</v>
      </c>
      <c r="F32" s="4">
        <f>Kol!G32+Siliguri!G32+Guwahati!G32+Jalpiguri!G32</f>
        <v>22724.799999999999</v>
      </c>
      <c r="G32" s="4">
        <f>Kol!H32+Siliguri!H32+Guwahati!H32+Jalpiguri!H32</f>
        <v>0</v>
      </c>
      <c r="H32" s="4">
        <f>Kol!I32+Siliguri!I32+Guwahati!I32+Jalpiguri!I32</f>
        <v>51552.5</v>
      </c>
      <c r="I32" s="4">
        <f>Kol!J32+Siliguri!J32+Guwahati!J32+Jalpiguri!J32</f>
        <v>0</v>
      </c>
      <c r="J32" s="4">
        <f>Kol!K32+Siliguri!K32+Guwahati!K32+Jalpiguri!K32</f>
        <v>498</v>
      </c>
      <c r="K32" s="4">
        <f>Kol!L32+Siliguri!L32+Guwahati!L32+Jalpiguri!L32</f>
        <v>0</v>
      </c>
      <c r="L32" s="19">
        <f t="shared" si="11"/>
        <v>11027422.620000001</v>
      </c>
      <c r="M32" s="4">
        <f>Kol!N32+Siliguri!N32+Guwahati!N32+Jalpiguri!N32</f>
        <v>3997210.42</v>
      </c>
      <c r="N32" s="4">
        <f>(Kol!N32*Kol!O32+Siliguri!N32*Siliguri!O32+Guwahati!N32*Guwahati!O32+Jalpiguri!N32*Jalpiguri!O32)/M32</f>
        <v>150.02943032940496</v>
      </c>
      <c r="O32" s="4">
        <f>Kol!P32+Siliguri!P32+Guwahati!P32+Jalpiguri!P32</f>
        <v>2003958.6</v>
      </c>
      <c r="P32" s="4">
        <f>(Kol!P32*Kol!Q32+Siliguri!P32*Siliguri!Q32+Guwahati!P32*Guwahati!Q32+Jalpiguri!P32*Jalpiguri!Q32)/O32</f>
        <v>166.75250631596447</v>
      </c>
      <c r="Q32" s="4">
        <f>Kol!R32+Siliguri!R32+Guwahati!R32+Jalpiguri!R32</f>
        <v>482955.62</v>
      </c>
      <c r="R32" s="4">
        <f>(Kol!R32*Kol!S32+Siliguri!R32*Siliguri!S32+Guwahati!R32*Guwahati!S32+Jalpiguri!R32*Jalpiguri!S32)/Q32</f>
        <v>243.55062088641148</v>
      </c>
      <c r="S32" s="4">
        <f>Kol!T32+Siliguri!T32+Guwahati!T32+Jalpiguri!T32</f>
        <v>21215</v>
      </c>
      <c r="T32" s="4">
        <f>(Kol!T32*Kol!U32+Siliguri!T32*Siliguri!U32+Guwahati!T32*Guwahati!U32+Jalpiguri!T32*Jalpiguri!U32)/S32</f>
        <v>134.70542499999999</v>
      </c>
      <c r="U32" s="4">
        <f>Kol!V32+Siliguri!V32+Guwahati!V32+Jalpiguri!V32</f>
        <v>0</v>
      </c>
      <c r="V32" s="4">
        <v>0</v>
      </c>
      <c r="W32" s="4">
        <f>Kol!X32+Siliguri!X32+Guwahati!X32+Jalpiguri!X32</f>
        <v>35085.1</v>
      </c>
      <c r="X32" s="4">
        <f>(Kol!X32*Kol!Y32+Siliguri!X32*Siliguri!Y32+Guwahati!X32*Guwahati!Y32+Jalpiguri!X32*Jalpiguri!Y32)/W32</f>
        <v>430.03896500000002</v>
      </c>
      <c r="Y32" s="4">
        <f>Kol!Z32+Siliguri!Z32+Guwahati!Z32+Jalpiguri!Z32</f>
        <v>0</v>
      </c>
      <c r="Z32" s="4">
        <v>0</v>
      </c>
      <c r="AA32" s="4">
        <f>Kol!AB32+Siliguri!AB32+Guwahati!AB32+Jalpiguri!AB32</f>
        <v>0</v>
      </c>
      <c r="AB32" s="4">
        <v>0</v>
      </c>
      <c r="AC32" s="4">
        <v>0</v>
      </c>
      <c r="AD32" s="4">
        <v>0</v>
      </c>
      <c r="AE32" s="19">
        <f t="shared" si="12"/>
        <v>6540424.7399999993</v>
      </c>
      <c r="AF32" s="19">
        <f t="shared" si="13"/>
        <v>163.51142939941104</v>
      </c>
      <c r="AH32" s="78">
        <v>42189</v>
      </c>
      <c r="AI32" s="11">
        <v>26</v>
      </c>
      <c r="AJ32" s="4">
        <v>7614858.2599999998</v>
      </c>
      <c r="AK32" s="4">
        <v>2806568.1</v>
      </c>
      <c r="AL32" s="4">
        <v>479365.7</v>
      </c>
      <c r="AM32" s="4">
        <v>43467</v>
      </c>
      <c r="AN32" s="4">
        <v>0</v>
      </c>
      <c r="AO32" s="4">
        <v>0</v>
      </c>
      <c r="AP32" s="4">
        <v>0</v>
      </c>
      <c r="AQ32" s="4">
        <v>498</v>
      </c>
      <c r="AR32" s="4">
        <v>0</v>
      </c>
      <c r="AS32" s="19">
        <v>10944757.059999999</v>
      </c>
      <c r="AT32" s="4">
        <v>5377448.96</v>
      </c>
      <c r="AU32" s="4">
        <v>141.57856906741003</v>
      </c>
      <c r="AV32" s="4">
        <v>2137143.25</v>
      </c>
      <c r="AW32" s="4">
        <v>154.53408302866146</v>
      </c>
      <c r="AX32" s="4">
        <v>430870.60000000003</v>
      </c>
      <c r="AY32" s="4">
        <v>251.00741263297519</v>
      </c>
      <c r="AZ32" s="4">
        <v>38328.6</v>
      </c>
      <c r="BA32" s="4">
        <v>120.444383</v>
      </c>
      <c r="BB32" s="4">
        <v>0</v>
      </c>
      <c r="BC32" s="4">
        <v>0</v>
      </c>
      <c r="BD32" s="4">
        <v>0</v>
      </c>
      <c r="BE32" s="4">
        <v>0</v>
      </c>
      <c r="BF32" s="4">
        <v>0</v>
      </c>
      <c r="BG32" s="4">
        <v>0</v>
      </c>
      <c r="BH32" s="4">
        <v>498</v>
      </c>
      <c r="BI32" s="4">
        <v>43</v>
      </c>
      <c r="BJ32" s="4">
        <v>0</v>
      </c>
      <c r="BK32" s="4">
        <v>0</v>
      </c>
      <c r="BL32" s="19">
        <v>7984289.4099999992</v>
      </c>
      <c r="BM32" s="19">
        <v>150.84405545030805</v>
      </c>
    </row>
    <row r="33" spans="1:65" ht="20" customHeight="1" x14ac:dyDescent="0.15">
      <c r="A33" s="78">
        <v>42560</v>
      </c>
      <c r="B33" s="11">
        <v>27</v>
      </c>
      <c r="C33" s="4">
        <f>Kol!D33+Siliguri!D33+Guwahati!D33+Jalpiguri!D33</f>
        <v>7672914.3499999996</v>
      </c>
      <c r="D33" s="4">
        <f>Kol!E33+Siliguri!E33+Guwahati!E33+Jalpiguri!E33</f>
        <v>2687833.1</v>
      </c>
      <c r="E33" s="4">
        <f>Kol!F33+Siliguri!F33+Guwahati!F33+Jalpiguri!F33</f>
        <v>686787.3</v>
      </c>
      <c r="F33" s="4">
        <f>Kol!G33+Siliguri!G33+Guwahati!G33+Jalpiguri!G33</f>
        <v>30898.3</v>
      </c>
      <c r="G33" s="4">
        <f>Kol!H33+Siliguri!H33+Guwahati!H33+Jalpiguri!H33</f>
        <v>0</v>
      </c>
      <c r="H33" s="4">
        <f>Kol!I33+Siliguri!I33+Guwahati!I33+Jalpiguri!I33</f>
        <v>73168.210000000006</v>
      </c>
      <c r="I33" s="4">
        <f>Kol!J33+Siliguri!J33+Guwahati!J33+Jalpiguri!J33</f>
        <v>0</v>
      </c>
      <c r="J33" s="4">
        <f>Kol!K33+Siliguri!K33+Guwahati!K33+Jalpiguri!K33</f>
        <v>498</v>
      </c>
      <c r="K33" s="4">
        <f>Kol!L33+Siliguri!L33+Guwahati!L33+Jalpiguri!L33</f>
        <v>0</v>
      </c>
      <c r="L33" s="19">
        <f t="shared" si="11"/>
        <v>11152099.260000002</v>
      </c>
      <c r="M33" s="4">
        <f>Kol!N33+Siliguri!N33+Guwahati!N33+Jalpiguri!N33</f>
        <v>5881496.6600000001</v>
      </c>
      <c r="N33" s="4">
        <f>(Kol!N33*Kol!O33+Siliguri!N33*Siliguri!O33+Guwahati!N33*Guwahati!O33+Jalpiguri!N33*Jalpiguri!O33)/M33</f>
        <v>151.15134077068598</v>
      </c>
      <c r="O33" s="4">
        <f>Kol!P33+Siliguri!P33+Guwahati!P33+Jalpiguri!P33</f>
        <v>2063158</v>
      </c>
      <c r="P33" s="4">
        <f>(Kol!P33*Kol!Q33+Siliguri!P33*Siliguri!Q33+Guwahati!P33*Guwahati!Q33+Jalpiguri!P33*Jalpiguri!Q33)/O33</f>
        <v>159.54402803181475</v>
      </c>
      <c r="Q33" s="4">
        <f>Kol!R33+Siliguri!R33+Guwahati!R33+Jalpiguri!R33</f>
        <v>548774.9</v>
      </c>
      <c r="R33" s="4">
        <f>(Kol!R33*Kol!S33+Siliguri!R33*Siliguri!S33+Guwahati!R33*Guwahati!S33+Jalpiguri!R33*Jalpiguri!S33)/Q33</f>
        <v>238.92531769481403</v>
      </c>
      <c r="S33" s="4">
        <f>Kol!T33+Siliguri!T33+Guwahati!T33+Jalpiguri!T33</f>
        <v>29297.5</v>
      </c>
      <c r="T33" s="4">
        <f>Kol!U33+Siliguri!U33+Guwahati!U33+Jalpiguri!U33</f>
        <v>139.27289300000001</v>
      </c>
      <c r="U33" s="4">
        <f>Kol!V33+Siliguri!V33+Guwahati!V33+Jalpiguri!V33</f>
        <v>0</v>
      </c>
      <c r="V33" s="4">
        <v>0</v>
      </c>
      <c r="W33" s="4">
        <f>Kol!X33+Siliguri!X33+Guwahati!X33+Jalpiguri!X33</f>
        <v>49513.01</v>
      </c>
      <c r="X33" s="4">
        <f>(Kol!X33*Kol!Y33+Siliguri!X33*Siliguri!Y33+Guwahati!X33*Guwahati!Y33+Jalpiguri!X33*Jalpiguri!Y33)/W33</f>
        <v>499.98988500000002</v>
      </c>
      <c r="Y33" s="4">
        <f>Kol!Z33+Siliguri!Z33+Guwahati!Z33+Jalpiguri!Z33</f>
        <v>0</v>
      </c>
      <c r="Z33" s="4">
        <v>0</v>
      </c>
      <c r="AA33" s="4">
        <f>Kol!AB33+Siliguri!AB33+Guwahati!AB33+Jalpiguri!AB33</f>
        <v>498</v>
      </c>
      <c r="AB33" s="4">
        <f>(Kol!AB33*Kol!AC33+Siliguri!AB33*Siliguri!AC33+Guwahati!AB33*Guwahati!AC33+Jalpiguri!AB33*Jalpiguri!AC33)/AA33</f>
        <v>46</v>
      </c>
      <c r="AC33" s="4">
        <v>0</v>
      </c>
      <c r="AD33" s="4">
        <v>0</v>
      </c>
      <c r="AE33" s="19">
        <f t="shared" si="12"/>
        <v>8572738.0700000003</v>
      </c>
      <c r="AF33" s="19">
        <f t="shared" si="13"/>
        <v>160.75798764809173</v>
      </c>
      <c r="AH33" s="78">
        <v>42196</v>
      </c>
      <c r="AI33" s="11">
        <v>27</v>
      </c>
      <c r="AJ33" s="4">
        <v>7340692.8300000001</v>
      </c>
      <c r="AK33" s="4">
        <v>2652320.3499999996</v>
      </c>
      <c r="AL33" s="4">
        <v>347855.2</v>
      </c>
      <c r="AM33" s="4">
        <v>36766.65</v>
      </c>
      <c r="AN33" s="4">
        <v>0</v>
      </c>
      <c r="AO33" s="4">
        <v>0</v>
      </c>
      <c r="AP33" s="4">
        <v>0</v>
      </c>
      <c r="AQ33" s="4">
        <v>498</v>
      </c>
      <c r="AR33" s="4">
        <v>0</v>
      </c>
      <c r="AS33" s="19">
        <v>10378133.029999999</v>
      </c>
      <c r="AT33" s="4">
        <v>5221160.01</v>
      </c>
      <c r="AU33" s="4">
        <v>142.60077565517432</v>
      </c>
      <c r="AV33" s="4">
        <v>1947876</v>
      </c>
      <c r="AW33" s="4">
        <v>159.06833403412352</v>
      </c>
      <c r="AX33" s="4">
        <v>309332.09999999998</v>
      </c>
      <c r="AY33" s="4">
        <v>226.81283840458849</v>
      </c>
      <c r="AZ33" s="4">
        <v>31994.3</v>
      </c>
      <c r="BA33" s="4">
        <v>126.420545</v>
      </c>
      <c r="BB33" s="4">
        <v>0</v>
      </c>
      <c r="BC33" s="4">
        <v>0</v>
      </c>
      <c r="BD33" s="4">
        <v>0</v>
      </c>
      <c r="BE33" s="4">
        <v>0</v>
      </c>
      <c r="BF33" s="4">
        <v>0</v>
      </c>
      <c r="BG33" s="4">
        <v>0</v>
      </c>
      <c r="BH33" s="4">
        <v>498</v>
      </c>
      <c r="BI33" s="4">
        <v>59</v>
      </c>
      <c r="BJ33" s="4">
        <v>0</v>
      </c>
      <c r="BK33" s="4">
        <v>0</v>
      </c>
      <c r="BL33" s="19">
        <v>7510860.4099999992</v>
      </c>
      <c r="BM33" s="19">
        <v>150.26527006436211</v>
      </c>
    </row>
    <row r="34" spans="1:65" ht="20" customHeight="1" x14ac:dyDescent="0.15">
      <c r="A34" s="78">
        <v>42567</v>
      </c>
      <c r="B34" s="11">
        <v>28</v>
      </c>
      <c r="C34" s="4">
        <f>Kol!D34+Siliguri!D34+Guwahati!D34+Jalpiguri!D34</f>
        <v>8257143.790000001</v>
      </c>
      <c r="D34" s="4">
        <f>Kol!E34+Siliguri!E34+Guwahati!E34+Jalpiguri!E34</f>
        <v>2877577.4</v>
      </c>
      <c r="E34" s="4">
        <f>Kol!F34+Siliguri!F34+Guwahati!F34+Jalpiguri!F34</f>
        <v>638672.1</v>
      </c>
      <c r="F34" s="4">
        <f>Kol!G34+Siliguri!G34+Guwahati!G34+Jalpiguri!G34</f>
        <v>38030.300000000003</v>
      </c>
      <c r="G34" s="4">
        <f>Kol!H34+Siliguri!H34+Guwahati!H34+Jalpiguri!H34</f>
        <v>0</v>
      </c>
      <c r="H34" s="4">
        <f>Kol!I34+Siliguri!I34+Guwahati!I34+Jalpiguri!I34</f>
        <v>92128.9</v>
      </c>
      <c r="I34" s="4">
        <f>Kol!J34+Siliguri!J34+Guwahati!J34+Jalpiguri!J34</f>
        <v>0</v>
      </c>
      <c r="J34" s="4">
        <f>Kol!K34+Siliguri!K34+Guwahati!K34+Jalpiguri!K34</f>
        <v>0</v>
      </c>
      <c r="K34" s="4">
        <f>Kol!L34+Siliguri!L34+Guwahati!L34+Jalpiguri!L34</f>
        <v>0</v>
      </c>
      <c r="L34" s="19">
        <f t="shared" si="11"/>
        <v>11903552.490000002</v>
      </c>
      <c r="M34" s="4">
        <f>Kol!N34+Siliguri!N34+Guwahati!N34+Jalpiguri!N34</f>
        <v>6153994.4100000001</v>
      </c>
      <c r="N34" s="4">
        <f>(Kol!N34*Kol!O34+Siliguri!N34*Siliguri!O34+Guwahati!N34*Guwahati!O34+Jalpiguri!N34*Jalpiguri!O34)/M34</f>
        <v>153.71257079873831</v>
      </c>
      <c r="O34" s="4">
        <f>Kol!P34+Siliguri!P34+Guwahati!P34+Jalpiguri!P34</f>
        <v>2249639.4</v>
      </c>
      <c r="P34" s="4">
        <f>(Kol!P34*Kol!Q34+Siliguri!P34*Siliguri!Q34+Guwahati!P34*Guwahati!Q34+Jalpiguri!P34*Jalpiguri!Q34)/O34</f>
        <v>161.29546771151456</v>
      </c>
      <c r="Q34" s="4">
        <f>Kol!R34+Siliguri!R34+Guwahati!R34+Jalpiguri!R34</f>
        <v>492813.39999999997</v>
      </c>
      <c r="R34" s="4">
        <f>(Kol!R34*Kol!S34+Siliguri!R34*Siliguri!S34+Guwahati!R34*Guwahati!S34+Jalpiguri!R34*Jalpiguri!S34)/Q34</f>
        <v>239.31019161444718</v>
      </c>
      <c r="S34" s="4">
        <f>Kol!T34+Siliguri!T34+Guwahati!T34+Jalpiguri!T34</f>
        <v>33451.1</v>
      </c>
      <c r="T34" s="4">
        <f>Kol!U34+Siliguri!U34+Guwahati!U34+Jalpiguri!U34</f>
        <v>138.69150999999999</v>
      </c>
      <c r="U34" s="4">
        <f>Kol!V34+Siliguri!V34+Guwahati!V34+Jalpiguri!V34</f>
        <v>0</v>
      </c>
      <c r="V34" s="4">
        <v>0</v>
      </c>
      <c r="W34" s="4">
        <f>Kol!X34+Siliguri!X34+Guwahati!X34+Jalpiguri!X34</f>
        <v>50588.5</v>
      </c>
      <c r="X34" s="4">
        <f>(Kol!X34*Kol!Y34+Siliguri!X34*Siliguri!Y34+Guwahati!X34*Guwahati!Y34+Jalpiguri!X34*Jalpiguri!Y34)/W34</f>
        <v>491.50394999999997</v>
      </c>
      <c r="Y34" s="4">
        <f>Kol!Z34+Siliguri!Z34+Guwahati!Z34+Jalpiguri!Z34</f>
        <v>0</v>
      </c>
      <c r="Z34" s="4">
        <v>0</v>
      </c>
      <c r="AA34" s="4">
        <f>Kol!AB34+Siliguri!AB34+Guwahati!AB34+Jalpiguri!AB34</f>
        <v>0</v>
      </c>
      <c r="AB34" s="4">
        <v>0</v>
      </c>
      <c r="AC34" s="4">
        <v>0</v>
      </c>
      <c r="AD34" s="4">
        <v>0</v>
      </c>
      <c r="AE34" s="19">
        <f t="shared" si="12"/>
        <v>8980486.8100000005</v>
      </c>
      <c r="AF34" s="19">
        <f t="shared" si="13"/>
        <v>162.15624740462357</v>
      </c>
      <c r="AH34" s="78">
        <v>42203</v>
      </c>
      <c r="AI34" s="11">
        <v>28</v>
      </c>
      <c r="AJ34" s="4">
        <v>7704265.7400000002</v>
      </c>
      <c r="AK34" s="4">
        <v>2899017.5500000003</v>
      </c>
      <c r="AL34" s="4">
        <v>485216.2</v>
      </c>
      <c r="AM34" s="4">
        <v>48484.4</v>
      </c>
      <c r="AN34" s="4">
        <v>0</v>
      </c>
      <c r="AO34" s="4">
        <v>0</v>
      </c>
      <c r="AP34" s="4">
        <v>0</v>
      </c>
      <c r="AQ34" s="4">
        <v>498</v>
      </c>
      <c r="AR34" s="4">
        <v>0</v>
      </c>
      <c r="AS34" s="19">
        <v>11137481.890000001</v>
      </c>
      <c r="AT34" s="4">
        <v>5534745.8399999999</v>
      </c>
      <c r="AU34" s="4">
        <v>144.32189877599373</v>
      </c>
      <c r="AV34" s="4">
        <v>2116676.6</v>
      </c>
      <c r="AW34" s="4">
        <v>160.35377833505842</v>
      </c>
      <c r="AX34" s="4">
        <v>440357.1</v>
      </c>
      <c r="AY34" s="4">
        <v>242.46685817062263</v>
      </c>
      <c r="AZ34" s="4">
        <v>35542.1</v>
      </c>
      <c r="BA34" s="4">
        <v>115.406413</v>
      </c>
      <c r="BB34" s="4">
        <v>0</v>
      </c>
      <c r="BC34" s="4">
        <v>0</v>
      </c>
      <c r="BD34" s="4">
        <v>0</v>
      </c>
      <c r="BE34" s="4">
        <v>0</v>
      </c>
      <c r="BF34" s="4">
        <v>0</v>
      </c>
      <c r="BG34" s="4">
        <v>0</v>
      </c>
      <c r="BH34" s="4">
        <v>498</v>
      </c>
      <c r="BI34" s="4">
        <v>55</v>
      </c>
      <c r="BJ34" s="4">
        <v>0</v>
      </c>
      <c r="BK34" s="4">
        <v>0</v>
      </c>
      <c r="BL34" s="19">
        <v>8127819.6399999987</v>
      </c>
      <c r="BM34" s="19">
        <v>153.68245769493373</v>
      </c>
    </row>
    <row r="35" spans="1:65" ht="20" customHeight="1" x14ac:dyDescent="0.15">
      <c r="A35" s="78">
        <v>42574</v>
      </c>
      <c r="B35" s="11">
        <v>29</v>
      </c>
      <c r="C35" s="4">
        <f>Kol!D35+Siliguri!D35+Guwahati!D35+Jalpiguri!D35</f>
        <v>9326828.9499999993</v>
      </c>
      <c r="D35" s="4">
        <f>Kol!E35+Siliguri!E35+Guwahati!E35+Jalpiguri!E35</f>
        <v>3276136.5</v>
      </c>
      <c r="E35" s="4">
        <f>Kol!F35+Siliguri!F35+Guwahati!F35+Jalpiguri!F35</f>
        <v>699585.3</v>
      </c>
      <c r="F35" s="4">
        <f>Kol!G35+Siliguri!G35+Guwahati!G35+Jalpiguri!G35</f>
        <v>35296.800000000003</v>
      </c>
      <c r="G35" s="4">
        <f>Kol!H35+Siliguri!H35+Guwahati!H35+Jalpiguri!H35</f>
        <v>0</v>
      </c>
      <c r="H35" s="4">
        <f>Kol!I35+Siliguri!I35+Guwahati!I35+Jalpiguri!I35</f>
        <v>119288.3</v>
      </c>
      <c r="I35" s="4">
        <f>Kol!J35+Siliguri!J35+Guwahati!J35+Jalpiguri!J35</f>
        <v>0</v>
      </c>
      <c r="J35" s="4">
        <f>Kol!K35+Siliguri!K35+Guwahati!K35+Jalpiguri!K35</f>
        <v>498</v>
      </c>
      <c r="K35" s="4">
        <f>Kol!L35+Siliguri!L35+Guwahati!L35+Jalpiguri!L35</f>
        <v>0</v>
      </c>
      <c r="L35" s="19">
        <f t="shared" si="11"/>
        <v>13457633.850000001</v>
      </c>
      <c r="M35" s="4">
        <f>Kol!N35+Siliguri!N35+Guwahati!N35+Jalpiguri!N35</f>
        <v>6788890.9700000007</v>
      </c>
      <c r="N35" s="4">
        <f>(Kol!N35*Kol!O35+Siliguri!N35*Siliguri!O35+Guwahati!N35*Guwahati!O35+Jalpiguri!N35*Jalpiguri!O35)/M35</f>
        <v>149.38868885478058</v>
      </c>
      <c r="O35" s="4">
        <f>Kol!P35+Siliguri!P35+Guwahati!P35+Jalpiguri!P35</f>
        <v>2425979.1</v>
      </c>
      <c r="P35" s="4">
        <f>(Kol!P35*Kol!Q35+Siliguri!P35*Siliguri!Q35+Guwahati!P35*Guwahati!Q35+Jalpiguri!P35*Jalpiguri!Q35)/O35</f>
        <v>152.88365908530849</v>
      </c>
      <c r="Q35" s="4">
        <f>Kol!R35+Siliguri!R35+Guwahati!R35+Jalpiguri!R35</f>
        <v>531607.4</v>
      </c>
      <c r="R35" s="4">
        <f>(Kol!R35*Kol!S35+Siliguri!R35*Siliguri!S35+Guwahati!R35*Guwahati!S35+Jalpiguri!R35*Jalpiguri!S35)/Q35</f>
        <v>238.18414942316826</v>
      </c>
      <c r="S35" s="4">
        <f>Kol!T35+Siliguri!T35+Guwahati!T35+Jalpiguri!T35</f>
        <v>30276.799999999999</v>
      </c>
      <c r="T35" s="4">
        <f>Kol!U35+Siliguri!U35+Guwahati!U35+Jalpiguri!U35</f>
        <v>136.081256</v>
      </c>
      <c r="U35" s="4">
        <f>Kol!V35+Siliguri!V35+Guwahati!V35+Jalpiguri!V35</f>
        <v>0</v>
      </c>
      <c r="V35" s="4">
        <v>0</v>
      </c>
      <c r="W35" s="4">
        <f>Kol!X35+Siliguri!X35+Guwahati!X35+Jalpiguri!X35</f>
        <v>94155.3</v>
      </c>
      <c r="X35" s="4">
        <f>(Kol!X35*Kol!Y35+Siliguri!X35*Siliguri!Y35+Guwahati!X35*Guwahati!Y35+Jalpiguri!X35*Jalpiguri!Y35)/W35</f>
        <v>412.35125200000004</v>
      </c>
      <c r="Y35" s="4">
        <f>Kol!Z35+Siliguri!Z35+Guwahati!Z35+Jalpiguri!Z35</f>
        <v>0</v>
      </c>
      <c r="Z35" s="4">
        <v>0</v>
      </c>
      <c r="AA35" s="4">
        <f>Kol!AB35+Siliguri!AB35+Guwahati!AB35+Jalpiguri!AB35</f>
        <v>498</v>
      </c>
      <c r="AB35" s="4">
        <f>(Kol!AB35*Kol!AC35+Siliguri!AB35*Siliguri!AC35+Guwahati!AB35*Guwahati!AC35+Jalpiguri!AB35*Jalpiguri!AC35)/AA35</f>
        <v>59</v>
      </c>
      <c r="AC35" s="4">
        <v>0</v>
      </c>
      <c r="AD35" s="4">
        <v>0</v>
      </c>
      <c r="AE35" s="19">
        <f t="shared" si="12"/>
        <v>9871407.5700000022</v>
      </c>
      <c r="AF35" s="19">
        <f t="shared" si="13"/>
        <v>157.49234044279271</v>
      </c>
      <c r="AH35" s="78">
        <v>42210</v>
      </c>
      <c r="AI35" s="11">
        <v>29</v>
      </c>
      <c r="AJ35" s="4">
        <v>7807947.3000000007</v>
      </c>
      <c r="AK35" s="4">
        <v>2868523.99</v>
      </c>
      <c r="AL35" s="4">
        <v>483870.36</v>
      </c>
      <c r="AM35" s="4">
        <v>39734.15</v>
      </c>
      <c r="AN35" s="4">
        <v>0</v>
      </c>
      <c r="AO35" s="4">
        <v>0</v>
      </c>
      <c r="AP35" s="4">
        <v>0</v>
      </c>
      <c r="AQ35" s="4">
        <v>498</v>
      </c>
      <c r="AR35" s="4">
        <v>0</v>
      </c>
      <c r="AS35" s="19">
        <v>11200573.800000001</v>
      </c>
      <c r="AT35" s="4">
        <v>5356134.37</v>
      </c>
      <c r="AU35" s="4">
        <v>147.07568126098539</v>
      </c>
      <c r="AV35" s="4">
        <v>1993580.8900000001</v>
      </c>
      <c r="AW35" s="4">
        <v>161.6070017058473</v>
      </c>
      <c r="AX35" s="4">
        <v>429682.31</v>
      </c>
      <c r="AY35" s="4">
        <v>255.67186896533644</v>
      </c>
      <c r="AZ35" s="4">
        <v>28823</v>
      </c>
      <c r="BA35" s="4">
        <v>124.727278</v>
      </c>
      <c r="BB35" s="4">
        <v>0</v>
      </c>
      <c r="BC35" s="4">
        <v>0</v>
      </c>
      <c r="BD35" s="4">
        <v>0</v>
      </c>
      <c r="BE35" s="4">
        <v>0</v>
      </c>
      <c r="BF35" s="4">
        <v>0</v>
      </c>
      <c r="BG35" s="4">
        <v>0</v>
      </c>
      <c r="BH35" s="4">
        <v>498</v>
      </c>
      <c r="BI35" s="4">
        <v>53</v>
      </c>
      <c r="BJ35" s="4">
        <v>0</v>
      </c>
      <c r="BK35" s="4">
        <v>0</v>
      </c>
      <c r="BL35" s="19">
        <v>7808718.5699999994</v>
      </c>
      <c r="BM35" s="19">
        <v>156.67267533204756</v>
      </c>
    </row>
    <row r="36" spans="1:65" ht="20" customHeight="1" x14ac:dyDescent="0.15">
      <c r="A36" s="78">
        <v>42581</v>
      </c>
      <c r="B36" s="11">
        <v>30</v>
      </c>
      <c r="C36" s="4">
        <f>Kol!D36+Siliguri!D36+Guwahati!D36+Jalpiguri!D36</f>
        <v>9437486.6400000006</v>
      </c>
      <c r="D36" s="4">
        <f>Kol!E36+Siliguri!E36+Guwahati!E36+Jalpiguri!E36</f>
        <v>3466783.8</v>
      </c>
      <c r="E36" s="4">
        <f>Kol!F36+Siliguri!F36+Guwahati!F36+Jalpiguri!F36</f>
        <v>713809.26</v>
      </c>
      <c r="F36" s="4">
        <f>Kol!G36+Siliguri!G36+Guwahati!G36+Jalpiguri!G36</f>
        <v>25798.799999999999</v>
      </c>
      <c r="G36" s="4">
        <f>Kol!H36+Siliguri!H36+Guwahati!H36+Jalpiguri!H36</f>
        <v>0</v>
      </c>
      <c r="H36" s="4">
        <f>Kol!I36+Siliguri!I36+Guwahati!I36+Jalpiguri!I36</f>
        <v>132340.6</v>
      </c>
      <c r="I36" s="4">
        <f>Kol!J36+Siliguri!J36+Guwahati!J36+Jalpiguri!J36</f>
        <v>0</v>
      </c>
      <c r="J36" s="4">
        <f>Kol!K36+Siliguri!K36+Guwahati!K36+Jalpiguri!K36</f>
        <v>496</v>
      </c>
      <c r="K36" s="4">
        <f>Kol!L36+Siliguri!L36+Guwahati!L36+Jalpiguri!L36</f>
        <v>0</v>
      </c>
      <c r="L36" s="19">
        <f t="shared" si="11"/>
        <v>13776715.100000001</v>
      </c>
      <c r="M36" s="4">
        <f>Kol!N36+Siliguri!N36+Guwahati!N36+Jalpiguri!N36</f>
        <v>6851856.0599999996</v>
      </c>
      <c r="N36" s="4">
        <f>(Kol!N36*Kol!O36+Siliguri!N36*Siliguri!O36+Guwahati!N36*Guwahati!O36+Jalpiguri!N36*Jalpiguri!O36)/M36</f>
        <v>145.88936309020619</v>
      </c>
      <c r="O36" s="4">
        <f>Kol!P36+Siliguri!P36+Guwahati!P36+Jalpiguri!P36</f>
        <v>2589478.5999999996</v>
      </c>
      <c r="P36" s="4">
        <f>(Kol!P36*Kol!Q36+Siliguri!P36*Siliguri!Q36+Guwahati!P36*Guwahati!Q36+Jalpiguri!P36*Jalpiguri!Q36)/O36</f>
        <v>150.32459615356163</v>
      </c>
      <c r="Q36" s="4">
        <f>Kol!R36+Siliguri!R36+Guwahati!R36+Jalpiguri!R36</f>
        <v>573161.66</v>
      </c>
      <c r="R36" s="4">
        <f>(Kol!R36*Kol!S36+Siliguri!R36*Siliguri!S36+Guwahati!R36*Guwahati!S36+Jalpiguri!R36*Jalpiguri!S36)/Q36</f>
        <v>236.68507232792263</v>
      </c>
      <c r="S36" s="4">
        <f>Kol!T36+Siliguri!T36+Guwahati!T36+Jalpiguri!T36</f>
        <v>25798.799999999999</v>
      </c>
      <c r="T36" s="4">
        <f>Kol!U36+Siliguri!U36+Guwahati!U36+Jalpiguri!U36</f>
        <v>137.69131100000001</v>
      </c>
      <c r="U36" s="4">
        <f>Kol!V36+Siliguri!V36+Guwahati!V36+Jalpiguri!V36</f>
        <v>0</v>
      </c>
      <c r="V36" s="4">
        <v>0</v>
      </c>
      <c r="W36" s="4">
        <f>Kol!X36+Siliguri!X36+Guwahati!X36+Jalpiguri!X36</f>
        <v>88396.3</v>
      </c>
      <c r="X36" s="4">
        <f>(Kol!X36*Kol!Y36+Siliguri!X36*Siliguri!Y36+Guwahati!X36*Guwahati!Y36+Jalpiguri!X36*Jalpiguri!Y36)/W36</f>
        <v>385.21725500000002</v>
      </c>
      <c r="Y36" s="4">
        <f>Kol!Z36+Siliguri!Z36+Guwahati!Z36+Jalpiguri!Z36</f>
        <v>0</v>
      </c>
      <c r="Z36" s="4">
        <v>0</v>
      </c>
      <c r="AA36" s="4">
        <f>Kol!AB36+Siliguri!AB36+Guwahati!AB36+Jalpiguri!AB36</f>
        <v>496</v>
      </c>
      <c r="AB36" s="4">
        <f>(Kol!AB36*Kol!AC36+Siliguri!AB36*Siliguri!AC36+Guwahati!AB36*Guwahati!AC36+Jalpiguri!AB36*Jalpiguri!AC36)/AA36</f>
        <v>49</v>
      </c>
      <c r="AC36" s="4">
        <v>0</v>
      </c>
      <c r="AD36" s="4">
        <v>0</v>
      </c>
      <c r="AE36" s="19">
        <f t="shared" si="12"/>
        <v>10129187.420000002</v>
      </c>
      <c r="AF36" s="19">
        <f t="shared" si="13"/>
        <v>154.22386220962383</v>
      </c>
      <c r="AH36" s="78">
        <v>42217</v>
      </c>
      <c r="AI36" s="11">
        <v>30</v>
      </c>
      <c r="AJ36" s="4">
        <v>7920117.2000000002</v>
      </c>
      <c r="AK36" s="4">
        <v>2811416.98</v>
      </c>
      <c r="AL36" s="4">
        <v>551296.15</v>
      </c>
      <c r="AM36" s="4">
        <v>35304.25</v>
      </c>
      <c r="AN36" s="4">
        <v>0</v>
      </c>
      <c r="AO36" s="4">
        <v>0</v>
      </c>
      <c r="AP36" s="4">
        <v>0</v>
      </c>
      <c r="AQ36" s="4">
        <v>0</v>
      </c>
      <c r="AR36" s="4">
        <v>0</v>
      </c>
      <c r="AS36" s="19">
        <v>11318134.58</v>
      </c>
      <c r="AT36" s="4">
        <v>5880183.8100000005</v>
      </c>
      <c r="AU36" s="4">
        <v>146.0683249166519</v>
      </c>
      <c r="AV36" s="4">
        <v>2067039.13</v>
      </c>
      <c r="AW36" s="4">
        <v>160.77198845515605</v>
      </c>
      <c r="AX36" s="4">
        <v>465972.85000000003</v>
      </c>
      <c r="AY36" s="4">
        <v>247.40950252931759</v>
      </c>
      <c r="AZ36" s="4">
        <v>32013.25</v>
      </c>
      <c r="BA36" s="4">
        <v>121.986463</v>
      </c>
      <c r="BB36" s="4">
        <v>0</v>
      </c>
      <c r="BC36" s="4">
        <v>0</v>
      </c>
      <c r="BD36" s="4">
        <v>0</v>
      </c>
      <c r="BE36" s="4">
        <v>0</v>
      </c>
      <c r="BF36" s="4">
        <v>0</v>
      </c>
      <c r="BG36" s="4">
        <v>0</v>
      </c>
      <c r="BH36" s="4">
        <v>0</v>
      </c>
      <c r="BI36" s="4">
        <v>0</v>
      </c>
      <c r="BJ36" s="4">
        <v>0</v>
      </c>
      <c r="BK36" s="4">
        <v>0</v>
      </c>
      <c r="BL36" s="19">
        <v>8445209.040000001</v>
      </c>
      <c r="BM36" s="19">
        <v>155.16748945041329</v>
      </c>
    </row>
    <row r="37" spans="1:65" ht="20" customHeight="1" x14ac:dyDescent="0.15">
      <c r="A37" s="78">
        <v>42588</v>
      </c>
      <c r="B37" s="11">
        <v>31</v>
      </c>
      <c r="C37" s="4">
        <f>Kol!D37+Siliguri!D37+Guwahati!D37+Jalpiguri!D37</f>
        <v>9052317.1999999993</v>
      </c>
      <c r="D37" s="4">
        <f>Kol!E37+Siliguri!E37+Guwahati!E37+Jalpiguri!E37</f>
        <v>3273770.9000000004</v>
      </c>
      <c r="E37" s="4">
        <f>Kol!F37+Siliguri!F37+Guwahati!F37+Jalpiguri!F37</f>
        <v>798459.4</v>
      </c>
      <c r="F37" s="4">
        <f>Kol!G37+Siliguri!G37+Guwahati!G37+Jalpiguri!G37</f>
        <v>32105.1</v>
      </c>
      <c r="G37" s="4">
        <f>Kol!H37+Siliguri!H37+Guwahati!H37+Jalpiguri!H37</f>
        <v>0</v>
      </c>
      <c r="H37" s="4">
        <f>Kol!I37+Siliguri!I37+Guwahati!I37+Jalpiguri!I37</f>
        <v>129746.6</v>
      </c>
      <c r="I37" s="4">
        <f>Kol!J37+Siliguri!J37+Guwahati!J37+Jalpiguri!J37</f>
        <v>0</v>
      </c>
      <c r="J37" s="4">
        <f>Kol!K37+Siliguri!K37+Guwahati!K37+Jalpiguri!K37</f>
        <v>498</v>
      </c>
      <c r="K37" s="4">
        <f>Kol!L37+Siliguri!L37+Guwahati!L37+Jalpiguri!L37</f>
        <v>0</v>
      </c>
      <c r="L37" s="19">
        <f t="shared" ref="L37:L42" si="14">SUM(C37:K37)</f>
        <v>13286897.199999999</v>
      </c>
      <c r="M37" s="4">
        <f>Kol!N37+Siliguri!N37+Guwahati!N37+Jalpiguri!N37</f>
        <v>6282556.5999999996</v>
      </c>
      <c r="N37" s="4">
        <f>(Kol!N37*Kol!O37+Siliguri!N37*Siliguri!O37+Guwahati!N37*Guwahati!O37+Jalpiguri!N37*Jalpiguri!O37)/M37</f>
        <v>145.3004029840084</v>
      </c>
      <c r="O37" s="4">
        <f>Kol!P37+Siliguri!P37+Guwahati!P37+Jalpiguri!P37</f>
        <v>2477787.7999999998</v>
      </c>
      <c r="P37" s="4">
        <f>(Kol!P37*Kol!Q37+Siliguri!P37*Siliguri!Q37+Guwahati!P37*Guwahati!Q37+Jalpiguri!P37*Jalpiguri!Q37)/O37</f>
        <v>149.03490702306323</v>
      </c>
      <c r="Q37" s="4">
        <f>Kol!R37+Siliguri!R37+Guwahati!R37+Jalpiguri!R37</f>
        <v>676091.9</v>
      </c>
      <c r="R37" s="4">
        <f>(Kol!R37*Kol!S37+Siliguri!R37*Siliguri!S37+Guwahati!R37*Guwahati!S37+Jalpiguri!R37*Jalpiguri!S37)/Q37</f>
        <v>231.52369894859663</v>
      </c>
      <c r="S37" s="4">
        <f>Kol!T37+Siliguri!T37+Guwahati!T37+Jalpiguri!T37</f>
        <v>31623.7</v>
      </c>
      <c r="T37" s="4">
        <f>Kol!U37+Siliguri!U37+Guwahati!U37+Jalpiguri!U37</f>
        <v>129.696113</v>
      </c>
      <c r="U37" s="4">
        <f>Kol!V37+Siliguri!V37+Guwahati!V37+Jalpiguri!V37</f>
        <v>0</v>
      </c>
      <c r="V37" s="4">
        <v>0</v>
      </c>
      <c r="W37" s="4">
        <f>Kol!X37+Siliguri!X37+Guwahati!X37+Jalpiguri!X37</f>
        <v>88314.9</v>
      </c>
      <c r="X37" s="4">
        <f>(Kol!X37*Kol!Y37+Siliguri!X37*Siliguri!Y37+Guwahati!X37*Guwahati!Y37+Jalpiguri!X37*Jalpiguri!Y37)/W37</f>
        <v>359.34696400000001</v>
      </c>
      <c r="Y37" s="4">
        <f>Kol!Z37+Siliguri!Z37+Guwahati!Z37+Jalpiguri!Z37</f>
        <v>0</v>
      </c>
      <c r="Z37" s="4">
        <v>0</v>
      </c>
      <c r="AA37" s="4">
        <f>Kol!AB37+Siliguri!AB37+Guwahati!AB37+Jalpiguri!AB37</f>
        <v>498</v>
      </c>
      <c r="AB37" s="4">
        <f>(Kol!AB37*Kol!AC37+Siliguri!AB37*Siliguri!AC37+Guwahati!AB37*Guwahati!AC37+Jalpiguri!AB37*Jalpiguri!AC37)/AA37</f>
        <v>58</v>
      </c>
      <c r="AC37" s="4">
        <v>0</v>
      </c>
      <c r="AD37" s="4">
        <v>0</v>
      </c>
      <c r="AE37" s="19">
        <f t="shared" ref="AE37:AE42" si="15">M37+O37+Q37+S37+U37+W37+Y37+AA37+AC37</f>
        <v>9556872.8999999985</v>
      </c>
      <c r="AF37" s="19">
        <f t="shared" ref="AF37:AF42" si="16">(M37*N37+O37*P37+Q37*R37+S37*T37+U37*V37+W37*X37+AA37*AB37+AC37*AD37)/AE37</f>
        <v>154.29024109157592</v>
      </c>
      <c r="AH37" s="78">
        <v>42224</v>
      </c>
      <c r="AI37" s="11">
        <v>31</v>
      </c>
      <c r="AJ37" s="4">
        <v>8263132.1500000004</v>
      </c>
      <c r="AK37" s="4">
        <v>3144580.4</v>
      </c>
      <c r="AL37" s="4">
        <v>625613.5</v>
      </c>
      <c r="AM37" s="4">
        <v>47375.65</v>
      </c>
      <c r="AN37" s="4">
        <v>0</v>
      </c>
      <c r="AO37" s="4">
        <v>0</v>
      </c>
      <c r="AP37" s="4">
        <v>0</v>
      </c>
      <c r="AQ37" s="4">
        <v>996</v>
      </c>
      <c r="AR37" s="4">
        <v>0</v>
      </c>
      <c r="AS37" s="19">
        <v>12081697.700000001</v>
      </c>
      <c r="AT37" s="4">
        <v>6347396.959999999</v>
      </c>
      <c r="AU37" s="4">
        <v>144.21124771297721</v>
      </c>
      <c r="AV37" s="4">
        <v>2227522.35</v>
      </c>
      <c r="AW37" s="4">
        <v>157.94655519398415</v>
      </c>
      <c r="AX37" s="4">
        <v>513770.45</v>
      </c>
      <c r="AY37" s="4">
        <v>246.53146691061104</v>
      </c>
      <c r="AZ37" s="4">
        <v>38387.1</v>
      </c>
      <c r="BA37" s="4">
        <v>120.50228899999999</v>
      </c>
      <c r="BB37" s="4">
        <v>0</v>
      </c>
      <c r="BC37" s="4">
        <v>0</v>
      </c>
      <c r="BD37" s="4">
        <v>0</v>
      </c>
      <c r="BE37" s="4">
        <v>0</v>
      </c>
      <c r="BF37" s="4">
        <v>0</v>
      </c>
      <c r="BG37" s="4">
        <v>0</v>
      </c>
      <c r="BH37" s="4">
        <v>996</v>
      </c>
      <c r="BI37" s="4">
        <v>45.5</v>
      </c>
      <c r="BJ37" s="4">
        <v>0</v>
      </c>
      <c r="BK37" s="4">
        <v>0</v>
      </c>
      <c r="BL37" s="19">
        <v>9128072.8599999975</v>
      </c>
      <c r="BM37" s="19">
        <v>153.21165515358996</v>
      </c>
    </row>
    <row r="38" spans="1:65" ht="20" customHeight="1" x14ac:dyDescent="0.15">
      <c r="A38" s="78">
        <v>42595</v>
      </c>
      <c r="B38" s="3">
        <v>32</v>
      </c>
      <c r="C38" s="4">
        <f>Kol!D38+Siliguri!D38+Guwahati!D38+Jalpiguri!D38</f>
        <v>9961493.7800000012</v>
      </c>
      <c r="D38" s="4">
        <f>Kol!E38+Siliguri!E38+Guwahati!E38+Jalpiguri!E38</f>
        <v>3444941.8</v>
      </c>
      <c r="E38" s="4">
        <f>Kol!F38+Siliguri!F38+Guwahati!F38+Jalpiguri!F38</f>
        <v>692407.39999999991</v>
      </c>
      <c r="F38" s="4">
        <f>Kol!G38+Siliguri!G38+Guwahati!G38+Jalpiguri!G38</f>
        <v>25239</v>
      </c>
      <c r="G38" s="4">
        <f>Kol!H38+Siliguri!H38+Guwahati!H38+Jalpiguri!H38</f>
        <v>0</v>
      </c>
      <c r="H38" s="4">
        <f>Kol!I38+Siliguri!I38+Guwahati!I38+Jalpiguri!I38</f>
        <v>109796.1</v>
      </c>
      <c r="I38" s="4">
        <f>Kol!J38+Siliguri!J38+Guwahati!J38+Jalpiguri!J38</f>
        <v>0</v>
      </c>
      <c r="J38" s="4">
        <f>Kol!K38+Siliguri!K38+Guwahati!K38+Jalpiguri!K38</f>
        <v>0</v>
      </c>
      <c r="K38" s="4">
        <f>Kol!L38+Siliguri!L38+Guwahati!L38+Jalpiguri!L38</f>
        <v>0</v>
      </c>
      <c r="L38" s="19">
        <f t="shared" si="14"/>
        <v>14233878.080000002</v>
      </c>
      <c r="M38" s="4">
        <f>Kol!N38+Siliguri!N38+Guwahati!N38+Jalpiguri!N38</f>
        <v>7062580.46</v>
      </c>
      <c r="N38" s="4">
        <f>(Kol!N38*Kol!O38+Siliguri!N38*Siliguri!O38+Guwahati!N38*Guwahati!O38+Jalpiguri!N38*Jalpiguri!O38)/M38</f>
        <v>142.22947580192985</v>
      </c>
      <c r="O38" s="4">
        <f>Kol!P38+Siliguri!P38+Guwahati!P38+Jalpiguri!P38</f>
        <v>2331133.9</v>
      </c>
      <c r="P38" s="4">
        <f>(Kol!P38*Kol!Q38+Siliguri!P38*Siliguri!Q38+Guwahati!P38*Guwahati!Q38+Jalpiguri!P38*Jalpiguri!Q38)/O38</f>
        <v>145.79333083996818</v>
      </c>
      <c r="Q38" s="4">
        <f>Kol!R38+Siliguri!R38+Guwahati!R38+Jalpiguri!R38</f>
        <v>603827.5</v>
      </c>
      <c r="R38" s="4">
        <f>(Kol!R38*Kol!S38+Siliguri!R38*Siliguri!S38+Guwahati!R38*Guwahati!S38+Jalpiguri!R38*Jalpiguri!S38)/Q38</f>
        <v>230.63178851064052</v>
      </c>
      <c r="S38" s="4">
        <f>Kol!T38+Siliguri!T38+Guwahati!T38+Jalpiguri!T38</f>
        <v>24509.200000000001</v>
      </c>
      <c r="T38" s="4">
        <f>Kol!U38+Siliguri!U38+Guwahati!U38+Jalpiguri!U38</f>
        <v>132.61699200000001</v>
      </c>
      <c r="U38" s="4">
        <f>Kol!V38+Siliguri!V38+Guwahati!V38+Jalpiguri!V38</f>
        <v>0</v>
      </c>
      <c r="V38" s="4">
        <v>0</v>
      </c>
      <c r="W38" s="4">
        <f>Kol!X38+Siliguri!X38+Guwahati!X38+Jalpiguri!X38</f>
        <v>80901.100000000006</v>
      </c>
      <c r="X38" s="4">
        <f>(Kol!X38*Kol!Y38+Siliguri!X38*Siliguri!Y38+Guwahati!X38*Guwahati!Y38+Jalpiguri!X38*Jalpiguri!Y38)/W38</f>
        <v>338.585734</v>
      </c>
      <c r="Y38" s="4">
        <f>Kol!Z38+Siliguri!Z38+Guwahati!Z38+Jalpiguri!Z38</f>
        <v>0</v>
      </c>
      <c r="Z38" s="4">
        <v>0</v>
      </c>
      <c r="AA38" s="4">
        <f>Kol!AB38+Siliguri!AB38+Guwahati!AB38+Jalpiguri!AB38</f>
        <v>0</v>
      </c>
      <c r="AB38" s="4">
        <v>0</v>
      </c>
      <c r="AC38" s="4">
        <v>0</v>
      </c>
      <c r="AD38" s="4">
        <v>0</v>
      </c>
      <c r="AE38" s="19">
        <f t="shared" si="15"/>
        <v>10102952.159999998</v>
      </c>
      <c r="AF38" s="19">
        <f t="shared" si="16"/>
        <v>149.88440799781642</v>
      </c>
      <c r="AH38" s="78">
        <v>42231</v>
      </c>
      <c r="AI38" s="11">
        <v>32</v>
      </c>
      <c r="AJ38" s="4">
        <v>8496102.5399999991</v>
      </c>
      <c r="AK38" s="4">
        <v>3126374.93</v>
      </c>
      <c r="AL38" s="4">
        <v>595829.27</v>
      </c>
      <c r="AM38" s="4">
        <v>39689.949999999997</v>
      </c>
      <c r="AN38" s="4">
        <v>0</v>
      </c>
      <c r="AO38" s="4">
        <v>0</v>
      </c>
      <c r="AP38" s="4">
        <v>0</v>
      </c>
      <c r="AQ38" s="4">
        <v>0</v>
      </c>
      <c r="AR38" s="4">
        <v>0</v>
      </c>
      <c r="AS38" s="19">
        <v>12257996.689999998</v>
      </c>
      <c r="AT38" s="4">
        <v>6341980.54</v>
      </c>
      <c r="AU38" s="4">
        <v>143.79332605691937</v>
      </c>
      <c r="AV38" s="4">
        <v>2290929.1</v>
      </c>
      <c r="AW38" s="4">
        <v>153.35753462356422</v>
      </c>
      <c r="AX38" s="4">
        <v>475923.02</v>
      </c>
      <c r="AY38" s="4">
        <v>234.20400760865297</v>
      </c>
      <c r="AZ38" s="4">
        <v>30184.400000000001</v>
      </c>
      <c r="BA38" s="4">
        <v>107.41016</v>
      </c>
      <c r="BB38" s="4">
        <v>0</v>
      </c>
      <c r="BC38" s="4">
        <v>0</v>
      </c>
      <c r="BD38" s="4">
        <v>0</v>
      </c>
      <c r="BE38" s="4">
        <v>0</v>
      </c>
      <c r="BF38" s="4">
        <v>0</v>
      </c>
      <c r="BG38" s="4">
        <v>0</v>
      </c>
      <c r="BH38" s="4">
        <v>0</v>
      </c>
      <c r="BI38" s="4">
        <v>0</v>
      </c>
      <c r="BJ38" s="4">
        <v>0</v>
      </c>
      <c r="BK38" s="4">
        <v>0</v>
      </c>
      <c r="BL38" s="19">
        <v>9139017.0600000005</v>
      </c>
      <c r="BM38" s="19">
        <v>150.77889615395415</v>
      </c>
    </row>
    <row r="39" spans="1:65" ht="20" customHeight="1" x14ac:dyDescent="0.15">
      <c r="A39" s="78">
        <v>42602</v>
      </c>
      <c r="B39" s="11">
        <v>33</v>
      </c>
      <c r="C39" s="4">
        <f>Kol!D39+Siliguri!D39+Guwahati!D39+Jalpiguri!D39</f>
        <v>10069842</v>
      </c>
      <c r="D39" s="4">
        <f>Kol!E39+Siliguri!E39+Guwahati!E39+Jalpiguri!E39</f>
        <v>3744884.75</v>
      </c>
      <c r="E39" s="4">
        <f>Kol!F39+Siliguri!F39+Guwahati!F39+Jalpiguri!F39</f>
        <v>705810.3</v>
      </c>
      <c r="F39" s="4">
        <f>Kol!G39+Siliguri!G39+Guwahati!G39+Jalpiguri!G39</f>
        <v>15487</v>
      </c>
      <c r="G39" s="4">
        <f>Kol!H39+Siliguri!H39+Guwahati!H39+Jalpiguri!H39</f>
        <v>0</v>
      </c>
      <c r="H39" s="4">
        <f>Kol!I39+Siliguri!I39+Guwahati!I39+Jalpiguri!I39</f>
        <v>104384.4</v>
      </c>
      <c r="I39" s="4">
        <f>Kol!J39+Siliguri!J39+Guwahati!J39+Jalpiguri!J39</f>
        <v>0</v>
      </c>
      <c r="J39" s="4">
        <f>Kol!K39+Siliguri!K39+Guwahati!K39+Jalpiguri!K39</f>
        <v>498</v>
      </c>
      <c r="K39" s="4">
        <f>Kol!L39+Siliguri!L39+Guwahati!L39+Jalpiguri!L39</f>
        <v>0</v>
      </c>
      <c r="L39" s="19">
        <f t="shared" si="14"/>
        <v>14640906.450000001</v>
      </c>
      <c r="M39" s="4">
        <f>Kol!N39+Siliguri!N39+Guwahati!N39+Jalpiguri!N39</f>
        <v>6835422.4500000002</v>
      </c>
      <c r="N39" s="4">
        <f>(Kol!N39*Kol!O39+Siliguri!N39*Siliguri!O39+Guwahati!N39*Guwahati!O39+Jalpiguri!N39*Jalpiguri!O39)/M39</f>
        <v>139.59715424345259</v>
      </c>
      <c r="O39" s="4">
        <f>Kol!P39+Siliguri!P39+Guwahati!P39+Jalpiguri!P39</f>
        <v>2660722.0499999998</v>
      </c>
      <c r="P39" s="4">
        <f>(Kol!P39*Kol!Q39+Siliguri!P39*Siliguri!Q39+Guwahati!P39*Guwahati!Q39+Jalpiguri!P39*Jalpiguri!Q39)/O39</f>
        <v>146.394226454505</v>
      </c>
      <c r="Q39" s="4">
        <f>Kol!R39+Siliguri!R39+Guwahati!R39+Jalpiguri!R39</f>
        <v>614142.70000000007</v>
      </c>
      <c r="R39" s="4">
        <f>(Kol!R39*Kol!S39+Siliguri!R39*Siliguri!S39+Guwahati!R39*Guwahati!S39+Jalpiguri!R39*Jalpiguri!S39)/Q39</f>
        <v>231.99565786875087</v>
      </c>
      <c r="S39" s="4">
        <f>Kol!T39+Siliguri!T39+Guwahati!T39+Jalpiguri!T39</f>
        <v>14650.2</v>
      </c>
      <c r="T39" s="4">
        <f>Kol!U39+Siliguri!U39+Guwahati!U39+Jalpiguri!U39</f>
        <v>129.254481</v>
      </c>
      <c r="U39" s="4">
        <f>Kol!V39+Siliguri!V39+Guwahati!V39+Jalpiguri!V39</f>
        <v>0</v>
      </c>
      <c r="V39" s="4">
        <v>0</v>
      </c>
      <c r="W39" s="4">
        <f>Kol!X39+Siliguri!X39+Guwahati!X39+Jalpiguri!X39</f>
        <v>78746.2</v>
      </c>
      <c r="X39" s="4">
        <f>(Kol!X39*Kol!Y39+Siliguri!X39*Siliguri!Y39+Guwahati!X39*Guwahati!Y39+Jalpiguri!X39*Jalpiguri!Y39)/W39</f>
        <v>335.793252</v>
      </c>
      <c r="Y39" s="4">
        <f>Kol!Z39+Siliguri!Z39+Guwahati!Z39+Jalpiguri!Z39</f>
        <v>0</v>
      </c>
      <c r="Z39" s="4">
        <v>0</v>
      </c>
      <c r="AA39" s="4">
        <f>Kol!AB39+Siliguri!AB39+Guwahati!AB39+Jalpiguri!AB39</f>
        <v>498</v>
      </c>
      <c r="AB39" s="4">
        <f>(Kol!AB39*Kol!AC39+Siliguri!AB39*Siliguri!AC39+Guwahati!AB39*Guwahati!AC39+Jalpiguri!AB39*Jalpiguri!AC39)/AA39</f>
        <v>66</v>
      </c>
      <c r="AC39" s="4">
        <v>0</v>
      </c>
      <c r="AD39" s="4">
        <v>0</v>
      </c>
      <c r="AE39" s="19">
        <f t="shared" si="15"/>
        <v>10204181.599999998</v>
      </c>
      <c r="AF39" s="19">
        <f t="shared" si="16"/>
        <v>148.42613372168753</v>
      </c>
      <c r="AH39" s="78">
        <v>42238</v>
      </c>
      <c r="AI39" s="11">
        <v>33</v>
      </c>
      <c r="AJ39" s="4">
        <v>8893511.8000000007</v>
      </c>
      <c r="AK39" s="4">
        <v>3408810.1300000004</v>
      </c>
      <c r="AL39" s="4">
        <v>617972.15</v>
      </c>
      <c r="AM39" s="4">
        <v>51934.7</v>
      </c>
      <c r="AN39" s="4">
        <v>0</v>
      </c>
      <c r="AO39" s="4">
        <v>0</v>
      </c>
      <c r="AP39" s="4">
        <v>0</v>
      </c>
      <c r="AQ39" s="4">
        <v>498</v>
      </c>
      <c r="AR39" s="4">
        <v>0</v>
      </c>
      <c r="AS39" s="19">
        <v>12972726.780000001</v>
      </c>
      <c r="AT39" s="4">
        <v>6485806.6499999994</v>
      </c>
      <c r="AU39" s="4">
        <v>143.07507334394856</v>
      </c>
      <c r="AV39" s="4">
        <v>2379945.0799999996</v>
      </c>
      <c r="AW39" s="4">
        <v>161.85667818601965</v>
      </c>
      <c r="AX39" s="4">
        <v>461346.35</v>
      </c>
      <c r="AY39" s="4">
        <v>248.99413789510677</v>
      </c>
      <c r="AZ39" s="4">
        <v>40430.400000000001</v>
      </c>
      <c r="BA39" s="4">
        <v>121.24458300000001</v>
      </c>
      <c r="BB39" s="4">
        <v>0</v>
      </c>
      <c r="BC39" s="4">
        <v>0</v>
      </c>
      <c r="BD39" s="4">
        <v>0</v>
      </c>
      <c r="BE39" s="4">
        <v>0</v>
      </c>
      <c r="BF39" s="4">
        <v>0</v>
      </c>
      <c r="BG39" s="4">
        <v>0</v>
      </c>
      <c r="BH39" s="4">
        <v>498</v>
      </c>
      <c r="BI39" s="4">
        <v>40</v>
      </c>
      <c r="BJ39" s="4">
        <v>0</v>
      </c>
      <c r="BK39" s="4">
        <v>0</v>
      </c>
      <c r="BL39" s="19">
        <v>9368026.4799999986</v>
      </c>
      <c r="BM39" s="19">
        <v>152.96302735634535</v>
      </c>
    </row>
    <row r="40" spans="1:65" ht="20" customHeight="1" x14ac:dyDescent="0.15">
      <c r="A40" s="78">
        <v>42609</v>
      </c>
      <c r="B40" s="11">
        <v>34</v>
      </c>
      <c r="C40" s="4">
        <f>Kol!D40+Siliguri!D40+Guwahati!D40+Jalpiguri!D40</f>
        <v>10116253.719999999</v>
      </c>
      <c r="D40" s="4">
        <f>Kol!E40+Siliguri!E40+Guwahati!E40+Jalpiguri!E40</f>
        <v>3276736.9699999997</v>
      </c>
      <c r="E40" s="4">
        <f>Kol!F40+Siliguri!F40+Guwahati!F40+Jalpiguri!F40</f>
        <v>900862.70000000007</v>
      </c>
      <c r="F40" s="4">
        <f>Kol!G40+Siliguri!G40+Guwahati!G40+Jalpiguri!G40</f>
        <v>32810.400000000001</v>
      </c>
      <c r="G40" s="4">
        <f>Kol!H40+Siliguri!H40+Guwahati!H40+Jalpiguri!H40</f>
        <v>0</v>
      </c>
      <c r="H40" s="4">
        <f>Kol!I40+Siliguri!I40+Guwahati!I40+Jalpiguri!I40</f>
        <v>86333.6</v>
      </c>
      <c r="I40" s="4">
        <f>Kol!J40+Siliguri!J40+Guwahati!J40+Jalpiguri!J40</f>
        <v>0</v>
      </c>
      <c r="J40" s="4">
        <f>Kol!K40+Siliguri!K40+Guwahati!K40+Jalpiguri!K40</f>
        <v>1495</v>
      </c>
      <c r="K40" s="4">
        <f>Kol!L40+Siliguri!L40+Guwahati!L40+Jalpiguri!L40</f>
        <v>0</v>
      </c>
      <c r="L40" s="19">
        <f t="shared" si="14"/>
        <v>14414492.389999997</v>
      </c>
      <c r="M40" s="4">
        <f>Kol!N40+Siliguri!N40+Guwahati!N40+Jalpiguri!N40</f>
        <v>6977115.5200000005</v>
      </c>
      <c r="N40" s="4">
        <f>(Kol!N40*Kol!O40+Siliguri!N40*Siliguri!O40+Guwahati!N40*Guwahati!O40+Jalpiguri!N40*Jalpiguri!O40)/M40</f>
        <v>138.42845738605342</v>
      </c>
      <c r="O40" s="4">
        <f>Kol!P40+Siliguri!P40+Guwahati!P40+Jalpiguri!P40</f>
        <v>2409887.4699999997</v>
      </c>
      <c r="P40" s="4">
        <f>(Kol!P40*Kol!Q40+Siliguri!P40*Siliguri!Q40+Guwahati!P40*Guwahati!Q40+Jalpiguri!P40*Jalpiguri!Q40)/O40</f>
        <v>146.10433350148685</v>
      </c>
      <c r="Q40" s="4">
        <f>Kol!R40+Siliguri!R40+Guwahati!R40+Jalpiguri!R40</f>
        <v>763665.9</v>
      </c>
      <c r="R40" s="4">
        <f>(Kol!R40*Kol!S40+Siliguri!R40*Siliguri!S40+Guwahati!R40*Guwahati!S40+Jalpiguri!R40*Jalpiguri!S40)/Q40</f>
        <v>223.32973864635582</v>
      </c>
      <c r="S40" s="4">
        <f>Kol!T40+Siliguri!T40+Guwahati!T40+Jalpiguri!T40</f>
        <v>32393</v>
      </c>
      <c r="T40" s="4">
        <f>Kol!U40+Siliguri!U40+Guwahati!U40+Jalpiguri!U40</f>
        <v>132.652918</v>
      </c>
      <c r="U40" s="4">
        <f>Kol!V40+Siliguri!V40+Guwahati!V40+Jalpiguri!V40</f>
        <v>0</v>
      </c>
      <c r="V40" s="4">
        <v>0</v>
      </c>
      <c r="W40" s="4">
        <f>Kol!X40+Siliguri!X40+Guwahati!X40+Jalpiguri!X40</f>
        <v>68647.8</v>
      </c>
      <c r="X40" s="4">
        <f>(Kol!X40*Kol!Y40+Siliguri!X40*Siliguri!Y40+Guwahati!X40*Guwahati!Y40+Jalpiguri!X40*Jalpiguri!Y40)/W40</f>
        <v>337.03228899999999</v>
      </c>
      <c r="Y40" s="4">
        <f>Kol!Z40+Siliguri!Z40+Guwahati!Z40+Jalpiguri!Z40</f>
        <v>0</v>
      </c>
      <c r="Z40" s="4">
        <v>0</v>
      </c>
      <c r="AA40" s="4">
        <f>Kol!AB40+Siliguri!AB40+Guwahati!AB40+Jalpiguri!AB40</f>
        <v>1495</v>
      </c>
      <c r="AB40" s="4">
        <f>(Kol!AB40*Kol!AC40+Siliguri!AB40*Siliguri!AC40+Guwahati!AB40*Guwahati!AC40+Jalpiguri!AB40*Jalpiguri!AC40)/AA40</f>
        <v>48.333110000000005</v>
      </c>
      <c r="AC40" s="4">
        <v>0</v>
      </c>
      <c r="AD40" s="4">
        <v>0</v>
      </c>
      <c r="AE40" s="19">
        <f t="shared" si="15"/>
        <v>10253204.690000001</v>
      </c>
      <c r="AF40" s="19">
        <f t="shared" si="16"/>
        <v>147.85440278350657</v>
      </c>
      <c r="AH40" s="78">
        <v>42245</v>
      </c>
      <c r="AI40" s="11">
        <v>34</v>
      </c>
      <c r="AJ40" s="4">
        <v>9759409.6500000004</v>
      </c>
      <c r="AK40" s="4">
        <v>3540104.65</v>
      </c>
      <c r="AL40" s="4">
        <v>673422.49</v>
      </c>
      <c r="AM40" s="4">
        <v>64265.05</v>
      </c>
      <c r="AN40" s="4">
        <v>0</v>
      </c>
      <c r="AO40" s="4">
        <v>0</v>
      </c>
      <c r="AP40" s="4">
        <v>0</v>
      </c>
      <c r="AQ40" s="4">
        <v>498</v>
      </c>
      <c r="AR40" s="4">
        <v>0</v>
      </c>
      <c r="AS40" s="19">
        <v>14037699.840000002</v>
      </c>
      <c r="AT40" s="4">
        <v>7125519.3499999996</v>
      </c>
      <c r="AU40" s="4">
        <v>142.73160594071044</v>
      </c>
      <c r="AV40" s="4">
        <v>2527945.35</v>
      </c>
      <c r="AW40" s="4">
        <v>159.14378563418938</v>
      </c>
      <c r="AX40" s="4">
        <v>561205.87</v>
      </c>
      <c r="AY40" s="4">
        <v>227.9403731899157</v>
      </c>
      <c r="AZ40" s="4">
        <v>39472.050000000003</v>
      </c>
      <c r="BA40" s="4">
        <v>110.91089000000001</v>
      </c>
      <c r="BB40" s="4">
        <v>0</v>
      </c>
      <c r="BC40" s="4">
        <v>0</v>
      </c>
      <c r="BD40" s="4">
        <v>0</v>
      </c>
      <c r="BE40" s="4">
        <v>0</v>
      </c>
      <c r="BF40" s="4">
        <v>0</v>
      </c>
      <c r="BG40" s="4">
        <v>0</v>
      </c>
      <c r="BH40" s="4">
        <v>0</v>
      </c>
      <c r="BI40" s="4">
        <v>0</v>
      </c>
      <c r="BJ40" s="4">
        <v>0</v>
      </c>
      <c r="BK40" s="4">
        <v>0</v>
      </c>
      <c r="BL40" s="19">
        <v>10254142.619999999</v>
      </c>
      <c r="BM40" s="19">
        <v>151.31864515672683</v>
      </c>
    </row>
    <row r="41" spans="1:65" ht="20" customHeight="1" x14ac:dyDescent="0.15">
      <c r="A41" s="78">
        <v>42616</v>
      </c>
      <c r="B41" s="11">
        <v>35</v>
      </c>
      <c r="C41" s="4">
        <f>Kol!D41+Siliguri!D41+Guwahati!D41+Jalpiguri!D41</f>
        <v>10293663.300000001</v>
      </c>
      <c r="D41" s="4">
        <f>Kol!E41+Siliguri!E41+Guwahati!E41+Jalpiguri!E41</f>
        <v>3709942.7</v>
      </c>
      <c r="E41" s="4">
        <f>Kol!F41+Siliguri!F41+Guwahati!F41+Jalpiguri!F41</f>
        <v>785693.6</v>
      </c>
      <c r="F41" s="4">
        <f>Kol!G41+Siliguri!G41+Guwahati!G41+Jalpiguri!G41</f>
        <v>27935.9</v>
      </c>
      <c r="G41" s="4">
        <f>Kol!H41+Siliguri!H41+Guwahati!H41+Jalpiguri!H41</f>
        <v>0</v>
      </c>
      <c r="H41" s="4">
        <f>Kol!I41+Siliguri!I41+Guwahati!I41+Jalpiguri!I41</f>
        <v>91717.3</v>
      </c>
      <c r="I41" s="4">
        <f>Kol!J41+Siliguri!J41+Guwahati!J41+Jalpiguri!J41</f>
        <v>0</v>
      </c>
      <c r="J41" s="4">
        <f>Kol!K41+Siliguri!K41+Guwahati!K41+Jalpiguri!K41</f>
        <v>498</v>
      </c>
      <c r="K41" s="4">
        <f>Kol!L41+Siliguri!L41+Guwahati!L41+Jalpiguri!L41</f>
        <v>0</v>
      </c>
      <c r="L41" s="19">
        <f t="shared" si="14"/>
        <v>14909450.800000001</v>
      </c>
      <c r="M41" s="4">
        <f>Kol!N41+Siliguri!N41+Guwahati!N41+Jalpiguri!N41</f>
        <v>7297190.9000000004</v>
      </c>
      <c r="N41" s="4">
        <f>(Kol!N41*Kol!O41+Siliguri!N41*Siliguri!O41+Guwahati!N41*Guwahati!O41+Jalpiguri!N41*Jalpiguri!O41)/M41</f>
        <v>139.85520154873416</v>
      </c>
      <c r="O41" s="4">
        <f>Kol!P41+Siliguri!P41+Guwahati!P41+Jalpiguri!P41</f>
        <v>3009612.4</v>
      </c>
      <c r="P41" s="4">
        <f>(Kol!P41*Kol!Q41+Siliguri!P41*Siliguri!Q41+Guwahati!P41*Guwahati!Q41+Jalpiguri!P41*Jalpiguri!Q41)/O41</f>
        <v>144.42242363110938</v>
      </c>
      <c r="Q41" s="4">
        <f>Kol!R41+Siliguri!R41+Guwahati!R41+Jalpiguri!R41</f>
        <v>682406.7</v>
      </c>
      <c r="R41" s="4">
        <f>(Kol!R41*Kol!S41+Siliguri!R41*Siliguri!S41+Guwahati!R41*Guwahati!S41+Jalpiguri!R41*Jalpiguri!S41)/Q41</f>
        <v>218.72619863014594</v>
      </c>
      <c r="S41" s="4">
        <f>Kol!T41+Siliguri!T41+Guwahati!T41+Jalpiguri!T41</f>
        <v>26047.9</v>
      </c>
      <c r="T41" s="4">
        <f>Kol!U41+Siliguri!U41+Guwahati!U41+Jalpiguri!U41</f>
        <v>129.77476100000001</v>
      </c>
      <c r="U41" s="4">
        <f>Kol!V41+Siliguri!V41+Guwahati!V41+Jalpiguri!V41</f>
        <v>0</v>
      </c>
      <c r="V41" s="4">
        <v>0</v>
      </c>
      <c r="W41" s="4">
        <f>Kol!X41+Siliguri!X41+Guwahati!X41+Jalpiguri!X41</f>
        <v>72107.5</v>
      </c>
      <c r="X41" s="4">
        <f>(Kol!X41*Kol!Y41+Siliguri!X41*Siliguri!Y41+Guwahati!X41*Guwahati!Y41+Jalpiguri!X41*Jalpiguri!Y41)/W41</f>
        <v>336.90011900000002</v>
      </c>
      <c r="Y41" s="4">
        <f>Kol!Z41+Siliguri!Z41+Guwahati!Z41+Jalpiguri!Z41</f>
        <v>0</v>
      </c>
      <c r="Z41" s="4">
        <v>0</v>
      </c>
      <c r="AA41" s="4">
        <f>Kol!AB41+Siliguri!AB41+Guwahati!AB41+Jalpiguri!AB41</f>
        <v>498</v>
      </c>
      <c r="AB41" s="4">
        <f>(Kol!AB41*Kol!AC41+Siliguri!AB41*Siliguri!AC41+Guwahati!AB41*Guwahati!AC41+Jalpiguri!AB41*Jalpiguri!AC41)/AA41</f>
        <v>57</v>
      </c>
      <c r="AC41" s="4">
        <v>0</v>
      </c>
      <c r="AD41" s="4">
        <v>0</v>
      </c>
      <c r="AE41" s="19">
        <f t="shared" si="15"/>
        <v>11087863.4</v>
      </c>
      <c r="AF41" s="19">
        <f t="shared" si="16"/>
        <v>147.20307753754571</v>
      </c>
      <c r="AH41" s="78">
        <v>42252</v>
      </c>
      <c r="AI41" s="11">
        <v>35</v>
      </c>
      <c r="AJ41" s="4">
        <v>10335514.370000001</v>
      </c>
      <c r="AK41" s="4">
        <v>3556682.25</v>
      </c>
      <c r="AL41" s="4">
        <v>610842.65</v>
      </c>
      <c r="AM41" s="4">
        <v>58828.800000000003</v>
      </c>
      <c r="AN41" s="4">
        <v>0</v>
      </c>
      <c r="AO41" s="4">
        <v>0</v>
      </c>
      <c r="AP41" s="4">
        <v>0</v>
      </c>
      <c r="AQ41" s="4">
        <v>498</v>
      </c>
      <c r="AR41" s="4">
        <v>0</v>
      </c>
      <c r="AS41" s="19">
        <v>14562366.070000002</v>
      </c>
      <c r="AT41" s="4">
        <v>7146152.8699999992</v>
      </c>
      <c r="AU41" s="4">
        <v>141.63925685767848</v>
      </c>
      <c r="AV41" s="4">
        <v>2376501.5499999998</v>
      </c>
      <c r="AW41" s="4">
        <v>156.92491758097935</v>
      </c>
      <c r="AX41" s="4">
        <v>485920.80000000005</v>
      </c>
      <c r="AY41" s="4">
        <v>222.21479264692721</v>
      </c>
      <c r="AZ41" s="4">
        <v>41628.800000000003</v>
      </c>
      <c r="BA41" s="4">
        <v>103.47383700000002</v>
      </c>
      <c r="BB41" s="4">
        <v>0</v>
      </c>
      <c r="BC41" s="4">
        <v>0</v>
      </c>
      <c r="BD41" s="4">
        <v>0</v>
      </c>
      <c r="BE41" s="4">
        <v>0</v>
      </c>
      <c r="BF41" s="4">
        <v>0</v>
      </c>
      <c r="BG41" s="4">
        <v>0</v>
      </c>
      <c r="BH41" s="4">
        <v>498</v>
      </c>
      <c r="BI41" s="4">
        <v>40</v>
      </c>
      <c r="BJ41" s="4">
        <v>0</v>
      </c>
      <c r="BK41" s="4">
        <v>0</v>
      </c>
      <c r="BL41" s="19">
        <v>10050702.02</v>
      </c>
      <c r="BM41" s="19">
        <v>148.98604000633981</v>
      </c>
    </row>
    <row r="42" spans="1:65" ht="20" customHeight="1" x14ac:dyDescent="0.15">
      <c r="A42" s="78">
        <v>42623</v>
      </c>
      <c r="B42" s="11">
        <v>36</v>
      </c>
      <c r="C42" s="93">
        <f>Kol!D42+Siliguri!D42+Guwahati!D42+Jalpiguri!D42</f>
        <v>10487212</v>
      </c>
      <c r="D42" s="93">
        <f>Kol!E42+Siliguri!E42+Guwahati!E42+Jalpiguri!E42</f>
        <v>3598787</v>
      </c>
      <c r="E42" s="93">
        <f>Kol!F42+Siliguri!F42+Guwahati!F42+Jalpiguri!F42</f>
        <v>656500.10000000009</v>
      </c>
      <c r="F42" s="93">
        <f>Kol!G42+Siliguri!G42+Guwahati!G42+Jalpiguri!G42</f>
        <v>54289.8</v>
      </c>
      <c r="G42" s="93">
        <f>Kol!H42+Siliguri!H42+Guwahati!H42+Jalpiguri!H42</f>
        <v>0</v>
      </c>
      <c r="H42" s="93">
        <f>Kol!I42+Siliguri!I42+Guwahati!I42+Jalpiguri!I42</f>
        <v>89056.3</v>
      </c>
      <c r="I42" s="93">
        <f>Kol!J42+Siliguri!J42+Guwahati!J42+Jalpiguri!J42</f>
        <v>0</v>
      </c>
      <c r="J42" s="93">
        <f>Kol!K42+Siliguri!K42+Guwahati!K42+Jalpiguri!K42</f>
        <v>1495</v>
      </c>
      <c r="K42" s="93">
        <f>Kol!L42+Siliguri!L42+Guwahati!L42+Jalpiguri!L42</f>
        <v>0</v>
      </c>
      <c r="L42" s="19">
        <f t="shared" si="14"/>
        <v>14887340.200000001</v>
      </c>
      <c r="M42" s="93">
        <f>Kol!N42+Siliguri!N42+Guwahati!N42+Jalpiguri!N42</f>
        <v>7358953.7499999991</v>
      </c>
      <c r="N42" s="93">
        <f>(Kol!N42*Kol!O42+Siliguri!N42*Siliguri!O42+Guwahati!N42*Guwahati!O42+Jalpiguri!N42*Jalpiguri!O42)/M42</f>
        <v>139.59894938727638</v>
      </c>
      <c r="O42" s="93">
        <f>Kol!P42+Siliguri!P42+Guwahati!P42+Jalpiguri!P42</f>
        <v>2911448.5</v>
      </c>
      <c r="P42" s="93">
        <f>(Kol!P42*Kol!Q42+Siliguri!P42*Siliguri!Q42+Guwahati!P42*Guwahati!Q42+Jalpiguri!P42*Jalpiguri!Q42)/O42</f>
        <v>143.72752941047327</v>
      </c>
      <c r="Q42" s="93">
        <f>Kol!R42+Siliguri!R42+Guwahati!R42+Jalpiguri!R42</f>
        <v>578609.1</v>
      </c>
      <c r="R42" s="93">
        <f>(Kol!R42*Kol!S42+Siliguri!R42*Siliguri!S42+Guwahati!R42*Guwahati!S42+Jalpiguri!R42*Jalpiguri!S42)/Q42</f>
        <v>219.32672569484546</v>
      </c>
      <c r="S42" s="93">
        <f>Kol!T42+Siliguri!T42+Guwahati!T42+Jalpiguri!T42</f>
        <v>49979.199999999997</v>
      </c>
      <c r="T42" s="93">
        <f>Kol!U42+Siliguri!U42+Guwahati!U42+Jalpiguri!U42</f>
        <v>129.22792200000001</v>
      </c>
      <c r="U42" s="93">
        <f>Kol!V42+Siliguri!V42+Guwahati!V42+Jalpiguri!V42</f>
        <v>0</v>
      </c>
      <c r="V42" s="93">
        <v>0</v>
      </c>
      <c r="W42" s="93">
        <f>Kol!X42+Siliguri!X42+Guwahati!X42+Jalpiguri!X42</f>
        <v>71848.7</v>
      </c>
      <c r="X42" s="93">
        <f>(Kol!X42*Kol!Y42+Siliguri!X42*Siliguri!Y42+Guwahati!X42*Guwahati!Y42+Jalpiguri!X42*Jalpiguri!Y42)/W42</f>
        <v>363.32154000000003</v>
      </c>
      <c r="Y42" s="93">
        <f>Kol!Z42+Siliguri!Z42+Guwahati!Z42+Jalpiguri!Z42</f>
        <v>0</v>
      </c>
      <c r="Z42" s="93">
        <v>0</v>
      </c>
      <c r="AA42" s="93">
        <f>Kol!AB42+Siliguri!AB42+Guwahati!AB42+Jalpiguri!AB42</f>
        <v>1495</v>
      </c>
      <c r="AB42" s="93">
        <f>(Kol!AB42*Kol!AC42+Siliguri!AB42*Siliguri!AC42+Guwahati!AB42*Guwahati!AC42+Jalpiguri!AB42*Jalpiguri!AC42)/AA42</f>
        <v>51.332441000000003</v>
      </c>
      <c r="AC42" s="93">
        <v>0</v>
      </c>
      <c r="AD42" s="93">
        <v>0</v>
      </c>
      <c r="AE42" s="19">
        <f t="shared" si="15"/>
        <v>10972334.249999998</v>
      </c>
      <c r="AF42" s="19">
        <f t="shared" si="16"/>
        <v>146.30447316624014</v>
      </c>
      <c r="AH42" s="78">
        <v>42259</v>
      </c>
      <c r="AI42" s="11">
        <v>36</v>
      </c>
      <c r="AJ42" s="4">
        <v>10182751.84</v>
      </c>
      <c r="AK42" s="4">
        <v>3662322.34</v>
      </c>
      <c r="AL42" s="4">
        <v>644577.97</v>
      </c>
      <c r="AM42" s="4">
        <v>58950.2</v>
      </c>
      <c r="AN42" s="4">
        <v>0</v>
      </c>
      <c r="AO42" s="4">
        <v>0</v>
      </c>
      <c r="AP42" s="4">
        <v>0</v>
      </c>
      <c r="AQ42" s="4">
        <v>498</v>
      </c>
      <c r="AR42" s="4">
        <v>0</v>
      </c>
      <c r="AS42" s="19">
        <v>14549100.35</v>
      </c>
      <c r="AT42" s="4">
        <v>7361095.9500000002</v>
      </c>
      <c r="AU42" s="4">
        <v>140.91340397242664</v>
      </c>
      <c r="AV42" s="4">
        <v>2513601.69</v>
      </c>
      <c r="AW42" s="4">
        <v>150.53914805571716</v>
      </c>
      <c r="AX42" s="4">
        <v>493486.51999999996</v>
      </c>
      <c r="AY42" s="4">
        <v>220.23127342402586</v>
      </c>
      <c r="AZ42" s="4">
        <v>42246.5</v>
      </c>
      <c r="BA42" s="4">
        <v>109.019109</v>
      </c>
      <c r="BB42" s="4">
        <v>0</v>
      </c>
      <c r="BC42" s="4">
        <v>0</v>
      </c>
      <c r="BD42" s="4">
        <v>0</v>
      </c>
      <c r="BE42" s="4">
        <v>0</v>
      </c>
      <c r="BF42" s="4">
        <v>0</v>
      </c>
      <c r="BG42" s="4">
        <v>0</v>
      </c>
      <c r="BH42" s="4">
        <v>498</v>
      </c>
      <c r="BI42" s="4">
        <v>40</v>
      </c>
      <c r="BJ42" s="4">
        <v>0</v>
      </c>
      <c r="BK42" s="4">
        <v>0</v>
      </c>
      <c r="BL42" s="19">
        <v>10410928.66</v>
      </c>
      <c r="BM42" s="19">
        <v>146.86291249177708</v>
      </c>
    </row>
    <row r="43" spans="1:65" ht="20" customHeight="1" x14ac:dyDescent="0.15">
      <c r="A43" s="78">
        <v>42630</v>
      </c>
      <c r="B43" s="11">
        <v>37</v>
      </c>
      <c r="C43" s="94">
        <f>Kol!D43+Siliguri!D43+Guwahati!D43+Jalpiguri!D43</f>
        <v>11156859.359999999</v>
      </c>
      <c r="D43" s="94">
        <f>Kol!E43+Siliguri!E43+Guwahati!E43+Jalpiguri!E43</f>
        <v>3550971.35</v>
      </c>
      <c r="E43" s="94">
        <f>Kol!F43+Siliguri!F43+Guwahati!F43+Jalpiguri!F43</f>
        <v>794062.9</v>
      </c>
      <c r="F43" s="94">
        <f>Kol!G43+Siliguri!G43+Guwahati!G43+Jalpiguri!G43</f>
        <v>41679.699999999997</v>
      </c>
      <c r="G43" s="94">
        <f>Kol!H43+Siliguri!H43+Guwahati!H43+Jalpiguri!H43</f>
        <v>0</v>
      </c>
      <c r="H43" s="94">
        <f>Kol!I43+Siliguri!I43+Guwahati!I43+Jalpiguri!I43</f>
        <v>118464.7</v>
      </c>
      <c r="I43" s="94">
        <f>Kol!J43+Siliguri!J43+Guwahati!J43+Jalpiguri!J43</f>
        <v>0</v>
      </c>
      <c r="J43" s="94">
        <f>Kol!K43+Siliguri!K43+Guwahati!K43+Jalpiguri!K43</f>
        <v>1495</v>
      </c>
      <c r="K43" s="94">
        <f>Kol!L43+Siliguri!L43+Guwahati!L43+Jalpiguri!L43</f>
        <v>0</v>
      </c>
      <c r="L43" s="19">
        <f t="shared" ref="L43" si="17">SUM(C43:K43)</f>
        <v>15663533.009999998</v>
      </c>
      <c r="M43" s="94">
        <f>Kol!N43+Siliguri!N43+Guwahati!N43+Jalpiguri!N43</f>
        <v>7656012.6599999992</v>
      </c>
      <c r="N43" s="94">
        <f>(Kol!N43*Kol!O43+Siliguri!N43*Siliguri!O43+Guwahati!N43*Guwahati!O43+Jalpiguri!N43*Jalpiguri!O43)/M43</f>
        <v>138.53148139235387</v>
      </c>
      <c r="O43" s="94">
        <f>Kol!P43+Siliguri!P43+Guwahati!P43+Jalpiguri!P43</f>
        <v>2789682.45</v>
      </c>
      <c r="P43" s="94">
        <f>(Kol!P43*Kol!Q43+Siliguri!P43*Siliguri!Q43+Guwahati!P43*Guwahati!Q43+Jalpiguri!P43*Jalpiguri!Q43)/O43</f>
        <v>141.75878125018366</v>
      </c>
      <c r="Q43" s="94">
        <f>Kol!R43+Siliguri!R43+Guwahati!R43+Jalpiguri!R43</f>
        <v>667358.30000000005</v>
      </c>
      <c r="R43" s="94">
        <f>(Kol!R43*Kol!S43+Siliguri!R43*Siliguri!S43+Guwahati!R43*Guwahati!S43+Jalpiguri!R43*Jalpiguri!S43)/Q43</f>
        <v>213.56290891742648</v>
      </c>
      <c r="S43" s="94">
        <f>Kol!T43+Siliguri!T43+Guwahati!T43+Jalpiguri!T43</f>
        <v>36925.9</v>
      </c>
      <c r="T43" s="94">
        <f>Kol!U43+Siliguri!U43+Guwahati!U43+Jalpiguri!U43</f>
        <v>130.047595</v>
      </c>
      <c r="U43" s="94">
        <f>Kol!V43+Siliguri!V43+Guwahati!V43+Jalpiguri!V43</f>
        <v>0</v>
      </c>
      <c r="V43" s="94">
        <v>0</v>
      </c>
      <c r="W43" s="94">
        <f>Kol!X43+Siliguri!X43+Guwahati!X43+Jalpiguri!X43</f>
        <v>70846.899999999994</v>
      </c>
      <c r="X43" s="94">
        <f>(Kol!X43*Kol!Y43+Siliguri!X43*Siliguri!Y43+Guwahati!X43*Guwahati!Y43+Jalpiguri!X43*Jalpiguri!Y43)/W43</f>
        <v>299.89139899999998</v>
      </c>
      <c r="Y43" s="94">
        <f>Kol!Z43+Siliguri!Z43+Guwahati!Z43+Jalpiguri!Z43</f>
        <v>0</v>
      </c>
      <c r="Z43" s="94">
        <v>0</v>
      </c>
      <c r="AA43" s="94">
        <f>Kol!AB43+Siliguri!AB43+Guwahati!AB43+Jalpiguri!AB43</f>
        <v>498</v>
      </c>
      <c r="AB43" s="94">
        <f>(Kol!AB43*Kol!AC43+Siliguri!AB43*Siliguri!AC43+Guwahati!AB43*Guwahati!AC43+Jalpiguri!AB43*Jalpiguri!AC43)/AA43</f>
        <v>52</v>
      </c>
      <c r="AC43" s="94">
        <v>0</v>
      </c>
      <c r="AD43" s="94">
        <v>0</v>
      </c>
      <c r="AE43" s="19">
        <f t="shared" ref="AE43" si="18">M43+O43+Q43+S43+U43+W43+Y43+AA43+AC43</f>
        <v>11221324.210000001</v>
      </c>
      <c r="AF43" s="19">
        <f t="shared" ref="AF43" si="19">(M43*N43+O43*P43+Q43*R43+S43*T43+U43*V43+W43*X43+AA43*AB43+AC43*AD43)/AE43</f>
        <v>144.78310272595306</v>
      </c>
      <c r="AH43" s="78">
        <v>42266</v>
      </c>
      <c r="AI43" s="11">
        <v>37</v>
      </c>
      <c r="AJ43" s="4">
        <v>11035576.779999999</v>
      </c>
      <c r="AK43" s="4">
        <v>3951842.34</v>
      </c>
      <c r="AL43" s="4">
        <v>481894.19999999995</v>
      </c>
      <c r="AM43" s="4">
        <v>68782.75</v>
      </c>
      <c r="AN43" s="4">
        <v>0</v>
      </c>
      <c r="AO43" s="4">
        <v>0</v>
      </c>
      <c r="AP43" s="4">
        <v>0</v>
      </c>
      <c r="AQ43" s="4">
        <v>498</v>
      </c>
      <c r="AR43" s="4">
        <v>0</v>
      </c>
      <c r="AS43" s="19">
        <v>15538594.069999998</v>
      </c>
      <c r="AT43" s="4">
        <v>7676597.6500000004</v>
      </c>
      <c r="AU43" s="4">
        <v>138.98196982563897</v>
      </c>
      <c r="AV43" s="4">
        <v>2803845.49</v>
      </c>
      <c r="AW43" s="4">
        <v>149.91665345009531</v>
      </c>
      <c r="AX43" s="4">
        <v>373031.6</v>
      </c>
      <c r="AY43" s="4">
        <v>204.84206835526561</v>
      </c>
      <c r="AZ43" s="4">
        <v>51576.9</v>
      </c>
      <c r="BA43" s="4">
        <v>109.82906400000002</v>
      </c>
      <c r="BB43" s="4">
        <v>0</v>
      </c>
      <c r="BC43" s="4">
        <v>0</v>
      </c>
      <c r="BD43" s="4">
        <v>0</v>
      </c>
      <c r="BE43" s="4">
        <v>0</v>
      </c>
      <c r="BF43" s="4">
        <v>0</v>
      </c>
      <c r="BG43" s="4">
        <v>0</v>
      </c>
      <c r="BH43" s="4">
        <v>498</v>
      </c>
      <c r="BI43" s="4">
        <v>43</v>
      </c>
      <c r="BJ43" s="4">
        <v>0</v>
      </c>
      <c r="BK43" s="4">
        <v>0</v>
      </c>
      <c r="BL43" s="19">
        <v>10905549.640000001</v>
      </c>
      <c r="BM43" s="19">
        <v>143.90383507205874</v>
      </c>
    </row>
    <row r="44" spans="1:65" ht="20" customHeight="1" x14ac:dyDescent="0.15">
      <c r="A44" s="78">
        <v>42637</v>
      </c>
      <c r="B44" s="11">
        <v>38</v>
      </c>
      <c r="C44" s="96">
        <f>Kol!D44+Siliguri!D44+Guwahati!D44+Jalpiguri!D44</f>
        <v>11117764.4</v>
      </c>
      <c r="D44" s="96">
        <f>Kol!E44+Siliguri!E44+Guwahati!E44+Jalpiguri!E44</f>
        <v>3521179.5</v>
      </c>
      <c r="E44" s="96">
        <f>Kol!F44+Siliguri!F44+Guwahati!F44+Jalpiguri!F44</f>
        <v>819203</v>
      </c>
      <c r="F44" s="96">
        <f>Kol!G44+Siliguri!G44+Guwahati!G44+Jalpiguri!G44</f>
        <v>38666.399999999994</v>
      </c>
      <c r="G44" s="96">
        <f>Kol!H44+Siliguri!H44+Guwahati!H44+Jalpiguri!H44</f>
        <v>0</v>
      </c>
      <c r="H44" s="96">
        <f>Kol!I44+Siliguri!I44+Guwahati!I44+Jalpiguri!I44</f>
        <v>109242.4</v>
      </c>
      <c r="I44" s="96">
        <f>Kol!J44+Siliguri!J44+Guwahati!J44+Jalpiguri!J44</f>
        <v>0</v>
      </c>
      <c r="J44" s="96">
        <f>Kol!K44+Siliguri!K44+Guwahati!K44+Jalpiguri!K44</f>
        <v>1036</v>
      </c>
      <c r="K44" s="96">
        <f>Kol!L44+Siliguri!L44+Guwahati!L44+Jalpiguri!L44</f>
        <v>0</v>
      </c>
      <c r="L44" s="19">
        <f t="shared" ref="L44" si="20">SUM(C44:K44)</f>
        <v>15607091.700000001</v>
      </c>
      <c r="M44" s="96">
        <f>Kol!N44+Siliguri!N44+Guwahati!N44+Jalpiguri!N44</f>
        <v>7847958.2699999996</v>
      </c>
      <c r="N44" s="96">
        <f>(Kol!N44*Kol!O44+Siliguri!N44*Siliguri!O44+Guwahati!N44*Guwahati!O44+Jalpiguri!N44*Jalpiguri!O44)/M44</f>
        <v>137.80532311912864</v>
      </c>
      <c r="O44" s="96">
        <f>Kol!P44+Siliguri!P44+Guwahati!P44+Jalpiguri!P44</f>
        <v>2854098</v>
      </c>
      <c r="P44" s="96">
        <f>(Kol!P44*Kol!Q44+Siliguri!P44*Siliguri!Q44+Guwahati!P44*Guwahati!Q44+Jalpiguri!P44*Jalpiguri!Q44)/O44</f>
        <v>145.95944574027962</v>
      </c>
      <c r="Q44" s="96">
        <f>Kol!R44+Siliguri!R44+Guwahati!R44+Jalpiguri!R44</f>
        <v>563475.64999999991</v>
      </c>
      <c r="R44" s="96">
        <f>(Kol!R44*Kol!S44+Siliguri!R44*Siliguri!S44+Guwahati!R44*Guwahati!S44+Jalpiguri!R44*Jalpiguri!S44)/Q44</f>
        <v>211.24320348022093</v>
      </c>
      <c r="S44" s="96">
        <f>Kol!T44+Siliguri!T44+Guwahati!T44+Jalpiguri!T44</f>
        <v>31841.200000000001</v>
      </c>
      <c r="T44" s="96">
        <f>Kol!U44+Siliguri!U44+Guwahati!U44+Jalpiguri!U44</f>
        <v>223.777638</v>
      </c>
      <c r="U44" s="96">
        <f>Kol!V44+Siliguri!V44+Guwahati!V44+Jalpiguri!V44</f>
        <v>0</v>
      </c>
      <c r="V44" s="96">
        <v>0</v>
      </c>
      <c r="W44" s="96">
        <f>Kol!X44+Siliguri!X44+Guwahati!X44+Jalpiguri!X44</f>
        <v>70754.600000000006</v>
      </c>
      <c r="X44" s="96">
        <f>(Kol!X44*Kol!Y44+Siliguri!X44*Siliguri!Y44+Guwahati!X44*Guwahati!Y44+Jalpiguri!X44*Jalpiguri!Y44)/W44</f>
        <v>300.03472499999998</v>
      </c>
      <c r="Y44" s="96">
        <f>Kol!Z44+Siliguri!Z44+Guwahati!Z44+Jalpiguri!Z44</f>
        <v>0</v>
      </c>
      <c r="Z44" s="96">
        <v>0</v>
      </c>
      <c r="AA44" s="96">
        <f>Kol!AB44+Siliguri!AB44+Guwahati!AB44+Jalpiguri!AB44</f>
        <v>1036</v>
      </c>
      <c r="AB44" s="96">
        <f>(Kol!AB44*Kol!AC44+Siliguri!AB44*Siliguri!AC44+Guwahati!AB44*Guwahati!AC44+Jalpiguri!AB44*Jalpiguri!AC44)/AA44</f>
        <v>52.806949000000003</v>
      </c>
      <c r="AC44" s="96">
        <v>0</v>
      </c>
      <c r="AD44" s="96">
        <v>0</v>
      </c>
      <c r="AE44" s="19">
        <f t="shared" ref="AE44" si="21">M44+O44+Q44+S44+U44+W44+Y44+AA44+AC44</f>
        <v>11369163.719999999</v>
      </c>
      <c r="AF44" s="19">
        <f t="shared" ref="AF44" si="22">(M44*N44+O44*P44+Q44*R44+S44*T44+U44*V44+W44*X44+AA44*AB44+AC44*AD44)/AE44</f>
        <v>144.73468082488509</v>
      </c>
      <c r="AH44" s="78">
        <v>42273</v>
      </c>
      <c r="AI44" s="11">
        <v>38</v>
      </c>
      <c r="AJ44" s="4">
        <v>11294499.550000001</v>
      </c>
      <c r="AK44" s="4">
        <v>3960598.4499999997</v>
      </c>
      <c r="AL44" s="4">
        <v>491238.70999999996</v>
      </c>
      <c r="AM44" s="4">
        <v>56578.5</v>
      </c>
      <c r="AN44" s="4">
        <v>0</v>
      </c>
      <c r="AO44" s="4">
        <v>0</v>
      </c>
      <c r="AP44" s="4">
        <v>0</v>
      </c>
      <c r="AQ44" s="4">
        <v>498</v>
      </c>
      <c r="AR44" s="4">
        <v>0</v>
      </c>
      <c r="AS44" s="19">
        <v>15803413.210000001</v>
      </c>
      <c r="AT44" s="4">
        <v>7674858.4100000001</v>
      </c>
      <c r="AU44" s="4">
        <v>137.87143454184775</v>
      </c>
      <c r="AV44" s="4">
        <v>2648753.9</v>
      </c>
      <c r="AW44" s="4">
        <v>153.12468207278641</v>
      </c>
      <c r="AX44" s="4">
        <v>425985.41000000003</v>
      </c>
      <c r="AY44" s="4">
        <v>212.23847965144893</v>
      </c>
      <c r="AZ44" s="4">
        <v>41868.449999999997</v>
      </c>
      <c r="BA44" s="4">
        <v>104.97575100000002</v>
      </c>
      <c r="BB44" s="4">
        <v>0</v>
      </c>
      <c r="BC44" s="4">
        <v>0</v>
      </c>
      <c r="BD44" s="4">
        <v>0</v>
      </c>
      <c r="BE44" s="4">
        <v>0</v>
      </c>
      <c r="BF44" s="4">
        <v>0</v>
      </c>
      <c r="BG44" s="4">
        <v>0</v>
      </c>
      <c r="BH44" s="4">
        <v>0</v>
      </c>
      <c r="BI44" s="4">
        <v>0</v>
      </c>
      <c r="BJ44" s="4">
        <v>0</v>
      </c>
      <c r="BK44" s="4">
        <v>0</v>
      </c>
      <c r="BL44" s="19">
        <v>10791466.17</v>
      </c>
      <c r="BM44" s="19">
        <v>144.42328604111009</v>
      </c>
    </row>
    <row r="45" spans="1:65" ht="20" customHeight="1" x14ac:dyDescent="0.15">
      <c r="A45" s="78">
        <v>42644</v>
      </c>
      <c r="B45" s="11">
        <v>39</v>
      </c>
      <c r="C45" s="99">
        <f>Kol!D45+Siliguri!D45+Guwahati!D45+Jalpiguri!D45</f>
        <v>11342554.92</v>
      </c>
      <c r="D45" s="99">
        <f>Kol!E45+Siliguri!E45+Guwahati!E45+Jalpiguri!E45</f>
        <v>3375838.48</v>
      </c>
      <c r="E45" s="99">
        <f>Kol!F45+Siliguri!F45+Guwahati!F45+Jalpiguri!F45</f>
        <v>852936.70000000007</v>
      </c>
      <c r="F45" s="99">
        <f>Kol!G45+Siliguri!G45+Guwahati!G45+Jalpiguri!G45</f>
        <v>21831.599999999999</v>
      </c>
      <c r="G45" s="99">
        <f>Kol!H45+Siliguri!H45+Guwahati!H45+Jalpiguri!H45</f>
        <v>0</v>
      </c>
      <c r="H45" s="99">
        <f>Kol!I45+Siliguri!I45+Guwahati!I45+Jalpiguri!I45</f>
        <v>134030.39999999999</v>
      </c>
      <c r="I45" s="99">
        <f>Kol!J45+Siliguri!J45+Guwahati!J45+Jalpiguri!J45</f>
        <v>0</v>
      </c>
      <c r="J45" s="99">
        <f>Kol!K45+Siliguri!K45+Guwahati!K45+Jalpiguri!K45</f>
        <v>498</v>
      </c>
      <c r="K45" s="99">
        <f>Kol!L45+Siliguri!L45+Guwahati!L45+Jalpiguri!L45</f>
        <v>0</v>
      </c>
      <c r="L45" s="19">
        <f t="shared" ref="L45" si="23">SUM(C45:K45)</f>
        <v>15727690.1</v>
      </c>
      <c r="M45" s="99">
        <f>Kol!N45+Siliguri!N45+Guwahati!N45+Jalpiguri!N45</f>
        <v>7809366.5300000003</v>
      </c>
      <c r="N45" s="99">
        <f>(Kol!N45*Kol!O45+Siliguri!N45*Siliguri!O45+Guwahati!N45*Guwahati!O45+Jalpiguri!N45*Jalpiguri!O45)/M45</f>
        <v>136.06671977452098</v>
      </c>
      <c r="O45" s="99">
        <f>Kol!P45+Siliguri!P45+Guwahati!P45+Jalpiguri!P45</f>
        <v>2934411.38</v>
      </c>
      <c r="P45" s="99">
        <f>(Kol!P45*Kol!Q45+Siliguri!P45*Siliguri!Q45+Guwahati!P45*Guwahati!Q45+Jalpiguri!P45*Jalpiguri!Q45)/O45</f>
        <v>146.22967027636327</v>
      </c>
      <c r="Q45" s="99">
        <f>Kol!R45+Siliguri!R45+Guwahati!R45+Jalpiguri!R45</f>
        <v>668183.80000000005</v>
      </c>
      <c r="R45" s="99">
        <f>(Kol!R45*Kol!S45+Siliguri!R45*Siliguri!S45+Guwahati!R45*Guwahati!S45+Jalpiguri!R45*Jalpiguri!S45)/Q45</f>
        <v>212.0616570977291</v>
      </c>
      <c r="S45" s="99">
        <f>Kol!T45+Siliguri!T45+Guwahati!T45+Jalpiguri!T45</f>
        <v>20616.8</v>
      </c>
      <c r="T45" s="99">
        <f>Kol!U45+Siliguri!U45+Guwahati!U45+Jalpiguri!U45</f>
        <v>199.141481</v>
      </c>
      <c r="U45" s="99">
        <f>Kol!V45+Siliguri!V45+Guwahati!V45+Jalpiguri!V45</f>
        <v>0</v>
      </c>
      <c r="V45" s="99">
        <v>0</v>
      </c>
      <c r="W45" s="99">
        <f>Kol!X45+Siliguri!X45+Guwahati!X45+Jalpiguri!X45</f>
        <v>91934.399999999994</v>
      </c>
      <c r="X45" s="99">
        <f>(Kol!X45*Kol!Y45+Siliguri!X45*Siliguri!Y45+Guwahati!X45*Guwahati!Y45+Jalpiguri!X45*Jalpiguri!Y45)/W45</f>
        <v>311.03468099999998</v>
      </c>
      <c r="Y45" s="99">
        <f>Kol!Z45+Siliguri!Z45+Guwahati!Z45+Jalpiguri!Z45</f>
        <v>0</v>
      </c>
      <c r="Z45" s="99">
        <v>0</v>
      </c>
      <c r="AA45" s="99">
        <f>Kol!AB45+Siliguri!AB45+Guwahati!AB45+Jalpiguri!AB45</f>
        <v>498</v>
      </c>
      <c r="AB45" s="99">
        <f>(Kol!AB45*Kol!AC45+Siliguri!AB45*Siliguri!AC45+Guwahati!AB45*Guwahati!AC45+Jalpiguri!AB45*Jalpiguri!AC45)/AA45</f>
        <v>56</v>
      </c>
      <c r="AC45" s="99">
        <v>0</v>
      </c>
      <c r="AD45" s="99">
        <v>0</v>
      </c>
      <c r="AE45" s="19">
        <f t="shared" ref="AE45" si="24">M45+O45+Q45+S45+U45+W45+Y45+AA45+AC45</f>
        <v>11525010.910000002</v>
      </c>
      <c r="AF45" s="19">
        <f t="shared" ref="AF45" si="25">(M45*N45+O45*P45+Q45*R45+S45*T45+U45*V45+W45*X45+AA45*AB45+AC45*AD45)/AE45</f>
        <v>144.56536376006829</v>
      </c>
      <c r="AH45" s="78">
        <v>42280</v>
      </c>
      <c r="AI45" s="11">
        <v>39</v>
      </c>
      <c r="AJ45" s="4">
        <v>10990057.189999999</v>
      </c>
      <c r="AK45" s="4">
        <v>3891266.0999999996</v>
      </c>
      <c r="AL45" s="4">
        <v>403713.9</v>
      </c>
      <c r="AM45" s="4">
        <v>46818.7</v>
      </c>
      <c r="AN45" s="4">
        <v>0</v>
      </c>
      <c r="AO45" s="4">
        <v>0</v>
      </c>
      <c r="AP45" s="4">
        <v>0</v>
      </c>
      <c r="AQ45" s="4">
        <v>498</v>
      </c>
      <c r="AR45" s="4">
        <v>0</v>
      </c>
      <c r="AS45" s="19">
        <v>15332353.889999999</v>
      </c>
      <c r="AT45" s="4">
        <v>7816200.04</v>
      </c>
      <c r="AU45" s="4">
        <v>132.35009606891867</v>
      </c>
      <c r="AV45" s="4">
        <v>2644707.7999999998</v>
      </c>
      <c r="AW45" s="4">
        <v>149.39869711949689</v>
      </c>
      <c r="AX45" s="4">
        <v>344741.8</v>
      </c>
      <c r="AY45" s="4">
        <v>214.3390413802675</v>
      </c>
      <c r="AZ45" s="4">
        <v>34076.400000000001</v>
      </c>
      <c r="BA45" s="4">
        <v>97.080805999999995</v>
      </c>
      <c r="BB45" s="4">
        <v>0</v>
      </c>
      <c r="BC45" s="4">
        <v>0</v>
      </c>
      <c r="BD45" s="4">
        <v>0</v>
      </c>
      <c r="BE45" s="4">
        <v>0</v>
      </c>
      <c r="BF45" s="4">
        <v>0</v>
      </c>
      <c r="BG45" s="4">
        <v>0</v>
      </c>
      <c r="BH45" s="4">
        <v>498</v>
      </c>
      <c r="BI45" s="4">
        <v>40</v>
      </c>
      <c r="BJ45" s="4">
        <v>0</v>
      </c>
      <c r="BK45" s="4">
        <v>0</v>
      </c>
      <c r="BL45" s="19">
        <v>10840224.040000001</v>
      </c>
      <c r="BM45" s="19">
        <v>139.00177999300308</v>
      </c>
    </row>
    <row r="46" spans="1:65" ht="20" customHeight="1" x14ac:dyDescent="0.15">
      <c r="A46" s="78">
        <v>42651</v>
      </c>
      <c r="B46" s="11">
        <v>40</v>
      </c>
      <c r="C46" s="100">
        <f>Kol!D46+Siliguri!D46+Guwahati!D46+Jalpiguri!D46</f>
        <v>12219553.98</v>
      </c>
      <c r="D46" s="100">
        <f>Kol!E46+Siliguri!E46+Guwahati!E46+Jalpiguri!E46</f>
        <v>3681309.3</v>
      </c>
      <c r="E46" s="100">
        <f>Kol!F46+Siliguri!F46+Guwahati!F46+Jalpiguri!F46</f>
        <v>774450.7</v>
      </c>
      <c r="F46" s="100">
        <f>Kol!G46+Siliguri!G46+Guwahati!G46+Jalpiguri!G46</f>
        <v>67169.899999999994</v>
      </c>
      <c r="G46" s="100">
        <f>Kol!H46+Siliguri!H46+Guwahati!H46+Jalpiguri!H46</f>
        <v>0</v>
      </c>
      <c r="H46" s="100">
        <f>Kol!I46+Siliguri!I46+Guwahati!I46+Jalpiguri!I46</f>
        <v>122070</v>
      </c>
      <c r="I46" s="100">
        <f>Kol!J46+Siliguri!J46+Guwahati!J46+Jalpiguri!J46</f>
        <v>0</v>
      </c>
      <c r="J46" s="100">
        <f>Kol!K46+Siliguri!K46+Guwahati!K46+Jalpiguri!K46</f>
        <v>996</v>
      </c>
      <c r="K46" s="100">
        <f>Kol!L46+Siliguri!L46+Guwahati!L46+Jalpiguri!L46</f>
        <v>0</v>
      </c>
      <c r="L46" s="19">
        <f t="shared" ref="L46" si="26">SUM(C46:K46)</f>
        <v>16865549.880000003</v>
      </c>
      <c r="M46" s="100">
        <f>Kol!N46+Siliguri!N46+Guwahati!N46+Jalpiguri!N46</f>
        <v>7768402.3700000001</v>
      </c>
      <c r="N46" s="100">
        <f>(Kol!N46*Kol!O46+Siliguri!N46*Siliguri!O46+Guwahati!N46*Guwahati!O46+Jalpiguri!N46*Jalpiguri!O46)/M46</f>
        <v>134.58767041315309</v>
      </c>
      <c r="O46" s="100">
        <f>Kol!P46+Siliguri!P46+Guwahati!P46+Jalpiguri!P46</f>
        <v>2765648.4</v>
      </c>
      <c r="P46" s="100">
        <f>(Kol!P46*Kol!Q46+Siliguri!P46*Siliguri!Q46+Guwahati!P46*Guwahati!Q46+Jalpiguri!P46*Jalpiguri!Q46)/O46</f>
        <v>145.18442815791752</v>
      </c>
      <c r="Q46" s="100">
        <f>Kol!R46+Siliguri!R46+Guwahati!R46+Jalpiguri!R46</f>
        <v>560993</v>
      </c>
      <c r="R46" s="100">
        <f>(Kol!R46*Kol!S46+Siliguri!R46*Siliguri!S46+Guwahati!R46*Guwahati!S46+Jalpiguri!R46*Jalpiguri!S46)/Q46</f>
        <v>204.28401344017593</v>
      </c>
      <c r="S46" s="100">
        <f>Kol!T46+Siliguri!T46+Guwahati!T46+Jalpiguri!T46</f>
        <v>60231.1</v>
      </c>
      <c r="T46" s="100">
        <f>Kol!U46+Siliguri!U46+Guwahati!U46+Jalpiguri!U46</f>
        <v>117.805333</v>
      </c>
      <c r="U46" s="100">
        <f>Kol!V46+Siliguri!V46+Guwahati!V46+Jalpiguri!V46</f>
        <v>0</v>
      </c>
      <c r="V46" s="100">
        <v>0</v>
      </c>
      <c r="W46" s="100">
        <f>Kol!X46+Siliguri!X46+Guwahati!X46+Jalpiguri!X46</f>
        <v>76740.2</v>
      </c>
      <c r="X46" s="100">
        <f>(Kol!X46*Kol!Y46+Siliguri!X46*Siliguri!Y46+Guwahati!X46*Guwahati!Y46+Jalpiguri!X46*Jalpiguri!Y46)/W46</f>
        <v>293.727172</v>
      </c>
      <c r="Y46" s="100">
        <f>Kol!Z46+Siliguri!Z46+Guwahati!Z46+Jalpiguri!Z46</f>
        <v>0</v>
      </c>
      <c r="Z46" s="100">
        <v>0</v>
      </c>
      <c r="AA46" s="100">
        <f>Kol!AB46+Siliguri!AB46+Guwahati!AB46+Jalpiguri!AB46</f>
        <v>498</v>
      </c>
      <c r="AB46" s="100">
        <f>(Kol!AB46*Kol!AC46+Siliguri!AB46*Siliguri!AC46+Guwahati!AB46*Guwahati!AC46+Jalpiguri!AB46*Jalpiguri!AC46)/AA46</f>
        <v>44</v>
      </c>
      <c r="AC46" s="100">
        <v>0</v>
      </c>
      <c r="AD46" s="100">
        <v>0</v>
      </c>
      <c r="AE46" s="19">
        <f t="shared" ref="AE46" si="27">M46+O46+Q46+S46+U46+W46+Y46+AA46+AC46</f>
        <v>11232513.069999998</v>
      </c>
      <c r="AF46" s="19">
        <f t="shared" ref="AF46" si="28">(M46*N46+O46*P46+Q46*R46+S46*T46+U46*V46+W46*X46+AA46*AB46+AC46*AD46)/AE46</f>
        <v>141.67090566485248</v>
      </c>
      <c r="AH46" s="78">
        <v>42287</v>
      </c>
      <c r="AI46" s="11">
        <v>40</v>
      </c>
      <c r="AJ46" s="4">
        <v>11549591.899999999</v>
      </c>
      <c r="AK46" s="4">
        <v>3967294.87</v>
      </c>
      <c r="AL46" s="4">
        <v>523648.75</v>
      </c>
      <c r="AM46" s="4">
        <v>68808.649999999994</v>
      </c>
      <c r="AN46" s="4">
        <v>0</v>
      </c>
      <c r="AO46" s="4">
        <v>0</v>
      </c>
      <c r="AP46" s="4">
        <v>0</v>
      </c>
      <c r="AQ46" s="4">
        <v>996</v>
      </c>
      <c r="AR46" s="4">
        <v>0</v>
      </c>
      <c r="AS46" s="19">
        <v>16110340.17</v>
      </c>
      <c r="AT46" s="4">
        <v>8645005</v>
      </c>
      <c r="AU46" s="4">
        <v>133.92405502810993</v>
      </c>
      <c r="AV46" s="4">
        <v>2888361.87</v>
      </c>
      <c r="AW46" s="4">
        <v>153.10946295000707</v>
      </c>
      <c r="AX46" s="4">
        <v>476068.4</v>
      </c>
      <c r="AY46" s="4">
        <v>222.10484405438712</v>
      </c>
      <c r="AZ46" s="4">
        <v>56694.95</v>
      </c>
      <c r="BA46" s="4">
        <v>101.600739</v>
      </c>
      <c r="BB46" s="4">
        <v>0</v>
      </c>
      <c r="BC46" s="4">
        <v>0</v>
      </c>
      <c r="BD46" s="4">
        <v>0</v>
      </c>
      <c r="BE46" s="4">
        <v>0</v>
      </c>
      <c r="BF46" s="4">
        <v>0</v>
      </c>
      <c r="BG46" s="4">
        <v>0</v>
      </c>
      <c r="BH46" s="4">
        <v>498</v>
      </c>
      <c r="BI46" s="4">
        <v>40</v>
      </c>
      <c r="BJ46" s="4">
        <v>0</v>
      </c>
      <c r="BK46" s="4">
        <v>0</v>
      </c>
      <c r="BL46" s="19">
        <v>12066628.220000001</v>
      </c>
      <c r="BM46" s="19">
        <v>141.83969999019772</v>
      </c>
    </row>
    <row r="47" spans="1:65" ht="20" customHeight="1" x14ac:dyDescent="0.15">
      <c r="A47" s="78">
        <v>42658</v>
      </c>
      <c r="B47" s="11">
        <v>41</v>
      </c>
      <c r="C47" s="102">
        <f>Kol!D47+Siliguri!D47+Guwahati!D47+Jalpiguri!D47</f>
        <v>0</v>
      </c>
      <c r="D47" s="102">
        <f>Kol!E47+Siliguri!E47+Guwahati!E47+Jalpiguri!E47</f>
        <v>0</v>
      </c>
      <c r="E47" s="102">
        <f>Kol!F47+Siliguri!F47+Guwahati!F47+Jalpiguri!F47</f>
        <v>0</v>
      </c>
      <c r="F47" s="102">
        <f>Kol!G47+Siliguri!G47+Guwahati!G47+Jalpiguri!G47</f>
        <v>0</v>
      </c>
      <c r="G47" s="102">
        <f>Kol!H47+Siliguri!H47+Guwahati!H47+Jalpiguri!H47</f>
        <v>0</v>
      </c>
      <c r="H47" s="102">
        <f>Kol!I47+Siliguri!I47+Guwahati!I47+Jalpiguri!I47</f>
        <v>0</v>
      </c>
      <c r="I47" s="102">
        <f>Kol!J47+Siliguri!J47+Guwahati!J47+Jalpiguri!J47</f>
        <v>0</v>
      </c>
      <c r="J47" s="102">
        <f>Kol!K47+Siliguri!K47+Guwahati!K47+Jalpiguri!K47</f>
        <v>0</v>
      </c>
      <c r="K47" s="102">
        <f>Kol!L47+Siliguri!L47+Guwahati!L47+Jalpiguri!L47</f>
        <v>0</v>
      </c>
      <c r="L47" s="19">
        <f t="shared" ref="L47:L48" si="29">SUM(C47:K47)</f>
        <v>0</v>
      </c>
      <c r="M47" s="102">
        <f>Kol!N47+Siliguri!N47+Guwahati!N47+Jalpiguri!N47</f>
        <v>0</v>
      </c>
      <c r="N47" s="102">
        <v>0</v>
      </c>
      <c r="O47" s="102">
        <f>Kol!P47+Siliguri!P47+Guwahati!P47+Jalpiguri!P47</f>
        <v>0</v>
      </c>
      <c r="P47" s="102">
        <v>0</v>
      </c>
      <c r="Q47" s="102">
        <f>Kol!R47+Siliguri!R47+Guwahati!R47+Jalpiguri!R47</f>
        <v>0</v>
      </c>
      <c r="R47" s="102">
        <v>0</v>
      </c>
      <c r="S47" s="102">
        <f>Kol!T47+Siliguri!T47+Guwahati!T47+Jalpiguri!T47</f>
        <v>0</v>
      </c>
      <c r="T47" s="102">
        <f>Kol!U47+Siliguri!U47+Guwahati!U47+Jalpiguri!U47</f>
        <v>0</v>
      </c>
      <c r="U47" s="102">
        <f>Kol!V47+Siliguri!V47+Guwahati!V47+Jalpiguri!V47</f>
        <v>0</v>
      </c>
      <c r="V47" s="102">
        <v>0</v>
      </c>
      <c r="W47" s="102">
        <f>Kol!X47+Siliguri!X47+Guwahati!X47+Jalpiguri!X47</f>
        <v>0</v>
      </c>
      <c r="X47" s="102">
        <v>0</v>
      </c>
      <c r="Y47" s="102">
        <f>Kol!Z47+Siliguri!Z47+Guwahati!Z47+Jalpiguri!Z47</f>
        <v>0</v>
      </c>
      <c r="Z47" s="102">
        <v>0</v>
      </c>
      <c r="AA47" s="102">
        <f>Kol!AB47+Siliguri!AB47+Guwahati!AB47+Jalpiguri!AB47</f>
        <v>0</v>
      </c>
      <c r="AB47" s="102">
        <v>0</v>
      </c>
      <c r="AC47" s="102">
        <v>0</v>
      </c>
      <c r="AD47" s="102">
        <v>0</v>
      </c>
      <c r="AE47" s="19">
        <f t="shared" ref="AE47:AE48" si="30">M47+O47+Q47+S47+U47+W47+Y47+AA47+AC47</f>
        <v>0</v>
      </c>
      <c r="AF47" s="19">
        <v>0</v>
      </c>
      <c r="AH47" s="78">
        <v>42294</v>
      </c>
      <c r="AI47" s="11">
        <v>41</v>
      </c>
      <c r="AJ47" s="4">
        <v>11798917.039999999</v>
      </c>
      <c r="AK47" s="4">
        <v>4185165.8</v>
      </c>
      <c r="AL47" s="4">
        <v>686072.2</v>
      </c>
      <c r="AM47" s="4">
        <v>77736.75</v>
      </c>
      <c r="AN47" s="4">
        <v>0</v>
      </c>
      <c r="AO47" s="4">
        <v>0</v>
      </c>
      <c r="AP47" s="4">
        <v>0</v>
      </c>
      <c r="AQ47" s="4">
        <v>996</v>
      </c>
      <c r="AR47" s="4">
        <v>0</v>
      </c>
      <c r="AS47" s="19">
        <v>16748887.789999999</v>
      </c>
      <c r="AT47" s="4">
        <v>9189294.5399999991</v>
      </c>
      <c r="AU47" s="4">
        <v>135.09014035509171</v>
      </c>
      <c r="AV47" s="4">
        <v>3020347.3499999996</v>
      </c>
      <c r="AW47" s="4">
        <v>148.09767881170009</v>
      </c>
      <c r="AX47" s="4">
        <v>617504.4</v>
      </c>
      <c r="AY47" s="4">
        <v>220.322382249469</v>
      </c>
      <c r="AZ47" s="4">
        <v>64493.9</v>
      </c>
      <c r="BA47" s="4">
        <v>98.623526999999996</v>
      </c>
      <c r="BB47" s="4">
        <v>0</v>
      </c>
      <c r="BC47" s="4">
        <v>0</v>
      </c>
      <c r="BD47" s="4">
        <v>0</v>
      </c>
      <c r="BE47" s="4">
        <v>0</v>
      </c>
      <c r="BF47" s="4">
        <v>0</v>
      </c>
      <c r="BG47" s="4">
        <v>0</v>
      </c>
      <c r="BH47" s="4">
        <v>498</v>
      </c>
      <c r="BI47" s="4">
        <v>40</v>
      </c>
      <c r="BJ47" s="4">
        <v>0</v>
      </c>
      <c r="BK47" s="4">
        <v>0</v>
      </c>
      <c r="BL47" s="19">
        <v>12892138.189999999</v>
      </c>
      <c r="BM47" s="19">
        <v>142.03385584858222</v>
      </c>
    </row>
    <row r="48" spans="1:65" ht="20" customHeight="1" x14ac:dyDescent="0.15">
      <c r="A48" s="78">
        <v>42665</v>
      </c>
      <c r="B48" s="11">
        <v>42</v>
      </c>
      <c r="C48" s="106">
        <f>Kol!D48+Siliguri!D48+Guwahati!D48+Jalpiguri!D48</f>
        <v>11462942.949999999</v>
      </c>
      <c r="D48" s="106">
        <f>Kol!E48+Siliguri!E48+Guwahati!E48+Jalpiguri!E48</f>
        <v>3454262.5</v>
      </c>
      <c r="E48" s="106">
        <f>Kol!F48+Siliguri!F48+Guwahati!F48+Jalpiguri!F48</f>
        <v>965094.3</v>
      </c>
      <c r="F48" s="106">
        <f>Kol!G48+Siliguri!G48+Guwahati!G48+Jalpiguri!G48</f>
        <v>64431.4</v>
      </c>
      <c r="G48" s="106">
        <f>Kol!H48+Siliguri!H48+Guwahati!H48+Jalpiguri!H48</f>
        <v>0</v>
      </c>
      <c r="H48" s="106">
        <f>Kol!I48+Siliguri!I48+Guwahati!I48+Jalpiguri!I48</f>
        <v>150601.1</v>
      </c>
      <c r="I48" s="106">
        <f>Kol!J48+Siliguri!J48+Guwahati!J48+Jalpiguri!J48</f>
        <v>0</v>
      </c>
      <c r="J48" s="106">
        <f>Kol!K48+Siliguri!K48+Guwahati!K48+Jalpiguri!K48</f>
        <v>498</v>
      </c>
      <c r="K48" s="106">
        <f>Kol!L48+Siliguri!L48+Guwahati!L48+Jalpiguri!L48</f>
        <v>0</v>
      </c>
      <c r="L48" s="19">
        <f t="shared" si="29"/>
        <v>16097830.25</v>
      </c>
      <c r="M48" s="106">
        <f>Kol!N48+Siliguri!N48+Guwahati!N48+Jalpiguri!N48</f>
        <v>8482681.4499999993</v>
      </c>
      <c r="N48" s="106">
        <f>(Kol!N48*Kol!O48+Siliguri!N48*Siliguri!O48+Guwahati!N48*Guwahati!O48+Jalpiguri!N48*Jalpiguri!O48)/M48</f>
        <v>137.67550731667714</v>
      </c>
      <c r="O48" s="106">
        <f>Kol!P48+Siliguri!P48+Guwahati!P48+Jalpiguri!P48</f>
        <v>2852046.2</v>
      </c>
      <c r="P48" s="106">
        <f>(Kol!P48*Kol!Q48+Siliguri!P48*Siliguri!Q48+Guwahati!P48*Guwahati!Q48+Jalpiguri!P48*Jalpiguri!Q48)/O48</f>
        <v>145.80950417461787</v>
      </c>
      <c r="Q48" s="106">
        <f>Kol!R48+Siliguri!R48+Guwahati!R48+Jalpiguri!R48</f>
        <v>829427.19999999995</v>
      </c>
      <c r="R48" s="106">
        <f>(Kol!R48*Kol!S48+Siliguri!R48*Siliguri!S48+Guwahati!R48*Guwahati!S48+Jalpiguri!R48*Jalpiguri!S48)/Q48</f>
        <v>211.98001763996669</v>
      </c>
      <c r="S48" s="106">
        <f>Kol!T48+Siliguri!T48+Guwahati!T48+Jalpiguri!T48</f>
        <v>60641.8</v>
      </c>
      <c r="T48" s="106">
        <f>Kol!U48+Siliguri!U48+Guwahati!U48+Jalpiguri!U48</f>
        <v>221.79707000000002</v>
      </c>
      <c r="U48" s="106">
        <f>Kol!V48+Siliguri!V48+Guwahati!V48+Jalpiguri!V48</f>
        <v>0</v>
      </c>
      <c r="V48" s="106">
        <v>0</v>
      </c>
      <c r="W48" s="106">
        <f>Kol!X48+Siliguri!X48+Guwahati!X48+Jalpiguri!X48</f>
        <v>67340.899999999994</v>
      </c>
      <c r="X48" s="106">
        <f>(Kol!X48*Kol!Y48+Siliguri!X48*Siliguri!Y48+Guwahati!X48*Guwahati!Y48+Jalpiguri!X48*Jalpiguri!Y48)/W48</f>
        <v>290.053089</v>
      </c>
      <c r="Y48" s="106">
        <f>Kol!Z48+Siliguri!Z48+Guwahati!Z48+Jalpiguri!Z48</f>
        <v>0</v>
      </c>
      <c r="Z48" s="106">
        <v>0</v>
      </c>
      <c r="AA48" s="106">
        <f>Kol!AB48+Siliguri!AB48+Guwahati!AB48+Jalpiguri!AB48</f>
        <v>498</v>
      </c>
      <c r="AB48" s="106">
        <f>(Kol!AB48*Kol!AC48+Siliguri!AB48*Siliguri!AC48+Guwahati!AB48*Guwahati!AC48+Jalpiguri!AB48*Jalpiguri!AC48)/AA48</f>
        <v>64</v>
      </c>
      <c r="AC48" s="106">
        <v>0</v>
      </c>
      <c r="AD48" s="106">
        <v>0</v>
      </c>
      <c r="AE48" s="19">
        <f t="shared" si="30"/>
        <v>12292635.549999999</v>
      </c>
      <c r="AF48" s="19">
        <f t="shared" ref="AF48" si="31">(M48*N48+O48*P48+Q48*R48+S48*T48+U48*V48+W48*X48+AA48*AB48+AC48*AD48)/AE48</f>
        <v>145.82303210374229</v>
      </c>
      <c r="AH48" s="78">
        <v>42301</v>
      </c>
      <c r="AI48" s="11">
        <v>42</v>
      </c>
      <c r="AJ48" s="4">
        <v>0</v>
      </c>
      <c r="AK48" s="4">
        <v>0</v>
      </c>
      <c r="AL48" s="4">
        <v>0</v>
      </c>
      <c r="AM48" s="4">
        <v>0</v>
      </c>
      <c r="AN48" s="4">
        <v>0</v>
      </c>
      <c r="AO48" s="4">
        <v>0</v>
      </c>
      <c r="AP48" s="4">
        <v>0</v>
      </c>
      <c r="AQ48" s="4">
        <v>0</v>
      </c>
      <c r="AR48" s="4">
        <v>0</v>
      </c>
      <c r="AS48" s="19">
        <v>0</v>
      </c>
      <c r="AT48" s="4">
        <v>0</v>
      </c>
      <c r="AU48" s="4">
        <v>0</v>
      </c>
      <c r="AV48" s="4">
        <v>0</v>
      </c>
      <c r="AW48" s="4">
        <v>0</v>
      </c>
      <c r="AX48" s="4">
        <v>0</v>
      </c>
      <c r="AY48" s="4">
        <v>0</v>
      </c>
      <c r="AZ48" s="4">
        <v>0</v>
      </c>
      <c r="BA48" s="4">
        <v>0</v>
      </c>
      <c r="BB48" s="4">
        <v>0</v>
      </c>
      <c r="BC48" s="4">
        <v>0</v>
      </c>
      <c r="BD48" s="4">
        <v>0</v>
      </c>
      <c r="BE48" s="4">
        <v>0</v>
      </c>
      <c r="BF48" s="4">
        <v>0</v>
      </c>
      <c r="BG48" s="4">
        <v>0</v>
      </c>
      <c r="BH48" s="4">
        <v>0</v>
      </c>
      <c r="BI48" s="4">
        <v>0</v>
      </c>
      <c r="BJ48" s="4">
        <v>0</v>
      </c>
      <c r="BK48" s="4">
        <v>0</v>
      </c>
      <c r="BL48" s="19">
        <v>0</v>
      </c>
      <c r="BM48" s="19">
        <v>0</v>
      </c>
    </row>
    <row r="49" spans="1:65" ht="20" customHeight="1" x14ac:dyDescent="0.15">
      <c r="A49" s="78">
        <v>42679</v>
      </c>
      <c r="B49" s="11">
        <v>43</v>
      </c>
      <c r="C49" s="107">
        <f>Kol!D49+Siliguri!D49+Guwahati!D49+Jalpiguri!D49</f>
        <v>10526227.899999999</v>
      </c>
      <c r="D49" s="107">
        <f>Kol!E49+Siliguri!E49+Guwahati!E49+Jalpiguri!E49</f>
        <v>2906744.4000000004</v>
      </c>
      <c r="E49" s="107">
        <f>Kol!F49+Siliguri!F49+Guwahati!F49+Jalpiguri!F49</f>
        <v>847802.3</v>
      </c>
      <c r="F49" s="107">
        <f>Kol!G49+Siliguri!G49+Guwahati!G49+Jalpiguri!G49</f>
        <v>55786.5</v>
      </c>
      <c r="G49" s="107">
        <f>Kol!H49+Siliguri!H49+Guwahati!H49+Jalpiguri!H49</f>
        <v>0</v>
      </c>
      <c r="H49" s="107">
        <f>Kol!I49+Siliguri!I49+Guwahati!I49+Jalpiguri!I49</f>
        <v>128876.8</v>
      </c>
      <c r="I49" s="107">
        <f>Kol!J49+Siliguri!J49+Guwahati!J49+Jalpiguri!J49</f>
        <v>0</v>
      </c>
      <c r="J49" s="108">
        <f>Kol!K49+Siliguri!K49+Guwahati!K49+Jalpiguri!K49</f>
        <v>0</v>
      </c>
      <c r="K49" s="107">
        <f>Kol!L49+Siliguri!L49+Guwahati!L49+Jalpiguri!L49</f>
        <v>0</v>
      </c>
      <c r="L49" s="19">
        <f t="shared" ref="L49" si="32">SUM(C49:K49)</f>
        <v>14465437.9</v>
      </c>
      <c r="M49" s="107">
        <f>Kol!N49+Siliguri!N49+Guwahati!N49+Jalpiguri!N49</f>
        <v>8020669.1699999999</v>
      </c>
      <c r="N49" s="107">
        <f>(Kol!N49*Kol!O49+Siliguri!N49*Siliguri!O49+Guwahati!N49*Guwahati!O49+Jalpiguri!N49*Jalpiguri!O49)/M49</f>
        <v>137.86794995933622</v>
      </c>
      <c r="O49" s="107">
        <f>Kol!P49+Siliguri!P49+Guwahati!P49+Jalpiguri!P49</f>
        <v>2512120.9</v>
      </c>
      <c r="P49" s="107">
        <f>(Kol!P49*Kol!Q49+Siliguri!P49*Siliguri!Q49+Guwahati!P49*Guwahati!Q49+Jalpiguri!P49*Jalpiguri!Q49)/O49</f>
        <v>144.72316644950419</v>
      </c>
      <c r="Q49" s="107">
        <f>Kol!R49+Siliguri!R49+Guwahati!R49+Jalpiguri!R49</f>
        <v>708014.3</v>
      </c>
      <c r="R49" s="107">
        <f>(Kol!R49*Kol!S49+Siliguri!R49*Siliguri!S49+Guwahati!R49*Guwahati!S49+Jalpiguri!R49*Jalpiguri!S49)/Q49</f>
        <v>211.0647086470245</v>
      </c>
      <c r="S49" s="107">
        <f>Kol!T49+Siliguri!T49+Guwahati!T49+Jalpiguri!T49</f>
        <v>54160.1</v>
      </c>
      <c r="T49" s="107">
        <f>Kol!U49+Siliguri!U49+Guwahati!U49+Jalpiguri!U49</f>
        <v>221.27657099999999</v>
      </c>
      <c r="U49" s="107">
        <f>Kol!V49+Siliguri!V49+Guwahati!V49+Jalpiguri!V49</f>
        <v>0</v>
      </c>
      <c r="V49" s="107">
        <v>0</v>
      </c>
      <c r="W49" s="107">
        <f>Kol!X49+Siliguri!X49+Guwahati!X49+Jalpiguri!X49</f>
        <v>76843.600000000006</v>
      </c>
      <c r="X49" s="107">
        <f>(Kol!X49*Kol!Y49+Siliguri!X49*Siliguri!Y49+Guwahati!X49*Guwahati!Y49+Jalpiguri!X49*Jalpiguri!Y49)/W49</f>
        <v>244.51047299999999</v>
      </c>
      <c r="Y49" s="107">
        <f>Kol!Z49+Siliguri!Z49+Guwahati!Z49+Jalpiguri!Z49</f>
        <v>0</v>
      </c>
      <c r="Z49" s="107">
        <v>0</v>
      </c>
      <c r="AA49" s="107">
        <f>Kol!AB49+Siliguri!AB49+Guwahati!AB49+Jalpiguri!AB49</f>
        <v>0</v>
      </c>
      <c r="AB49" s="107">
        <v>0</v>
      </c>
      <c r="AC49" s="107">
        <v>0</v>
      </c>
      <c r="AD49" s="107">
        <v>0</v>
      </c>
      <c r="AE49" s="19">
        <f t="shared" ref="AE49" si="33">M49+O49+Q49+S49+U49+W49+Y49+AA49+AC49</f>
        <v>11371808.07</v>
      </c>
      <c r="AF49" s="19">
        <f t="shared" ref="AF49" si="34">(M49*N49+O49*P49+Q49*R49+S49*T49+U49*V49+W49*X49+AA49*AB49+AC49*AD49)/AE49</f>
        <v>145.05745743433002</v>
      </c>
      <c r="AH49" s="78">
        <v>42308</v>
      </c>
      <c r="AI49" s="11">
        <v>43</v>
      </c>
      <c r="AJ49" s="4">
        <v>10787048.989999998</v>
      </c>
      <c r="AK49" s="4">
        <v>3907914.8200000003</v>
      </c>
      <c r="AL49" s="4">
        <v>630281.94999999995</v>
      </c>
      <c r="AM49" s="4">
        <v>99233.600000000006</v>
      </c>
      <c r="AN49" s="4">
        <v>0</v>
      </c>
      <c r="AO49" s="4">
        <v>0</v>
      </c>
      <c r="AP49" s="4">
        <v>0</v>
      </c>
      <c r="AQ49" s="4">
        <v>498</v>
      </c>
      <c r="AR49" s="4">
        <v>0</v>
      </c>
      <c r="AS49" s="19">
        <v>15424977.359999998</v>
      </c>
      <c r="AT49" s="4">
        <v>8849015.3900000006</v>
      </c>
      <c r="AU49" s="4">
        <v>137.32234853626937</v>
      </c>
      <c r="AV49" s="4">
        <v>3102293.17</v>
      </c>
      <c r="AW49" s="4">
        <v>142.15381495202672</v>
      </c>
      <c r="AX49" s="4">
        <v>529680.19999999995</v>
      </c>
      <c r="AY49" s="4">
        <v>213.04204374336024</v>
      </c>
      <c r="AZ49" s="4">
        <v>88882.2</v>
      </c>
      <c r="BA49" s="4">
        <v>96.400882999999979</v>
      </c>
      <c r="BB49" s="4">
        <v>0</v>
      </c>
      <c r="BC49" s="4">
        <v>0</v>
      </c>
      <c r="BD49" s="4">
        <v>0</v>
      </c>
      <c r="BE49" s="4">
        <v>0</v>
      </c>
      <c r="BF49" s="4">
        <v>0</v>
      </c>
      <c r="BG49" s="4">
        <v>0</v>
      </c>
      <c r="BH49" s="4">
        <v>498</v>
      </c>
      <c r="BI49" s="4">
        <v>46</v>
      </c>
      <c r="BJ49" s="4">
        <v>0</v>
      </c>
      <c r="BK49" s="4">
        <v>0</v>
      </c>
      <c r="BL49" s="19">
        <v>12570368.959999999</v>
      </c>
      <c r="BM49" s="19">
        <v>141.41237805838301</v>
      </c>
    </row>
    <row r="50" spans="1:65" ht="20" customHeight="1" x14ac:dyDescent="0.15">
      <c r="A50" s="78">
        <v>42686</v>
      </c>
      <c r="B50" s="11">
        <v>44</v>
      </c>
      <c r="C50" s="108">
        <f>Kol!D50+Siliguri!D50+Guwahati!D50+Jalpiguri!D50</f>
        <v>11618400.640000001</v>
      </c>
      <c r="D50" s="108">
        <f>Kol!E50+Siliguri!E50+Guwahati!E50+Jalpiguri!E50</f>
        <v>2997485.05</v>
      </c>
      <c r="E50" s="108">
        <f>Kol!F50+Siliguri!F50+Guwahati!F50+Jalpiguri!F50</f>
        <v>808002.2</v>
      </c>
      <c r="F50" s="108">
        <f>Kol!G50+Siliguri!G50+Guwahati!G50+Jalpiguri!G50</f>
        <v>34618</v>
      </c>
      <c r="G50" s="108">
        <f>Kol!H50+Siliguri!H50+Guwahati!H50+Jalpiguri!H50</f>
        <v>0</v>
      </c>
      <c r="H50" s="108">
        <f>Kol!I50+Siliguri!I50+Guwahati!I50+Jalpiguri!I50</f>
        <v>98656.6</v>
      </c>
      <c r="I50" s="108">
        <f>Kol!J50+Siliguri!J50+Guwahati!J50+Jalpiguri!J50</f>
        <v>0</v>
      </c>
      <c r="J50" s="108">
        <f>Kol!K50+Siliguri!K50+Guwahati!K50+Jalpiguri!K50</f>
        <v>1220</v>
      </c>
      <c r="K50" s="108">
        <f>Kol!L50+Siliguri!L50+Guwahati!L50+Jalpiguri!L50</f>
        <v>0</v>
      </c>
      <c r="L50" s="19">
        <f t="shared" ref="L50" si="35">SUM(C50:K50)</f>
        <v>15558382.49</v>
      </c>
      <c r="M50" s="108">
        <f>Kol!N50+Siliguri!N50+Guwahati!N50+Jalpiguri!N50</f>
        <v>8447927.1400000006</v>
      </c>
      <c r="N50" s="108">
        <f>(Kol!N50*Kol!O50+Siliguri!N50*Siliguri!O50+Guwahati!N50*Guwahati!O50+Jalpiguri!N50*Jalpiguri!O50)/M50</f>
        <v>137.93734373503659</v>
      </c>
      <c r="O50" s="108">
        <f>Kol!P50+Siliguri!P50+Guwahati!P50+Jalpiguri!P50</f>
        <v>2478743.75</v>
      </c>
      <c r="P50" s="108">
        <f>(Kol!P50*Kol!Q50+Siliguri!P50*Siliguri!Q50+Guwahati!P50*Guwahati!Q50+Jalpiguri!P50*Jalpiguri!Q50)/O50</f>
        <v>144.72871628458961</v>
      </c>
      <c r="Q50" s="108">
        <f>Kol!R50+Siliguri!R50+Guwahati!R50+Jalpiguri!R50</f>
        <v>702650.1</v>
      </c>
      <c r="R50" s="108">
        <f>(Kol!R50*Kol!S50+Siliguri!R50*Siliguri!S50+Guwahati!R50*Guwahati!S50+Jalpiguri!R50*Jalpiguri!S50)/Q50</f>
        <v>210.39104047630292</v>
      </c>
      <c r="S50" s="108">
        <f>Kol!T50+Siliguri!T50+Guwahati!T50+Jalpiguri!T50</f>
        <v>32926.400000000001</v>
      </c>
      <c r="T50" s="108">
        <f>Kol!U50+Siliguri!U50+Guwahati!U50+Jalpiguri!U50</f>
        <v>217.40448800000001</v>
      </c>
      <c r="U50" s="108">
        <f>Kol!V50+Siliguri!V50+Guwahati!V50+Jalpiguri!V50</f>
        <v>0</v>
      </c>
      <c r="V50" s="108">
        <v>0</v>
      </c>
      <c r="W50" s="108">
        <f>Kol!X50+Siliguri!X50+Guwahati!X50+Jalpiguri!X50</f>
        <v>58743.8</v>
      </c>
      <c r="X50" s="108">
        <f>(Kol!X50*Kol!Y50+Siliguri!X50*Siliguri!Y50+Guwahati!X50*Guwahati!Y50+Jalpiguri!X50*Jalpiguri!Y50)/W50</f>
        <v>235.706357</v>
      </c>
      <c r="Y50" s="108">
        <f>Kol!Z50+Siliguri!Z50+Guwahati!Z50+Jalpiguri!Z50</f>
        <v>0</v>
      </c>
      <c r="Z50" s="108">
        <v>0</v>
      </c>
      <c r="AA50" s="108">
        <f>Kol!AB50+Siliguri!AB50+Guwahati!AB50+Jalpiguri!AB50</f>
        <v>1220</v>
      </c>
      <c r="AB50" s="109">
        <f>(Kol!AB50*Kol!AC50+Siliguri!AB50*Siliguri!AC50+Guwahati!AB50*Guwahati!AC50+Jalpiguri!AB50*Jalpiguri!AC50)/AA50</f>
        <v>64.659015999999994</v>
      </c>
      <c r="AC50" s="108">
        <v>0</v>
      </c>
      <c r="AD50" s="108">
        <v>0</v>
      </c>
      <c r="AE50" s="19">
        <f t="shared" ref="AE50" si="36">M50+O50+Q50+S50+U50+W50+Y50+AA50+AC50</f>
        <v>11722211.190000001</v>
      </c>
      <c r="AF50" s="19">
        <f t="shared" ref="AF50" si="37">(M50*N50+O50*P50+Q50*R50+S50*T50+U50*V50+W50*X50+AA50*AB50+AC50*AD50)/AE50</f>
        <v>144.42197014810756</v>
      </c>
      <c r="AH50" s="78">
        <v>42315</v>
      </c>
      <c r="AI50" s="11">
        <v>44</v>
      </c>
      <c r="AJ50" s="4">
        <v>12325355.379999999</v>
      </c>
      <c r="AK50" s="4">
        <v>4057991.7</v>
      </c>
      <c r="AL50" s="4">
        <v>567118.29999999993</v>
      </c>
      <c r="AM50" s="4">
        <v>68212.7</v>
      </c>
      <c r="AN50" s="4">
        <v>0</v>
      </c>
      <c r="AO50" s="4">
        <v>0</v>
      </c>
      <c r="AP50" s="4">
        <v>0</v>
      </c>
      <c r="AQ50" s="4">
        <v>496</v>
      </c>
      <c r="AR50" s="4">
        <v>0</v>
      </c>
      <c r="AS50" s="19">
        <v>17019174.079999998</v>
      </c>
      <c r="AT50" s="4">
        <v>9904892.8900000006</v>
      </c>
      <c r="AU50" s="4">
        <v>137.45484226521006</v>
      </c>
      <c r="AV50" s="4">
        <v>3305465.95</v>
      </c>
      <c r="AW50" s="4">
        <v>145.88693383982715</v>
      </c>
      <c r="AX50" s="4">
        <v>494235.8</v>
      </c>
      <c r="AY50" s="4">
        <v>211.05028564965653</v>
      </c>
      <c r="AZ50" s="4">
        <v>54231.5</v>
      </c>
      <c r="BA50" s="4">
        <v>91.48240899999999</v>
      </c>
      <c r="BB50" s="4">
        <v>0</v>
      </c>
      <c r="BC50" s="4">
        <v>0</v>
      </c>
      <c r="BD50" s="4">
        <v>0</v>
      </c>
      <c r="BE50" s="4">
        <v>0</v>
      </c>
      <c r="BF50" s="4">
        <v>0</v>
      </c>
      <c r="BG50" s="4">
        <v>0</v>
      </c>
      <c r="BH50" s="4">
        <v>496</v>
      </c>
      <c r="BI50" s="4">
        <v>50</v>
      </c>
      <c r="BJ50" s="4">
        <v>0</v>
      </c>
      <c r="BK50" s="4">
        <v>0</v>
      </c>
      <c r="BL50" s="19">
        <v>13759322.140000001</v>
      </c>
      <c r="BM50" s="19">
        <v>141.93972619919867</v>
      </c>
    </row>
    <row r="51" spans="1:65" ht="20" customHeight="1" x14ac:dyDescent="0.15">
      <c r="A51" s="78">
        <v>42693</v>
      </c>
      <c r="B51" s="11">
        <v>45</v>
      </c>
      <c r="C51" s="110">
        <f>Kol!D51+Siliguri!D51+Guwahati!D51+Jalpiguri!D51</f>
        <v>10007735.34</v>
      </c>
      <c r="D51" s="110">
        <f>Kol!E51+Siliguri!E51+Guwahati!E51+Jalpiguri!E51</f>
        <v>2915908.5</v>
      </c>
      <c r="E51" s="110">
        <f>Kol!F51+Siliguri!F51+Guwahati!F51+Jalpiguri!F51</f>
        <v>910654.35</v>
      </c>
      <c r="F51" s="110">
        <f>Kol!G51+Siliguri!G51+Guwahati!G51+Jalpiguri!G51</f>
        <v>68297.600000000006</v>
      </c>
      <c r="G51" s="110">
        <f>Kol!H51+Siliguri!H51+Guwahati!H51+Jalpiguri!H51</f>
        <v>0</v>
      </c>
      <c r="H51" s="110">
        <f>Kol!I51+Siliguri!I51+Guwahati!I51+Jalpiguri!I51</f>
        <v>134364.51999999999</v>
      </c>
      <c r="I51" s="110">
        <f>Kol!J51+Siliguri!J51+Guwahati!J51+Jalpiguri!J51</f>
        <v>0</v>
      </c>
      <c r="J51" s="110">
        <f>Kol!K51+Siliguri!K51+Guwahati!K51+Jalpiguri!K51</f>
        <v>498</v>
      </c>
      <c r="K51" s="110">
        <f>Kol!L51+Siliguri!L51+Guwahati!L51+Jalpiguri!L51</f>
        <v>0</v>
      </c>
      <c r="L51" s="19">
        <f t="shared" ref="L51" si="38">SUM(C51:K51)</f>
        <v>14037458.309999999</v>
      </c>
      <c r="M51" s="110">
        <f>Kol!N51+Siliguri!N51+Guwahati!N51+Jalpiguri!N51</f>
        <v>7264642.2400000002</v>
      </c>
      <c r="N51" s="110">
        <f>(Kol!N51*Kol!O51+Siliguri!N51*Siliguri!O51+Guwahati!N51*Guwahati!O51+Jalpiguri!N51*Jalpiguri!O51)/M51</f>
        <v>138.17337498229114</v>
      </c>
      <c r="O51" s="110">
        <f>Kol!P51+Siliguri!P51+Guwahati!P51+Jalpiguri!P51</f>
        <v>2498913</v>
      </c>
      <c r="P51" s="110">
        <f>(Kol!P51*Kol!Q51+Siliguri!P51*Siliguri!Q51+Guwahati!P51*Guwahati!Q51+Jalpiguri!P51*Jalpiguri!Q51)/O51</f>
        <v>148.06557501875258</v>
      </c>
      <c r="Q51" s="110">
        <f>Kol!R51+Siliguri!R51+Guwahati!R51+Jalpiguri!R51</f>
        <v>801844.05</v>
      </c>
      <c r="R51" s="110">
        <f>(Kol!R51*Kol!S51+Siliguri!R51*Siliguri!S51+Guwahati!R51*Guwahati!S51+Jalpiguri!R51*Jalpiguri!S51)/Q51</f>
        <v>209.18482870300676</v>
      </c>
      <c r="S51" s="110">
        <f>Kol!T51+Siliguri!T51+Guwahati!T51+Jalpiguri!T51</f>
        <v>61925.4</v>
      </c>
      <c r="T51" s="110">
        <f>Kol!U51+Siliguri!U51+Guwahati!U51+Jalpiguri!U51</f>
        <v>214.35534999999999</v>
      </c>
      <c r="U51" s="110">
        <f>Kol!V51+Siliguri!V51+Guwahati!V51+Jalpiguri!V51</f>
        <v>0</v>
      </c>
      <c r="V51" s="110">
        <v>0</v>
      </c>
      <c r="W51" s="110">
        <f>Kol!X51+Siliguri!X51+Guwahati!X51+Jalpiguri!X51</f>
        <v>104414.42</v>
      </c>
      <c r="X51" s="110">
        <f>(Kol!X51*Kol!Y51+Siliguri!X51*Siliguri!Y51+Guwahati!X51*Guwahati!Y51+Jalpiguri!X51*Jalpiguri!Y51)/W51</f>
        <v>279.95822600000002</v>
      </c>
      <c r="Y51" s="110">
        <f>Kol!Z51+Siliguri!Z51+Guwahati!Z51+Jalpiguri!Z51</f>
        <v>0</v>
      </c>
      <c r="Z51" s="110">
        <v>0</v>
      </c>
      <c r="AA51" s="110">
        <f>Kol!AB51+Siliguri!AB51+Guwahati!AB51+Jalpiguri!AB51</f>
        <v>498</v>
      </c>
      <c r="AB51" s="111">
        <f>(Kol!AB51*Kol!AC51+Siliguri!AB51*Siliguri!AC51+Guwahati!AB51*Guwahati!AC51+Jalpiguri!AB51*Jalpiguri!AC51)/AA51</f>
        <v>62</v>
      </c>
      <c r="AC51" s="110">
        <v>0</v>
      </c>
      <c r="AD51" s="110">
        <v>0</v>
      </c>
      <c r="AE51" s="19">
        <f t="shared" ref="AE51" si="39">M51+O51+Q51+S51+U51+W51+Y51+AA51+AC51</f>
        <v>10732237.110000001</v>
      </c>
      <c r="AF51" s="19">
        <f t="shared" ref="AF51" si="40">(M51*N51+O51*P51+Q51*R51+S51*T51+U51*V51+W51*X51+AA51*AB51+AC51*AD51)/AE51</f>
        <v>147.59768286886379</v>
      </c>
      <c r="AH51" s="78">
        <v>42322</v>
      </c>
      <c r="AI51" s="11">
        <v>45</v>
      </c>
      <c r="AJ51" s="4">
        <v>4070701.51</v>
      </c>
      <c r="AK51" s="4">
        <v>1683020.65</v>
      </c>
      <c r="AL51" s="4">
        <v>771061.61</v>
      </c>
      <c r="AM51" s="4">
        <v>66744.600000000006</v>
      </c>
      <c r="AN51" s="4">
        <v>0</v>
      </c>
      <c r="AO51" s="4">
        <v>0</v>
      </c>
      <c r="AP51" s="4">
        <v>0</v>
      </c>
      <c r="AQ51" s="4">
        <v>0</v>
      </c>
      <c r="AR51" s="4">
        <v>0</v>
      </c>
      <c r="AS51" s="19">
        <v>6591528.3700000001</v>
      </c>
      <c r="AT51" s="4">
        <v>3439729.6399999997</v>
      </c>
      <c r="AU51" s="4">
        <v>150.38661047796279</v>
      </c>
      <c r="AV51" s="4">
        <v>1462984.65</v>
      </c>
      <c r="AW51" s="4">
        <v>156.87904734340941</v>
      </c>
      <c r="AX51" s="4">
        <v>648446.21000000008</v>
      </c>
      <c r="AY51" s="4">
        <v>213.21393572319533</v>
      </c>
      <c r="AZ51" s="4">
        <v>59823</v>
      </c>
      <c r="BA51" s="4">
        <v>89.685383000000002</v>
      </c>
      <c r="BB51" s="4">
        <v>0</v>
      </c>
      <c r="BC51" s="4">
        <v>0</v>
      </c>
      <c r="BD51" s="4">
        <v>0</v>
      </c>
      <c r="BE51" s="4">
        <v>0</v>
      </c>
      <c r="BF51" s="4">
        <v>0</v>
      </c>
      <c r="BG51" s="4">
        <v>0</v>
      </c>
      <c r="BH51" s="4">
        <v>0</v>
      </c>
      <c r="BI51" s="4">
        <v>0</v>
      </c>
      <c r="BJ51" s="4">
        <v>0</v>
      </c>
      <c r="BK51" s="4">
        <v>0</v>
      </c>
      <c r="BL51" s="19">
        <v>5610983.4999999991</v>
      </c>
      <c r="BM51" s="19">
        <v>158.69302358424565</v>
      </c>
    </row>
    <row r="52" spans="1:65" ht="20" customHeight="1" x14ac:dyDescent="0.15">
      <c r="A52" s="78">
        <v>42700</v>
      </c>
      <c r="B52" s="11">
        <v>46</v>
      </c>
      <c r="C52" s="115">
        <f>Kol!D52+Siliguri!D52+Guwahati!D52+Jalpiguri!D52</f>
        <v>10797706.359999999</v>
      </c>
      <c r="D52" s="115">
        <f>Kol!E52+Siliguri!E52+Guwahati!E52+Jalpiguri!E52</f>
        <v>2846095.5</v>
      </c>
      <c r="E52" s="115">
        <f>Kol!F52+Siliguri!F52+Guwahati!F52+Jalpiguri!F52</f>
        <v>669209</v>
      </c>
      <c r="F52" s="115">
        <f>Kol!G52+Siliguri!G52+Guwahati!G52+Jalpiguri!G52</f>
        <v>46078.2</v>
      </c>
      <c r="G52" s="115">
        <f>Kol!H52+Siliguri!H52+Guwahati!H52+Jalpiguri!H52</f>
        <v>0</v>
      </c>
      <c r="H52" s="115">
        <f>Kol!I52+Siliguri!I52+Guwahati!I52+Jalpiguri!I52</f>
        <v>97682.7</v>
      </c>
      <c r="I52" s="115">
        <f>Kol!J52+Siliguri!J52+Guwahati!J52+Jalpiguri!J52</f>
        <v>0</v>
      </c>
      <c r="J52" s="115">
        <f>Kol!K52+Siliguri!K52+Guwahati!K52+Jalpiguri!K52</f>
        <v>498</v>
      </c>
      <c r="K52" s="115">
        <f>Kol!L52+Siliguri!L52+Guwahati!L52+Jalpiguri!L52</f>
        <v>0</v>
      </c>
      <c r="L52" s="19">
        <f t="shared" ref="L52" si="41">SUM(C52:K52)</f>
        <v>14457269.759999998</v>
      </c>
      <c r="M52" s="115">
        <f>Kol!N52+Siliguri!N52+Guwahati!N52+Jalpiguri!N52</f>
        <v>7263774.0099999998</v>
      </c>
      <c r="N52" s="115">
        <f>(Kol!N52*Kol!O52+Siliguri!N52*Siliguri!O52+Guwahati!N52*Guwahati!O52+Jalpiguri!N52*Jalpiguri!O52)/M52</f>
        <v>138.58114396366582</v>
      </c>
      <c r="O52" s="115">
        <f>Kol!P52+Siliguri!P52+Guwahati!P52+Jalpiguri!P52</f>
        <v>2334720.7999999998</v>
      </c>
      <c r="P52" s="115">
        <f>(Kol!P52*Kol!Q52+Siliguri!P52*Siliguri!Q52+Guwahati!P52*Guwahati!Q52+Jalpiguri!P52*Jalpiguri!Q52)/O52</f>
        <v>146.79193158922317</v>
      </c>
      <c r="Q52" s="115">
        <f>Kol!R52+Siliguri!R52+Guwahati!R52+Jalpiguri!R52</f>
        <v>592074.9</v>
      </c>
      <c r="R52" s="115">
        <f>(Kol!R52*Kol!S52+Siliguri!R52*Siliguri!S52+Guwahati!R52*Guwahati!S52+Jalpiguri!R52*Jalpiguri!S52)/Q52</f>
        <v>205.74621590896322</v>
      </c>
      <c r="S52" s="115">
        <f>Kol!T52+Siliguri!T52+Guwahati!T52+Jalpiguri!T52</f>
        <v>44090.799999999996</v>
      </c>
      <c r="T52" s="115">
        <f>Kol!U52+Siliguri!U52+Guwahati!U52+Jalpiguri!U52</f>
        <v>216.541</v>
      </c>
      <c r="U52" s="115">
        <f>Kol!V52+Siliguri!V52+Guwahati!V52+Jalpiguri!V52</f>
        <v>0</v>
      </c>
      <c r="V52" s="115">
        <v>0</v>
      </c>
      <c r="W52" s="115">
        <f>Kol!X52+Siliguri!X52+Guwahati!X52+Jalpiguri!X52</f>
        <v>73566.100000000006</v>
      </c>
      <c r="X52" s="115">
        <f>(Kol!X52*Kol!Y52+Siliguri!X52*Siliguri!Y52+Guwahati!X52*Guwahati!Y52+Jalpiguri!X52*Jalpiguri!Y52)/W52</f>
        <v>282.655663</v>
      </c>
      <c r="Y52" s="115">
        <f>Kol!Z52+Siliguri!Z52+Guwahati!Z52+Jalpiguri!Z52</f>
        <v>0</v>
      </c>
      <c r="Z52" s="115">
        <v>0</v>
      </c>
      <c r="AA52" s="115">
        <f>Kol!AB52+Siliguri!AB52+Guwahati!AB52+Jalpiguri!AB52</f>
        <v>498</v>
      </c>
      <c r="AB52" s="115">
        <f>(Kol!AB52*Kol!AC52+Siliguri!AB52*Siliguri!AC52+Guwahati!AB52*Guwahati!AC52+Jalpiguri!AB52*Jalpiguri!AC52)/AA52</f>
        <v>58</v>
      </c>
      <c r="AC52" s="115">
        <v>0</v>
      </c>
      <c r="AD52" s="115">
        <v>0</v>
      </c>
      <c r="AE52" s="19">
        <f t="shared" ref="AE52" si="42">M52+O52+Q52+S52+U52+W52+Y52+AA52+AC52</f>
        <v>10308724.609999999</v>
      </c>
      <c r="AF52" s="19">
        <f t="shared" ref="AF52" si="43">(M52*N52+O52*P52+Q52*R52+S52*T52+U52*V52+W52*X52+AA52*AB52+AC52*AD52)/AE52</f>
        <v>145.65600881399263</v>
      </c>
      <c r="AH52" s="78">
        <v>42329</v>
      </c>
      <c r="AI52" s="11">
        <v>46</v>
      </c>
      <c r="AJ52" s="4">
        <v>11583383.370000001</v>
      </c>
      <c r="AK52" s="4">
        <v>3853497.4000000004</v>
      </c>
      <c r="AL52" s="4">
        <v>773244.5</v>
      </c>
      <c r="AM52" s="4">
        <v>68569.649999999994</v>
      </c>
      <c r="AN52" s="4">
        <v>0</v>
      </c>
      <c r="AO52" s="4">
        <v>0</v>
      </c>
      <c r="AP52" s="4">
        <v>0</v>
      </c>
      <c r="AQ52" s="4">
        <v>994</v>
      </c>
      <c r="AR52" s="4">
        <v>0</v>
      </c>
      <c r="AS52" s="19">
        <v>16279688.920000002</v>
      </c>
      <c r="AT52" s="4">
        <v>9503101.6699999999</v>
      </c>
      <c r="AU52" s="4">
        <v>137.31715269246283</v>
      </c>
      <c r="AV52" s="4">
        <v>3015016.7</v>
      </c>
      <c r="AW52" s="4">
        <v>147.42148851609204</v>
      </c>
      <c r="AX52" s="4">
        <v>669677.85</v>
      </c>
      <c r="AY52" s="4">
        <v>205.98896480360634</v>
      </c>
      <c r="AZ52" s="4">
        <v>56573.85</v>
      </c>
      <c r="BA52" s="4">
        <v>90.757487999999981</v>
      </c>
      <c r="BB52" s="4">
        <v>0</v>
      </c>
      <c r="BC52" s="4">
        <v>0</v>
      </c>
      <c r="BD52" s="4">
        <v>0</v>
      </c>
      <c r="BE52" s="4">
        <v>0</v>
      </c>
      <c r="BF52" s="4">
        <v>0</v>
      </c>
      <c r="BG52" s="4">
        <v>0</v>
      </c>
      <c r="BH52" s="4">
        <v>498</v>
      </c>
      <c r="BI52" s="4">
        <v>43</v>
      </c>
      <c r="BJ52" s="4">
        <v>0</v>
      </c>
      <c r="BK52" s="4">
        <v>0</v>
      </c>
      <c r="BL52" s="19">
        <v>13244868.07</v>
      </c>
      <c r="BM52" s="19">
        <v>142.88698569665391</v>
      </c>
    </row>
    <row r="53" spans="1:65" ht="20" customHeight="1" x14ac:dyDescent="0.15">
      <c r="A53" s="78">
        <v>42707</v>
      </c>
      <c r="B53" s="11">
        <v>47</v>
      </c>
      <c r="C53" s="117">
        <f>Kol!D53+Siliguri!D53+Guwahati!D53+Jalpiguri!D53</f>
        <v>10425904.15</v>
      </c>
      <c r="D53" s="117">
        <f>Kol!E53+Siliguri!E53+Guwahati!E53+Jalpiguri!E53</f>
        <v>2983262.4</v>
      </c>
      <c r="E53" s="117">
        <f>Kol!F53+Siliguri!F53+Guwahati!F53+Jalpiguri!F53</f>
        <v>662598.89999999991</v>
      </c>
      <c r="F53" s="117">
        <f>Kol!G53+Siliguri!G53+Guwahati!G53+Jalpiguri!G53</f>
        <v>33970.300000000003</v>
      </c>
      <c r="G53" s="117">
        <f>Kol!H53+Siliguri!H53+Guwahati!H53+Jalpiguri!H53</f>
        <v>0</v>
      </c>
      <c r="H53" s="117">
        <f>Kol!I53+Siliguri!I53+Guwahati!I53+Jalpiguri!I53</f>
        <v>73021.94</v>
      </c>
      <c r="I53" s="117">
        <f>Kol!J53+Siliguri!J53+Guwahati!J53+Jalpiguri!J53</f>
        <v>0</v>
      </c>
      <c r="J53" s="117">
        <f>Kol!K53+Siliguri!K53+Guwahati!K53+Jalpiguri!K53</f>
        <v>2561.3000000000002</v>
      </c>
      <c r="K53" s="117">
        <f>Kol!L53+Siliguri!L53+Guwahati!L53+Jalpiguri!L53</f>
        <v>0</v>
      </c>
      <c r="L53" s="19">
        <f t="shared" ref="L53" si="44">SUM(C53:K53)</f>
        <v>14181318.990000002</v>
      </c>
      <c r="M53" s="117">
        <f>Kol!N53+Siliguri!N53+Guwahati!N53+Jalpiguri!N53</f>
        <v>7533520.75</v>
      </c>
      <c r="N53" s="117">
        <f>(Kol!N53*Kol!O53+Siliguri!N53*Siliguri!O53+Guwahati!N53*Guwahati!O53+Jalpiguri!N53*Jalpiguri!O53)/M53</f>
        <v>138.60858274708539</v>
      </c>
      <c r="O53" s="117">
        <f>Kol!P53+Siliguri!P53+Guwahati!P53+Jalpiguri!P53</f>
        <v>2340042.0999999996</v>
      </c>
      <c r="P53" s="117">
        <f>(Kol!P53*Kol!Q53+Siliguri!P53*Siliguri!Q53+Guwahati!P53*Guwahati!Q53+Jalpiguri!P53*Jalpiguri!Q53)/O53</f>
        <v>146.28446263640015</v>
      </c>
      <c r="Q53" s="117">
        <f>Kol!R53+Siliguri!R53+Guwahati!R53+Jalpiguri!R53</f>
        <v>591162.10000000009</v>
      </c>
      <c r="R53" s="117">
        <f>(Kol!R53*Kol!S53+Siliguri!R53*Siliguri!S53+Guwahati!R53*Guwahati!S53+Jalpiguri!R53*Jalpiguri!S53)/Q53</f>
        <v>210.7588496847066</v>
      </c>
      <c r="S53" s="117">
        <f>Kol!T53+Siliguri!T53+Guwahati!T53+Jalpiguri!T53</f>
        <v>30618.1</v>
      </c>
      <c r="T53" s="117">
        <f>Kol!U53+Siliguri!U53+Guwahati!U53+Jalpiguri!U53</f>
        <v>195.479668</v>
      </c>
      <c r="U53" s="117">
        <f>Kol!V53+Siliguri!V53+Guwahati!V53+Jalpiguri!V53</f>
        <v>0</v>
      </c>
      <c r="V53" s="117">
        <v>0</v>
      </c>
      <c r="W53" s="117">
        <f>Kol!X53+Siliguri!X53+Guwahati!X53+Jalpiguri!X53</f>
        <v>49953.14</v>
      </c>
      <c r="X53" s="117">
        <f>(Kol!X53*Kol!Y53+Siliguri!X53*Siliguri!Y53+Guwahati!X53*Guwahati!Y53+Jalpiguri!X53*Jalpiguri!Y53)/W53</f>
        <v>285.20138300000002</v>
      </c>
      <c r="Y53" s="117">
        <f>Kol!Z53+Siliguri!Z53+Guwahati!Z53+Jalpiguri!Z53</f>
        <v>0</v>
      </c>
      <c r="Z53" s="117">
        <v>0</v>
      </c>
      <c r="AA53" s="117">
        <f>Kol!AB53+Siliguri!AB53+Guwahati!AB53+Jalpiguri!AB53</f>
        <v>565.79999999999995</v>
      </c>
      <c r="AB53" s="117">
        <f>(Kol!AB53*Kol!AC53+Siliguri!AB53*Siliguri!AC53+Guwahati!AB53*Guwahati!AC53+Jalpiguri!AB53*Jalpiguri!AC53)/AA53</f>
        <v>76.80911983032874</v>
      </c>
      <c r="AC53" s="117">
        <v>0</v>
      </c>
      <c r="AD53" s="117">
        <v>0</v>
      </c>
      <c r="AE53" s="19">
        <f t="shared" ref="AE53" si="45">M53+O53+Q53+S53+U53+W53+Y53+AA53+AC53</f>
        <v>10545861.99</v>
      </c>
      <c r="AF53" s="19">
        <f t="shared" ref="AF53" si="46">(M53*N53+O53*P53+Q53*R53+S53*T53+U53*V53+W53*X53+AA53*AB53+AC53*AD53)/AE53</f>
        <v>145.21245017805245</v>
      </c>
      <c r="AH53" s="78">
        <v>42336</v>
      </c>
      <c r="AI53" s="11">
        <v>47</v>
      </c>
      <c r="AJ53" s="4">
        <v>11747751.859999999</v>
      </c>
      <c r="AK53" s="4">
        <v>3498238.1500000004</v>
      </c>
      <c r="AL53" s="4">
        <v>730910</v>
      </c>
      <c r="AM53" s="4">
        <v>61570.8</v>
      </c>
      <c r="AN53" s="4">
        <v>0</v>
      </c>
      <c r="AO53" s="4">
        <v>0</v>
      </c>
      <c r="AP53" s="4">
        <v>0</v>
      </c>
      <c r="AQ53" s="4">
        <v>496</v>
      </c>
      <c r="AR53" s="4">
        <v>0</v>
      </c>
      <c r="AS53" s="19">
        <v>16038966.810000001</v>
      </c>
      <c r="AT53" s="4">
        <v>9713981.7300000004</v>
      </c>
      <c r="AU53" s="4">
        <v>142.51228374567464</v>
      </c>
      <c r="AV53" s="4">
        <v>3044191.6500000004</v>
      </c>
      <c r="AW53" s="4">
        <v>152.42199326009782</v>
      </c>
      <c r="AX53" s="4">
        <v>660117.4</v>
      </c>
      <c r="AY53" s="4">
        <v>205.10615037670451</v>
      </c>
      <c r="AZ53" s="4">
        <v>57375.8</v>
      </c>
      <c r="BA53" s="4">
        <v>103.355452</v>
      </c>
      <c r="BB53" s="4">
        <v>0</v>
      </c>
      <c r="BC53" s="4">
        <v>0</v>
      </c>
      <c r="BD53" s="4">
        <v>0</v>
      </c>
      <c r="BE53" s="4">
        <v>0</v>
      </c>
      <c r="BF53" s="4">
        <v>0</v>
      </c>
      <c r="BG53" s="4">
        <v>0</v>
      </c>
      <c r="BH53" s="4">
        <v>496</v>
      </c>
      <c r="BI53" s="4">
        <v>56</v>
      </c>
      <c r="BJ53" s="4">
        <v>0</v>
      </c>
      <c r="BK53" s="4">
        <v>0</v>
      </c>
      <c r="BL53" s="19">
        <v>13476162.580000002</v>
      </c>
      <c r="BM53" s="19">
        <v>147.64703856951735</v>
      </c>
    </row>
    <row r="54" spans="1:65" ht="20" customHeight="1" x14ac:dyDescent="0.15">
      <c r="A54" s="78">
        <v>42714</v>
      </c>
      <c r="B54" s="11">
        <v>48</v>
      </c>
      <c r="C54" s="120">
        <f>Kol!D54+Siliguri!D54+Guwahati!D54+Jalpiguri!D54</f>
        <v>12099378.91</v>
      </c>
      <c r="D54" s="120">
        <f>Kol!E54+Siliguri!E54+Guwahati!E54+Jalpiguri!E54</f>
        <v>3167568.48</v>
      </c>
      <c r="E54" s="120">
        <f>Kol!F54+Siliguri!F54+Guwahati!F54+Jalpiguri!F54</f>
        <v>771107.39999999991</v>
      </c>
      <c r="F54" s="120">
        <f>Kol!G54+Siliguri!G54+Guwahati!G54+Jalpiguri!G54</f>
        <v>75321</v>
      </c>
      <c r="G54" s="120">
        <f>Kol!H54+Siliguri!H54+Guwahati!H54+Jalpiguri!H54</f>
        <v>0</v>
      </c>
      <c r="H54" s="120">
        <f>Kol!I54+Siliguri!I54+Guwahati!I54+Jalpiguri!I54</f>
        <v>76068.100000000006</v>
      </c>
      <c r="I54" s="120">
        <f>Kol!J54+Siliguri!J54+Guwahati!J54+Jalpiguri!J54</f>
        <v>0</v>
      </c>
      <c r="J54" s="120">
        <f>Kol!K54+Siliguri!K54+Guwahati!K54+Jalpiguri!K54</f>
        <v>498</v>
      </c>
      <c r="K54" s="120">
        <f>Kol!L54+Siliguri!L54+Guwahati!L54+Jalpiguri!L54</f>
        <v>0</v>
      </c>
      <c r="L54" s="19">
        <f t="shared" ref="L54" si="47">SUM(C54:K54)</f>
        <v>16189941.890000001</v>
      </c>
      <c r="M54" s="120">
        <f>Kol!N54+Siliguri!N54+Guwahati!N54+Jalpiguri!N54</f>
        <v>8669549.9399999995</v>
      </c>
      <c r="N54" s="120">
        <f>(Kol!N54*Kol!O54+Siliguri!N54*Siliguri!O54+Guwahati!N54*Guwahati!O54+Jalpiguri!N54*Jalpiguri!O54)/M54</f>
        <v>136.67287963483059</v>
      </c>
      <c r="O54" s="120">
        <f>Kol!P54+Siliguri!P54+Guwahati!P54+Jalpiguri!P54</f>
        <v>2594479.58</v>
      </c>
      <c r="P54" s="120">
        <f>(Kol!P54*Kol!Q54+Siliguri!P54*Siliguri!Q54+Guwahati!P54*Guwahati!Q54+Jalpiguri!P54*Jalpiguri!Q54)/O54</f>
        <v>143.5978470412052</v>
      </c>
      <c r="Q54" s="120">
        <f>Kol!R54+Siliguri!R54+Guwahati!R54+Jalpiguri!R54</f>
        <v>664251.70000000007</v>
      </c>
      <c r="R54" s="120">
        <f>(Kol!R54*Kol!S54+Siliguri!R54*Siliguri!S54+Guwahati!R54*Guwahati!S54+Jalpiguri!R54*Jalpiguri!S54)/Q54</f>
        <v>211.96763094433115</v>
      </c>
      <c r="S54" s="120">
        <f>Kol!T54+Siliguri!T54+Guwahati!T54+Jalpiguri!T54</f>
        <v>71707.199999999997</v>
      </c>
      <c r="T54" s="120">
        <f>Kol!U54+Siliguri!U54+Guwahati!U54+Jalpiguri!U54</f>
        <v>224.771929</v>
      </c>
      <c r="U54" s="120">
        <f>Kol!V54+Siliguri!V54+Guwahati!V54+Jalpiguri!V54</f>
        <v>0</v>
      </c>
      <c r="V54" s="120">
        <v>0</v>
      </c>
      <c r="W54" s="120">
        <f>Kol!X54+Siliguri!X54+Guwahati!X54+Jalpiguri!X54</f>
        <v>62550.2</v>
      </c>
      <c r="X54" s="120">
        <f>(Kol!X54*Kol!Y54+Siliguri!X54*Siliguri!Y54+Guwahati!X54*Guwahati!Y54+Jalpiguri!X54*Jalpiguri!Y54)/W54</f>
        <v>267.195674</v>
      </c>
      <c r="Y54" s="120">
        <f>Kol!Z54+Siliguri!Z54+Guwahati!Z54+Jalpiguri!Z54</f>
        <v>0</v>
      </c>
      <c r="Z54" s="120">
        <v>0</v>
      </c>
      <c r="AA54" s="120">
        <f>Kol!AB54+Siliguri!AB54+Guwahati!AB54+Jalpiguri!AB54</f>
        <v>498</v>
      </c>
      <c r="AB54" s="121">
        <f>(Kol!AB54*Kol!AC54+Siliguri!AB54*Siliguri!AC54+Guwahati!AB54*Guwahati!AC54+Jalpiguri!AB54*Jalpiguri!AC54)/AA54</f>
        <v>56</v>
      </c>
      <c r="AC54" s="120">
        <v>0</v>
      </c>
      <c r="AD54" s="120">
        <v>0</v>
      </c>
      <c r="AE54" s="19">
        <f t="shared" ref="AE54" si="48">M54+O54+Q54+S54+U54+W54+Y54+AA54+AC54</f>
        <v>12063036.619999997</v>
      </c>
      <c r="AF54" s="19">
        <f t="shared" ref="AF54" si="49">(M54*N54+O54*P54+Q54*R54+S54*T54+U54*V54+W54*X54+AA54*AB54+AC54*AD54)/AE54</f>
        <v>143.50554902260686</v>
      </c>
      <c r="AH54" s="78">
        <v>42343</v>
      </c>
      <c r="AI54" s="11">
        <v>48</v>
      </c>
      <c r="AJ54" s="4">
        <v>12494275.960000001</v>
      </c>
      <c r="AK54" s="4">
        <v>3760172.8000000003</v>
      </c>
      <c r="AL54" s="4">
        <v>631459.15</v>
      </c>
      <c r="AM54" s="4">
        <v>91496.5</v>
      </c>
      <c r="AN54" s="4">
        <v>0</v>
      </c>
      <c r="AO54" s="4">
        <v>0</v>
      </c>
      <c r="AP54" s="4">
        <v>0</v>
      </c>
      <c r="AQ54" s="4">
        <v>496</v>
      </c>
      <c r="AR54" s="4">
        <v>0</v>
      </c>
      <c r="AS54" s="19">
        <v>16977900.41</v>
      </c>
      <c r="AT54" s="4">
        <v>9353260.6300000008</v>
      </c>
      <c r="AU54" s="4">
        <v>137.38717451295847</v>
      </c>
      <c r="AV54" s="4">
        <v>3093565.6</v>
      </c>
      <c r="AW54" s="4">
        <v>146.4923703148844</v>
      </c>
      <c r="AX54" s="4">
        <v>588225.25</v>
      </c>
      <c r="AY54" s="4">
        <v>208.65616807202045</v>
      </c>
      <c r="AZ54" s="4">
        <v>79726.3</v>
      </c>
      <c r="BA54" s="4">
        <v>101.64662800000001</v>
      </c>
      <c r="BB54" s="4">
        <v>0</v>
      </c>
      <c r="BC54" s="4">
        <v>0</v>
      </c>
      <c r="BD54" s="4">
        <v>0</v>
      </c>
      <c r="BE54" s="4">
        <v>0</v>
      </c>
      <c r="BF54" s="4">
        <v>0</v>
      </c>
      <c r="BG54" s="4">
        <v>0</v>
      </c>
      <c r="BH54" s="4">
        <v>496</v>
      </c>
      <c r="BI54" s="4">
        <v>49</v>
      </c>
      <c r="BJ54" s="4">
        <v>0</v>
      </c>
      <c r="BK54" s="4">
        <v>0</v>
      </c>
      <c r="BL54" s="19">
        <v>13115273.780000001</v>
      </c>
      <c r="BM54" s="19">
        <v>142.51070007733412</v>
      </c>
    </row>
    <row r="55" spans="1:65" ht="20" customHeight="1" x14ac:dyDescent="0.15">
      <c r="A55" s="78">
        <v>42714</v>
      </c>
      <c r="B55" s="11">
        <v>49</v>
      </c>
      <c r="C55" s="122">
        <f>Kol!D55+Siliguri!D55+Guwahati!D55+Jalpiguri!D55</f>
        <v>7268012.0199999996</v>
      </c>
      <c r="D55" s="122">
        <f>Kol!E55+Siliguri!E55+Guwahati!E55+Jalpiguri!E55</f>
        <v>2556474.52</v>
      </c>
      <c r="E55" s="122">
        <f>Kol!F55+Siliguri!F55+Guwahati!F55+Jalpiguri!F55</f>
        <v>803208.5</v>
      </c>
      <c r="F55" s="122">
        <f>Kol!G55+Siliguri!G55+Guwahati!G55+Jalpiguri!G55</f>
        <v>50840.2</v>
      </c>
      <c r="G55" s="122">
        <f>Kol!H55+Siliguri!H55+Guwahati!H55+Jalpiguri!H55</f>
        <v>0</v>
      </c>
      <c r="H55" s="122">
        <f>Kol!I55+Siliguri!I55+Guwahati!I55+Jalpiguri!I55</f>
        <v>69930.899999999994</v>
      </c>
      <c r="I55" s="122">
        <f>Kol!J55+Siliguri!J55+Guwahati!J55+Jalpiguri!J55</f>
        <v>0</v>
      </c>
      <c r="J55" s="122">
        <f>Kol!K55+Siliguri!K55+Guwahati!K55+Jalpiguri!K55</f>
        <v>1407.8</v>
      </c>
      <c r="K55" s="122">
        <f>Kol!L55+Siliguri!L55+Guwahati!L55+Jalpiguri!L55</f>
        <v>0</v>
      </c>
      <c r="L55" s="19">
        <f t="shared" ref="L55" si="50">SUM(C55:K55)</f>
        <v>10749873.939999999</v>
      </c>
      <c r="M55" s="122">
        <f>Kol!N55+Siliguri!N55+Guwahati!N55+Jalpiguri!N55</f>
        <v>5196405.1999999993</v>
      </c>
      <c r="N55" s="122">
        <f>(Kol!N55*Kol!O55+Siliguri!N55*Siliguri!O55+Guwahati!N55*Guwahati!O55+Jalpiguri!N55*Jalpiguri!O55)/M55</f>
        <v>140.51447935242794</v>
      </c>
      <c r="O55" s="122">
        <f>Kol!P55+Siliguri!P55+Guwahati!P55+Jalpiguri!P55</f>
        <v>2092790.6199999999</v>
      </c>
      <c r="P55" s="122">
        <f>(Kol!P55*Kol!Q55+Siliguri!P55*Siliguri!Q55+Guwahati!P55*Guwahati!Q55+Jalpiguri!P55*Jalpiguri!Q55)/O55</f>
        <v>142.20419751982885</v>
      </c>
      <c r="Q55" s="122">
        <f>Kol!R55+Siliguri!R55+Guwahati!R55+Jalpiguri!R55</f>
        <v>650533.6</v>
      </c>
      <c r="R55" s="122">
        <f>(Kol!R55*Kol!S55+Siliguri!R55*Siliguri!S55+Guwahati!R55*Guwahati!S55+Jalpiguri!R55*Jalpiguri!S55)/Q55</f>
        <v>211.58859436547289</v>
      </c>
      <c r="S55" s="122">
        <f>Kol!T55+Siliguri!T55+Guwahati!T55+Jalpiguri!T55</f>
        <v>46550.6</v>
      </c>
      <c r="T55" s="122">
        <f>Kol!U55+Siliguri!U55+Guwahati!U55+Jalpiguri!U55</f>
        <v>212.97793799999999</v>
      </c>
      <c r="U55" s="122">
        <f>Kol!V55+Siliguri!V55+Guwahati!V55+Jalpiguri!V55</f>
        <v>0</v>
      </c>
      <c r="V55" s="122">
        <v>0</v>
      </c>
      <c r="W55" s="122">
        <f>Kol!X55+Siliguri!X55+Guwahati!X55+Jalpiguri!X55</f>
        <v>56429.5</v>
      </c>
      <c r="X55" s="122">
        <f>(Kol!X55*Kol!Y55+Siliguri!X55*Siliguri!Y55+Guwahati!X55*Guwahati!Y55+Jalpiguri!X55*Jalpiguri!Y55)/W55</f>
        <v>281.44426199999998</v>
      </c>
      <c r="Y55" s="122">
        <f>Kol!Z55+Siliguri!Z55+Guwahati!Z55+Jalpiguri!Z55</f>
        <v>0</v>
      </c>
      <c r="Z55" s="122">
        <v>0</v>
      </c>
      <c r="AA55" s="122">
        <f>Kol!AB55+Siliguri!AB55+Guwahati!AB55+Jalpiguri!AB55</f>
        <v>1158</v>
      </c>
      <c r="AB55" s="122">
        <f>(Kol!AB55*Kol!AC55+Siliguri!AB55*Siliguri!AC55+Guwahati!AB55*Guwahati!AC55+Jalpiguri!AB55*Jalpiguri!AC55)/AA55</f>
        <v>243.48082900000003</v>
      </c>
      <c r="AC55" s="122">
        <v>0</v>
      </c>
      <c r="AD55" s="122">
        <v>0</v>
      </c>
      <c r="AE55" s="19">
        <f t="shared" ref="AE55" si="51">M55+O55+Q55+S55+U55+W55+Y55+AA55+AC55</f>
        <v>8043867.5199999986</v>
      </c>
      <c r="AF55" s="19">
        <f t="shared" ref="AF55" si="52">(M55*N55+O55*P55+Q55*R55+S55*T55+U55*V55+W55*X55+AA55*AB55+AC55*AD55)/AE55</f>
        <v>148.12491994784355</v>
      </c>
      <c r="AH55" s="78">
        <v>42350</v>
      </c>
      <c r="AI55" s="11">
        <v>49</v>
      </c>
      <c r="AJ55" s="4">
        <v>11983508.02</v>
      </c>
      <c r="AK55" s="4">
        <v>3404721.05</v>
      </c>
      <c r="AL55" s="4">
        <v>485497.65</v>
      </c>
      <c r="AM55" s="4">
        <v>51014.2</v>
      </c>
      <c r="AN55" s="4">
        <v>0</v>
      </c>
      <c r="AO55" s="4">
        <v>0</v>
      </c>
      <c r="AP55" s="4">
        <v>0</v>
      </c>
      <c r="AQ55" s="4">
        <v>498</v>
      </c>
      <c r="AR55" s="4">
        <v>0</v>
      </c>
      <c r="AS55" s="19">
        <v>15925238.92</v>
      </c>
      <c r="AT55" s="4">
        <v>9138210.0399999991</v>
      </c>
      <c r="AU55" s="4">
        <v>133.85792189641495</v>
      </c>
      <c r="AV55" s="4">
        <v>2819176.6500000004</v>
      </c>
      <c r="AW55" s="4">
        <v>145.22259250805149</v>
      </c>
      <c r="AX55" s="4">
        <v>447600.44999999995</v>
      </c>
      <c r="AY55" s="4">
        <v>209.08371001493364</v>
      </c>
      <c r="AZ55" s="4">
        <v>47468</v>
      </c>
      <c r="BA55" s="4">
        <v>114.560069</v>
      </c>
      <c r="BB55" s="4">
        <v>0</v>
      </c>
      <c r="BC55" s="4">
        <v>0</v>
      </c>
      <c r="BD55" s="4">
        <v>0</v>
      </c>
      <c r="BE55" s="4">
        <v>0</v>
      </c>
      <c r="BF55" s="4">
        <v>0</v>
      </c>
      <c r="BG55" s="4">
        <v>0</v>
      </c>
      <c r="BH55" s="4">
        <v>498</v>
      </c>
      <c r="BI55" s="4">
        <v>46</v>
      </c>
      <c r="BJ55" s="4">
        <v>0</v>
      </c>
      <c r="BK55" s="4">
        <v>0</v>
      </c>
      <c r="BL55" s="19">
        <v>12452953.139999999</v>
      </c>
      <c r="BM55" s="19">
        <v>139.05751802292295</v>
      </c>
    </row>
    <row r="56" spans="1:65" ht="20" customHeight="1" x14ac:dyDescent="0.15">
      <c r="A56" s="78">
        <v>42721</v>
      </c>
      <c r="B56" s="11">
        <v>50</v>
      </c>
      <c r="C56" s="123">
        <f>Kol!D56+Siliguri!D56+Guwahati!D56+Jalpiguri!D56</f>
        <v>12447124.43</v>
      </c>
      <c r="D56" s="123">
        <f>Kol!E56+Siliguri!E56+Guwahati!E56+Jalpiguri!E56</f>
        <v>3153335.2</v>
      </c>
      <c r="E56" s="123">
        <f>Kol!F56+Siliguri!F56+Guwahati!F56+Jalpiguri!F56</f>
        <v>871593.5</v>
      </c>
      <c r="F56" s="123">
        <f>Kol!G56+Siliguri!G56+Guwahati!G56+Jalpiguri!G56</f>
        <v>32655.8</v>
      </c>
      <c r="G56" s="123">
        <f>Kol!H56+Siliguri!H56+Guwahati!H56+Jalpiguri!H56</f>
        <v>0</v>
      </c>
      <c r="H56" s="123">
        <f>Kol!I56+Siliguri!I56+Guwahati!I56+Jalpiguri!I56</f>
        <v>90476.88</v>
      </c>
      <c r="I56" s="123">
        <f>Kol!J56+Siliguri!J56+Guwahati!J56+Jalpiguri!J56</f>
        <v>0</v>
      </c>
      <c r="J56" s="123">
        <f>Kol!K56+Siliguri!K56+Guwahati!K56+Jalpiguri!K56</f>
        <v>2250.3000000000002</v>
      </c>
      <c r="K56" s="123">
        <f>Kol!L56+Siliguri!L56+Guwahati!L56+Jalpiguri!L56</f>
        <v>0</v>
      </c>
      <c r="L56" s="19">
        <f t="shared" ref="L56" si="53">SUM(C56:K56)</f>
        <v>16597436.110000001</v>
      </c>
      <c r="M56" s="123">
        <f>Kol!N56+Siliguri!N56+Guwahati!N56+Jalpiguri!N56</f>
        <v>8930541.1500000004</v>
      </c>
      <c r="N56" s="123">
        <f>(Kol!N56*Kol!O56+Siliguri!N56*Siliguri!O56+Guwahati!N56*Guwahati!O56+Jalpiguri!N56*Jalpiguri!O56)/M56</f>
        <v>134.20436132943485</v>
      </c>
      <c r="O56" s="123">
        <f>Kol!P56+Siliguri!P56+Guwahati!P56+Jalpiguri!P56</f>
        <v>2519022.5999999996</v>
      </c>
      <c r="P56" s="123">
        <f>(Kol!P56*Kol!Q56+Siliguri!P56*Siliguri!Q56+Guwahati!P56*Guwahati!Q56+Jalpiguri!P56*Jalpiguri!Q56)/O56</f>
        <v>139.66315674689315</v>
      </c>
      <c r="Q56" s="123">
        <f>Kol!R56+Siliguri!R56+Guwahati!R56+Jalpiguri!R56</f>
        <v>708257.70000000007</v>
      </c>
      <c r="R56" s="123">
        <f>(Kol!R56*Kol!S56+Siliguri!R56*Siliguri!S56+Guwahati!R56*Guwahati!S56+Jalpiguri!R56*Jalpiguri!S56)/Q56</f>
        <v>207.62785920525394</v>
      </c>
      <c r="S56" s="123">
        <f>Kol!T56+Siliguri!T56+Guwahati!T56+Jalpiguri!T56</f>
        <v>30106.2</v>
      </c>
      <c r="T56" s="123">
        <f>Kol!U56+Siliguri!U56+Guwahati!U56+Jalpiguri!U56</f>
        <v>112.73665800000001</v>
      </c>
      <c r="U56" s="123">
        <f>Kol!V56+Siliguri!V56+Guwahati!V56+Jalpiguri!V56</f>
        <v>0</v>
      </c>
      <c r="V56" s="123">
        <v>0</v>
      </c>
      <c r="W56" s="123">
        <f>Kol!X56+Siliguri!X56+Guwahati!X56+Jalpiguri!X56</f>
        <v>70847.8</v>
      </c>
      <c r="X56" s="123">
        <f>(Kol!X56*Kol!Y56+Siliguri!X56*Siliguri!Y56+Guwahati!X56*Guwahati!Y56+Jalpiguri!X56*Jalpiguri!Y56)/W56</f>
        <v>287.23596400000002</v>
      </c>
      <c r="Y56" s="123">
        <f>Kol!Z56+Siliguri!Z56+Guwahati!Z56+Jalpiguri!Z56</f>
        <v>0</v>
      </c>
      <c r="Z56" s="123">
        <v>0</v>
      </c>
      <c r="AA56" s="123">
        <f>Kol!AB56+Siliguri!AB56+Guwahati!AB56+Jalpiguri!AB56</f>
        <v>2250.3000000000002</v>
      </c>
      <c r="AB56" s="123">
        <f>(Kol!AB56*Kol!AC56+Siliguri!AB56*Siliguri!AC56+Guwahati!AB56*Guwahati!AC56+Jalpiguri!AB56*Jalpiguri!AC56)/AA56</f>
        <v>72.052881327956271</v>
      </c>
      <c r="AC56" s="123">
        <v>0</v>
      </c>
      <c r="AD56" s="123">
        <v>0</v>
      </c>
      <c r="AE56" s="19">
        <f t="shared" ref="AE56" si="54">M56+O56+Q56+S56+U56+W56+Y56+AA56+AC56</f>
        <v>12261025.75</v>
      </c>
      <c r="AF56" s="19">
        <f t="shared" ref="AF56" si="55">(M56*N56+O56*P56+Q56*R56+S56*T56+U56*V56+W56*X56+AA56*AB56+AC56*AD56)/AE56</f>
        <v>140.38731618466758</v>
      </c>
      <c r="AH56" s="78">
        <v>42357</v>
      </c>
      <c r="AI56" s="11">
        <v>50</v>
      </c>
      <c r="AJ56" s="4">
        <v>12019117.039999999</v>
      </c>
      <c r="AK56" s="4">
        <v>3395268.8</v>
      </c>
      <c r="AL56" s="4">
        <v>507394.65</v>
      </c>
      <c r="AM56" s="4">
        <v>36836.400000000001</v>
      </c>
      <c r="AN56" s="4">
        <v>0</v>
      </c>
      <c r="AO56" s="4">
        <v>0</v>
      </c>
      <c r="AP56" s="4">
        <v>0</v>
      </c>
      <c r="AQ56" s="4">
        <v>498</v>
      </c>
      <c r="AR56" s="4">
        <v>0</v>
      </c>
      <c r="AS56" s="19">
        <v>15959114.890000001</v>
      </c>
      <c r="AT56" s="4">
        <v>9691802.7100000009</v>
      </c>
      <c r="AU56" s="4">
        <v>137.02328583658434</v>
      </c>
      <c r="AV56" s="4">
        <v>2865499.4000000004</v>
      </c>
      <c r="AW56" s="4">
        <v>146.60927272142007</v>
      </c>
      <c r="AX56" s="4">
        <v>470943.05000000005</v>
      </c>
      <c r="AY56" s="4">
        <v>205.61536081661569</v>
      </c>
      <c r="AZ56" s="4">
        <v>35082.400000000001</v>
      </c>
      <c r="BA56" s="4">
        <v>108.517473</v>
      </c>
      <c r="BB56" s="4">
        <v>0</v>
      </c>
      <c r="BC56" s="4">
        <v>0</v>
      </c>
      <c r="BD56" s="4">
        <v>0</v>
      </c>
      <c r="BE56" s="4">
        <v>0</v>
      </c>
      <c r="BF56" s="4">
        <v>0</v>
      </c>
      <c r="BG56" s="4">
        <v>0</v>
      </c>
      <c r="BH56" s="4">
        <v>498</v>
      </c>
      <c r="BI56" s="4">
        <v>47</v>
      </c>
      <c r="BJ56" s="4">
        <v>0</v>
      </c>
      <c r="BK56" s="4">
        <v>0</v>
      </c>
      <c r="BL56" s="19">
        <v>13063825.560000002</v>
      </c>
      <c r="BM56" s="19">
        <v>141.51865485919583</v>
      </c>
    </row>
    <row r="57" spans="1:65" ht="18.75" customHeight="1" x14ac:dyDescent="0.15">
      <c r="A57" s="78">
        <v>42728</v>
      </c>
      <c r="B57" s="11">
        <v>51</v>
      </c>
      <c r="C57" s="125">
        <f>Kol!D57+Siliguri!D57+Guwahati!D57+Jalpiguri!D57</f>
        <v>12199378.1</v>
      </c>
      <c r="D57" s="125">
        <f>Kol!E57+Siliguri!E57+Guwahati!E57+Jalpiguri!E57</f>
        <v>3144375</v>
      </c>
      <c r="E57" s="125">
        <f>Kol!F57+Siliguri!F57+Guwahati!F57+Jalpiguri!F57</f>
        <v>971547.60000000009</v>
      </c>
      <c r="F57" s="125">
        <f>Kol!G57+Siliguri!G57+Guwahati!G57+Jalpiguri!G57</f>
        <v>61745.5</v>
      </c>
      <c r="G57" s="125">
        <f>Kol!H57+Siliguri!H57+Guwahati!H57+Jalpiguri!H57</f>
        <v>0</v>
      </c>
      <c r="H57" s="125">
        <f>Kol!I57+Siliguri!I57+Guwahati!I57+Jalpiguri!I57</f>
        <v>91097.5</v>
      </c>
      <c r="I57" s="125">
        <f>Kol!J57+Siliguri!J57+Guwahati!J57+Jalpiguri!J57</f>
        <v>0</v>
      </c>
      <c r="J57" s="125">
        <f>Kol!K57+Siliguri!K57+Guwahati!K57+Jalpiguri!K57</f>
        <v>3683.15</v>
      </c>
      <c r="K57" s="125">
        <f>Kol!L57+Siliguri!L57+Guwahati!L57+Jalpiguri!L57</f>
        <v>0</v>
      </c>
      <c r="L57" s="19">
        <f t="shared" ref="L57" si="56">SUM(C57:K57)</f>
        <v>16471826.85</v>
      </c>
      <c r="M57" s="125">
        <f>Kol!N57+Siliguri!N57+Guwahati!N57+Jalpiguri!N57</f>
        <v>8909634.8500000015</v>
      </c>
      <c r="N57" s="125">
        <f>(Kol!N57*Kol!O57+Siliguri!N57*Siliguri!O57+Guwahati!N57*Guwahati!O57+Jalpiguri!N57*Jalpiguri!O57)/M57</f>
        <v>132.99158718746585</v>
      </c>
      <c r="O57" s="125">
        <f>Kol!P57+Siliguri!P57+Guwahati!P57+Jalpiguri!P57</f>
        <v>2532401.1</v>
      </c>
      <c r="P57" s="125">
        <f>(Kol!P57*Kol!Q57+Siliguri!P57*Siliguri!Q57+Guwahati!P57*Guwahati!Q57+Jalpiguri!P57*Jalpiguri!Q57)/O57</f>
        <v>139.62694168108504</v>
      </c>
      <c r="Q57" s="125">
        <f>Kol!R57+Siliguri!R57+Guwahati!R57+Jalpiguri!R57</f>
        <v>744584.20000000007</v>
      </c>
      <c r="R57" s="125">
        <f>(Kol!R57*Kol!S57+Siliguri!R57*Siliguri!S57+Guwahati!R57*Guwahati!S57+Jalpiguri!R57*Jalpiguri!S57)/Q57</f>
        <v>206.2340360266025</v>
      </c>
      <c r="S57" s="125">
        <f>Kol!T57+Siliguri!T57+Guwahati!T57+Jalpiguri!T57</f>
        <v>58618.1</v>
      </c>
      <c r="T57" s="125">
        <f>Kol!U57+Siliguri!U57+Guwahati!U57+Jalpiguri!U57</f>
        <v>212.71390100000002</v>
      </c>
      <c r="U57" s="125">
        <f>Kol!V57+Siliguri!V57+Guwahati!V57+Jalpiguri!V57</f>
        <v>0</v>
      </c>
      <c r="V57" s="125">
        <v>0</v>
      </c>
      <c r="W57" s="125">
        <f>Kol!X57+Siliguri!X57+Guwahati!X57+Jalpiguri!X57</f>
        <v>68701.100000000006</v>
      </c>
      <c r="X57" s="125">
        <f>(Kol!X57*Kol!Y57+Siliguri!X57*Siliguri!Y57+Guwahati!X57*Guwahati!Y57+Jalpiguri!X57*Jalpiguri!Y57)/W57</f>
        <v>258.44128899999998</v>
      </c>
      <c r="Y57" s="125">
        <f>Kol!Z57+Siliguri!Z57+Guwahati!Z57+Jalpiguri!Z57</f>
        <v>0</v>
      </c>
      <c r="Z57" s="125">
        <v>0</v>
      </c>
      <c r="AA57" s="125">
        <f>Kol!AB57+Siliguri!AB57+Guwahati!AB57+Jalpiguri!AB57</f>
        <v>3415.35</v>
      </c>
      <c r="AB57" s="125">
        <f>(Kol!AB57*Kol!AC57+Siliguri!AB57*Siliguri!AC57+Guwahati!AB57*Guwahati!AC57+Jalpiguri!AB57*Jalpiguri!AC57)/AA57</f>
        <v>146.99332355465768</v>
      </c>
      <c r="AC57" s="125">
        <v>0</v>
      </c>
      <c r="AD57" s="125">
        <v>0</v>
      </c>
      <c r="AE57" s="19">
        <f t="shared" ref="AE57" si="57">M57+O57+Q57+S57+U57+W57+Y57+AA57+AC57</f>
        <v>12317354.699999999</v>
      </c>
      <c r="AF57" s="19">
        <f t="shared" ref="AF57" si="58">(M57*N57+O57*P57+Q57*R57+S57*T57+U57*V57+W57*X57+AA57*AB57+AC57*AD57)/AE57</f>
        <v>139.86628351298862</v>
      </c>
      <c r="AH57" s="78">
        <v>42364</v>
      </c>
      <c r="AI57" s="11">
        <v>51</v>
      </c>
      <c r="AJ57" s="4">
        <v>12068234.359999999</v>
      </c>
      <c r="AK57" s="4">
        <v>3362540.6</v>
      </c>
      <c r="AL57" s="4">
        <v>361928.3</v>
      </c>
      <c r="AM57" s="4">
        <v>46236.800000000003</v>
      </c>
      <c r="AN57" s="4">
        <v>0</v>
      </c>
      <c r="AO57" s="4">
        <v>0</v>
      </c>
      <c r="AP57" s="4">
        <v>0</v>
      </c>
      <c r="AQ57" s="4">
        <v>494</v>
      </c>
      <c r="AR57" s="4">
        <v>0</v>
      </c>
      <c r="AS57" s="19">
        <v>15839434.060000001</v>
      </c>
      <c r="AT57" s="4">
        <v>9854028.7899999991</v>
      </c>
      <c r="AU57" s="4">
        <v>137.51345337220135</v>
      </c>
      <c r="AV57" s="4">
        <v>2896685.1</v>
      </c>
      <c r="AW57" s="4">
        <v>141.84253829662376</v>
      </c>
      <c r="AX57" s="4">
        <v>340791.6</v>
      </c>
      <c r="AY57" s="4">
        <v>204.97049653391988</v>
      </c>
      <c r="AZ57" s="4">
        <v>46236.800000000003</v>
      </c>
      <c r="BA57" s="4">
        <v>120.883257</v>
      </c>
      <c r="BB57" s="4">
        <v>0</v>
      </c>
      <c r="BC57" s="4">
        <v>0</v>
      </c>
      <c r="BD57" s="4">
        <v>0</v>
      </c>
      <c r="BE57" s="4">
        <v>0</v>
      </c>
      <c r="BF57" s="4">
        <v>0</v>
      </c>
      <c r="BG57" s="4">
        <v>0</v>
      </c>
      <c r="BH57" s="4">
        <v>494</v>
      </c>
      <c r="BI57" s="4">
        <v>42</v>
      </c>
      <c r="BJ57" s="4">
        <v>0</v>
      </c>
      <c r="BK57" s="4">
        <v>0</v>
      </c>
      <c r="BL57" s="19">
        <v>13138236.289999999</v>
      </c>
      <c r="BM57" s="19">
        <v>140.15556438251963</v>
      </c>
    </row>
    <row r="58" spans="1:65" ht="20" customHeight="1" x14ac:dyDescent="0.15">
      <c r="A58" s="78">
        <v>42735</v>
      </c>
      <c r="B58" s="11">
        <v>52</v>
      </c>
      <c r="C58" s="126">
        <f>Kol!D58+Siliguri!D58+Guwahati!D58+Jalpiguri!D58</f>
        <v>9283292.0999999996</v>
      </c>
      <c r="D58" s="126">
        <f>Kol!E58+Siliguri!E58+Guwahati!E58+Jalpiguri!E58</f>
        <v>2109102.1</v>
      </c>
      <c r="E58" s="126">
        <f>Kol!F58+Siliguri!F58+Guwahati!F58+Jalpiguri!F58</f>
        <v>30061.599999999999</v>
      </c>
      <c r="F58" s="126">
        <f>Kol!G58+Siliguri!G58+Guwahati!G58+Jalpiguri!G58</f>
        <v>1165.4000000000001</v>
      </c>
      <c r="G58" s="126">
        <f>Kol!H58+Siliguri!H58+Guwahati!H58+Jalpiguri!H58</f>
        <v>0</v>
      </c>
      <c r="H58" s="126">
        <f>Kol!I58+Siliguri!I58+Guwahati!I58+Jalpiguri!I58</f>
        <v>0</v>
      </c>
      <c r="I58" s="126">
        <f>Kol!J58+Siliguri!J58+Guwahati!J58+Jalpiguri!J58</f>
        <v>0</v>
      </c>
      <c r="J58" s="126">
        <f>Kol!K58+Siliguri!K58+Guwahati!K58+Jalpiguri!K58</f>
        <v>4004</v>
      </c>
      <c r="K58" s="126">
        <f>Kol!L58+Siliguri!L58+Guwahati!L58+Jalpiguri!L58</f>
        <v>0</v>
      </c>
      <c r="L58" s="19">
        <f t="shared" ref="L58" si="59">SUM(C58:K58)</f>
        <v>11427625.199999999</v>
      </c>
      <c r="M58" s="126">
        <f>Kol!N58+Siliguri!N58+Guwahati!N58+Jalpiguri!N58</f>
        <v>6668284</v>
      </c>
      <c r="N58" s="126">
        <f>(Kol!N58*Kol!O58+Siliguri!N58*Siliguri!O58+Guwahati!N58*Guwahati!O58+Jalpiguri!N58*Jalpiguri!O58)/M58</f>
        <v>125.77461260394067</v>
      </c>
      <c r="O58" s="126">
        <f>Kol!P58+Siliguri!P58+Guwahati!P58+Jalpiguri!P58</f>
        <v>1705317.2</v>
      </c>
      <c r="P58" s="126">
        <f>(Kol!P58*Kol!Q58+Siliguri!P58*Siliguri!Q58+Guwahati!P58*Guwahati!Q58+Jalpiguri!P58*Jalpiguri!Q58)/O58</f>
        <v>133.0051305045032</v>
      </c>
      <c r="Q58" s="126">
        <f>Kol!R58+Siliguri!R58+Guwahati!R58+Jalpiguri!R58</f>
        <v>28705</v>
      </c>
      <c r="R58" s="126">
        <f>(Kol!R58*Kol!S58+Siliguri!R58*Siliguri!S58+Guwahati!R58*Guwahati!S58+Jalpiguri!R58*Jalpiguri!S58)/Q58</f>
        <v>178.02514099999999</v>
      </c>
      <c r="S58" s="126">
        <f>Kol!T58+Siliguri!T58+Guwahati!T58+Jalpiguri!T58</f>
        <v>1165.4000000000001</v>
      </c>
      <c r="T58" s="126">
        <f>Kol!U58+Siliguri!U58+Guwahati!U58+Jalpiguri!U58</f>
        <v>93.665350000000004</v>
      </c>
      <c r="U58" s="126">
        <f>Kol!V58+Siliguri!V58+Guwahati!V58+Jalpiguri!V58</f>
        <v>0</v>
      </c>
      <c r="V58" s="126">
        <v>0</v>
      </c>
      <c r="W58" s="126">
        <f>Kol!X58+Siliguri!X58+Guwahati!X58+Jalpiguri!X58</f>
        <v>0</v>
      </c>
      <c r="X58" s="126">
        <f>Kol!Y58+Siliguri!Y58+Guwahati!Y58+Jalpiguri!Y58</f>
        <v>0</v>
      </c>
      <c r="Y58" s="126">
        <f>Kol!Z58+Siliguri!Z58+Guwahati!Z58+Jalpiguri!Z58</f>
        <v>0</v>
      </c>
      <c r="Z58" s="126">
        <v>0</v>
      </c>
      <c r="AA58" s="126">
        <f>Kol!AB58+Siliguri!AB58+Guwahati!AB58+Jalpiguri!AB58</f>
        <v>2774.6</v>
      </c>
      <c r="AB58" s="126">
        <f>(Kol!AB58*Kol!AC58+Siliguri!AB58*Siliguri!AC58+Guwahati!AB58*Guwahati!AC58+Jalpiguri!AB58*Jalpiguri!AC58)/AA58</f>
        <v>85.979744574353063</v>
      </c>
      <c r="AC58" s="126">
        <v>0</v>
      </c>
      <c r="AD58" s="126">
        <v>0</v>
      </c>
      <c r="AE58" s="19">
        <f t="shared" ref="AE58" si="60">M58+O58+Q58+S58+U58+W58+Y58+AA58+AC58</f>
        <v>8406246.1999999993</v>
      </c>
      <c r="AF58" s="19">
        <f t="shared" ref="AF58" si="61">(M58*N58+O58*P58+Q58*R58+S58*T58+U58*V58+W58*X58+AA58*AB58+AC58*AD58)/AE58</f>
        <v>127.40225265365424</v>
      </c>
      <c r="AH58" s="78">
        <v>42371</v>
      </c>
      <c r="AI58" s="11">
        <v>52</v>
      </c>
      <c r="AJ58" s="4">
        <v>10519440.399999999</v>
      </c>
      <c r="AK58" s="4">
        <v>3328630.7</v>
      </c>
      <c r="AL58" s="4">
        <v>332239.84999999998</v>
      </c>
      <c r="AM58" s="4">
        <v>38655.599999999999</v>
      </c>
      <c r="AN58" s="4">
        <v>0</v>
      </c>
      <c r="AO58" s="4">
        <v>0</v>
      </c>
      <c r="AP58" s="4">
        <v>0</v>
      </c>
      <c r="AQ58" s="4">
        <v>0</v>
      </c>
      <c r="AR58" s="4">
        <v>0</v>
      </c>
      <c r="AS58" s="19">
        <v>14218966.549999997</v>
      </c>
      <c r="AT58" s="4">
        <v>8313304.2000000002</v>
      </c>
      <c r="AU58" s="4">
        <v>132.1359013556422</v>
      </c>
      <c r="AV58" s="4">
        <v>2804933.4</v>
      </c>
      <c r="AW58" s="4">
        <v>135.81982772774842</v>
      </c>
      <c r="AX58" s="4">
        <v>307506.84999999998</v>
      </c>
      <c r="AY58" s="4">
        <v>184.22006538759834</v>
      </c>
      <c r="AZ58" s="4">
        <v>38238.199999999997</v>
      </c>
      <c r="BA58" s="4">
        <v>113.71474499999999</v>
      </c>
      <c r="BB58" s="4">
        <v>0</v>
      </c>
      <c r="BC58" s="4">
        <v>0</v>
      </c>
      <c r="BD58" s="4">
        <v>0</v>
      </c>
      <c r="BE58" s="4">
        <v>0</v>
      </c>
      <c r="BF58" s="4">
        <v>0</v>
      </c>
      <c r="BG58" s="4">
        <v>0</v>
      </c>
      <c r="BH58" s="4">
        <v>0</v>
      </c>
      <c r="BI58" s="4">
        <v>0</v>
      </c>
      <c r="BJ58" s="4">
        <v>0</v>
      </c>
      <c r="BK58" s="4">
        <v>0</v>
      </c>
      <c r="BL58" s="19">
        <v>11463982.649999999</v>
      </c>
      <c r="BM58" s="19">
        <v>134.37290870837523</v>
      </c>
    </row>
    <row r="59" spans="1:65" ht="20.25" customHeight="1" x14ac:dyDescent="0.15">
      <c r="A59" s="21"/>
      <c r="B59" s="11"/>
      <c r="C59" s="4"/>
      <c r="D59" s="4"/>
      <c r="E59" s="4"/>
      <c r="F59" s="4"/>
      <c r="G59" s="4"/>
      <c r="H59" s="4"/>
      <c r="I59" s="4"/>
      <c r="J59" s="4"/>
      <c r="K59" s="4"/>
      <c r="L59" s="19"/>
      <c r="M59" s="4"/>
      <c r="N59" s="4"/>
      <c r="O59" s="4"/>
      <c r="P59" s="4"/>
      <c r="Q59" s="4"/>
      <c r="R59" s="4"/>
      <c r="S59" s="4"/>
      <c r="T59" s="4"/>
      <c r="U59" s="4"/>
      <c r="V59" s="4"/>
      <c r="W59" s="4"/>
      <c r="X59" s="4"/>
      <c r="Y59" s="4"/>
      <c r="Z59" s="4"/>
      <c r="AA59" s="4"/>
      <c r="AB59" s="4"/>
      <c r="AC59" s="4"/>
      <c r="AD59" s="4"/>
      <c r="AE59" s="19"/>
      <c r="AF59" s="19"/>
      <c r="AH59" s="21"/>
      <c r="AI59" s="11"/>
      <c r="AJ59" s="4"/>
      <c r="AK59" s="4"/>
      <c r="AL59" s="4"/>
      <c r="AM59" s="4"/>
      <c r="AN59" s="4"/>
      <c r="AO59" s="4"/>
      <c r="AP59" s="4"/>
      <c r="AQ59" s="4"/>
      <c r="AR59" s="4"/>
      <c r="AS59" s="19">
        <v>0</v>
      </c>
      <c r="AT59" s="4"/>
      <c r="AU59" s="4"/>
      <c r="AV59" s="4"/>
      <c r="AW59" s="4"/>
      <c r="AX59" s="4"/>
      <c r="AY59" s="4"/>
      <c r="AZ59" s="4"/>
      <c r="BA59" s="4"/>
      <c r="BB59" s="4"/>
      <c r="BC59" s="4"/>
      <c r="BD59" s="4"/>
      <c r="BE59" s="4"/>
      <c r="BF59" s="4"/>
      <c r="BG59" s="4"/>
      <c r="BH59" s="4"/>
      <c r="BI59" s="4"/>
      <c r="BJ59" s="4"/>
      <c r="BK59" s="4"/>
      <c r="BL59" s="19">
        <v>0</v>
      </c>
      <c r="BM59" s="19"/>
    </row>
    <row r="60" spans="1:65" x14ac:dyDescent="0.15">
      <c r="A60" s="21"/>
      <c r="B60" s="11"/>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H60" s="21"/>
      <c r="AI60" s="11"/>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row>
    <row r="61" spans="1:65" ht="15" x14ac:dyDescent="0.2">
      <c r="AE61" s="66"/>
    </row>
  </sheetData>
  <mergeCells count="28">
    <mergeCell ref="AZ4:BA4"/>
    <mergeCell ref="BJ4:BK4"/>
    <mergeCell ref="B2:AD2"/>
    <mergeCell ref="AI2:BI2"/>
    <mergeCell ref="B3:B5"/>
    <mergeCell ref="AI3:AI5"/>
    <mergeCell ref="M4:N4"/>
    <mergeCell ref="O4:P4"/>
    <mergeCell ref="BD4:BE4"/>
    <mergeCell ref="BH4:BI4"/>
    <mergeCell ref="AA4:AB4"/>
    <mergeCell ref="AJ3:AS3"/>
    <mergeCell ref="AT3:BM3"/>
    <mergeCell ref="BB4:BC4"/>
    <mergeCell ref="BF4:BG4"/>
    <mergeCell ref="AT4:AU4"/>
    <mergeCell ref="AV4:AW4"/>
    <mergeCell ref="AX4:AY4"/>
    <mergeCell ref="A3:A5"/>
    <mergeCell ref="AH3:AH5"/>
    <mergeCell ref="C3:L3"/>
    <mergeCell ref="M3:AF3"/>
    <mergeCell ref="Q4:R4"/>
    <mergeCell ref="S4:T4"/>
    <mergeCell ref="U4:V4"/>
    <mergeCell ref="Y4:Z4"/>
    <mergeCell ref="W4:X4"/>
    <mergeCell ref="AC4:AD4"/>
  </mergeCells>
  <phoneticPr fontId="6"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Siliguri</vt:lpstr>
      <vt:lpstr>Kol</vt:lpstr>
      <vt:lpstr>Guwahati</vt:lpstr>
      <vt:lpstr>Jalpiguri</vt:lpstr>
      <vt:lpstr>Coonoor</vt:lpstr>
      <vt:lpstr>Coimbatore</vt:lpstr>
      <vt:lpstr>Cochin</vt:lpstr>
      <vt:lpstr>NI</vt:lpstr>
      <vt:lpstr>SI</vt:lpstr>
      <vt:lpstr>All India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2020-09-16T15:12:27Z</dcterms:modified>
</cp:coreProperties>
</file>