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UJEET NSEIT DATA\Desktop\Rajan_Report 2019\"/>
    </mc:Choice>
  </mc:AlternateContent>
  <bookViews>
    <workbookView xWindow="0" yWindow="15" windowWidth="15480" windowHeight="11040" tabRatio="775"/>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52511"/>
</workbook>
</file>

<file path=xl/calcChain.xml><?xml version="1.0" encoding="utf-8"?>
<calcChain xmlns="http://schemas.openxmlformats.org/spreadsheetml/2006/main">
  <c r="AF43" i="7" l="1"/>
  <c r="AD43" i="7"/>
  <c r="AE43" i="7" s="1"/>
  <c r="AB43" i="7"/>
  <c r="Z43" i="7"/>
  <c r="X43" i="7"/>
  <c r="V43" i="7"/>
  <c r="T43" i="7"/>
  <c r="U43" i="7" s="1"/>
  <c r="R43" i="7"/>
  <c r="S43" i="7" s="1"/>
  <c r="P43" i="7"/>
  <c r="Q43" i="7" s="1"/>
  <c r="N43" i="7"/>
  <c r="L43" i="7"/>
  <c r="K43" i="7"/>
  <c r="J43" i="7"/>
  <c r="I43" i="7"/>
  <c r="H43" i="7"/>
  <c r="G43" i="7"/>
  <c r="F43" i="7"/>
  <c r="E43" i="7"/>
  <c r="D43" i="7"/>
  <c r="C43" i="7"/>
  <c r="M43" i="7" s="1"/>
  <c r="AF43" i="8"/>
  <c r="AD43" i="8"/>
  <c r="AB43" i="8"/>
  <c r="Z43" i="8"/>
  <c r="Y43" i="8"/>
  <c r="X43" i="8"/>
  <c r="W43" i="8"/>
  <c r="V43" i="8"/>
  <c r="T43" i="8"/>
  <c r="U43" i="8" s="1"/>
  <c r="R43" i="8"/>
  <c r="S43" i="8" s="1"/>
  <c r="P43" i="8"/>
  <c r="Q43" i="8" s="1"/>
  <c r="N43" i="8"/>
  <c r="L43" i="8"/>
  <c r="K43" i="8"/>
  <c r="J43" i="8"/>
  <c r="I43" i="8"/>
  <c r="H43" i="8"/>
  <c r="G43" i="8"/>
  <c r="F43" i="8"/>
  <c r="E43" i="8"/>
  <c r="D43" i="8"/>
  <c r="C43" i="8"/>
  <c r="M43" i="8" s="1"/>
  <c r="AF43" i="9"/>
  <c r="AD43" i="9"/>
  <c r="AE43" i="9" s="1"/>
  <c r="AB43" i="9"/>
  <c r="AH43" i="9" s="1"/>
  <c r="Z43" i="9"/>
  <c r="V43" i="9"/>
  <c r="U43" i="9"/>
  <c r="T43" i="9"/>
  <c r="R43" i="9"/>
  <c r="S43" i="9" s="1"/>
  <c r="Q43" i="9"/>
  <c r="P43" i="9"/>
  <c r="N43" i="9"/>
  <c r="O43" i="9" s="1"/>
  <c r="L43" i="9"/>
  <c r="K43" i="9"/>
  <c r="J43" i="9"/>
  <c r="I43" i="9"/>
  <c r="H43" i="9"/>
  <c r="G43" i="9"/>
  <c r="F43" i="9"/>
  <c r="E43" i="9"/>
  <c r="M43" i="9" s="1"/>
  <c r="D43" i="9"/>
  <c r="C43" i="9"/>
  <c r="AI43" i="3"/>
  <c r="AJ43" i="3" s="1"/>
  <c r="N43" i="3"/>
  <c r="AI43" i="4"/>
  <c r="AJ43" i="4" s="1"/>
  <c r="N43" i="4"/>
  <c r="AI43" i="5"/>
  <c r="AJ43" i="5" s="1"/>
  <c r="N43" i="5"/>
  <c r="AI43" i="6"/>
  <c r="AJ43" i="6" s="1"/>
  <c r="N43" i="6"/>
  <c r="N42" i="6"/>
  <c r="AI43" i="2"/>
  <c r="AJ43" i="2" s="1"/>
  <c r="N43" i="2"/>
  <c r="AH43" i="7" l="1"/>
  <c r="O43" i="7"/>
  <c r="AI43" i="7" s="1"/>
  <c r="AH43" i="8"/>
  <c r="O43" i="8"/>
  <c r="AI43" i="8" s="1"/>
  <c r="AI43" i="9"/>
  <c r="AF42" i="7"/>
  <c r="AD42" i="7"/>
  <c r="AE42" i="7" s="1"/>
  <c r="AB42" i="7"/>
  <c r="Z42" i="7"/>
  <c r="AA42" i="7" s="1"/>
  <c r="X42" i="7"/>
  <c r="V42" i="7"/>
  <c r="T42" i="7"/>
  <c r="U42" i="7" s="1"/>
  <c r="R42" i="7"/>
  <c r="S42" i="7" s="1"/>
  <c r="P42" i="7"/>
  <c r="Q42" i="7" s="1"/>
  <c r="N42" i="7"/>
  <c r="L42" i="7"/>
  <c r="K42" i="7"/>
  <c r="J42" i="7"/>
  <c r="I42" i="7"/>
  <c r="H42" i="7"/>
  <c r="G42" i="7"/>
  <c r="F42" i="7"/>
  <c r="E42" i="7"/>
  <c r="D42" i="7"/>
  <c r="C42" i="7"/>
  <c r="M42" i="7" s="1"/>
  <c r="AF42" i="8"/>
  <c r="AD42" i="8"/>
  <c r="AB42" i="8"/>
  <c r="Z42" i="8"/>
  <c r="Y42" i="8"/>
  <c r="X42" i="8"/>
  <c r="W42" i="8"/>
  <c r="V42" i="8"/>
  <c r="T42" i="8"/>
  <c r="U42" i="8" s="1"/>
  <c r="R42" i="8"/>
  <c r="S42" i="8" s="1"/>
  <c r="P42" i="8"/>
  <c r="Q42" i="8" s="1"/>
  <c r="N42" i="8"/>
  <c r="L42" i="8"/>
  <c r="K42" i="8"/>
  <c r="J42" i="8"/>
  <c r="I42" i="8"/>
  <c r="H42" i="8"/>
  <c r="G42" i="8"/>
  <c r="F42" i="8"/>
  <c r="E42" i="8"/>
  <c r="D42" i="8"/>
  <c r="M42" i="8" s="1"/>
  <c r="C42" i="8"/>
  <c r="AF42" i="9"/>
  <c r="AD42" i="9"/>
  <c r="AE42" i="9" s="1"/>
  <c r="AB42" i="9"/>
  <c r="AH42" i="9" s="1"/>
  <c r="Z42" i="9"/>
  <c r="AA42" i="9" s="1"/>
  <c r="V42" i="9"/>
  <c r="U42" i="9"/>
  <c r="T42" i="9"/>
  <c r="R42" i="9"/>
  <c r="S42" i="9" s="1"/>
  <c r="Q42" i="9"/>
  <c r="P42" i="9"/>
  <c r="N42" i="9"/>
  <c r="O42" i="9" s="1"/>
  <c r="L42" i="9"/>
  <c r="K42" i="9"/>
  <c r="J42" i="9"/>
  <c r="I42" i="9"/>
  <c r="H42" i="9"/>
  <c r="G42" i="9"/>
  <c r="F42" i="9"/>
  <c r="E42" i="9"/>
  <c r="M42" i="9" s="1"/>
  <c r="D42" i="9"/>
  <c r="C42" i="9"/>
  <c r="AI42" i="4"/>
  <c r="AJ42" i="4" s="1"/>
  <c r="N42" i="4"/>
  <c r="AI42" i="5"/>
  <c r="AJ42" i="5" s="1"/>
  <c r="N42" i="5"/>
  <c r="AI42" i="6"/>
  <c r="AJ42" i="6" s="1"/>
  <c r="AI42" i="1"/>
  <c r="AJ42" i="1" s="1"/>
  <c r="N42" i="1"/>
  <c r="AI42" i="2"/>
  <c r="AJ42" i="2" s="1"/>
  <c r="N42" i="2"/>
  <c r="AH42" i="7" l="1"/>
  <c r="O42" i="7"/>
  <c r="AI42" i="7" s="1"/>
  <c r="AH42" i="8"/>
  <c r="O42" i="8"/>
  <c r="AI42" i="8" s="1"/>
  <c r="AI42" i="9"/>
  <c r="AF41" i="7"/>
  <c r="AD41" i="7"/>
  <c r="AE41" i="7" s="1"/>
  <c r="AB41" i="7"/>
  <c r="Z41" i="7"/>
  <c r="AA41" i="7" s="1"/>
  <c r="X41" i="7"/>
  <c r="V41" i="7"/>
  <c r="T41" i="7"/>
  <c r="U41" i="7" s="1"/>
  <c r="R41" i="7"/>
  <c r="S41" i="7" s="1"/>
  <c r="P41" i="7"/>
  <c r="Q41" i="7" s="1"/>
  <c r="N41" i="7"/>
  <c r="L41" i="7"/>
  <c r="K41" i="7"/>
  <c r="J41" i="7"/>
  <c r="I41" i="7"/>
  <c r="H41" i="7"/>
  <c r="G41" i="7"/>
  <c r="F41" i="7"/>
  <c r="E41" i="7"/>
  <c r="D41" i="7"/>
  <c r="C41" i="7"/>
  <c r="M41" i="7" s="1"/>
  <c r="AF41" i="8"/>
  <c r="AD41" i="8"/>
  <c r="AB41" i="8"/>
  <c r="Z41" i="8"/>
  <c r="Y41" i="8"/>
  <c r="X41" i="8"/>
  <c r="W41" i="8"/>
  <c r="V41" i="8"/>
  <c r="T41" i="8"/>
  <c r="U41" i="8" s="1"/>
  <c r="R41" i="8"/>
  <c r="S41" i="8" s="1"/>
  <c r="P41" i="8"/>
  <c r="Q41" i="8" s="1"/>
  <c r="N41" i="8"/>
  <c r="L41" i="8"/>
  <c r="K41" i="8"/>
  <c r="J41" i="8"/>
  <c r="I41" i="8"/>
  <c r="H41" i="8"/>
  <c r="G41" i="8"/>
  <c r="F41" i="8"/>
  <c r="E41" i="8"/>
  <c r="D41" i="8"/>
  <c r="C41" i="8"/>
  <c r="M41" i="8" s="1"/>
  <c r="AF41" i="9"/>
  <c r="AD41" i="9"/>
  <c r="AE41" i="9" s="1"/>
  <c r="AB41" i="9"/>
  <c r="AH41" i="9" s="1"/>
  <c r="Z41" i="9"/>
  <c r="AA41" i="9" s="1"/>
  <c r="V41" i="9"/>
  <c r="U41" i="9"/>
  <c r="T41" i="9"/>
  <c r="R41" i="9"/>
  <c r="S41" i="9" s="1"/>
  <c r="Q41" i="9"/>
  <c r="P41" i="9"/>
  <c r="N41" i="9"/>
  <c r="O41" i="9" s="1"/>
  <c r="L41" i="9"/>
  <c r="K41" i="9"/>
  <c r="J41" i="9"/>
  <c r="I41" i="9"/>
  <c r="H41" i="9"/>
  <c r="G41" i="9"/>
  <c r="F41" i="9"/>
  <c r="E41" i="9"/>
  <c r="M41" i="9" s="1"/>
  <c r="D41" i="9"/>
  <c r="C41" i="9"/>
  <c r="AI41" i="3"/>
  <c r="AJ41" i="3" s="1"/>
  <c r="N41" i="3"/>
  <c r="AI41" i="4"/>
  <c r="AJ41" i="4" s="1"/>
  <c r="N41" i="4"/>
  <c r="AI41" i="5"/>
  <c r="AJ41" i="5" s="1"/>
  <c r="N41" i="5"/>
  <c r="AJ41" i="6"/>
  <c r="AI41" i="6"/>
  <c r="N41" i="6"/>
  <c r="AI41" i="1"/>
  <c r="AJ41" i="1" s="1"/>
  <c r="N41" i="1"/>
  <c r="AI41" i="2"/>
  <c r="AJ41" i="2" s="1"/>
  <c r="N41" i="2"/>
  <c r="AH41" i="7" l="1"/>
  <c r="AI41" i="7" s="1"/>
  <c r="O41" i="7"/>
  <c r="AH41" i="8"/>
  <c r="O41" i="8"/>
  <c r="AI41" i="8" s="1"/>
  <c r="AI41" i="9"/>
  <c r="AF40" i="7"/>
  <c r="AB40" i="7"/>
  <c r="Z40" i="7"/>
  <c r="AA40" i="7" s="1"/>
  <c r="X40" i="7"/>
  <c r="V40" i="7"/>
  <c r="T40" i="7"/>
  <c r="U40" i="7" s="1"/>
  <c r="R40" i="7"/>
  <c r="P40" i="7"/>
  <c r="Q40" i="7" s="1"/>
  <c r="L40" i="7"/>
  <c r="K40" i="7"/>
  <c r="J40" i="7"/>
  <c r="I40" i="7"/>
  <c r="H40" i="7"/>
  <c r="G40" i="7"/>
  <c r="F40" i="7"/>
  <c r="E40" i="7"/>
  <c r="D40" i="7"/>
  <c r="C40" i="7"/>
  <c r="M40" i="7" s="1"/>
  <c r="AF40" i="8"/>
  <c r="AD40" i="8"/>
  <c r="AB40" i="8"/>
  <c r="Z40" i="8"/>
  <c r="Y40" i="8"/>
  <c r="X40" i="8"/>
  <c r="W40" i="8"/>
  <c r="V40" i="8"/>
  <c r="T40" i="8"/>
  <c r="U40" i="8" s="1"/>
  <c r="R40" i="8"/>
  <c r="S40" i="8" s="1"/>
  <c r="P40" i="8"/>
  <c r="Q40" i="8" s="1"/>
  <c r="N40" i="8"/>
  <c r="L40" i="8"/>
  <c r="K40" i="8"/>
  <c r="J40" i="8"/>
  <c r="I40" i="8"/>
  <c r="H40" i="8"/>
  <c r="G40" i="8"/>
  <c r="F40" i="8"/>
  <c r="E40" i="8"/>
  <c r="D40" i="8"/>
  <c r="C40" i="8"/>
  <c r="M40" i="8" s="1"/>
  <c r="AF40" i="9"/>
  <c r="AE40" i="9"/>
  <c r="AD40" i="9"/>
  <c r="AD40" i="7" s="1"/>
  <c r="AE40" i="7" s="1"/>
  <c r="AB40" i="9"/>
  <c r="Z40" i="9"/>
  <c r="AA40" i="9" s="1"/>
  <c r="V40" i="9"/>
  <c r="T40" i="9"/>
  <c r="U40" i="9" s="1"/>
  <c r="R40" i="9"/>
  <c r="S40" i="9" s="1"/>
  <c r="P40" i="9"/>
  <c r="Q40" i="9" s="1"/>
  <c r="N40" i="9"/>
  <c r="N40" i="7" s="1"/>
  <c r="L40" i="9"/>
  <c r="K40" i="9"/>
  <c r="J40" i="9"/>
  <c r="I40" i="9"/>
  <c r="H40" i="9"/>
  <c r="G40" i="9"/>
  <c r="F40" i="9"/>
  <c r="E40" i="9"/>
  <c r="D40" i="9"/>
  <c r="C40" i="9"/>
  <c r="M40" i="9" s="1"/>
  <c r="AI40" i="3"/>
  <c r="AJ40" i="3" s="1"/>
  <c r="N40" i="3"/>
  <c r="AJ40" i="4"/>
  <c r="AI40" i="4"/>
  <c r="N40" i="4"/>
  <c r="AI40" i="5"/>
  <c r="AJ40" i="5" s="1"/>
  <c r="N40" i="5"/>
  <c r="AI40" i="6"/>
  <c r="AJ40" i="6" s="1"/>
  <c r="N40" i="6"/>
  <c r="AI40" i="1"/>
  <c r="AJ40" i="1" s="1"/>
  <c r="N40" i="1"/>
  <c r="AI40" i="2"/>
  <c r="AJ40" i="2" s="1"/>
  <c r="N40" i="2"/>
  <c r="S40" i="7" l="1"/>
  <c r="O40" i="9"/>
  <c r="O40" i="7" s="1"/>
  <c r="AH40" i="7"/>
  <c r="AI40" i="8"/>
  <c r="AH40" i="8"/>
  <c r="O40" i="8"/>
  <c r="AH40" i="9"/>
  <c r="AF39" i="7"/>
  <c r="AD39" i="7"/>
  <c r="AE39" i="7" s="1"/>
  <c r="AB39" i="7"/>
  <c r="Z39" i="7"/>
  <c r="AA39" i="7" s="1"/>
  <c r="X39" i="7"/>
  <c r="V39" i="7"/>
  <c r="T39" i="7"/>
  <c r="U39" i="7" s="1"/>
  <c r="R39" i="7"/>
  <c r="S39" i="7" s="1"/>
  <c r="P39" i="7"/>
  <c r="Q39" i="7" s="1"/>
  <c r="N39" i="7"/>
  <c r="L39" i="7"/>
  <c r="K39" i="7"/>
  <c r="J39" i="7"/>
  <c r="I39" i="7"/>
  <c r="H39" i="7"/>
  <c r="G39" i="7"/>
  <c r="F39" i="7"/>
  <c r="E39" i="7"/>
  <c r="D39" i="7"/>
  <c r="C39" i="7"/>
  <c r="M39" i="7" s="1"/>
  <c r="AF39" i="8"/>
  <c r="AD39" i="8"/>
  <c r="AB39" i="8"/>
  <c r="Z39" i="8"/>
  <c r="Y39" i="8"/>
  <c r="X39" i="8"/>
  <c r="W39" i="8"/>
  <c r="V39" i="8"/>
  <c r="T39" i="8"/>
  <c r="U39" i="8" s="1"/>
  <c r="R39" i="8"/>
  <c r="S39" i="8" s="1"/>
  <c r="P39" i="8"/>
  <c r="Q39" i="8" s="1"/>
  <c r="N39" i="8"/>
  <c r="L39" i="8"/>
  <c r="K39" i="8"/>
  <c r="J39" i="8"/>
  <c r="I39" i="8"/>
  <c r="H39" i="8"/>
  <c r="G39" i="8"/>
  <c r="F39" i="8"/>
  <c r="E39" i="8"/>
  <c r="D39" i="8"/>
  <c r="C39" i="8"/>
  <c r="M39" i="8" s="1"/>
  <c r="AF39" i="9"/>
  <c r="AD39" i="9"/>
  <c r="AE39" i="9" s="1"/>
  <c r="AB39" i="9"/>
  <c r="AH39" i="9" s="1"/>
  <c r="Z39" i="9"/>
  <c r="AA39" i="9" s="1"/>
  <c r="V39" i="9"/>
  <c r="U39" i="9"/>
  <c r="T39" i="9"/>
  <c r="R39" i="9"/>
  <c r="S39" i="9" s="1"/>
  <c r="Q39" i="9"/>
  <c r="P39" i="9"/>
  <c r="N39" i="9"/>
  <c r="O39" i="9" s="1"/>
  <c r="L39" i="9"/>
  <c r="K39" i="9"/>
  <c r="J39" i="9"/>
  <c r="I39" i="9"/>
  <c r="H39" i="9"/>
  <c r="G39" i="9"/>
  <c r="F39" i="9"/>
  <c r="E39" i="9"/>
  <c r="M39" i="9" s="1"/>
  <c r="D39" i="9"/>
  <c r="C39" i="9"/>
  <c r="AI39" i="3"/>
  <c r="AJ39" i="3" s="1"/>
  <c r="N39" i="3"/>
  <c r="AI39" i="4"/>
  <c r="AJ39" i="4" s="1"/>
  <c r="N39" i="4"/>
  <c r="AI39" i="5"/>
  <c r="AJ39" i="5" s="1"/>
  <c r="N39" i="5"/>
  <c r="AI39" i="6"/>
  <c r="AJ39" i="6" s="1"/>
  <c r="N39" i="6"/>
  <c r="AI39" i="1"/>
  <c r="AJ39" i="1" s="1"/>
  <c r="N39" i="1"/>
  <c r="AI39" i="2"/>
  <c r="AJ39" i="2" s="1"/>
  <c r="N39" i="2"/>
  <c r="BT58" i="5"/>
  <c r="BT57" i="5"/>
  <c r="BU57" i="5" s="1"/>
  <c r="AY57" i="5"/>
  <c r="BU56" i="5"/>
  <c r="BT56" i="5"/>
  <c r="AY56" i="5"/>
  <c r="BU55" i="5"/>
  <c r="BT55" i="5"/>
  <c r="AY55" i="5"/>
  <c r="BT54" i="5"/>
  <c r="BU54" i="5" s="1"/>
  <c r="AY54" i="5"/>
  <c r="BT53" i="5"/>
  <c r="BU53" i="5" s="1"/>
  <c r="AY53" i="5"/>
  <c r="BU52" i="5"/>
  <c r="BT52" i="5"/>
  <c r="AY52" i="5"/>
  <c r="BU51" i="5"/>
  <c r="BT51" i="5"/>
  <c r="AY51" i="5"/>
  <c r="BT50" i="5"/>
  <c r="BU50" i="5" s="1"/>
  <c r="AY50" i="5"/>
  <c r="BT49" i="5"/>
  <c r="BU49" i="5" s="1"/>
  <c r="AY49" i="5"/>
  <c r="BU48" i="5"/>
  <c r="BT48" i="5"/>
  <c r="AY48" i="5"/>
  <c r="BU47" i="5"/>
  <c r="BT47" i="5"/>
  <c r="AY47" i="5"/>
  <c r="BT46" i="5"/>
  <c r="BU46" i="5" s="1"/>
  <c r="AY46" i="5"/>
  <c r="BT45" i="5"/>
  <c r="BU45" i="5" s="1"/>
  <c r="AY45" i="5"/>
  <c r="BU44" i="5"/>
  <c r="BT44" i="5"/>
  <c r="AY44" i="5"/>
  <c r="BU43" i="5"/>
  <c r="BT43" i="5"/>
  <c r="AY43" i="5"/>
  <c r="BT42" i="5"/>
  <c r="BU42" i="5" s="1"/>
  <c r="AY42" i="5"/>
  <c r="BT41" i="5"/>
  <c r="BU41" i="5" s="1"/>
  <c r="AY41" i="5"/>
  <c r="BU40" i="5"/>
  <c r="BT40" i="5"/>
  <c r="AY40" i="5"/>
  <c r="BU39" i="5"/>
  <c r="BT39" i="5"/>
  <c r="AY39" i="5"/>
  <c r="BT38" i="5"/>
  <c r="BU38" i="5" s="1"/>
  <c r="AY38" i="5"/>
  <c r="BT37" i="5"/>
  <c r="BU37" i="5" s="1"/>
  <c r="AY37" i="5"/>
  <c r="BU36" i="5"/>
  <c r="BT36" i="5"/>
  <c r="AY36" i="5"/>
  <c r="BU35" i="5"/>
  <c r="BT35" i="5"/>
  <c r="AY35" i="5"/>
  <c r="BT34" i="5"/>
  <c r="BU34" i="5" s="1"/>
  <c r="AY34" i="5"/>
  <c r="BT33" i="5"/>
  <c r="BU33" i="5" s="1"/>
  <c r="AY33" i="5"/>
  <c r="BU32" i="5"/>
  <c r="BT32" i="5"/>
  <c r="AY32" i="5"/>
  <c r="BU31" i="5"/>
  <c r="BT31" i="5"/>
  <c r="AY31" i="5"/>
  <c r="BT30" i="5"/>
  <c r="BU30" i="5" s="1"/>
  <c r="AY30" i="5"/>
  <c r="BT29" i="5"/>
  <c r="BU29" i="5" s="1"/>
  <c r="AY29" i="5"/>
  <c r="BU28" i="5"/>
  <c r="BT28" i="5"/>
  <c r="AY28" i="5"/>
  <c r="BU27" i="5"/>
  <c r="BT27" i="5"/>
  <c r="AY27" i="5"/>
  <c r="BT26" i="5"/>
  <c r="BU26" i="5" s="1"/>
  <c r="AY26" i="5"/>
  <c r="BT25" i="5"/>
  <c r="BU25" i="5" s="1"/>
  <c r="AY25" i="5"/>
  <c r="BU24" i="5"/>
  <c r="BT24" i="5"/>
  <c r="AY24" i="5"/>
  <c r="BU23" i="5"/>
  <c r="BT23" i="5"/>
  <c r="AY23" i="5"/>
  <c r="BT22" i="5"/>
  <c r="BU22" i="5" s="1"/>
  <c r="AY22" i="5"/>
  <c r="BT21" i="5"/>
  <c r="BU21" i="5" s="1"/>
  <c r="AY21" i="5"/>
  <c r="BU20" i="5"/>
  <c r="BT20" i="5"/>
  <c r="AY20" i="5"/>
  <c r="BU19" i="5"/>
  <c r="BT19" i="5"/>
  <c r="AY19" i="5"/>
  <c r="BT18" i="5"/>
  <c r="BU18" i="5" s="1"/>
  <c r="AY18" i="5"/>
  <c r="BT17" i="5"/>
  <c r="BU17" i="5" s="1"/>
  <c r="AY17" i="5"/>
  <c r="BU16" i="5"/>
  <c r="BT16" i="5"/>
  <c r="AY16" i="5"/>
  <c r="BU15" i="5"/>
  <c r="BT15" i="5"/>
  <c r="AY15" i="5"/>
  <c r="BT14" i="5"/>
  <c r="BU14" i="5" s="1"/>
  <c r="AY14" i="5"/>
  <c r="BU13" i="5"/>
  <c r="BT13" i="5"/>
  <c r="AY13" i="5"/>
  <c r="BU12" i="5"/>
  <c r="BT12" i="5"/>
  <c r="AY12" i="5"/>
  <c r="BU11" i="5"/>
  <c r="BT11" i="5"/>
  <c r="AY11" i="5"/>
  <c r="BT10" i="5"/>
  <c r="BU10" i="5" s="1"/>
  <c r="AY10" i="5"/>
  <c r="BU9" i="5"/>
  <c r="BT9" i="5"/>
  <c r="AY9" i="5"/>
  <c r="BU8" i="5"/>
  <c r="BT8" i="5"/>
  <c r="AY8" i="5"/>
  <c r="BU7" i="5"/>
  <c r="BT7" i="5"/>
  <c r="AY7" i="5"/>
  <c r="AI40" i="7" l="1"/>
  <c r="AI40" i="9"/>
  <c r="AH39" i="7"/>
  <c r="O39" i="7"/>
  <c r="AH39" i="8"/>
  <c r="O39" i="8"/>
  <c r="AI39" i="8" s="1"/>
  <c r="AI39" i="9"/>
  <c r="AF38" i="7"/>
  <c r="AE38" i="7"/>
  <c r="AD38" i="7"/>
  <c r="AB38" i="7"/>
  <c r="Z38" i="7"/>
  <c r="AA38" i="7" s="1"/>
  <c r="X38" i="7"/>
  <c r="V38" i="7"/>
  <c r="T38" i="7"/>
  <c r="U38" i="7" s="1"/>
  <c r="R38" i="7"/>
  <c r="P38" i="7"/>
  <c r="Q38" i="7" s="1"/>
  <c r="O38" i="7"/>
  <c r="N38" i="7"/>
  <c r="L38" i="7"/>
  <c r="K38" i="7"/>
  <c r="J38" i="7"/>
  <c r="I38" i="7"/>
  <c r="H38" i="7"/>
  <c r="G38" i="7"/>
  <c r="F38" i="7"/>
  <c r="E38" i="7"/>
  <c r="D38" i="7"/>
  <c r="C38" i="7"/>
  <c r="M38" i="7" s="1"/>
  <c r="AF38" i="8"/>
  <c r="AD38" i="8"/>
  <c r="AB38" i="8"/>
  <c r="Z38" i="8"/>
  <c r="Y38" i="8"/>
  <c r="X38" i="8"/>
  <c r="W38" i="8"/>
  <c r="V38" i="8"/>
  <c r="T38" i="8"/>
  <c r="U38" i="8" s="1"/>
  <c r="R38" i="8"/>
  <c r="S38" i="8" s="1"/>
  <c r="P38" i="8"/>
  <c r="Q38" i="8" s="1"/>
  <c r="N38" i="8"/>
  <c r="L38" i="8"/>
  <c r="K38" i="8"/>
  <c r="J38" i="8"/>
  <c r="I38" i="8"/>
  <c r="H38" i="8"/>
  <c r="G38" i="8"/>
  <c r="F38" i="8"/>
  <c r="E38" i="8"/>
  <c r="D38" i="8"/>
  <c r="C38" i="8"/>
  <c r="M38" i="8" s="1"/>
  <c r="AF38" i="9"/>
  <c r="AD38" i="9"/>
  <c r="AE38" i="9" s="1"/>
  <c r="AB38" i="9"/>
  <c r="AH38" i="9" s="1"/>
  <c r="Z38" i="9"/>
  <c r="AA38" i="9" s="1"/>
  <c r="V38" i="9"/>
  <c r="U38" i="9"/>
  <c r="T38" i="9"/>
  <c r="R38" i="9"/>
  <c r="S38" i="9" s="1"/>
  <c r="Q38" i="9"/>
  <c r="P38" i="9"/>
  <c r="N38" i="9"/>
  <c r="O38" i="9" s="1"/>
  <c r="L38" i="9"/>
  <c r="K38" i="9"/>
  <c r="J38" i="9"/>
  <c r="I38" i="9"/>
  <c r="H38" i="9"/>
  <c r="G38" i="9"/>
  <c r="F38" i="9"/>
  <c r="E38" i="9"/>
  <c r="M38" i="9" s="1"/>
  <c r="D38" i="9"/>
  <c r="C38" i="9"/>
  <c r="AI38" i="3"/>
  <c r="AJ38" i="3" s="1"/>
  <c r="N38" i="3"/>
  <c r="AJ38" i="4"/>
  <c r="AI38" i="4"/>
  <c r="N38" i="4"/>
  <c r="AI38" i="5"/>
  <c r="AJ38" i="5" s="1"/>
  <c r="N38" i="5"/>
  <c r="AJ38" i="6"/>
  <c r="AI38" i="6"/>
  <c r="N38" i="6"/>
  <c r="AI39" i="7" l="1"/>
  <c r="S38" i="7"/>
  <c r="AH38" i="7"/>
  <c r="AH38" i="8"/>
  <c r="O38" i="8"/>
  <c r="AI38" i="8" s="1"/>
  <c r="AI38" i="9"/>
  <c r="AI38" i="1"/>
  <c r="AJ38" i="1" s="1"/>
  <c r="N38" i="1"/>
  <c r="AI38" i="2"/>
  <c r="AJ38" i="2" s="1"/>
  <c r="N38" i="2"/>
  <c r="AI38" i="7" l="1"/>
  <c r="AE37" i="7"/>
  <c r="AH37" i="7"/>
  <c r="AF37" i="7"/>
  <c r="AD37" i="7"/>
  <c r="AB37" i="7"/>
  <c r="AA37" i="7"/>
  <c r="Z37" i="7"/>
  <c r="X37" i="7"/>
  <c r="V37" i="7"/>
  <c r="U37" i="7"/>
  <c r="T37" i="7"/>
  <c r="R37" i="7"/>
  <c r="S37" i="7" s="1"/>
  <c r="Q37" i="7"/>
  <c r="P37" i="7"/>
  <c r="N37" i="7"/>
  <c r="O37" i="7" s="1"/>
  <c r="L37" i="7"/>
  <c r="K37" i="7"/>
  <c r="J37" i="7"/>
  <c r="I37" i="7"/>
  <c r="H37" i="7"/>
  <c r="G37" i="7"/>
  <c r="F37" i="7"/>
  <c r="E37" i="7"/>
  <c r="M37" i="7" s="1"/>
  <c r="D37" i="7"/>
  <c r="C37" i="7"/>
  <c r="AF37" i="8"/>
  <c r="AD37" i="8"/>
  <c r="AB37" i="8"/>
  <c r="Z37" i="8"/>
  <c r="Y37" i="8"/>
  <c r="X37" i="8"/>
  <c r="W37" i="8"/>
  <c r="V37" i="8"/>
  <c r="T37" i="8"/>
  <c r="U37" i="8" s="1"/>
  <c r="R37" i="8"/>
  <c r="S37" i="8" s="1"/>
  <c r="P37" i="8"/>
  <c r="Q37" i="8" s="1"/>
  <c r="N37" i="8"/>
  <c r="L37" i="8"/>
  <c r="K37" i="8"/>
  <c r="J37" i="8"/>
  <c r="I37" i="8"/>
  <c r="H37" i="8"/>
  <c r="G37" i="8"/>
  <c r="F37" i="8"/>
  <c r="E37" i="8"/>
  <c r="D37" i="8"/>
  <c r="C37" i="8"/>
  <c r="M37" i="8" s="1"/>
  <c r="AE37" i="9"/>
  <c r="AF37" i="9"/>
  <c r="AD37" i="9"/>
  <c r="AB37" i="9"/>
  <c r="AA37" i="9"/>
  <c r="Z37" i="9"/>
  <c r="V37" i="9"/>
  <c r="T37" i="9"/>
  <c r="U37" i="9" s="1"/>
  <c r="R37" i="9"/>
  <c r="S37" i="9" s="1"/>
  <c r="P37" i="9"/>
  <c r="Q37" i="9" s="1"/>
  <c r="N37" i="9"/>
  <c r="O37" i="9" s="1"/>
  <c r="L37" i="9"/>
  <c r="K37" i="9"/>
  <c r="J37" i="9"/>
  <c r="I37" i="9"/>
  <c r="H37" i="9"/>
  <c r="G37" i="9"/>
  <c r="F37" i="9"/>
  <c r="E37" i="9"/>
  <c r="D37" i="9"/>
  <c r="M37" i="9" s="1"/>
  <c r="C37" i="9"/>
  <c r="AI37" i="3"/>
  <c r="AJ37" i="3" s="1"/>
  <c r="N37" i="3"/>
  <c r="AJ37" i="4"/>
  <c r="AI37" i="4"/>
  <c r="N37" i="4"/>
  <c r="AI37" i="5"/>
  <c r="AJ37" i="5" s="1"/>
  <c r="N37" i="5"/>
  <c r="AI37" i="6"/>
  <c r="AJ37" i="6" s="1"/>
  <c r="N37" i="6"/>
  <c r="AJ37" i="1"/>
  <c r="AI37" i="1"/>
  <c r="N37" i="1"/>
  <c r="AJ37" i="2"/>
  <c r="AI37" i="2"/>
  <c r="N37" i="2"/>
  <c r="AI37" i="7" l="1"/>
  <c r="AI37" i="8"/>
  <c r="AH37" i="8"/>
  <c r="O37" i="8"/>
  <c r="AH37" i="9"/>
  <c r="AI37" i="9" s="1"/>
  <c r="AF36" i="7"/>
  <c r="AD36" i="7"/>
  <c r="AB36" i="7"/>
  <c r="Z36" i="7"/>
  <c r="AA36" i="7" s="1"/>
  <c r="X36" i="7"/>
  <c r="V36" i="7"/>
  <c r="T36" i="7"/>
  <c r="U36" i="7" s="1"/>
  <c r="R36" i="7"/>
  <c r="S36" i="7" s="1"/>
  <c r="P36" i="7"/>
  <c r="Q36" i="7" s="1"/>
  <c r="N36" i="7"/>
  <c r="L36" i="7"/>
  <c r="K36" i="7"/>
  <c r="J36" i="7"/>
  <c r="I36" i="7"/>
  <c r="H36" i="7"/>
  <c r="G36" i="7"/>
  <c r="F36" i="7"/>
  <c r="E36" i="7"/>
  <c r="D36" i="7"/>
  <c r="C36" i="7"/>
  <c r="M36" i="7" s="1"/>
  <c r="AF36" i="8"/>
  <c r="AD36" i="8"/>
  <c r="AB36" i="8"/>
  <c r="Z36" i="8"/>
  <c r="Y36" i="8"/>
  <c r="X36" i="8"/>
  <c r="W36" i="8"/>
  <c r="V36" i="8"/>
  <c r="T36" i="8"/>
  <c r="U36" i="8" s="1"/>
  <c r="S36" i="8"/>
  <c r="R36" i="8"/>
  <c r="P36" i="8"/>
  <c r="Q36" i="8" s="1"/>
  <c r="O36" i="8"/>
  <c r="N36" i="8"/>
  <c r="AH36" i="8" s="1"/>
  <c r="L36" i="8"/>
  <c r="K36" i="8"/>
  <c r="J36" i="8"/>
  <c r="I36" i="8"/>
  <c r="H36" i="8"/>
  <c r="G36" i="8"/>
  <c r="F36" i="8"/>
  <c r="E36" i="8"/>
  <c r="D36" i="8"/>
  <c r="C36" i="8"/>
  <c r="M36" i="8" s="1"/>
  <c r="AF36" i="9"/>
  <c r="AD36" i="9"/>
  <c r="AB36" i="9"/>
  <c r="Z36" i="9"/>
  <c r="AA36" i="9" s="1"/>
  <c r="V36" i="9"/>
  <c r="T36" i="9"/>
  <c r="U36" i="9" s="1"/>
  <c r="S36" i="9"/>
  <c r="R36" i="9"/>
  <c r="P36" i="9"/>
  <c r="Q36" i="9" s="1"/>
  <c r="O36" i="9"/>
  <c r="N36" i="9"/>
  <c r="L36" i="9"/>
  <c r="K36" i="9"/>
  <c r="J36" i="9"/>
  <c r="I36" i="9"/>
  <c r="H36" i="9"/>
  <c r="G36" i="9"/>
  <c r="F36" i="9"/>
  <c r="E36" i="9"/>
  <c r="D36" i="9"/>
  <c r="C36" i="9"/>
  <c r="M36" i="9" s="1"/>
  <c r="AI36" i="3"/>
  <c r="AJ36" i="3" s="1"/>
  <c r="N36" i="3"/>
  <c r="AJ36" i="4"/>
  <c r="AI36" i="4"/>
  <c r="N36" i="4"/>
  <c r="AJ36" i="5"/>
  <c r="AI36" i="5"/>
  <c r="N36" i="5"/>
  <c r="N36" i="6"/>
  <c r="AJ36" i="1"/>
  <c r="AI36" i="1"/>
  <c r="N36" i="1"/>
  <c r="AI36" i="2"/>
  <c r="AJ36" i="2" s="1"/>
  <c r="N36" i="2"/>
  <c r="AB35" i="7"/>
  <c r="K35" i="7"/>
  <c r="G35" i="7"/>
  <c r="C35" i="7"/>
  <c r="AF35" i="8"/>
  <c r="AD35" i="8"/>
  <c r="AB35" i="8"/>
  <c r="Z35" i="8"/>
  <c r="Y35" i="8"/>
  <c r="X35" i="8"/>
  <c r="X35" i="7" s="1"/>
  <c r="W35" i="8"/>
  <c r="V35" i="8"/>
  <c r="V35" i="7" s="1"/>
  <c r="U35" i="8"/>
  <c r="T35" i="8"/>
  <c r="R35" i="8"/>
  <c r="S35" i="8" s="1"/>
  <c r="Q35" i="8"/>
  <c r="P35" i="8"/>
  <c r="N35" i="8"/>
  <c r="L35" i="8"/>
  <c r="K35" i="8"/>
  <c r="J35" i="8"/>
  <c r="I35" i="8"/>
  <c r="H35" i="8"/>
  <c r="G35" i="8"/>
  <c r="F35" i="8"/>
  <c r="E35" i="8"/>
  <c r="D35" i="8"/>
  <c r="C35" i="8"/>
  <c r="AF35" i="9"/>
  <c r="AF35" i="7" s="1"/>
  <c r="AD35" i="9"/>
  <c r="AB35" i="9"/>
  <c r="Z35" i="9"/>
  <c r="V35" i="9"/>
  <c r="T35" i="9"/>
  <c r="U35" i="9" s="1"/>
  <c r="R35" i="9"/>
  <c r="S35" i="9" s="1"/>
  <c r="P35" i="9"/>
  <c r="N35" i="9"/>
  <c r="L35" i="9"/>
  <c r="L35" i="7" s="1"/>
  <c r="K35" i="9"/>
  <c r="J35" i="9"/>
  <c r="J35" i="7" s="1"/>
  <c r="I35" i="9"/>
  <c r="H35" i="9"/>
  <c r="H35" i="7" s="1"/>
  <c r="G35" i="9"/>
  <c r="F35" i="9"/>
  <c r="F35" i="7" s="1"/>
  <c r="E35" i="9"/>
  <c r="D35" i="9"/>
  <c r="D35" i="7" s="1"/>
  <c r="C35" i="9"/>
  <c r="AI35" i="3"/>
  <c r="AJ35" i="3" s="1"/>
  <c r="N35" i="3"/>
  <c r="AI35" i="4"/>
  <c r="AJ35" i="4" s="1"/>
  <c r="N35" i="4"/>
  <c r="AI35" i="5"/>
  <c r="AJ35" i="5" s="1"/>
  <c r="N35" i="5"/>
  <c r="AI35" i="6"/>
  <c r="AJ35" i="6" s="1"/>
  <c r="N35" i="6"/>
  <c r="AI35" i="1"/>
  <c r="AJ35" i="1" s="1"/>
  <c r="N35" i="1"/>
  <c r="AI35" i="2"/>
  <c r="AJ35" i="2" s="1"/>
  <c r="N35" i="2"/>
  <c r="AF34" i="8"/>
  <c r="AD34" i="8"/>
  <c r="AB34" i="8"/>
  <c r="AB34" i="7" s="1"/>
  <c r="Z34" i="8"/>
  <c r="Y34" i="8"/>
  <c r="X34" i="8"/>
  <c r="X34" i="7" s="1"/>
  <c r="W34" i="8"/>
  <c r="V34" i="8"/>
  <c r="T34" i="8"/>
  <c r="U34" i="8" s="1"/>
  <c r="R34" i="8"/>
  <c r="S34" i="8" s="1"/>
  <c r="P34" i="8"/>
  <c r="Q34" i="8" s="1"/>
  <c r="N34" i="8"/>
  <c r="L34" i="8"/>
  <c r="K34" i="8"/>
  <c r="J34" i="8"/>
  <c r="I34" i="8"/>
  <c r="H34" i="8"/>
  <c r="G34" i="8"/>
  <c r="F34" i="8"/>
  <c r="E34" i="8"/>
  <c r="D34" i="8"/>
  <c r="C34" i="8"/>
  <c r="AF34" i="9"/>
  <c r="AF34" i="7" s="1"/>
  <c r="AD34" i="9"/>
  <c r="AB34" i="9"/>
  <c r="Z34" i="9"/>
  <c r="V34" i="9"/>
  <c r="V34" i="7" s="1"/>
  <c r="T34" i="9"/>
  <c r="U34" i="9" s="1"/>
  <c r="R34" i="9"/>
  <c r="S34" i="9" s="1"/>
  <c r="P34" i="9"/>
  <c r="Q34" i="9" s="1"/>
  <c r="N34" i="9"/>
  <c r="L34" i="9"/>
  <c r="K34" i="9"/>
  <c r="K34" i="7" s="1"/>
  <c r="J34" i="9"/>
  <c r="J34" i="7" s="1"/>
  <c r="I34" i="9"/>
  <c r="I34" i="7" s="1"/>
  <c r="H34" i="9"/>
  <c r="G34" i="9"/>
  <c r="G34" i="7" s="1"/>
  <c r="F34" i="9"/>
  <c r="F34" i="7" s="1"/>
  <c r="E34" i="9"/>
  <c r="E34" i="7" s="1"/>
  <c r="D34" i="9"/>
  <c r="C34" i="9"/>
  <c r="M34" i="9" s="1"/>
  <c r="AJ34" i="3"/>
  <c r="AI34" i="3"/>
  <c r="N34" i="3"/>
  <c r="AJ34" i="4"/>
  <c r="AI34" i="4"/>
  <c r="N34" i="4"/>
  <c r="AI34" i="5"/>
  <c r="AJ34" i="5" s="1"/>
  <c r="N34" i="5"/>
  <c r="N34" i="6"/>
  <c r="AI34" i="1"/>
  <c r="AJ34" i="1" s="1"/>
  <c r="N34" i="1"/>
  <c r="AJ34" i="2"/>
  <c r="AI34" i="2"/>
  <c r="N34" i="2"/>
  <c r="AF33" i="8"/>
  <c r="AD33" i="8"/>
  <c r="AB33" i="8"/>
  <c r="AB33" i="7" s="1"/>
  <c r="Z33" i="8"/>
  <c r="Y33" i="8"/>
  <c r="X33" i="8"/>
  <c r="X33" i="7" s="1"/>
  <c r="W33" i="8"/>
  <c r="V33" i="8"/>
  <c r="T33" i="8"/>
  <c r="U33" i="8" s="1"/>
  <c r="R33" i="8"/>
  <c r="S33" i="8" s="1"/>
  <c r="P33" i="8"/>
  <c r="Q33" i="8" s="1"/>
  <c r="N33" i="8"/>
  <c r="L33" i="8"/>
  <c r="K33" i="8"/>
  <c r="J33" i="8"/>
  <c r="I33" i="8"/>
  <c r="H33" i="8"/>
  <c r="G33" i="8"/>
  <c r="F33" i="8"/>
  <c r="E33" i="8"/>
  <c r="D33" i="8"/>
  <c r="C33" i="8"/>
  <c r="AF33" i="9"/>
  <c r="AF33" i="7" s="1"/>
  <c r="AD33" i="9"/>
  <c r="AE33" i="9" s="1"/>
  <c r="AB33" i="9"/>
  <c r="Z33" i="9"/>
  <c r="AA33" i="9" s="1"/>
  <c r="V33" i="9"/>
  <c r="V33" i="7" s="1"/>
  <c r="T33" i="9"/>
  <c r="U33" i="9" s="1"/>
  <c r="R33" i="9"/>
  <c r="S33" i="9" s="1"/>
  <c r="P33" i="9"/>
  <c r="Q33" i="9" s="1"/>
  <c r="N33" i="9"/>
  <c r="L33" i="9"/>
  <c r="L33" i="7" s="1"/>
  <c r="K33" i="9"/>
  <c r="K33" i="7" s="1"/>
  <c r="J33" i="9"/>
  <c r="I33" i="9"/>
  <c r="I33" i="7" s="1"/>
  <c r="H33" i="9"/>
  <c r="H33" i="7" s="1"/>
  <c r="G33" i="9"/>
  <c r="G33" i="7" s="1"/>
  <c r="F33" i="9"/>
  <c r="E33" i="9"/>
  <c r="E33" i="7" s="1"/>
  <c r="D33" i="9"/>
  <c r="D33" i="7" s="1"/>
  <c r="C33" i="9"/>
  <c r="AJ33" i="3"/>
  <c r="AI33" i="3"/>
  <c r="N33" i="3"/>
  <c r="AI33" i="4"/>
  <c r="AJ33" i="4" s="1"/>
  <c r="N33" i="4"/>
  <c r="AI33" i="5"/>
  <c r="AJ33" i="5" s="1"/>
  <c r="N33" i="5"/>
  <c r="AI33" i="6"/>
  <c r="AJ33" i="6" s="1"/>
  <c r="N33" i="6"/>
  <c r="AI33" i="1"/>
  <c r="AJ33" i="1" s="1"/>
  <c r="N33" i="1"/>
  <c r="AI33" i="2"/>
  <c r="AJ33" i="2" s="1"/>
  <c r="N33" i="2"/>
  <c r="AB32" i="7"/>
  <c r="AF32" i="8"/>
  <c r="AD32" i="8"/>
  <c r="AE32" i="8" s="1"/>
  <c r="AB32" i="8"/>
  <c r="Z32" i="8"/>
  <c r="Y32" i="8"/>
  <c r="X32" i="8"/>
  <c r="X32" i="7" s="1"/>
  <c r="W32" i="8"/>
  <c r="V32" i="8"/>
  <c r="U32" i="8"/>
  <c r="T32" i="8"/>
  <c r="S32" i="8"/>
  <c r="R32" i="8"/>
  <c r="Q32" i="8"/>
  <c r="P32" i="8"/>
  <c r="O32" i="8"/>
  <c r="N32" i="8"/>
  <c r="L32" i="8"/>
  <c r="K32" i="8"/>
  <c r="J32" i="8"/>
  <c r="I32" i="8"/>
  <c r="H32" i="8"/>
  <c r="G32" i="8"/>
  <c r="F32" i="8"/>
  <c r="E32" i="8"/>
  <c r="D32" i="8"/>
  <c r="C32" i="8"/>
  <c r="AF32" i="9"/>
  <c r="AD32" i="9"/>
  <c r="AE32" i="9" s="1"/>
  <c r="AB32" i="9"/>
  <c r="AB31" i="7" s="1"/>
  <c r="Z32" i="9"/>
  <c r="AA32" i="9" s="1"/>
  <c r="V32" i="9"/>
  <c r="V32" i="7" s="1"/>
  <c r="T32" i="9"/>
  <c r="U32" i="9" s="1"/>
  <c r="R32" i="9"/>
  <c r="S32" i="9" s="1"/>
  <c r="P32" i="9"/>
  <c r="Q32" i="9" s="1"/>
  <c r="N32" i="9"/>
  <c r="L32" i="9"/>
  <c r="L32" i="7" s="1"/>
  <c r="K32" i="9"/>
  <c r="K32" i="7" s="1"/>
  <c r="J32" i="9"/>
  <c r="J32" i="7" s="1"/>
  <c r="I32" i="9"/>
  <c r="I32" i="7" s="1"/>
  <c r="H32" i="9"/>
  <c r="H32" i="7" s="1"/>
  <c r="G32" i="9"/>
  <c r="G32" i="7" s="1"/>
  <c r="F32" i="9"/>
  <c r="F32" i="7" s="1"/>
  <c r="E32" i="9"/>
  <c r="E32" i="7" s="1"/>
  <c r="D32" i="9"/>
  <c r="D32" i="7" s="1"/>
  <c r="C32" i="9"/>
  <c r="AI32" i="3"/>
  <c r="AJ32" i="3" s="1"/>
  <c r="N32" i="3"/>
  <c r="AI32" i="4"/>
  <c r="AJ32" i="4" s="1"/>
  <c r="N32" i="4"/>
  <c r="AJ32" i="5"/>
  <c r="AI32" i="5"/>
  <c r="N32" i="5"/>
  <c r="AI32" i="6"/>
  <c r="AJ32" i="6" s="1"/>
  <c r="N32" i="6"/>
  <c r="AI32" i="1"/>
  <c r="AJ32" i="1" s="1"/>
  <c r="N32" i="1"/>
  <c r="AJ32" i="2"/>
  <c r="AI32" i="2"/>
  <c r="N32" i="2"/>
  <c r="AF31" i="8"/>
  <c r="AD31" i="8"/>
  <c r="AB31" i="8"/>
  <c r="Z31" i="8"/>
  <c r="Y31" i="8"/>
  <c r="X31" i="8"/>
  <c r="X31" i="7" s="1"/>
  <c r="W31" i="8"/>
  <c r="V31" i="8"/>
  <c r="T31" i="8"/>
  <c r="U31" i="8" s="1"/>
  <c r="R31" i="8"/>
  <c r="S31" i="8" s="1"/>
  <c r="P31" i="8"/>
  <c r="Q31" i="8" s="1"/>
  <c r="N31" i="8"/>
  <c r="L31" i="8"/>
  <c r="K31" i="8"/>
  <c r="J31" i="8"/>
  <c r="I31" i="8"/>
  <c r="H31" i="8"/>
  <c r="G31" i="8"/>
  <c r="F31" i="8"/>
  <c r="E31" i="8"/>
  <c r="D31" i="8"/>
  <c r="C31" i="8"/>
  <c r="AF31" i="9"/>
  <c r="AF31" i="7" s="1"/>
  <c r="AD31" i="9"/>
  <c r="AE31" i="9" s="1"/>
  <c r="AB31" i="9"/>
  <c r="Z31" i="9"/>
  <c r="AA31" i="9" s="1"/>
  <c r="V31" i="9"/>
  <c r="V31" i="7" s="1"/>
  <c r="T31" i="9"/>
  <c r="U31" i="9" s="1"/>
  <c r="R31" i="9"/>
  <c r="S31" i="9" s="1"/>
  <c r="P31" i="9"/>
  <c r="Q31" i="9" s="1"/>
  <c r="N31" i="9"/>
  <c r="L31" i="9"/>
  <c r="L31" i="7" s="1"/>
  <c r="K31" i="9"/>
  <c r="K31" i="7" s="1"/>
  <c r="J31" i="9"/>
  <c r="J31" i="7" s="1"/>
  <c r="I31" i="9"/>
  <c r="I31" i="7" s="1"/>
  <c r="H31" i="9"/>
  <c r="H31" i="7" s="1"/>
  <c r="G31" i="9"/>
  <c r="G31" i="7" s="1"/>
  <c r="F31" i="9"/>
  <c r="F31" i="7" s="1"/>
  <c r="E31" i="9"/>
  <c r="E31" i="7" s="1"/>
  <c r="D31" i="9"/>
  <c r="D31" i="7" s="1"/>
  <c r="C31" i="9"/>
  <c r="AJ31" i="3"/>
  <c r="AI31" i="3"/>
  <c r="N31" i="3"/>
  <c r="AI31" i="4"/>
  <c r="AJ31" i="4" s="1"/>
  <c r="N31" i="4"/>
  <c r="AI31" i="5"/>
  <c r="AJ31" i="5" s="1"/>
  <c r="N31" i="5"/>
  <c r="AJ31" i="6"/>
  <c r="AI31" i="6"/>
  <c r="N31" i="6"/>
  <c r="AI31" i="1"/>
  <c r="AJ31" i="1" s="1"/>
  <c r="N31" i="1"/>
  <c r="AI31" i="2"/>
  <c r="AJ31" i="2" s="1"/>
  <c r="N31" i="2"/>
  <c r="AF30" i="8"/>
  <c r="AD30" i="8"/>
  <c r="AB30" i="8"/>
  <c r="AB30" i="7" s="1"/>
  <c r="Z30" i="8"/>
  <c r="Y30" i="8"/>
  <c r="X30" i="8"/>
  <c r="X30" i="7" s="1"/>
  <c r="W30" i="8"/>
  <c r="V30" i="8"/>
  <c r="U30" i="8"/>
  <c r="T30" i="8"/>
  <c r="S30" i="8"/>
  <c r="R30" i="8"/>
  <c r="Q30" i="8"/>
  <c r="P30" i="8"/>
  <c r="O30" i="8"/>
  <c r="N30" i="8"/>
  <c r="L30" i="8"/>
  <c r="K30" i="8"/>
  <c r="J30" i="8"/>
  <c r="I30" i="8"/>
  <c r="H30" i="8"/>
  <c r="G30" i="8"/>
  <c r="F30" i="8"/>
  <c r="E30" i="8"/>
  <c r="D30" i="8"/>
  <c r="C30" i="8"/>
  <c r="AF30" i="9"/>
  <c r="AF30" i="7" s="1"/>
  <c r="AD30" i="9"/>
  <c r="AE30" i="9" s="1"/>
  <c r="AB30" i="9"/>
  <c r="Z30" i="9"/>
  <c r="V30" i="9"/>
  <c r="V30" i="7" s="1"/>
  <c r="T30" i="9"/>
  <c r="U30" i="9" s="1"/>
  <c r="R30" i="9"/>
  <c r="S30" i="9" s="1"/>
  <c r="P30" i="9"/>
  <c r="Q30" i="9" s="1"/>
  <c r="N30" i="9"/>
  <c r="L30" i="9"/>
  <c r="L30" i="7" s="1"/>
  <c r="K30" i="9"/>
  <c r="K30" i="7" s="1"/>
  <c r="J30" i="9"/>
  <c r="J30" i="7" s="1"/>
  <c r="I30" i="9"/>
  <c r="I30" i="7" s="1"/>
  <c r="H30" i="9"/>
  <c r="H30" i="7" s="1"/>
  <c r="G30" i="9"/>
  <c r="G30" i="7" s="1"/>
  <c r="F30" i="9"/>
  <c r="F30" i="7" s="1"/>
  <c r="E30" i="9"/>
  <c r="E30" i="7" s="1"/>
  <c r="D30" i="9"/>
  <c r="D30" i="7" s="1"/>
  <c r="C30" i="9"/>
  <c r="AJ30" i="3"/>
  <c r="AI30" i="3"/>
  <c r="N30" i="3"/>
  <c r="AI30" i="4"/>
  <c r="AJ30" i="4" s="1"/>
  <c r="N30" i="4"/>
  <c r="AJ30" i="5"/>
  <c r="AI30" i="5"/>
  <c r="N30" i="5"/>
  <c r="AI30" i="6"/>
  <c r="AJ30" i="6" s="1"/>
  <c r="N30" i="6"/>
  <c r="AI30" i="1"/>
  <c r="AJ30" i="1" s="1"/>
  <c r="N30" i="1"/>
  <c r="AI30" i="2"/>
  <c r="AJ30" i="2" s="1"/>
  <c r="N30" i="2"/>
  <c r="AF29" i="8"/>
  <c r="AD29" i="8"/>
  <c r="AB29" i="8"/>
  <c r="AB29" i="7" s="1"/>
  <c r="Z29" i="8"/>
  <c r="Y29" i="8"/>
  <c r="X29" i="8"/>
  <c r="X29" i="7" s="1"/>
  <c r="W29" i="8"/>
  <c r="V29" i="8"/>
  <c r="U29" i="8"/>
  <c r="T29" i="8"/>
  <c r="S29" i="8"/>
  <c r="R29" i="8"/>
  <c r="Q29" i="8"/>
  <c r="P29" i="8"/>
  <c r="O29" i="8"/>
  <c r="N29" i="8"/>
  <c r="L29" i="8"/>
  <c r="K29" i="8"/>
  <c r="J29" i="8"/>
  <c r="I29" i="8"/>
  <c r="H29" i="8"/>
  <c r="G29" i="8"/>
  <c r="F29" i="8"/>
  <c r="E29" i="8"/>
  <c r="D29" i="8"/>
  <c r="C29" i="8"/>
  <c r="AF29" i="9"/>
  <c r="AD29" i="9"/>
  <c r="AE29" i="9" s="1"/>
  <c r="AB29" i="9"/>
  <c r="AB28" i="7" s="1"/>
  <c r="Z29" i="9"/>
  <c r="AA29" i="9" s="1"/>
  <c r="V29" i="9"/>
  <c r="V29" i="7" s="1"/>
  <c r="T29" i="9"/>
  <c r="R29" i="9"/>
  <c r="R29" i="7" s="1"/>
  <c r="P29" i="9"/>
  <c r="N29" i="9"/>
  <c r="L29" i="9"/>
  <c r="K29" i="9"/>
  <c r="K29" i="7" s="1"/>
  <c r="J29" i="9"/>
  <c r="J29" i="7" s="1"/>
  <c r="I29" i="9"/>
  <c r="I29" i="7" s="1"/>
  <c r="H29" i="9"/>
  <c r="G29" i="9"/>
  <c r="G29" i="7" s="1"/>
  <c r="F29" i="9"/>
  <c r="F29" i="7" s="1"/>
  <c r="E29" i="9"/>
  <c r="E29" i="7" s="1"/>
  <c r="D29" i="9"/>
  <c r="C29" i="9"/>
  <c r="AI29" i="3"/>
  <c r="AJ29" i="3" s="1"/>
  <c r="N29" i="3"/>
  <c r="AI29" i="4"/>
  <c r="AJ29" i="4" s="1"/>
  <c r="N29" i="4"/>
  <c r="AJ29" i="5"/>
  <c r="AI29" i="5"/>
  <c r="N29" i="5"/>
  <c r="AI29" i="6"/>
  <c r="AJ29" i="6" s="1"/>
  <c r="N29" i="6"/>
  <c r="AJ29" i="1"/>
  <c r="AI29" i="1"/>
  <c r="N29" i="1"/>
  <c r="AI29" i="2"/>
  <c r="AJ29" i="2" s="1"/>
  <c r="N29" i="2"/>
  <c r="X28" i="7"/>
  <c r="AF28" i="8"/>
  <c r="AD28" i="8"/>
  <c r="AB28" i="8"/>
  <c r="Z28" i="8"/>
  <c r="Y28" i="8"/>
  <c r="X28" i="8"/>
  <c r="W28" i="8"/>
  <c r="V28" i="8"/>
  <c r="T28" i="8"/>
  <c r="U28" i="8" s="1"/>
  <c r="R28" i="8"/>
  <c r="S28" i="8" s="1"/>
  <c r="P28" i="8"/>
  <c r="Q28" i="8" s="1"/>
  <c r="N28" i="8"/>
  <c r="L28" i="8"/>
  <c r="K28" i="8"/>
  <c r="J28" i="8"/>
  <c r="I28" i="8"/>
  <c r="H28" i="8"/>
  <c r="G28" i="8"/>
  <c r="F28" i="8"/>
  <c r="E28" i="8"/>
  <c r="D28" i="8"/>
  <c r="C28" i="8"/>
  <c r="AF28" i="9"/>
  <c r="AF28" i="7" s="1"/>
  <c r="AD28" i="9"/>
  <c r="AE28" i="9" s="1"/>
  <c r="AB28" i="9"/>
  <c r="Z28" i="9"/>
  <c r="V28" i="9"/>
  <c r="T28" i="9"/>
  <c r="T28" i="7" s="1"/>
  <c r="R28" i="9"/>
  <c r="P28" i="9"/>
  <c r="P28" i="7" s="1"/>
  <c r="N28" i="9"/>
  <c r="L28" i="9"/>
  <c r="L28" i="7" s="1"/>
  <c r="K28" i="9"/>
  <c r="K28" i="7" s="1"/>
  <c r="J28" i="9"/>
  <c r="J28" i="7" s="1"/>
  <c r="I28" i="9"/>
  <c r="H28" i="9"/>
  <c r="H28" i="7" s="1"/>
  <c r="G28" i="9"/>
  <c r="G28" i="7" s="1"/>
  <c r="F28" i="9"/>
  <c r="F28" i="7" s="1"/>
  <c r="E28" i="9"/>
  <c r="D28" i="9"/>
  <c r="D28" i="7" s="1"/>
  <c r="C28" i="9"/>
  <c r="AJ28" i="3"/>
  <c r="AI28" i="3"/>
  <c r="N28" i="3"/>
  <c r="AI28" i="4"/>
  <c r="AJ28" i="4" s="1"/>
  <c r="N28" i="4"/>
  <c r="AI28" i="5"/>
  <c r="AJ28" i="5" s="1"/>
  <c r="N28" i="5"/>
  <c r="AJ28" i="6"/>
  <c r="AI28" i="6"/>
  <c r="N28" i="6"/>
  <c r="AI28" i="2"/>
  <c r="AJ28" i="2" s="1"/>
  <c r="N28" i="2"/>
  <c r="AB27" i="7"/>
  <c r="AF27" i="8"/>
  <c r="AD27" i="8"/>
  <c r="AB27" i="8"/>
  <c r="Z27" i="8"/>
  <c r="Y27" i="8"/>
  <c r="X27" i="8"/>
  <c r="X27" i="7" s="1"/>
  <c r="W27" i="8"/>
  <c r="V27" i="8"/>
  <c r="U27" i="8"/>
  <c r="T27" i="8"/>
  <c r="S27" i="8"/>
  <c r="R27" i="8"/>
  <c r="Q27" i="8"/>
  <c r="P27" i="8"/>
  <c r="O27" i="8"/>
  <c r="N27" i="8"/>
  <c r="L27" i="8"/>
  <c r="K27" i="8"/>
  <c r="J27" i="8"/>
  <c r="I27" i="8"/>
  <c r="H27" i="8"/>
  <c r="G27" i="8"/>
  <c r="F27" i="8"/>
  <c r="E27" i="8"/>
  <c r="D27" i="8"/>
  <c r="C27" i="8"/>
  <c r="AF27" i="9"/>
  <c r="AF27" i="7" s="1"/>
  <c r="AD27" i="9"/>
  <c r="AB27" i="9"/>
  <c r="Z27" i="9"/>
  <c r="Z27" i="7" s="1"/>
  <c r="V27" i="9"/>
  <c r="V27" i="7" s="1"/>
  <c r="T27" i="9"/>
  <c r="T27" i="7" s="1"/>
  <c r="R27" i="9"/>
  <c r="R27" i="7" s="1"/>
  <c r="P27" i="9"/>
  <c r="P27" i="7" s="1"/>
  <c r="N27" i="9"/>
  <c r="L27" i="9"/>
  <c r="L27" i="7" s="1"/>
  <c r="K27" i="9"/>
  <c r="K27" i="7" s="1"/>
  <c r="J27" i="9"/>
  <c r="I27" i="9"/>
  <c r="I27" i="7" s="1"/>
  <c r="H27" i="9"/>
  <c r="H27" i="7" s="1"/>
  <c r="G27" i="9"/>
  <c r="G27" i="7" s="1"/>
  <c r="F27" i="9"/>
  <c r="E27" i="9"/>
  <c r="E27" i="7" s="1"/>
  <c r="D27" i="9"/>
  <c r="D27" i="7" s="1"/>
  <c r="C27" i="9"/>
  <c r="AI27" i="3"/>
  <c r="AJ27" i="3" s="1"/>
  <c r="N27" i="3"/>
  <c r="AJ27" i="4"/>
  <c r="AI27" i="4"/>
  <c r="N27" i="4"/>
  <c r="AI27" i="5"/>
  <c r="AJ27" i="5" s="1"/>
  <c r="N27" i="5"/>
  <c r="AI27" i="6"/>
  <c r="AJ27" i="6" s="1"/>
  <c r="N27" i="6"/>
  <c r="AJ27" i="2"/>
  <c r="AI27" i="2"/>
  <c r="N27" i="2"/>
  <c r="AF26" i="8"/>
  <c r="AD26" i="8"/>
  <c r="AB26" i="8"/>
  <c r="AB26" i="7" s="1"/>
  <c r="Z26" i="8"/>
  <c r="Y26" i="8"/>
  <c r="X26" i="8"/>
  <c r="X26" i="7" s="1"/>
  <c r="W26" i="8"/>
  <c r="V26" i="8"/>
  <c r="T26" i="8"/>
  <c r="U26" i="8" s="1"/>
  <c r="R26" i="8"/>
  <c r="S26" i="8" s="1"/>
  <c r="P26" i="8"/>
  <c r="Q26" i="8" s="1"/>
  <c r="N26" i="8"/>
  <c r="L26" i="8"/>
  <c r="K26" i="8"/>
  <c r="J26" i="8"/>
  <c r="I26" i="8"/>
  <c r="H26" i="8"/>
  <c r="G26" i="8"/>
  <c r="F26" i="8"/>
  <c r="E26" i="8"/>
  <c r="D26" i="8"/>
  <c r="C26" i="8"/>
  <c r="M26" i="8" s="1"/>
  <c r="AF26" i="9"/>
  <c r="AF26" i="7" s="1"/>
  <c r="AD26" i="9"/>
  <c r="AB26" i="9"/>
  <c r="Z26" i="9"/>
  <c r="Z26" i="7" s="1"/>
  <c r="V26" i="9"/>
  <c r="V26" i="7" s="1"/>
  <c r="T26" i="9"/>
  <c r="R26" i="9"/>
  <c r="R26" i="7" s="1"/>
  <c r="P26" i="9"/>
  <c r="N26" i="9"/>
  <c r="L26" i="9"/>
  <c r="L26" i="7" s="1"/>
  <c r="K26" i="9"/>
  <c r="J26" i="9"/>
  <c r="J26" i="7" s="1"/>
  <c r="I26" i="9"/>
  <c r="I26" i="7" s="1"/>
  <c r="H26" i="9"/>
  <c r="H26" i="7" s="1"/>
  <c r="G26" i="9"/>
  <c r="F26" i="9"/>
  <c r="F26" i="7" s="1"/>
  <c r="E26" i="9"/>
  <c r="E26" i="7" s="1"/>
  <c r="D26" i="9"/>
  <c r="D26" i="7" s="1"/>
  <c r="C26" i="9"/>
  <c r="AJ26" i="3"/>
  <c r="AI26" i="3"/>
  <c r="N26" i="3"/>
  <c r="AI26" i="4"/>
  <c r="AJ26" i="4" s="1"/>
  <c r="N26" i="4"/>
  <c r="AJ26" i="5"/>
  <c r="AI26" i="5"/>
  <c r="N26" i="5"/>
  <c r="AI26" i="6"/>
  <c r="AJ26" i="6" s="1"/>
  <c r="N26" i="6"/>
  <c r="AJ26" i="1"/>
  <c r="AI26" i="1"/>
  <c r="N26" i="1"/>
  <c r="AI26" i="2"/>
  <c r="AJ26" i="2" s="1"/>
  <c r="N26" i="2"/>
  <c r="X25" i="7"/>
  <c r="AF25" i="8"/>
  <c r="AD25" i="8"/>
  <c r="AB25" i="8"/>
  <c r="AB25" i="7" s="1"/>
  <c r="Z25" i="8"/>
  <c r="Y25" i="8"/>
  <c r="X25" i="8"/>
  <c r="W25" i="8"/>
  <c r="V25" i="8"/>
  <c r="T25" i="8"/>
  <c r="U25" i="8" s="1"/>
  <c r="R25" i="8"/>
  <c r="S25" i="8" s="1"/>
  <c r="P25" i="8"/>
  <c r="O25" i="8"/>
  <c r="N25" i="8"/>
  <c r="L25" i="8"/>
  <c r="K25" i="8"/>
  <c r="J25" i="8"/>
  <c r="I25" i="8"/>
  <c r="H25" i="8"/>
  <c r="G25" i="8"/>
  <c r="F25" i="8"/>
  <c r="E25" i="8"/>
  <c r="D25" i="8"/>
  <c r="C25" i="8"/>
  <c r="AF25" i="9"/>
  <c r="AF25" i="7" s="1"/>
  <c r="AD25" i="9"/>
  <c r="AE25" i="9" s="1"/>
  <c r="AB25" i="9"/>
  <c r="AB24" i="7" s="1"/>
  <c r="Z25" i="9"/>
  <c r="V25" i="9"/>
  <c r="T25" i="9"/>
  <c r="R25" i="9"/>
  <c r="P25" i="9"/>
  <c r="Q25" i="9" s="1"/>
  <c r="N25" i="9"/>
  <c r="L25" i="9"/>
  <c r="K25" i="9"/>
  <c r="K25" i="7" s="1"/>
  <c r="J25" i="9"/>
  <c r="J25" i="7" s="1"/>
  <c r="I25" i="9"/>
  <c r="I25" i="7" s="1"/>
  <c r="H25" i="9"/>
  <c r="G25" i="9"/>
  <c r="G25" i="7" s="1"/>
  <c r="F25" i="9"/>
  <c r="F25" i="7" s="1"/>
  <c r="E25" i="9"/>
  <c r="E25" i="7" s="1"/>
  <c r="D25" i="9"/>
  <c r="C25" i="9"/>
  <c r="AI25" i="3"/>
  <c r="AJ25" i="3" s="1"/>
  <c r="N25" i="3"/>
  <c r="AI25" i="5"/>
  <c r="AJ25" i="5" s="1"/>
  <c r="N25" i="5"/>
  <c r="AI25" i="6"/>
  <c r="AJ25" i="6" s="1"/>
  <c r="N25" i="6"/>
  <c r="AI25" i="2"/>
  <c r="AJ25" i="2" s="1"/>
  <c r="N25" i="2"/>
  <c r="AF24" i="8"/>
  <c r="AD24" i="8"/>
  <c r="AB24" i="8"/>
  <c r="Z24" i="8"/>
  <c r="Y24" i="8"/>
  <c r="X24" i="8"/>
  <c r="X24" i="7" s="1"/>
  <c r="W24" i="8"/>
  <c r="V24" i="8"/>
  <c r="U24" i="8"/>
  <c r="T24" i="8"/>
  <c r="S24" i="8"/>
  <c r="R24" i="8"/>
  <c r="Q24" i="8"/>
  <c r="P24" i="8"/>
  <c r="O24" i="8"/>
  <c r="N24" i="8"/>
  <c r="L24" i="8"/>
  <c r="K24" i="8"/>
  <c r="J24" i="8"/>
  <c r="I24" i="8"/>
  <c r="H24" i="8"/>
  <c r="G24" i="8"/>
  <c r="F24" i="8"/>
  <c r="E24" i="8"/>
  <c r="D24" i="8"/>
  <c r="C24" i="8"/>
  <c r="AF24" i="9"/>
  <c r="AF24" i="7" s="1"/>
  <c r="AD24" i="9"/>
  <c r="AD24" i="7" s="1"/>
  <c r="AB24" i="9"/>
  <c r="Z24" i="9"/>
  <c r="Z24" i="7" s="1"/>
  <c r="V24" i="9"/>
  <c r="V24" i="7" s="1"/>
  <c r="T24" i="9"/>
  <c r="T24" i="7" s="1"/>
  <c r="U24" i="7" s="1"/>
  <c r="R24" i="9"/>
  <c r="R24" i="7" s="1"/>
  <c r="P24" i="9"/>
  <c r="P24" i="7" s="1"/>
  <c r="N24" i="9"/>
  <c r="AH24" i="9" s="1"/>
  <c r="L24" i="9"/>
  <c r="L24" i="7" s="1"/>
  <c r="K24" i="9"/>
  <c r="K24" i="7" s="1"/>
  <c r="J24" i="9"/>
  <c r="I24" i="9"/>
  <c r="I24" i="7" s="1"/>
  <c r="H24" i="9"/>
  <c r="H24" i="7" s="1"/>
  <c r="G24" i="9"/>
  <c r="G24" i="7" s="1"/>
  <c r="F24" i="9"/>
  <c r="E24" i="9"/>
  <c r="E24" i="7" s="1"/>
  <c r="D24" i="9"/>
  <c r="D24" i="7" s="1"/>
  <c r="C24" i="9"/>
  <c r="AI24" i="3"/>
  <c r="AJ24" i="3" s="1"/>
  <c r="N24" i="3"/>
  <c r="AJ24" i="5"/>
  <c r="AI24" i="5"/>
  <c r="N24" i="5"/>
  <c r="AI24" i="6"/>
  <c r="AJ24" i="6" s="1"/>
  <c r="N24" i="6"/>
  <c r="AI24" i="2"/>
  <c r="AJ24" i="2" s="1"/>
  <c r="N24" i="2"/>
  <c r="AJ23" i="3"/>
  <c r="AI23" i="3"/>
  <c r="AD22" i="7"/>
  <c r="J22" i="7"/>
  <c r="AF23" i="8"/>
  <c r="AD23" i="8"/>
  <c r="AB23" i="8"/>
  <c r="AB23" i="7" s="1"/>
  <c r="Z23" i="8"/>
  <c r="Y23" i="8"/>
  <c r="X23" i="8"/>
  <c r="X23" i="7" s="1"/>
  <c r="W23" i="8"/>
  <c r="V23" i="8"/>
  <c r="T23" i="8"/>
  <c r="R23" i="8"/>
  <c r="P23" i="8"/>
  <c r="N23" i="8"/>
  <c r="L23" i="8"/>
  <c r="K23" i="8"/>
  <c r="J23" i="8"/>
  <c r="I23" i="8"/>
  <c r="H23" i="8"/>
  <c r="G23" i="8"/>
  <c r="F23" i="8"/>
  <c r="E23" i="8"/>
  <c r="D23" i="8"/>
  <c r="C23" i="8"/>
  <c r="AF23" i="9"/>
  <c r="AF23" i="7" s="1"/>
  <c r="AD23" i="9"/>
  <c r="AE23" i="9" s="1"/>
  <c r="AB23" i="9"/>
  <c r="Z23" i="9"/>
  <c r="Z23" i="7" s="1"/>
  <c r="V23" i="9"/>
  <c r="T23" i="9"/>
  <c r="U23" i="9" s="1"/>
  <c r="R23" i="9"/>
  <c r="S23" i="9" s="1"/>
  <c r="P23" i="9"/>
  <c r="Q23" i="9" s="1"/>
  <c r="N23" i="9"/>
  <c r="L23" i="9"/>
  <c r="L23" i="7" s="1"/>
  <c r="K23" i="9"/>
  <c r="K23" i="7" s="1"/>
  <c r="J23" i="9"/>
  <c r="I23" i="9"/>
  <c r="I23" i="7" s="1"/>
  <c r="H23" i="9"/>
  <c r="G23" i="9"/>
  <c r="F23" i="9"/>
  <c r="E23" i="9"/>
  <c r="D23" i="9"/>
  <c r="C23" i="9"/>
  <c r="N23" i="3"/>
  <c r="AJ23" i="4"/>
  <c r="AI23" i="4"/>
  <c r="N23" i="4"/>
  <c r="AI23" i="5"/>
  <c r="AJ23" i="5" s="1"/>
  <c r="N23" i="5"/>
  <c r="AI23" i="6"/>
  <c r="AJ23" i="6" s="1"/>
  <c r="N23" i="6"/>
  <c r="AJ23" i="2"/>
  <c r="AI23" i="2"/>
  <c r="N23" i="2"/>
  <c r="AI22" i="3"/>
  <c r="AJ22" i="3" s="1"/>
  <c r="W22" i="8"/>
  <c r="Y22" i="8"/>
  <c r="AF22" i="8"/>
  <c r="AF22" i="7" s="1"/>
  <c r="AD22" i="8"/>
  <c r="AB22" i="8"/>
  <c r="Z22" i="8"/>
  <c r="Z22" i="7" s="1"/>
  <c r="X22" i="8"/>
  <c r="V22" i="8"/>
  <c r="U22" i="8"/>
  <c r="T22" i="8"/>
  <c r="R22" i="8"/>
  <c r="P22" i="8"/>
  <c r="N22" i="8"/>
  <c r="L22" i="8"/>
  <c r="L22" i="7" s="1"/>
  <c r="K22" i="8"/>
  <c r="K22" i="7" s="1"/>
  <c r="J22" i="8"/>
  <c r="I22" i="8"/>
  <c r="I22" i="7" s="1"/>
  <c r="H22" i="8"/>
  <c r="H22" i="7" s="1"/>
  <c r="G22" i="8"/>
  <c r="G22" i="7" s="1"/>
  <c r="F22" i="8"/>
  <c r="F22" i="7" s="1"/>
  <c r="E22" i="8"/>
  <c r="E22" i="7" s="1"/>
  <c r="D22" i="8"/>
  <c r="D22" i="7" s="1"/>
  <c r="C22" i="8"/>
  <c r="C22" i="7" s="1"/>
  <c r="N22" i="3"/>
  <c r="Z21" i="7"/>
  <c r="P21" i="7"/>
  <c r="AF21" i="8"/>
  <c r="AF21" i="7" s="1"/>
  <c r="AD21" i="8"/>
  <c r="AD21" i="7" s="1"/>
  <c r="AB21" i="8"/>
  <c r="AB21" i="7" s="1"/>
  <c r="Z21" i="8"/>
  <c r="X21" i="8"/>
  <c r="X21" i="7" s="1"/>
  <c r="V21" i="8"/>
  <c r="V21" i="7" s="1"/>
  <c r="T21" i="8"/>
  <c r="T21" i="7" s="1"/>
  <c r="S21" i="8"/>
  <c r="R21" i="8"/>
  <c r="P21" i="8"/>
  <c r="O21" i="8"/>
  <c r="N21" i="8"/>
  <c r="L21" i="8"/>
  <c r="L21" i="7" s="1"/>
  <c r="K21" i="8"/>
  <c r="K21" i="7" s="1"/>
  <c r="J21" i="8"/>
  <c r="J21" i="7" s="1"/>
  <c r="I21" i="8"/>
  <c r="I21" i="7" s="1"/>
  <c r="H21" i="8"/>
  <c r="H21" i="7" s="1"/>
  <c r="G21" i="8"/>
  <c r="G21" i="7" s="1"/>
  <c r="F21" i="8"/>
  <c r="F21" i="7" s="1"/>
  <c r="E21" i="8"/>
  <c r="E21" i="7" s="1"/>
  <c r="D21" i="8"/>
  <c r="D21" i="7" s="1"/>
  <c r="C21" i="8"/>
  <c r="M21" i="8" s="1"/>
  <c r="AI21" i="3"/>
  <c r="AJ21" i="3" s="1"/>
  <c r="N21" i="3"/>
  <c r="X18" i="7"/>
  <c r="AF18" i="8"/>
  <c r="AD18" i="8"/>
  <c r="AB18" i="8"/>
  <c r="AB18" i="7" s="1"/>
  <c r="Z18" i="8"/>
  <c r="X18" i="8"/>
  <c r="V18" i="8"/>
  <c r="T18" i="8"/>
  <c r="U18" i="8" s="1"/>
  <c r="S18" i="8"/>
  <c r="R18" i="8"/>
  <c r="P18" i="8"/>
  <c r="O18" i="8"/>
  <c r="N18" i="8"/>
  <c r="L18" i="8"/>
  <c r="K18" i="8"/>
  <c r="J18" i="8"/>
  <c r="I18" i="8"/>
  <c r="H18" i="8"/>
  <c r="G18" i="8"/>
  <c r="F18" i="8"/>
  <c r="E18" i="8"/>
  <c r="D18" i="8"/>
  <c r="C18" i="8"/>
  <c r="AF18" i="9"/>
  <c r="AF18" i="7" s="1"/>
  <c r="AD18" i="9"/>
  <c r="AB18" i="9"/>
  <c r="Z18" i="9"/>
  <c r="V18" i="9"/>
  <c r="V18" i="7" s="1"/>
  <c r="T18" i="9"/>
  <c r="U18" i="9" s="1"/>
  <c r="R18" i="9"/>
  <c r="R18" i="7" s="1"/>
  <c r="P18" i="9"/>
  <c r="Q18" i="9" s="1"/>
  <c r="N18" i="9"/>
  <c r="N18" i="7" s="1"/>
  <c r="L18" i="9"/>
  <c r="L18" i="7" s="1"/>
  <c r="K18" i="9"/>
  <c r="K18" i="7" s="1"/>
  <c r="J18" i="9"/>
  <c r="I18" i="9"/>
  <c r="I18" i="7" s="1"/>
  <c r="H18" i="9"/>
  <c r="H18" i="7" s="1"/>
  <c r="G18" i="9"/>
  <c r="G18" i="7" s="1"/>
  <c r="F18" i="9"/>
  <c r="E18" i="9"/>
  <c r="E18" i="7" s="1"/>
  <c r="D18" i="9"/>
  <c r="D18" i="7" s="1"/>
  <c r="C18" i="9"/>
  <c r="C18" i="7" s="1"/>
  <c r="AI18" i="3"/>
  <c r="AJ18" i="3" s="1"/>
  <c r="N18" i="3"/>
  <c r="AJ18" i="4"/>
  <c r="AI18" i="4"/>
  <c r="N18" i="4"/>
  <c r="AI18" i="5"/>
  <c r="AJ18" i="5" s="1"/>
  <c r="N18" i="5"/>
  <c r="AI18" i="11"/>
  <c r="N18" i="11"/>
  <c r="AI18" i="6"/>
  <c r="AJ18" i="6" s="1"/>
  <c r="N18" i="6"/>
  <c r="AI18" i="1"/>
  <c r="AJ18" i="1" s="1"/>
  <c r="N18" i="1"/>
  <c r="AF17" i="8"/>
  <c r="AD17" i="8"/>
  <c r="AB17" i="8"/>
  <c r="AB17" i="7" s="1"/>
  <c r="Z17" i="8"/>
  <c r="X17" i="8"/>
  <c r="X17" i="7" s="1"/>
  <c r="V17" i="8"/>
  <c r="U17" i="8"/>
  <c r="T17" i="8"/>
  <c r="S17" i="8"/>
  <c r="R17" i="8"/>
  <c r="P17" i="8"/>
  <c r="N17" i="8"/>
  <c r="L17" i="8"/>
  <c r="K17" i="8"/>
  <c r="J17" i="8"/>
  <c r="I17" i="8"/>
  <c r="H17" i="8"/>
  <c r="G17" i="8"/>
  <c r="F17" i="8"/>
  <c r="E17" i="8"/>
  <c r="D17" i="8"/>
  <c r="C17" i="8"/>
  <c r="M17" i="8" s="1"/>
  <c r="AF17" i="9"/>
  <c r="AF17" i="7" s="1"/>
  <c r="AD17" i="9"/>
  <c r="AD17" i="7" s="1"/>
  <c r="AB17" i="9"/>
  <c r="Z17" i="9"/>
  <c r="Z17" i="7" s="1"/>
  <c r="V17" i="9"/>
  <c r="V17" i="7" s="1"/>
  <c r="T17" i="9"/>
  <c r="T17" i="7" s="1"/>
  <c r="R17" i="9"/>
  <c r="R17" i="7" s="1"/>
  <c r="S17" i="7" s="1"/>
  <c r="P17" i="9"/>
  <c r="Q17" i="9" s="1"/>
  <c r="N17" i="9"/>
  <c r="L17" i="9"/>
  <c r="L17" i="7" s="1"/>
  <c r="K17" i="9"/>
  <c r="K17" i="7" s="1"/>
  <c r="J17" i="9"/>
  <c r="J17" i="7" s="1"/>
  <c r="I17" i="9"/>
  <c r="I17" i="7" s="1"/>
  <c r="H17" i="9"/>
  <c r="H17" i="7" s="1"/>
  <c r="G17" i="9"/>
  <c r="G17" i="7" s="1"/>
  <c r="F17" i="9"/>
  <c r="F17" i="7" s="1"/>
  <c r="E17" i="9"/>
  <c r="E17" i="7" s="1"/>
  <c r="D17" i="9"/>
  <c r="D17" i="7" s="1"/>
  <c r="C17" i="9"/>
  <c r="M17" i="9" s="1"/>
  <c r="AI17" i="3"/>
  <c r="AJ17" i="3" s="1"/>
  <c r="N17" i="3"/>
  <c r="AJ17" i="4"/>
  <c r="AI17" i="4"/>
  <c r="N17" i="4"/>
  <c r="AI17" i="5"/>
  <c r="AJ17" i="5" s="1"/>
  <c r="N17" i="5"/>
  <c r="AI17" i="11"/>
  <c r="N17" i="11"/>
  <c r="AI17" i="6"/>
  <c r="N17" i="6"/>
  <c r="AI17" i="1"/>
  <c r="AJ17" i="1" s="1"/>
  <c r="N17" i="1"/>
  <c r="X16" i="7"/>
  <c r="AF16" i="8"/>
  <c r="AD16" i="8"/>
  <c r="AB16" i="8"/>
  <c r="AB16" i="7" s="1"/>
  <c r="Z16" i="8"/>
  <c r="X16" i="8"/>
  <c r="V16" i="8"/>
  <c r="T16" i="8"/>
  <c r="U16" i="8" s="1"/>
  <c r="S16" i="8"/>
  <c r="R16" i="8"/>
  <c r="Q16" i="8"/>
  <c r="P16" i="8"/>
  <c r="O16" i="8"/>
  <c r="N16" i="8"/>
  <c r="L16" i="8"/>
  <c r="K16" i="8"/>
  <c r="J16" i="8"/>
  <c r="I16" i="8"/>
  <c r="H16" i="8"/>
  <c r="G16" i="8"/>
  <c r="F16" i="8"/>
  <c r="E16" i="8"/>
  <c r="D16" i="8"/>
  <c r="C16" i="8"/>
  <c r="AF16" i="9"/>
  <c r="AF16" i="7" s="1"/>
  <c r="AD16" i="9"/>
  <c r="AE16" i="9" s="1"/>
  <c r="AB16" i="9"/>
  <c r="AB15" i="7" s="1"/>
  <c r="Z16" i="9"/>
  <c r="Z16" i="7" s="1"/>
  <c r="V16" i="9"/>
  <c r="V16" i="7" s="1"/>
  <c r="T16" i="9"/>
  <c r="U16" i="9" s="1"/>
  <c r="R16" i="9"/>
  <c r="S16" i="9" s="1"/>
  <c r="P16" i="9"/>
  <c r="Q16" i="9" s="1"/>
  <c r="N16" i="9"/>
  <c r="L16" i="9"/>
  <c r="K16" i="9"/>
  <c r="K16" i="7" s="1"/>
  <c r="J16" i="9"/>
  <c r="J16" i="7" s="1"/>
  <c r="I16" i="9"/>
  <c r="I16" i="7" s="1"/>
  <c r="H16" i="9"/>
  <c r="G16" i="9"/>
  <c r="G16" i="7" s="1"/>
  <c r="F16" i="9"/>
  <c r="F16" i="7" s="1"/>
  <c r="E16" i="9"/>
  <c r="E16" i="7" s="1"/>
  <c r="D16" i="9"/>
  <c r="C16" i="9"/>
  <c r="AI16" i="3"/>
  <c r="AJ16" i="3" s="1"/>
  <c r="N16" i="3"/>
  <c r="AI16" i="4"/>
  <c r="AJ16" i="4" s="1"/>
  <c r="N16" i="4"/>
  <c r="AI16" i="5"/>
  <c r="AJ16" i="5" s="1"/>
  <c r="N16" i="5"/>
  <c r="AI16" i="11"/>
  <c r="N16" i="11"/>
  <c r="AI16" i="6"/>
  <c r="AJ16" i="6" s="1"/>
  <c r="N16" i="6"/>
  <c r="AJ16" i="1"/>
  <c r="AI16" i="1"/>
  <c r="N16" i="1"/>
  <c r="AI16" i="2"/>
  <c r="AJ16" i="2" s="1"/>
  <c r="N16" i="2"/>
  <c r="X15" i="7"/>
  <c r="AF15" i="8"/>
  <c r="AD15" i="8"/>
  <c r="AB15" i="8"/>
  <c r="Z15" i="8"/>
  <c r="X15" i="8"/>
  <c r="V15" i="8"/>
  <c r="U15" i="8"/>
  <c r="T15" i="8"/>
  <c r="R15" i="8"/>
  <c r="S15" i="8" s="1"/>
  <c r="Q15" i="8"/>
  <c r="P15" i="8"/>
  <c r="N15" i="8"/>
  <c r="L15" i="8"/>
  <c r="K15" i="8"/>
  <c r="J15" i="8"/>
  <c r="I15" i="8"/>
  <c r="H15" i="8"/>
  <c r="G15" i="8"/>
  <c r="F15" i="8"/>
  <c r="E15" i="8"/>
  <c r="D15" i="8"/>
  <c r="C15" i="8"/>
  <c r="AF15" i="9"/>
  <c r="AF15" i="7" s="1"/>
  <c r="AD15" i="9"/>
  <c r="AE15" i="9" s="1"/>
  <c r="AB15" i="9"/>
  <c r="Z15" i="9"/>
  <c r="Z15" i="7" s="1"/>
  <c r="V15" i="9"/>
  <c r="T15" i="9"/>
  <c r="U15" i="9" s="1"/>
  <c r="R15" i="9"/>
  <c r="S15" i="9" s="1"/>
  <c r="P15" i="9"/>
  <c r="Q15" i="9" s="1"/>
  <c r="N15" i="9"/>
  <c r="L15" i="9"/>
  <c r="K15" i="9"/>
  <c r="K15" i="7" s="1"/>
  <c r="J15" i="9"/>
  <c r="J15" i="7" s="1"/>
  <c r="I15" i="9"/>
  <c r="I15" i="7" s="1"/>
  <c r="H15" i="9"/>
  <c r="G15" i="9"/>
  <c r="G15" i="7" s="1"/>
  <c r="F15" i="9"/>
  <c r="F15" i="7" s="1"/>
  <c r="E15" i="9"/>
  <c r="E15" i="7" s="1"/>
  <c r="D15" i="9"/>
  <c r="C15" i="9"/>
  <c r="M15" i="9" s="1"/>
  <c r="AI15" i="3"/>
  <c r="AJ15" i="3" s="1"/>
  <c r="N15" i="3"/>
  <c r="AI15" i="4"/>
  <c r="AJ15" i="4" s="1"/>
  <c r="N15" i="4"/>
  <c r="AI15" i="5"/>
  <c r="AJ15" i="5" s="1"/>
  <c r="N15" i="5"/>
  <c r="AI15" i="11"/>
  <c r="N15" i="11"/>
  <c r="AI15" i="6"/>
  <c r="AJ15" i="6" s="1"/>
  <c r="N15" i="6"/>
  <c r="AI15" i="2"/>
  <c r="AI15" i="1"/>
  <c r="AJ15" i="1" s="1"/>
  <c r="N15" i="1"/>
  <c r="AH36" i="7" l="1"/>
  <c r="O36" i="7"/>
  <c r="AI36" i="7" s="1"/>
  <c r="AI36" i="8"/>
  <c r="AH36" i="9"/>
  <c r="AI36" i="9" s="1"/>
  <c r="P29" i="7"/>
  <c r="Q29" i="9"/>
  <c r="AH35" i="8"/>
  <c r="O35" i="8"/>
  <c r="D15" i="7"/>
  <c r="H15" i="7"/>
  <c r="L15" i="7"/>
  <c r="AH15" i="8"/>
  <c r="D16" i="7"/>
  <c r="H16" i="7"/>
  <c r="L16" i="7"/>
  <c r="C21" i="7"/>
  <c r="M21" i="7" s="1"/>
  <c r="P26" i="7"/>
  <c r="F33" i="7"/>
  <c r="J33" i="7"/>
  <c r="E35" i="7"/>
  <c r="I35" i="7"/>
  <c r="R35" i="7"/>
  <c r="S35" i="7" s="1"/>
  <c r="V15" i="7"/>
  <c r="AH16" i="9"/>
  <c r="U21" i="7"/>
  <c r="U21" i="8"/>
  <c r="AH25" i="9"/>
  <c r="O25" i="9"/>
  <c r="AH28" i="8"/>
  <c r="O28" i="8"/>
  <c r="T29" i="7"/>
  <c r="U29" i="9"/>
  <c r="Q35" i="9"/>
  <c r="Q35" i="7" s="1"/>
  <c r="P35" i="7"/>
  <c r="Z35" i="7"/>
  <c r="AA35" i="9"/>
  <c r="AA35" i="7" s="1"/>
  <c r="M35" i="7"/>
  <c r="M15" i="8"/>
  <c r="M16" i="8"/>
  <c r="Q21" i="7"/>
  <c r="Q21" i="8"/>
  <c r="P22" i="7"/>
  <c r="Q22" i="7" s="1"/>
  <c r="Q22" i="8"/>
  <c r="Z30" i="7"/>
  <c r="AA30" i="9"/>
  <c r="F18" i="7"/>
  <c r="J18" i="7"/>
  <c r="M18" i="8"/>
  <c r="J23" i="7"/>
  <c r="T22" i="7"/>
  <c r="U22" i="7" s="1"/>
  <c r="F24" i="7"/>
  <c r="J24" i="7"/>
  <c r="M24" i="8"/>
  <c r="AH25" i="8"/>
  <c r="C26" i="7"/>
  <c r="M26" i="7" s="1"/>
  <c r="G26" i="7"/>
  <c r="K26" i="7"/>
  <c r="F27" i="7"/>
  <c r="J27" i="7"/>
  <c r="M27" i="8"/>
  <c r="E28" i="7"/>
  <c r="I28" i="7"/>
  <c r="AH28" i="9"/>
  <c r="V28" i="7"/>
  <c r="AH29" i="8"/>
  <c r="M30" i="9"/>
  <c r="M30" i="8"/>
  <c r="M31" i="9"/>
  <c r="M31" i="8"/>
  <c r="AH32" i="9"/>
  <c r="AH32" i="8"/>
  <c r="AI32" i="8" s="1"/>
  <c r="M33" i="9"/>
  <c r="M33" i="8"/>
  <c r="D34" i="7"/>
  <c r="H34" i="7"/>
  <c r="L34" i="7"/>
  <c r="AD34" i="7"/>
  <c r="AH34" i="8"/>
  <c r="M35" i="9"/>
  <c r="AE35" i="9"/>
  <c r="AE35" i="7" s="1"/>
  <c r="AD35" i="7"/>
  <c r="AH16" i="8"/>
  <c r="AI16" i="8" s="1"/>
  <c r="AH17" i="9"/>
  <c r="AH17" i="8"/>
  <c r="M18" i="7"/>
  <c r="AH21" i="8"/>
  <c r="N21" i="7"/>
  <c r="AH21" i="7" s="1"/>
  <c r="R21" i="7"/>
  <c r="S21" i="7" s="1"/>
  <c r="AB22" i="7"/>
  <c r="M25" i="9"/>
  <c r="V25" i="7"/>
  <c r="Y23" i="7"/>
  <c r="T26" i="7"/>
  <c r="AD26" i="7"/>
  <c r="AH26" i="8"/>
  <c r="M27" i="9"/>
  <c r="Z28" i="7"/>
  <c r="AH28" i="7" s="1"/>
  <c r="M28" i="8"/>
  <c r="D29" i="7"/>
  <c r="H29" i="7"/>
  <c r="L29" i="7"/>
  <c r="AF29" i="7"/>
  <c r="AF32" i="7"/>
  <c r="AH34" i="9"/>
  <c r="O34" i="8"/>
  <c r="M35" i="8"/>
  <c r="T35" i="7"/>
  <c r="O17" i="9"/>
  <c r="O17" i="7" s="1"/>
  <c r="O17" i="8"/>
  <c r="AH18" i="8"/>
  <c r="AH24" i="8"/>
  <c r="AI24" i="8" s="1"/>
  <c r="D25" i="7"/>
  <c r="H25" i="7"/>
  <c r="L25" i="7"/>
  <c r="Z25" i="7"/>
  <c r="M25" i="8"/>
  <c r="AH26" i="9"/>
  <c r="O26" i="8"/>
  <c r="AH27" i="8"/>
  <c r="R28" i="7"/>
  <c r="AH29" i="9"/>
  <c r="S29" i="9"/>
  <c r="M29" i="8"/>
  <c r="AH30" i="9"/>
  <c r="AH30" i="8"/>
  <c r="AH31" i="9"/>
  <c r="AH31" i="8"/>
  <c r="AI31" i="8" s="1"/>
  <c r="M32" i="9"/>
  <c r="M32" i="8"/>
  <c r="AH33" i="9"/>
  <c r="AH33" i="8"/>
  <c r="AI33" i="8" s="1"/>
  <c r="M34" i="8"/>
  <c r="AH35" i="9"/>
  <c r="U35" i="7"/>
  <c r="N35" i="7"/>
  <c r="AH35" i="7" s="1"/>
  <c r="O35" i="9"/>
  <c r="AA15" i="9"/>
  <c r="O28" i="9"/>
  <c r="O28" i="7" s="1"/>
  <c r="AI28" i="7" s="1"/>
  <c r="Q28" i="9"/>
  <c r="S28" i="9"/>
  <c r="U28" i="9"/>
  <c r="O29" i="9"/>
  <c r="AI29" i="9" s="1"/>
  <c r="C33" i="7"/>
  <c r="N33" i="7"/>
  <c r="P33" i="7"/>
  <c r="R33" i="7"/>
  <c r="S33" i="7" s="1"/>
  <c r="T33" i="7"/>
  <c r="Z33" i="7"/>
  <c r="AA33" i="7" s="1"/>
  <c r="C34" i="7"/>
  <c r="N34" i="7"/>
  <c r="P34" i="7"/>
  <c r="R34" i="7"/>
  <c r="T34" i="7"/>
  <c r="Z34" i="7"/>
  <c r="O24" i="9"/>
  <c r="Q24" i="9"/>
  <c r="Q24" i="7" s="1"/>
  <c r="S24" i="9"/>
  <c r="S24" i="7" s="1"/>
  <c r="O26" i="9"/>
  <c r="O26" i="7" s="1"/>
  <c r="Q26" i="9"/>
  <c r="Q26" i="7" s="1"/>
  <c r="S26" i="9"/>
  <c r="S26" i="7" s="1"/>
  <c r="U26" i="9"/>
  <c r="AH27" i="9"/>
  <c r="Q27" i="9"/>
  <c r="S27" i="9"/>
  <c r="U27" i="9"/>
  <c r="Q28" i="7"/>
  <c r="S28" i="7"/>
  <c r="U28" i="7"/>
  <c r="Q29" i="7"/>
  <c r="S29" i="7"/>
  <c r="U29" i="7"/>
  <c r="Q33" i="7"/>
  <c r="U33" i="7"/>
  <c r="AD33" i="7"/>
  <c r="AE33" i="7" s="1"/>
  <c r="AA34" i="9"/>
  <c r="Q34" i="7"/>
  <c r="S34" i="7"/>
  <c r="U34" i="7"/>
  <c r="O31" i="8"/>
  <c r="AI34" i="8"/>
  <c r="O34" i="9"/>
  <c r="O33" i="8"/>
  <c r="AI33" i="9"/>
  <c r="O33" i="9"/>
  <c r="O33" i="7" s="1"/>
  <c r="AA15" i="7"/>
  <c r="AD15" i="7"/>
  <c r="AE15" i="7" s="1"/>
  <c r="M16" i="9"/>
  <c r="P17" i="7"/>
  <c r="AA18" i="9"/>
  <c r="S18" i="9"/>
  <c r="S18" i="7" s="1"/>
  <c r="Z18" i="7"/>
  <c r="AD18" i="7"/>
  <c r="M23" i="9"/>
  <c r="AH23" i="9"/>
  <c r="D23" i="7"/>
  <c r="M23" i="7" s="1"/>
  <c r="F23" i="7"/>
  <c r="H23" i="7"/>
  <c r="S25" i="9"/>
  <c r="U25" i="9"/>
  <c r="AI25" i="9" s="1"/>
  <c r="C25" i="7"/>
  <c r="M25" i="7" s="1"/>
  <c r="N25" i="7"/>
  <c r="R25" i="7"/>
  <c r="T25" i="7"/>
  <c r="AD25" i="7"/>
  <c r="AE25" i="7" s="1"/>
  <c r="N26" i="7"/>
  <c r="AE27" i="9"/>
  <c r="Q27" i="7"/>
  <c r="S27" i="7"/>
  <c r="U27" i="7"/>
  <c r="M28" i="9"/>
  <c r="M29" i="9"/>
  <c r="C29" i="7"/>
  <c r="N29" i="7"/>
  <c r="Z29" i="7"/>
  <c r="AA29" i="7" s="1"/>
  <c r="AD29" i="7"/>
  <c r="AE29" i="7" s="1"/>
  <c r="AA30" i="7"/>
  <c r="AD30" i="7"/>
  <c r="AE30" i="7" s="1"/>
  <c r="T31" i="7"/>
  <c r="Z31" i="7"/>
  <c r="AA31" i="7" s="1"/>
  <c r="C32" i="7"/>
  <c r="M32" i="7" s="1"/>
  <c r="N32" i="7"/>
  <c r="P32" i="7"/>
  <c r="R32" i="7"/>
  <c r="T32" i="7"/>
  <c r="Z32" i="7"/>
  <c r="AA32" i="7" s="1"/>
  <c r="C15" i="7"/>
  <c r="R15" i="7"/>
  <c r="S15" i="7" s="1"/>
  <c r="T15" i="7"/>
  <c r="U15" i="7" s="1"/>
  <c r="C16" i="7"/>
  <c r="M16" i="7" s="1"/>
  <c r="N16" i="7"/>
  <c r="P16" i="7"/>
  <c r="Q16" i="7" s="1"/>
  <c r="R16" i="7"/>
  <c r="S16" i="7" s="1"/>
  <c r="T16" i="7"/>
  <c r="U16" i="7" s="1"/>
  <c r="AD16" i="7"/>
  <c r="AE16" i="7" s="1"/>
  <c r="U17" i="9"/>
  <c r="U17" i="7" s="1"/>
  <c r="C17" i="7"/>
  <c r="N17" i="7"/>
  <c r="M18" i="9"/>
  <c r="AH18" i="9"/>
  <c r="AE18" i="9"/>
  <c r="AE18" i="7" s="1"/>
  <c r="T18" i="7"/>
  <c r="U18" i="7" s="1"/>
  <c r="E23" i="7"/>
  <c r="G23" i="7"/>
  <c r="V23" i="7"/>
  <c r="W23" i="7" s="1"/>
  <c r="AD23" i="7"/>
  <c r="AE23" i="7" s="1"/>
  <c r="M24" i="9"/>
  <c r="C24" i="7"/>
  <c r="M24" i="7" s="1"/>
  <c r="O25" i="7"/>
  <c r="M26" i="9"/>
  <c r="C27" i="7"/>
  <c r="AD27" i="7"/>
  <c r="C28" i="7"/>
  <c r="M28" i="7" s="1"/>
  <c r="N28" i="7"/>
  <c r="AD28" i="7"/>
  <c r="AE28" i="7" s="1"/>
  <c r="C30" i="7"/>
  <c r="M30" i="7" s="1"/>
  <c r="N30" i="7"/>
  <c r="P30" i="7"/>
  <c r="Q30" i="7" s="1"/>
  <c r="R30" i="7"/>
  <c r="S30" i="7" s="1"/>
  <c r="T30" i="7"/>
  <c r="U30" i="7" s="1"/>
  <c r="C31" i="7"/>
  <c r="M31" i="7" s="1"/>
  <c r="N31" i="7"/>
  <c r="P31" i="7"/>
  <c r="Q31" i="7" s="1"/>
  <c r="R31" i="7"/>
  <c r="S31" i="7" s="1"/>
  <c r="U31" i="7"/>
  <c r="AD31" i="7"/>
  <c r="AE31" i="7" s="1"/>
  <c r="Q32" i="7"/>
  <c r="S32" i="7"/>
  <c r="U32" i="7"/>
  <c r="AD32" i="7"/>
  <c r="AE32" i="7" s="1"/>
  <c r="O32" i="9"/>
  <c r="O31" i="9"/>
  <c r="AI30" i="8"/>
  <c r="O30" i="9"/>
  <c r="N24" i="7"/>
  <c r="AH24" i="7" s="1"/>
  <c r="O29" i="7"/>
  <c r="AI29" i="8"/>
  <c r="O27" i="9"/>
  <c r="O27" i="7" s="1"/>
  <c r="N27" i="7"/>
  <c r="AH27" i="7" s="1"/>
  <c r="AI27" i="8"/>
  <c r="P25" i="7"/>
  <c r="Q25" i="8"/>
  <c r="AI26" i="9"/>
  <c r="O24" i="7"/>
  <c r="AI24" i="9"/>
  <c r="T23" i="7"/>
  <c r="U23" i="8"/>
  <c r="U23" i="7" s="1"/>
  <c r="R23" i="7"/>
  <c r="S23" i="8"/>
  <c r="S23" i="7" s="1"/>
  <c r="P23" i="7"/>
  <c r="AH23" i="8"/>
  <c r="Q23" i="8"/>
  <c r="N23" i="7"/>
  <c r="AH23" i="7" s="1"/>
  <c r="O23" i="8"/>
  <c r="M23" i="8"/>
  <c r="C23" i="7"/>
  <c r="X22" i="7"/>
  <c r="V22" i="7"/>
  <c r="R22" i="7"/>
  <c r="AH22" i="8"/>
  <c r="N22" i="7"/>
  <c r="M22" i="8"/>
  <c r="M22" i="7"/>
  <c r="P18" i="7"/>
  <c r="Q18" i="8"/>
  <c r="Q18" i="7" s="1"/>
  <c r="Q17" i="8"/>
  <c r="Q17" i="7" s="1"/>
  <c r="AI23" i="8"/>
  <c r="O23" i="9"/>
  <c r="AI23" i="9" s="1"/>
  <c r="AI21" i="8"/>
  <c r="AH18" i="7"/>
  <c r="AH15" i="9"/>
  <c r="P15" i="7"/>
  <c r="Q15" i="7" s="1"/>
  <c r="AI18" i="8"/>
  <c r="AH17" i="7"/>
  <c r="O18" i="9"/>
  <c r="O18" i="7" s="1"/>
  <c r="M17" i="7"/>
  <c r="N15" i="7"/>
  <c r="AH15" i="7" s="1"/>
  <c r="O15" i="8"/>
  <c r="AI15" i="8" s="1"/>
  <c r="AI17" i="8"/>
  <c r="O16" i="9"/>
  <c r="O16" i="7" s="1"/>
  <c r="O15" i="9"/>
  <c r="AI15" i="9" s="1"/>
  <c r="AI35" i="8" l="1"/>
  <c r="Q23" i="7"/>
  <c r="AI28" i="9"/>
  <c r="AH26" i="7"/>
  <c r="AA34" i="7"/>
  <c r="U26" i="7"/>
  <c r="M34" i="7"/>
  <c r="AI26" i="8"/>
  <c r="O21" i="7"/>
  <c r="AI21" i="7" s="1"/>
  <c r="AI25" i="8"/>
  <c r="O30" i="7"/>
  <c r="O32" i="7"/>
  <c r="M27" i="7"/>
  <c r="M29" i="7"/>
  <c r="AI35" i="9"/>
  <c r="AH22" i="7"/>
  <c r="AH25" i="7"/>
  <c r="M15" i="7"/>
  <c r="AI34" i="9"/>
  <c r="M33" i="7"/>
  <c r="AI28" i="8"/>
  <c r="O35" i="7"/>
  <c r="AI35" i="7" s="1"/>
  <c r="AI26" i="7"/>
  <c r="AE27" i="7"/>
  <c r="AI27" i="7" s="1"/>
  <c r="U25" i="7"/>
  <c r="AA18" i="7"/>
  <c r="AI18" i="7" s="1"/>
  <c r="AH34" i="7"/>
  <c r="AH33" i="7"/>
  <c r="AI33" i="7" s="1"/>
  <c r="AI18" i="9"/>
  <c r="AI17" i="9"/>
  <c r="S25" i="7"/>
  <c r="O34" i="7"/>
  <c r="O31" i="7"/>
  <c r="O23" i="7"/>
  <c r="AI23" i="7" s="1"/>
  <c r="AI30" i="9"/>
  <c r="AI31" i="9"/>
  <c r="AI32" i="9"/>
  <c r="AH30" i="7"/>
  <c r="AH32" i="7"/>
  <c r="AI32" i="7" s="1"/>
  <c r="AI16" i="9"/>
  <c r="AH31" i="7"/>
  <c r="AI31" i="7" s="1"/>
  <c r="AH16" i="7"/>
  <c r="AI16" i="7" s="1"/>
  <c r="AH29" i="7"/>
  <c r="AI29" i="7" s="1"/>
  <c r="AI27" i="9"/>
  <c r="Q25" i="7"/>
  <c r="AI25" i="7" s="1"/>
  <c r="AI24" i="7"/>
  <c r="AI22" i="7"/>
  <c r="AI22" i="8"/>
  <c r="AI17" i="7"/>
  <c r="O15" i="7"/>
  <c r="AI15" i="7" s="1"/>
  <c r="X14" i="7"/>
  <c r="AF14" i="8"/>
  <c r="AD14" i="8"/>
  <c r="AB14" i="8"/>
  <c r="AB14" i="7" s="1"/>
  <c r="Z14" i="8"/>
  <c r="X14" i="8"/>
  <c r="V14" i="8"/>
  <c r="T14" i="8"/>
  <c r="U14" i="8" s="1"/>
  <c r="S14" i="8"/>
  <c r="R14" i="8"/>
  <c r="P14" i="8"/>
  <c r="Q14" i="8" s="1"/>
  <c r="O14" i="8"/>
  <c r="N14" i="8"/>
  <c r="L14" i="8"/>
  <c r="K14" i="8"/>
  <c r="J14" i="8"/>
  <c r="I14" i="8"/>
  <c r="H14" i="8"/>
  <c r="G14" i="8"/>
  <c r="F14" i="8"/>
  <c r="E14" i="8"/>
  <c r="D14" i="8"/>
  <c r="C14" i="8"/>
  <c r="M14" i="8" s="1"/>
  <c r="AF14" i="9"/>
  <c r="AF14" i="7" s="1"/>
  <c r="AD14" i="9"/>
  <c r="AE14" i="9" s="1"/>
  <c r="AB14" i="9"/>
  <c r="AB13" i="7" s="1"/>
  <c r="AA14" i="9"/>
  <c r="Z14" i="9"/>
  <c r="Z14" i="7" s="1"/>
  <c r="V14" i="9"/>
  <c r="V14" i="7" s="1"/>
  <c r="T14" i="9"/>
  <c r="U14" i="9" s="1"/>
  <c r="R14" i="9"/>
  <c r="S14" i="9" s="1"/>
  <c r="P14" i="9"/>
  <c r="Q14" i="9" s="1"/>
  <c r="N14" i="9"/>
  <c r="L14" i="9"/>
  <c r="L14" i="7" s="1"/>
  <c r="K14" i="9"/>
  <c r="K14" i="7" s="1"/>
  <c r="J14" i="9"/>
  <c r="J14" i="7" s="1"/>
  <c r="I14" i="9"/>
  <c r="I14" i="7" s="1"/>
  <c r="H14" i="9"/>
  <c r="H14" i="7" s="1"/>
  <c r="G14" i="9"/>
  <c r="G14" i="7" s="1"/>
  <c r="F14" i="9"/>
  <c r="F14" i="7" s="1"/>
  <c r="E14" i="9"/>
  <c r="E14" i="7" s="1"/>
  <c r="D14" i="9"/>
  <c r="D14" i="7" s="1"/>
  <c r="C14" i="9"/>
  <c r="AJ14" i="3"/>
  <c r="AI14" i="3"/>
  <c r="N14" i="3"/>
  <c r="AI14" i="4"/>
  <c r="AJ14" i="4" s="1"/>
  <c r="N14" i="4"/>
  <c r="AI14" i="5"/>
  <c r="AJ14" i="5" s="1"/>
  <c r="N14" i="5"/>
  <c r="AI14" i="11"/>
  <c r="N14" i="11"/>
  <c r="AI14" i="6"/>
  <c r="AJ14" i="6" s="1"/>
  <c r="N14" i="6"/>
  <c r="AJ14" i="1"/>
  <c r="AI14" i="1"/>
  <c r="N14" i="1"/>
  <c r="AI14" i="2"/>
  <c r="AJ14" i="2" s="1"/>
  <c r="N14" i="2"/>
  <c r="AF13" i="8"/>
  <c r="AD13" i="8"/>
  <c r="AB13" i="8"/>
  <c r="Z13" i="8"/>
  <c r="X13" i="8"/>
  <c r="X13" i="7" s="1"/>
  <c r="V13" i="8"/>
  <c r="T13" i="8"/>
  <c r="U13" i="8" s="1"/>
  <c r="S13" i="8"/>
  <c r="R13" i="8"/>
  <c r="P13" i="8"/>
  <c r="Q13" i="8" s="1"/>
  <c r="N13" i="8"/>
  <c r="AH13" i="8" s="1"/>
  <c r="L13" i="8"/>
  <c r="K13" i="8"/>
  <c r="J13" i="8"/>
  <c r="I13" i="8"/>
  <c r="H13" i="8"/>
  <c r="G13" i="8"/>
  <c r="F13" i="8"/>
  <c r="E13" i="8"/>
  <c r="D13" i="8"/>
  <c r="C13" i="8"/>
  <c r="AF13" i="9"/>
  <c r="AD13" i="9"/>
  <c r="AE13" i="9" s="1"/>
  <c r="AB13" i="9"/>
  <c r="AB12" i="7" s="1"/>
  <c r="Z13" i="9"/>
  <c r="Z13" i="7" s="1"/>
  <c r="V13" i="9"/>
  <c r="V13" i="7" s="1"/>
  <c r="T13" i="9"/>
  <c r="U13" i="9" s="1"/>
  <c r="R13" i="9"/>
  <c r="S13" i="9" s="1"/>
  <c r="P13" i="9"/>
  <c r="Q13" i="9" s="1"/>
  <c r="N13" i="9"/>
  <c r="AH13" i="9" s="1"/>
  <c r="L13" i="9"/>
  <c r="L13" i="7" s="1"/>
  <c r="K13" i="9"/>
  <c r="K13" i="7" s="1"/>
  <c r="J13" i="9"/>
  <c r="J13" i="7" s="1"/>
  <c r="I13" i="9"/>
  <c r="I13" i="7" s="1"/>
  <c r="H13" i="9"/>
  <c r="H13" i="7" s="1"/>
  <c r="G13" i="9"/>
  <c r="G13" i="7" s="1"/>
  <c r="F13" i="9"/>
  <c r="F13" i="7" s="1"/>
  <c r="E13" i="9"/>
  <c r="E13" i="7" s="1"/>
  <c r="D13" i="9"/>
  <c r="D13" i="7" s="1"/>
  <c r="C13" i="9"/>
  <c r="AI13" i="3"/>
  <c r="AJ13" i="3" s="1"/>
  <c r="N13" i="3"/>
  <c r="AI13" i="4"/>
  <c r="AJ13" i="4" s="1"/>
  <c r="N13" i="4"/>
  <c r="AI13" i="5"/>
  <c r="AJ13" i="5" s="1"/>
  <c r="N13" i="5"/>
  <c r="AI13" i="11"/>
  <c r="N13" i="11"/>
  <c r="AI13" i="6"/>
  <c r="AJ13" i="6" s="1"/>
  <c r="N13" i="6"/>
  <c r="AI13" i="1"/>
  <c r="AJ13" i="1" s="1"/>
  <c r="N13" i="1"/>
  <c r="AI13" i="2"/>
  <c r="AJ13" i="2" s="1"/>
  <c r="N13" i="2"/>
  <c r="X12" i="7"/>
  <c r="AF12" i="8"/>
  <c r="AD12" i="8"/>
  <c r="AB12" i="8"/>
  <c r="Z12" i="8"/>
  <c r="X12" i="8"/>
  <c r="V12" i="8"/>
  <c r="T12" i="8"/>
  <c r="U12" i="8" s="1"/>
  <c r="S12" i="8"/>
  <c r="R12" i="8"/>
  <c r="P12" i="8"/>
  <c r="Q12" i="8" s="1"/>
  <c r="O12" i="8"/>
  <c r="N12" i="8"/>
  <c r="L12" i="8"/>
  <c r="K12" i="8"/>
  <c r="J12" i="8"/>
  <c r="I12" i="8"/>
  <c r="H12" i="8"/>
  <c r="G12" i="8"/>
  <c r="F12" i="8"/>
  <c r="E12" i="8"/>
  <c r="D12" i="8"/>
  <c r="C12" i="8"/>
  <c r="M12" i="8" s="1"/>
  <c r="AF12" i="9"/>
  <c r="AF12" i="7" s="1"/>
  <c r="AD12" i="9"/>
  <c r="AE12" i="9" s="1"/>
  <c r="AB12" i="9"/>
  <c r="AA12" i="9"/>
  <c r="Z12" i="9"/>
  <c r="V12" i="9"/>
  <c r="V12" i="7" s="1"/>
  <c r="T12" i="9"/>
  <c r="U12" i="9" s="1"/>
  <c r="R12" i="9"/>
  <c r="S12" i="9" s="1"/>
  <c r="P12" i="9"/>
  <c r="Q12" i="9" s="1"/>
  <c r="N12" i="9"/>
  <c r="L12" i="9"/>
  <c r="L12" i="7" s="1"/>
  <c r="K12" i="9"/>
  <c r="K12" i="7" s="1"/>
  <c r="J12" i="9"/>
  <c r="J12" i="7" s="1"/>
  <c r="I12" i="9"/>
  <c r="I12" i="7" s="1"/>
  <c r="H12" i="9"/>
  <c r="H12" i="7" s="1"/>
  <c r="G12" i="9"/>
  <c r="G12" i="7" s="1"/>
  <c r="F12" i="9"/>
  <c r="F12" i="7" s="1"/>
  <c r="E12" i="9"/>
  <c r="E12" i="7" s="1"/>
  <c r="D12" i="9"/>
  <c r="D12" i="7" s="1"/>
  <c r="C12" i="9"/>
  <c r="M12" i="9" s="1"/>
  <c r="AJ12" i="3"/>
  <c r="AI12" i="3"/>
  <c r="N12" i="3"/>
  <c r="AJ12" i="4"/>
  <c r="AI12" i="4"/>
  <c r="N12" i="4"/>
  <c r="AI12" i="5"/>
  <c r="AJ12" i="5" s="1"/>
  <c r="N12" i="5"/>
  <c r="AI12" i="11"/>
  <c r="N12" i="11"/>
  <c r="AI12" i="6"/>
  <c r="AJ12" i="6" s="1"/>
  <c r="N12" i="6"/>
  <c r="AI12" i="1"/>
  <c r="AJ12" i="1" s="1"/>
  <c r="N12" i="1"/>
  <c r="AI12" i="2"/>
  <c r="AJ12" i="2" s="1"/>
  <c r="N12" i="2"/>
  <c r="AF11" i="8"/>
  <c r="AD11" i="8"/>
  <c r="AB11" i="8"/>
  <c r="AB11" i="7" s="1"/>
  <c r="Z11" i="8"/>
  <c r="X11" i="8"/>
  <c r="X11" i="7" s="1"/>
  <c r="V11" i="8"/>
  <c r="U11" i="8"/>
  <c r="T11" i="8"/>
  <c r="R11" i="8"/>
  <c r="S11" i="8" s="1"/>
  <c r="Q11" i="8"/>
  <c r="P11" i="8"/>
  <c r="N11" i="8"/>
  <c r="AH11" i="8" s="1"/>
  <c r="L11" i="8"/>
  <c r="K11" i="8"/>
  <c r="J11" i="8"/>
  <c r="I11" i="8"/>
  <c r="H11" i="8"/>
  <c r="G11" i="8"/>
  <c r="F11" i="8"/>
  <c r="E11" i="8"/>
  <c r="D11" i="8"/>
  <c r="C11" i="8"/>
  <c r="AF11" i="9"/>
  <c r="AF11" i="7" s="1"/>
  <c r="AD11" i="9"/>
  <c r="AD11" i="7" s="1"/>
  <c r="AB11" i="9"/>
  <c r="AB10" i="7" s="1"/>
  <c r="Z11" i="9"/>
  <c r="AA11" i="9" s="1"/>
  <c r="V11" i="9"/>
  <c r="T11" i="9"/>
  <c r="U11" i="9" s="1"/>
  <c r="S11" i="9"/>
  <c r="R11" i="9"/>
  <c r="P11" i="9"/>
  <c r="Q11" i="9" s="1"/>
  <c r="O11" i="9"/>
  <c r="N11" i="9"/>
  <c r="L11" i="9"/>
  <c r="K11" i="9"/>
  <c r="K11" i="7" s="1"/>
  <c r="J11" i="9"/>
  <c r="J11" i="7" s="1"/>
  <c r="I11" i="9"/>
  <c r="H11" i="9"/>
  <c r="G11" i="9"/>
  <c r="G11" i="7" s="1"/>
  <c r="F11" i="9"/>
  <c r="F11" i="7" s="1"/>
  <c r="E11" i="9"/>
  <c r="D11" i="9"/>
  <c r="C11" i="9"/>
  <c r="AI11" i="3"/>
  <c r="AJ11" i="3" s="1"/>
  <c r="N11" i="3"/>
  <c r="AI11" i="4"/>
  <c r="AJ11" i="4" s="1"/>
  <c r="N11" i="4"/>
  <c r="AI11" i="5"/>
  <c r="AJ11" i="5" s="1"/>
  <c r="N11" i="5"/>
  <c r="AI11" i="11"/>
  <c r="N11" i="11"/>
  <c r="AI11" i="6"/>
  <c r="AJ11" i="6" s="1"/>
  <c r="N11" i="6"/>
  <c r="AJ11" i="1"/>
  <c r="AI11" i="1"/>
  <c r="N11" i="1"/>
  <c r="AJ11" i="2"/>
  <c r="AI11" i="2"/>
  <c r="N11" i="2"/>
  <c r="AF10" i="8"/>
  <c r="AD10" i="8"/>
  <c r="AB10" i="8"/>
  <c r="Z10" i="8"/>
  <c r="X10" i="8"/>
  <c r="X10" i="7" s="1"/>
  <c r="V10" i="8"/>
  <c r="T10" i="8"/>
  <c r="U10" i="8" s="1"/>
  <c r="S10" i="8"/>
  <c r="R10" i="8"/>
  <c r="P10" i="8"/>
  <c r="Q10" i="8" s="1"/>
  <c r="O10" i="8"/>
  <c r="N10" i="8"/>
  <c r="L10" i="8"/>
  <c r="K10" i="8"/>
  <c r="J10" i="8"/>
  <c r="I10" i="8"/>
  <c r="H10" i="8"/>
  <c r="G10" i="8"/>
  <c r="F10" i="8"/>
  <c r="E10" i="8"/>
  <c r="D10" i="8"/>
  <c r="C10" i="8"/>
  <c r="AF10" i="9"/>
  <c r="AF10" i="7" s="1"/>
  <c r="AD10" i="9"/>
  <c r="AE10" i="9" s="1"/>
  <c r="AB10" i="9"/>
  <c r="Z10" i="9"/>
  <c r="AA10" i="9" s="1"/>
  <c r="V10" i="9"/>
  <c r="V10" i="7" s="1"/>
  <c r="T10" i="9"/>
  <c r="U10" i="9" s="1"/>
  <c r="R10" i="9"/>
  <c r="S10" i="9" s="1"/>
  <c r="P10" i="9"/>
  <c r="Q10" i="9" s="1"/>
  <c r="N10" i="9"/>
  <c r="L10" i="9"/>
  <c r="L10" i="7" s="1"/>
  <c r="K10" i="9"/>
  <c r="K10" i="7" s="1"/>
  <c r="J10" i="9"/>
  <c r="J10" i="7" s="1"/>
  <c r="I10" i="9"/>
  <c r="I10" i="7" s="1"/>
  <c r="H10" i="9"/>
  <c r="H10" i="7" s="1"/>
  <c r="G10" i="9"/>
  <c r="G10" i="7" s="1"/>
  <c r="F10" i="9"/>
  <c r="F10" i="7" s="1"/>
  <c r="E10" i="9"/>
  <c r="E10" i="7" s="1"/>
  <c r="D10" i="9"/>
  <c r="D10" i="7" s="1"/>
  <c r="C10" i="9"/>
  <c r="AI10" i="3"/>
  <c r="AJ10" i="3" s="1"/>
  <c r="N10" i="3"/>
  <c r="AI10" i="4"/>
  <c r="AJ10" i="4" s="1"/>
  <c r="N10" i="4"/>
  <c r="AI10" i="5"/>
  <c r="AJ10" i="5" s="1"/>
  <c r="AI10" i="11"/>
  <c r="N10" i="11"/>
  <c r="AJ10" i="6"/>
  <c r="AI10" i="6"/>
  <c r="N10" i="6"/>
  <c r="AI10" i="1"/>
  <c r="AJ10" i="1" s="1"/>
  <c r="N10" i="1"/>
  <c r="AJ10" i="2"/>
  <c r="AI10" i="2"/>
  <c r="N10" i="2"/>
  <c r="AB9" i="7"/>
  <c r="AF9" i="8"/>
  <c r="AD9" i="8"/>
  <c r="AB9" i="8"/>
  <c r="Z9" i="8"/>
  <c r="X9" i="8"/>
  <c r="X9" i="7" s="1"/>
  <c r="V9" i="8"/>
  <c r="T9" i="8"/>
  <c r="R9" i="8"/>
  <c r="P9" i="8"/>
  <c r="Q9" i="8" s="1"/>
  <c r="N9" i="8"/>
  <c r="L9" i="8"/>
  <c r="K9" i="8"/>
  <c r="J9" i="8"/>
  <c r="I9" i="8"/>
  <c r="H9" i="8"/>
  <c r="G9" i="8"/>
  <c r="F9" i="8"/>
  <c r="E9" i="8"/>
  <c r="D9" i="8"/>
  <c r="C9" i="8"/>
  <c r="AF9" i="9"/>
  <c r="AF9" i="7" s="1"/>
  <c r="AD9" i="9"/>
  <c r="AE9" i="9" s="1"/>
  <c r="AB9" i="9"/>
  <c r="AA9" i="9"/>
  <c r="Z9" i="9"/>
  <c r="V9" i="9"/>
  <c r="T9" i="9"/>
  <c r="U9" i="9" s="1"/>
  <c r="R9" i="9"/>
  <c r="S9" i="9" s="1"/>
  <c r="P9" i="9"/>
  <c r="Q9" i="9" s="1"/>
  <c r="N9" i="9"/>
  <c r="L9" i="9"/>
  <c r="K9" i="9"/>
  <c r="K9" i="7" s="1"/>
  <c r="J9" i="9"/>
  <c r="I9" i="9"/>
  <c r="I9" i="7" s="1"/>
  <c r="H9" i="9"/>
  <c r="G9" i="9"/>
  <c r="G9" i="7" s="1"/>
  <c r="F9" i="9"/>
  <c r="E9" i="9"/>
  <c r="E9" i="7" s="1"/>
  <c r="D9" i="9"/>
  <c r="C9" i="9"/>
  <c r="M9" i="9" s="1"/>
  <c r="AI9" i="3"/>
  <c r="AJ9" i="3" s="1"/>
  <c r="N9" i="3"/>
  <c r="AI9" i="4"/>
  <c r="AJ9" i="4" s="1"/>
  <c r="N9" i="4"/>
  <c r="AI9" i="5"/>
  <c r="AJ9" i="5" s="1"/>
  <c r="AI9" i="11"/>
  <c r="N9" i="11"/>
  <c r="AI9" i="6"/>
  <c r="AJ9" i="6" s="1"/>
  <c r="N9" i="6"/>
  <c r="AJ9" i="1"/>
  <c r="AI9" i="1"/>
  <c r="N9" i="1"/>
  <c r="AJ9" i="2"/>
  <c r="AI9" i="2"/>
  <c r="N9" i="2"/>
  <c r="AF8" i="8"/>
  <c r="AD8" i="8"/>
  <c r="AB8" i="8"/>
  <c r="AB8" i="7" s="1"/>
  <c r="Z8" i="8"/>
  <c r="X8" i="8"/>
  <c r="X8" i="7" s="1"/>
  <c r="V8" i="8"/>
  <c r="U8" i="8"/>
  <c r="T8" i="8"/>
  <c r="R8" i="8"/>
  <c r="S8" i="8" s="1"/>
  <c r="P8" i="8"/>
  <c r="Q8" i="8" s="1"/>
  <c r="N8" i="8"/>
  <c r="L8" i="8"/>
  <c r="K8" i="8"/>
  <c r="J8" i="8"/>
  <c r="I8" i="8"/>
  <c r="H8" i="8"/>
  <c r="G8" i="8"/>
  <c r="F8" i="8"/>
  <c r="E8" i="8"/>
  <c r="D8" i="8"/>
  <c r="C8" i="8"/>
  <c r="M8" i="8" s="1"/>
  <c r="AF8" i="9"/>
  <c r="AD8" i="9"/>
  <c r="AE8" i="9" s="1"/>
  <c r="AB8" i="9"/>
  <c r="Z8" i="9"/>
  <c r="Z8" i="7" s="1"/>
  <c r="V8" i="9"/>
  <c r="T8" i="9"/>
  <c r="U8" i="9" s="1"/>
  <c r="R8" i="9"/>
  <c r="S8" i="9" s="1"/>
  <c r="P8" i="9"/>
  <c r="Q8" i="9" s="1"/>
  <c r="N8" i="9"/>
  <c r="L8" i="9"/>
  <c r="K8" i="9"/>
  <c r="J8" i="9"/>
  <c r="J8" i="7" s="1"/>
  <c r="I8" i="9"/>
  <c r="H8" i="9"/>
  <c r="G8" i="9"/>
  <c r="F8" i="9"/>
  <c r="F8" i="7" s="1"/>
  <c r="E8" i="9"/>
  <c r="D8" i="9"/>
  <c r="C8" i="9"/>
  <c r="AI8" i="3"/>
  <c r="AJ8" i="3" s="1"/>
  <c r="N8" i="3"/>
  <c r="AI8" i="4"/>
  <c r="AJ8" i="4" s="1"/>
  <c r="N8" i="4"/>
  <c r="AI8" i="5"/>
  <c r="AJ8" i="5" s="1"/>
  <c r="AI8" i="11"/>
  <c r="N8" i="11"/>
  <c r="AI8" i="6"/>
  <c r="AJ8" i="6" s="1"/>
  <c r="N8" i="6"/>
  <c r="AI8" i="1"/>
  <c r="AJ8" i="1" s="1"/>
  <c r="N8" i="1"/>
  <c r="AJ8" i="2"/>
  <c r="AI8" i="2"/>
  <c r="N8" i="2"/>
  <c r="N10" i="5"/>
  <c r="N9" i="5"/>
  <c r="N8" i="5"/>
  <c r="BT10" i="11"/>
  <c r="AY10" i="11"/>
  <c r="BT9" i="11"/>
  <c r="AY9" i="11"/>
  <c r="BT8" i="11"/>
  <c r="AY8" i="11"/>
  <c r="BT7" i="11"/>
  <c r="AY7" i="11"/>
  <c r="AI7" i="11"/>
  <c r="N7" i="11"/>
  <c r="N7" i="6"/>
  <c r="AI7" i="6"/>
  <c r="AJ7" i="6" s="1"/>
  <c r="H7" i="8"/>
  <c r="V7" i="8"/>
  <c r="X7" i="8"/>
  <c r="X7" i="7" s="1"/>
  <c r="H7" i="9"/>
  <c r="AI7" i="1"/>
  <c r="AJ7" i="1" s="1"/>
  <c r="AI7" i="2"/>
  <c r="AJ7" i="2" s="1"/>
  <c r="AD7" i="8"/>
  <c r="L7" i="9"/>
  <c r="K7" i="9"/>
  <c r="AF7" i="9"/>
  <c r="AF7" i="8"/>
  <c r="N7" i="3"/>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AB7" i="9"/>
  <c r="Z7" i="9"/>
  <c r="AA7" i="9" s="1"/>
  <c r="V7" i="9"/>
  <c r="N7" i="9"/>
  <c r="O7" i="9" s="1"/>
  <c r="J7" i="9"/>
  <c r="I7" i="9"/>
  <c r="G7" i="9"/>
  <c r="F7" i="9"/>
  <c r="F7" i="7" s="1"/>
  <c r="E7" i="9"/>
  <c r="D7" i="9"/>
  <c r="C7" i="9"/>
  <c r="Q7" i="9"/>
  <c r="D8" i="7" l="1"/>
  <c r="H8" i="7"/>
  <c r="L8" i="7"/>
  <c r="AH8" i="8"/>
  <c r="AH9" i="9"/>
  <c r="E11" i="7"/>
  <c r="I11" i="7"/>
  <c r="AH11" i="9"/>
  <c r="M11" i="8"/>
  <c r="AH12" i="8"/>
  <c r="M13" i="9"/>
  <c r="AA13" i="9"/>
  <c r="M13" i="8"/>
  <c r="AH14" i="9"/>
  <c r="AH14" i="8"/>
  <c r="V8" i="7"/>
  <c r="AH10" i="9"/>
  <c r="AH10" i="8"/>
  <c r="Z12" i="7"/>
  <c r="AA12" i="7" s="1"/>
  <c r="D7" i="7"/>
  <c r="I7" i="7"/>
  <c r="M10" i="9"/>
  <c r="M10" i="8"/>
  <c r="D11" i="7"/>
  <c r="H11" i="7"/>
  <c r="L11" i="7"/>
  <c r="V11" i="7"/>
  <c r="O11" i="8"/>
  <c r="AF13" i="7"/>
  <c r="AI30" i="7"/>
  <c r="AI34" i="7"/>
  <c r="AH8" i="9"/>
  <c r="O9" i="9"/>
  <c r="D9" i="7"/>
  <c r="F9" i="7"/>
  <c r="H9" i="7"/>
  <c r="J9" i="7"/>
  <c r="L9" i="7"/>
  <c r="C10" i="7"/>
  <c r="M10" i="7" s="1"/>
  <c r="N10" i="7"/>
  <c r="P10" i="7"/>
  <c r="AH10" i="7" s="1"/>
  <c r="R10" i="7"/>
  <c r="T10" i="7"/>
  <c r="Z10" i="7"/>
  <c r="AA10" i="7" s="1"/>
  <c r="AD10" i="7"/>
  <c r="AE10" i="7" s="1"/>
  <c r="M11" i="9"/>
  <c r="AE11" i="9"/>
  <c r="AE11" i="7" s="1"/>
  <c r="C11" i="7"/>
  <c r="N11" i="7"/>
  <c r="O11" i="7" s="1"/>
  <c r="P11" i="7"/>
  <c r="Q11" i="7" s="1"/>
  <c r="R11" i="7"/>
  <c r="S11" i="7" s="1"/>
  <c r="T11" i="7"/>
  <c r="U11" i="7" s="1"/>
  <c r="Z11" i="7"/>
  <c r="AD12" i="7"/>
  <c r="AE12" i="7" s="1"/>
  <c r="AA13" i="7"/>
  <c r="AD13" i="7"/>
  <c r="AE13" i="7" s="1"/>
  <c r="AA14" i="7"/>
  <c r="AD14" i="7"/>
  <c r="AE14" i="7" s="1"/>
  <c r="M8" i="9"/>
  <c r="N9" i="7"/>
  <c r="V9" i="7"/>
  <c r="AD9" i="7"/>
  <c r="AE9" i="7" s="1"/>
  <c r="C9" i="7"/>
  <c r="Q10" i="7"/>
  <c r="S10" i="7"/>
  <c r="U10" i="7"/>
  <c r="AA11" i="7"/>
  <c r="C12" i="7"/>
  <c r="R12" i="7"/>
  <c r="S12" i="7" s="1"/>
  <c r="T12" i="7"/>
  <c r="U12" i="7" s="1"/>
  <c r="C13" i="7"/>
  <c r="M13" i="7" s="1"/>
  <c r="P13" i="7"/>
  <c r="Q13" i="7" s="1"/>
  <c r="R13" i="7"/>
  <c r="S13" i="7" s="1"/>
  <c r="T13" i="7"/>
  <c r="U13" i="7" s="1"/>
  <c r="P14" i="7"/>
  <c r="Q14" i="7" s="1"/>
  <c r="R14" i="7"/>
  <c r="S14" i="7" s="1"/>
  <c r="T14" i="7"/>
  <c r="U14" i="7" s="1"/>
  <c r="N14" i="7"/>
  <c r="AH12" i="9"/>
  <c r="P12" i="7"/>
  <c r="Q12" i="7" s="1"/>
  <c r="N13" i="7"/>
  <c r="AH13" i="7" s="1"/>
  <c r="O13" i="8"/>
  <c r="AI13" i="8" s="1"/>
  <c r="M14" i="9"/>
  <c r="C14" i="7"/>
  <c r="M14" i="7" s="1"/>
  <c r="AI14" i="8"/>
  <c r="O14" i="9"/>
  <c r="O14" i="7" s="1"/>
  <c r="N12" i="7"/>
  <c r="AI13" i="9"/>
  <c r="O13" i="9"/>
  <c r="M12" i="7"/>
  <c r="AI12" i="8"/>
  <c r="O12" i="9"/>
  <c r="AI12" i="9" s="1"/>
  <c r="O9" i="8"/>
  <c r="AI11" i="8"/>
  <c r="AI11" i="9"/>
  <c r="AI10" i="8"/>
  <c r="O10" i="9"/>
  <c r="AI10" i="9" s="1"/>
  <c r="P9" i="7"/>
  <c r="M9" i="7"/>
  <c r="R9" i="7"/>
  <c r="T9" i="7"/>
  <c r="U9" i="7" s="1"/>
  <c r="Z9" i="7"/>
  <c r="AA9" i="7" s="1"/>
  <c r="E8" i="7"/>
  <c r="G8" i="7"/>
  <c r="I8" i="7"/>
  <c r="K8" i="7"/>
  <c r="AF8" i="7"/>
  <c r="O8" i="8"/>
  <c r="M9" i="8"/>
  <c r="AH9" i="8"/>
  <c r="S9" i="8"/>
  <c r="U9" i="8"/>
  <c r="O9" i="7"/>
  <c r="Q9" i="7"/>
  <c r="AI9" i="9"/>
  <c r="AA8" i="9"/>
  <c r="C8" i="7"/>
  <c r="N8" i="7"/>
  <c r="P8" i="7"/>
  <c r="Q8" i="7" s="1"/>
  <c r="AA8" i="7"/>
  <c r="AD8" i="7"/>
  <c r="AE8" i="7" s="1"/>
  <c r="R8" i="7"/>
  <c r="S8" i="7" s="1"/>
  <c r="T8" i="7"/>
  <c r="U8" i="7" s="1"/>
  <c r="AI8" i="8"/>
  <c r="O8" i="9"/>
  <c r="O8" i="7" s="1"/>
  <c r="J7" i="7"/>
  <c r="G7" i="7"/>
  <c r="V7" i="7"/>
  <c r="T7" i="7"/>
  <c r="H7" i="7"/>
  <c r="AF7" i="7"/>
  <c r="AB7" i="7"/>
  <c r="AH7" i="8"/>
  <c r="AI7" i="8" s="1"/>
  <c r="L7" i="7"/>
  <c r="K7" i="7"/>
  <c r="AD7" i="7"/>
  <c r="AE7" i="7" s="1"/>
  <c r="Z7" i="7"/>
  <c r="AA7" i="7" s="1"/>
  <c r="E7" i="7"/>
  <c r="C7" i="7"/>
  <c r="M7" i="8"/>
  <c r="N7" i="7"/>
  <c r="U7" i="9"/>
  <c r="R7" i="7"/>
  <c r="S7" i="7" s="1"/>
  <c r="AH7" i="9"/>
  <c r="P7" i="7"/>
  <c r="Q7" i="7" s="1"/>
  <c r="M7" i="9"/>
  <c r="AH12" i="7" l="1"/>
  <c r="O13" i="7"/>
  <c r="M11" i="7"/>
  <c r="M8" i="7"/>
  <c r="AH14" i="7"/>
  <c r="O10" i="7"/>
  <c r="AI10" i="7" s="1"/>
  <c r="AH11" i="7"/>
  <c r="AI11" i="7" s="1"/>
  <c r="AI13" i="7"/>
  <c r="AI14" i="7"/>
  <c r="AI14" i="9"/>
  <c r="O12" i="7"/>
  <c r="AI9" i="8"/>
  <c r="AH9" i="7"/>
  <c r="S9" i="7"/>
  <c r="AI8" i="9"/>
  <c r="AH8" i="7"/>
  <c r="AI8" i="7" s="1"/>
  <c r="U7" i="7"/>
  <c r="O7" i="7"/>
  <c r="AH7" i="7"/>
  <c r="M7" i="7"/>
  <c r="AI7" i="9"/>
  <c r="AI12" i="7" l="1"/>
  <c r="AI9" i="7"/>
  <c r="AI7" i="7"/>
</calcChain>
</file>

<file path=xl/sharedStrings.xml><?xml version="1.0" encoding="utf-8"?>
<sst xmlns="http://schemas.openxmlformats.org/spreadsheetml/2006/main" count="1312" uniqueCount="100">
  <si>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</si>
  <si>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</si>
  <si>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</si>
  <si>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</si>
  <si>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</si>
  <si>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</si>
  <si>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</si>
  <si>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</si>
  <si>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</si>
  <si>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</si>
  <si>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</si>
  <si>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</si>
  <si>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</si>
  <si>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</si>
  <si>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</si>
  <si>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</si>
  <si>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</si>
  <si>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</si>
  <si>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</si>
  <si>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</si>
  <si>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</si>
  <si>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</si>
  <si>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</si>
  <si>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</si>
  <si>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</si>
  <si>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</si>
  <si>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</si>
  <si>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</si>
  <si>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</si>
  <si>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</si>
  <si>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</si>
  <si>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</si>
  <si>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</si>
  <si>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</si>
  <si>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</si>
  <si>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</si>
  <si>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</si>
  <si>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</si>
  <si>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</si>
  <si>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Avg Price 2019</t>
  </si>
  <si>
    <t>Total Sold Kgs 2019</t>
  </si>
  <si>
    <t>Total Offer Kgs 2019</t>
  </si>
  <si>
    <t>ALL India Auctions During 2019</t>
  </si>
  <si>
    <t>South India Auctions During 2019</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</si>
  <si>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</si>
  <si>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</si>
  <si>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</si>
  <si>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</si>
  <si>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</si>
  <si>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</si>
  <si>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</si>
  <si>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</si>
  <si>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*Green &amp; Kangra category data included into Orthodox, Kangra category used by Cochin for TGLIA Specialty auction</t>
  </si>
  <si>
    <t>51/50</t>
  </si>
  <si>
    <t>51/52</t>
  </si>
  <si>
    <t>Siliguri Auctions During 2020</t>
  </si>
  <si>
    <t>Total Offer Kgs 2020</t>
  </si>
  <si>
    <t>Total Sold Kgs 2020</t>
  </si>
  <si>
    <t>Avg Price 2020</t>
  </si>
  <si>
    <t>Kolkata Auctions During 2020</t>
  </si>
  <si>
    <t>Guwahati Auctions During 2020</t>
  </si>
  <si>
    <t>Jalpiguri Auctions During 2020</t>
  </si>
  <si>
    <t>Coonoor Auctions During 2020</t>
  </si>
  <si>
    <t>Coimbatore Auctions During 2020</t>
  </si>
  <si>
    <t>Cochin Auctions During 2020</t>
  </si>
  <si>
    <t>North India Auctions During 2020</t>
  </si>
  <si>
    <t>ALL India Auctions During 2020</t>
  </si>
  <si>
    <t>South India Auctions During 2020</t>
  </si>
  <si>
    <t>14,16</t>
  </si>
  <si>
    <t>16,18</t>
  </si>
  <si>
    <t>14,16,18</t>
  </si>
  <si>
    <t>17,19</t>
  </si>
  <si>
    <t>15,17,19</t>
  </si>
  <si>
    <t>14,19,20</t>
  </si>
  <si>
    <t>18,20</t>
  </si>
  <si>
    <t>14,18,19,20</t>
  </si>
  <si>
    <t>20,21</t>
  </si>
  <si>
    <t>19,21</t>
  </si>
  <si>
    <t>19,20,21</t>
  </si>
  <si>
    <t>20,21,22</t>
  </si>
  <si>
    <t>22,23</t>
  </si>
  <si>
    <t>23,24</t>
  </si>
  <si>
    <t>24,25</t>
  </si>
  <si>
    <t>25,53</t>
  </si>
  <si>
    <t>26,53</t>
  </si>
  <si>
    <t>25,26,53</t>
  </si>
  <si>
    <t>26,27</t>
  </si>
  <si>
    <t>27,28</t>
  </si>
  <si>
    <t>28,29</t>
  </si>
  <si>
    <t>29,30</t>
  </si>
  <si>
    <t>29,30,31</t>
  </si>
  <si>
    <t>31,32</t>
  </si>
  <si>
    <t>32,33</t>
  </si>
  <si>
    <t>33,34</t>
  </si>
  <si>
    <t>34,35</t>
  </si>
  <si>
    <r>
      <t xml:space="preserve">Quantity sold and average prices of tea at Indian Auction - For  </t>
    </r>
    <r>
      <rPr>
        <b/>
        <sz val="11"/>
        <color rgb="FFFF0000"/>
        <rFont val="Calibri"/>
        <family val="2"/>
        <scheme val="minor"/>
      </rPr>
      <t>Aug 2020 (02 Aug - 29 Aug 2020)</t>
    </r>
  </si>
  <si>
    <r>
      <t xml:space="preserve">Quantity sold and average prices of tea at Indian Auction - From  </t>
    </r>
    <r>
      <rPr>
        <b/>
        <sz val="11"/>
        <color rgb="FFFF0000"/>
        <rFont val="Calibri"/>
        <family val="2"/>
        <scheme val="minor"/>
      </rPr>
      <t>Jan 2020-Dec 2020 (01 Jan 2020 - 29 Aug  2020)</t>
    </r>
  </si>
  <si>
    <r>
      <t xml:space="preserve">Quantity sold and average prices of tea at Indian Auction - From </t>
    </r>
    <r>
      <rPr>
        <b/>
        <sz val="11"/>
        <color rgb="FFFF0000"/>
        <rFont val="Calibri"/>
        <family val="2"/>
        <scheme val="minor"/>
      </rPr>
      <t>1 April 2020  to March 2021 (upto 29  Aug  2020)</t>
    </r>
  </si>
  <si>
    <t>35,36</t>
  </si>
  <si>
    <t>36,37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</si>
</sst>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8">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0" xfId="0" applyFont="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2" fontId="0" fillId="3" borderId="5" xfId="0" applyNumberFormat="1" applyFill="1" applyBorder="1"/>
    <xf numFmtId="2" fontId="0" fillId="0" borderId="3" xfId="0" applyNumberFormat="1" applyBorder="1"/>
    <xf numFmtId="0" fontId="27" fillId="0" borderId="0" xfId="16"/>
    <xf numFmtId="0" fontId="27" fillId="0" borderId="0" xfId="21"/>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2" fontId="0" fillId="4" borderId="6" xfId="0" applyNumberFormat="1" applyFill="1" applyBorder="1"/>
    <xf numFmtId="0" fontId="0" fillId="5" borderId="5" xfId="0" applyFill="1" applyBorder="1"/>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0" fontId="0" fillId="0" borderId="0" xfId="0" applyFont="1"/>
    <xf numFmtId="15" fontId="0" fillId="0" borderId="0" xfId="0" applyNumberFormat="1" applyBorder="1"/>
    <xf numFmtId="2" fontId="0" fillId="0" borderId="1" xfId="0" applyNumberFormat="1" applyBorder="1"/>
    <xf numFmtId="2" fontId="22" fillId="0" borderId="1" xfId="0" applyNumberFormat="1" applyFont="1" applyBorder="1" applyAlignment="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8" fillId="0" borderId="1" xfId="0" applyFont="1" applyBorder="1" applyAlignment="1">
      <alignment horizontal="center" vertical="center" wrapText="1"/>
    </xf>
    <xf numFmtId="0" fontId="0" fillId="12" borderId="1" xfId="0"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0" borderId="1" xfId="0" applyFont="1" applyBorder="1" applyAlignment="1">
      <alignment horizontal="center" vertical="center" wrapText="1"/>
    </xf>
    <xf numFmtId="2" fontId="22" fillId="5" borderId="4" xfId="0" applyNumberFormat="1" applyFont="1" applyFill="1" applyBorder="1" applyAlignment="1">
      <alignment horizontal="center" vertical="center" wrapText="1"/>
    </xf>
    <xf numFmtId="2" fontId="0" fillId="0" borderId="1" xfId="0" applyNumberFormat="1" applyBorder="1"/>
    <xf numFmtId="0" fontId="22" fillId="0" borderId="1" xfId="0"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2" fontId="21" fillId="0" borderId="1" xfId="0" applyNumberFormat="1" applyFont="1" applyBorder="1"/>
    <xf numFmtId="2" fontId="21" fillId="0" borderId="5" xfId="0" applyNumberFormat="1" applyFont="1" applyBorder="1"/>
    <xf numFmtId="2" fontId="21" fillId="4" borderId="5" xfId="0" applyNumberFormat="1" applyFont="1" applyFill="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2" fontId="22" fillId="0" borderId="7" xfId="0" applyNumberFormat="1" applyFont="1" applyBorder="1" applyAlignment="1">
      <alignment horizontal="center" vertic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0" fontId="22" fillId="0" borderId="1" xfId="0"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1" xfId="0" applyNumberFormat="1" applyFont="1" applyBorder="1" applyAlignment="1">
      <alignment horizontal="center" vertical="center" wrapText="1"/>
    </xf>
    <xf numFmtId="0" fontId="22" fillId="0" borderId="21" xfId="0" applyFont="1" applyBorder="1" applyAlignment="1">
      <alignment horizontal="center"/>
    </xf>
    <xf numFmtId="2" fontId="0" fillId="0" borderId="1" xfId="0" applyNumberFormat="1" applyBorder="1"/>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xf numFmtId="0" fontId="0" fillId="0" borderId="0" xfId="0" applyNumberFormat="1" applyAlignment="1">
      <alignment horizontal="justify" vertical="top" wrapText="1"/>
    </xf>
    <xf numFmtId="0" fontId="0" fillId="0" borderId="0" xfId="0" applyNumberFormat="1" applyFont="1" applyAlignment="1">
      <alignment horizontal="justify" vertical="top" wrapText="1"/>
    </xf>
  </cellXfs>
  <cellStyles count="16862">
    <cellStyle name="Normal" xfId="0" builtinId="0"/>
    <cellStyle name="Normal 10" xfId="1"/>
    <cellStyle name="Normal 10 10" xfId="251"/>
    <cellStyle name="Normal 10 10 2" xfId="2632"/>
    <cellStyle name="Normal 10 10 3" xfId="5018"/>
    <cellStyle name="Normal 10 10 4" xfId="8884"/>
    <cellStyle name="Normal 10 10 5" xfId="9842"/>
    <cellStyle name="Normal 10 10 6" xfId="13658"/>
    <cellStyle name="Normal 10 10 7" xfId="16045"/>
    <cellStyle name="Normal 10 11" xfId="328"/>
    <cellStyle name="Normal 10 11 2" xfId="2709"/>
    <cellStyle name="Normal 10 11 3" xfId="5095"/>
    <cellStyle name="Normal 10 11 4" xfId="8773"/>
    <cellStyle name="Normal 10 11 5" xfId="10459"/>
    <cellStyle name="Normal 10 11 6" xfId="13547"/>
    <cellStyle name="Normal 10 11 7" xfId="15934"/>
    <cellStyle name="Normal 10 12" xfId="405"/>
    <cellStyle name="Normal 10 12 2" xfId="2786"/>
    <cellStyle name="Normal 10 12 3" xfId="5172"/>
    <cellStyle name="Normal 10 12 4" xfId="7573"/>
    <cellStyle name="Normal 10 12 5" xfId="11564"/>
    <cellStyle name="Normal 10 12 6" xfId="12346"/>
    <cellStyle name="Normal 10 12 7" xfId="14733"/>
    <cellStyle name="Normal 10 13" xfId="482"/>
    <cellStyle name="Normal 10 13 2" xfId="2863"/>
    <cellStyle name="Normal 10 13 3" xfId="5249"/>
    <cellStyle name="Normal 10 13 4" xfId="9336"/>
    <cellStyle name="Normal 10 13 5" xfId="11028"/>
    <cellStyle name="Normal 10 13 6" xfId="14110"/>
    <cellStyle name="Normal 10 13 7" xfId="16494"/>
    <cellStyle name="Normal 10 14" xfId="559"/>
    <cellStyle name="Normal 10 14 2" xfId="2940"/>
    <cellStyle name="Normal 10 14 3" xfId="5326"/>
    <cellStyle name="Normal 10 14 4" xfId="9029"/>
    <cellStyle name="Normal 10 14 5" xfId="9990"/>
    <cellStyle name="Normal 10 14 6" xfId="13803"/>
    <cellStyle name="Normal 10 14 7" xfId="16188"/>
    <cellStyle name="Normal 10 15" xfId="636"/>
    <cellStyle name="Normal 10 15 2" xfId="3017"/>
    <cellStyle name="Normal 10 15 3" xfId="5403"/>
    <cellStyle name="Normal 10 15 4" xfId="8911"/>
    <cellStyle name="Normal 10 15 5" xfId="10597"/>
    <cellStyle name="Normal 10 15 6" xfId="13685"/>
    <cellStyle name="Normal 10 15 7" xfId="16072"/>
    <cellStyle name="Normal 10 16" xfId="713"/>
    <cellStyle name="Normal 10 16 2" xfId="3094"/>
    <cellStyle name="Normal 10 16 3" xfId="5480"/>
    <cellStyle name="Normal 10 16 4" xfId="7723"/>
    <cellStyle name="Normal 10 16 5" xfId="9648"/>
    <cellStyle name="Normal 10 16 6" xfId="12496"/>
    <cellStyle name="Normal 10 16 7" xfId="14883"/>
    <cellStyle name="Normal 10 17" xfId="790"/>
    <cellStyle name="Normal 10 17 2" xfId="3171"/>
    <cellStyle name="Normal 10 17 3" xfId="5557"/>
    <cellStyle name="Normal 10 17 4" xfId="9480"/>
    <cellStyle name="Normal 10 17 5" xfId="11178"/>
    <cellStyle name="Normal 10 17 6" xfId="14254"/>
    <cellStyle name="Normal 10 17 7" xfId="16637"/>
    <cellStyle name="Normal 10 18" xfId="867"/>
    <cellStyle name="Normal 10 18 2" xfId="3248"/>
    <cellStyle name="Normal 10 18 3" xfId="5634"/>
    <cellStyle name="Normal 10 18 4" xfId="9179"/>
    <cellStyle name="Normal 10 18 5" xfId="10138"/>
    <cellStyle name="Normal 10 18 6" xfId="13953"/>
    <cellStyle name="Normal 10 18 7" xfId="16337"/>
    <cellStyle name="Normal 10 19" xfId="944"/>
    <cellStyle name="Normal 10 19 2" xfId="3325"/>
    <cellStyle name="Normal 10 19 3" xfId="5711"/>
    <cellStyle name="Normal 10 19 4" xfId="9056"/>
    <cellStyle name="Normal 10 19 5" xfId="10746"/>
    <cellStyle name="Normal 10 19 6" xfId="13830"/>
    <cellStyle name="Normal 10 19 7" xfId="16215"/>
    <cellStyle name="Normal 10 2" xfId="2"/>
    <cellStyle name="Normal 10 2 10" xfId="558"/>
    <cellStyle name="Normal 10 2 10 2" xfId="2939"/>
    <cellStyle name="Normal 10 2 10 3" xfId="5325"/>
    <cellStyle name="Normal 10 2 10 4" xfId="9107"/>
    <cellStyle name="Normal 10 2 10 5" xfId="10066"/>
    <cellStyle name="Normal 10 2 10 6" xfId="13881"/>
    <cellStyle name="Normal 10 2 10 7" xfId="16265"/>
    <cellStyle name="Normal 10 2 11" xfId="635"/>
    <cellStyle name="Normal 10 2 11 2" xfId="3016"/>
    <cellStyle name="Normal 10 2 11 3" xfId="5402"/>
    <cellStyle name="Normal 10 2 11 4" xfId="8983"/>
    <cellStyle name="Normal 10 2 11 5" xfId="10674"/>
    <cellStyle name="Normal 10 2 11 6" xfId="13757"/>
    <cellStyle name="Normal 10 2 11 7" xfId="16143"/>
    <cellStyle name="Normal 10 2 12" xfId="712"/>
    <cellStyle name="Normal 10 2 12 2" xfId="3093"/>
    <cellStyle name="Normal 10 2 12 3" xfId="5479"/>
    <cellStyle name="Normal 10 2 12 4" xfId="7801"/>
    <cellStyle name="Normal 10 2 12 5" xfId="11712"/>
    <cellStyle name="Normal 10 2 12 6" xfId="12574"/>
    <cellStyle name="Normal 10 2 12 7" xfId="14961"/>
    <cellStyle name="Normal 10 2 13" xfId="789"/>
    <cellStyle name="Normal 10 2 13 2" xfId="3170"/>
    <cellStyle name="Normal 10 2 13 3" xfId="5556"/>
    <cellStyle name="Normal 10 2 13 4" xfId="7181"/>
    <cellStyle name="Normal 10 2 13 5" xfId="11255"/>
    <cellStyle name="Normal 10 2 13 6" xfId="11954"/>
    <cellStyle name="Normal 10 2 13 7" xfId="14341"/>
    <cellStyle name="Normal 10 2 14" xfId="866"/>
    <cellStyle name="Normal 10 2 14 2" xfId="3247"/>
    <cellStyle name="Normal 10 2 14 3" xfId="5633"/>
    <cellStyle name="Normal 10 2 14 4" xfId="9251"/>
    <cellStyle name="Normal 10 2 14 5" xfId="10214"/>
    <cellStyle name="Normal 10 2 14 6" xfId="14025"/>
    <cellStyle name="Normal 10 2 14 7" xfId="16409"/>
    <cellStyle name="Normal 10 2 15" xfId="943"/>
    <cellStyle name="Normal 10 2 15 2" xfId="3324"/>
    <cellStyle name="Normal 10 2 15 3" xfId="5710"/>
    <cellStyle name="Normal 10 2 15 4" xfId="9134"/>
    <cellStyle name="Normal 10 2 15 5" xfId="10823"/>
    <cellStyle name="Normal 10 2 15 6" xfId="13908"/>
    <cellStyle name="Normal 10 2 15 7" xfId="16292"/>
    <cellStyle name="Normal 10 2 16" xfId="1020"/>
    <cellStyle name="Normal 10 2 16 2" xfId="3401"/>
    <cellStyle name="Normal 10 2 16 3" xfId="5787"/>
    <cellStyle name="Normal 10 2 16 4" xfId="7949"/>
    <cellStyle name="Normal 10 2 16 5" xfId="11854"/>
    <cellStyle name="Normal 10 2 16 6" xfId="12723"/>
    <cellStyle name="Normal 10 2 16 7" xfId="15110"/>
    <cellStyle name="Normal 10 2 17" xfId="1097"/>
    <cellStyle name="Normal 10 2 17 2" xfId="3478"/>
    <cellStyle name="Normal 10 2 17 3" xfId="5864"/>
    <cellStyle name="Normal 10 2 17 4" xfId="7410"/>
    <cellStyle name="Normal 10 2 17 5" xfId="11400"/>
    <cellStyle name="Normal 10 2 17 6" xfId="12183"/>
    <cellStyle name="Normal 10 2 17 7" xfId="14570"/>
    <cellStyle name="Normal 10 2 18" xfId="1174"/>
    <cellStyle name="Normal 10 2 18 2" xfId="3555"/>
    <cellStyle name="Normal 10 2 18 3" xfId="5941"/>
    <cellStyle name="Normal 10 2 18 4" xfId="9326"/>
    <cellStyle name="Normal 10 2 18 5" xfId="11018"/>
    <cellStyle name="Normal 10 2 18 6" xfId="14100"/>
    <cellStyle name="Normal 10 2 18 7" xfId="16484"/>
    <cellStyle name="Normal 10 2 19" xfId="1251"/>
    <cellStyle name="Normal 10 2 19 2" xfId="3632"/>
    <cellStyle name="Normal 10 2 19 3" xfId="6018"/>
    <cellStyle name="Normal 10 2 19 4" xfId="9277"/>
    <cellStyle name="Normal 10 2 19 5" xfId="10972"/>
    <cellStyle name="Normal 10 2 19 6" xfId="14051"/>
    <cellStyle name="Normal 10 2 19 7" xfId="16435"/>
    <cellStyle name="Normal 10 2 2" xfId="44"/>
    <cellStyle name="Normal 10 2 2 10" xfId="743"/>
    <cellStyle name="Normal 10 2 2 10 2" xfId="3124"/>
    <cellStyle name="Normal 10 2 2 10 3" xfId="5510"/>
    <cellStyle name="Normal 10 2 2 10 4" xfId="7376"/>
    <cellStyle name="Normal 10 2 2 10 5" xfId="11062"/>
    <cellStyle name="Normal 10 2 2 10 6" xfId="12149"/>
    <cellStyle name="Normal 10 2 2 10 7" xfId="14536"/>
    <cellStyle name="Normal 10 2 2 11" xfId="820"/>
    <cellStyle name="Normal 10 2 2 11 2" xfId="3201"/>
    <cellStyle name="Normal 10 2 2 11 3" xfId="5587"/>
    <cellStyle name="Normal 10 2 2 11 4" xfId="8913"/>
    <cellStyle name="Normal 10 2 2 11 5" xfId="10599"/>
    <cellStyle name="Normal 10 2 2 11 6" xfId="13687"/>
    <cellStyle name="Normal 10 2 2 11 7" xfId="16074"/>
    <cellStyle name="Normal 10 2 2 12" xfId="897"/>
    <cellStyle name="Normal 10 2 2 12 2" xfId="3278"/>
    <cellStyle name="Normal 10 2 2 12 3" xfId="5664"/>
    <cellStyle name="Normal 10 2 2 12 4" xfId="8604"/>
    <cellStyle name="Normal 10 2 2 12 5" xfId="10869"/>
    <cellStyle name="Normal 10 2 2 12 6" xfId="13378"/>
    <cellStyle name="Normal 10 2 2 12 7" xfId="15765"/>
    <cellStyle name="Normal 10 2 2 13" xfId="974"/>
    <cellStyle name="Normal 10 2 2 13 2" xfId="3355"/>
    <cellStyle name="Normal 10 2 2 13 3" xfId="5741"/>
    <cellStyle name="Normal 10 2 2 13 4" xfId="9101"/>
    <cellStyle name="Normal 10 2 2 13 5" xfId="10060"/>
    <cellStyle name="Normal 10 2 2 13 6" xfId="13875"/>
    <cellStyle name="Normal 10 2 2 13 7" xfId="16259"/>
    <cellStyle name="Normal 10 2 2 14" xfId="1051"/>
    <cellStyle name="Normal 10 2 2 14 2" xfId="3432"/>
    <cellStyle name="Normal 10 2 2 14 3" xfId="5818"/>
    <cellStyle name="Normal 10 2 2 14 4" xfId="9513"/>
    <cellStyle name="Normal 10 2 2 14 5" xfId="11211"/>
    <cellStyle name="Normal 10 2 2 14 6" xfId="14287"/>
    <cellStyle name="Normal 10 2 2 14 7" xfId="16670"/>
    <cellStyle name="Normal 10 2 2 15" xfId="1128"/>
    <cellStyle name="Normal 10 2 2 15 2" xfId="3509"/>
    <cellStyle name="Normal 10 2 2 15 3" xfId="5895"/>
    <cellStyle name="Normal 10 2 2 15 4" xfId="9058"/>
    <cellStyle name="Normal 10 2 2 15 5" xfId="10748"/>
    <cellStyle name="Normal 10 2 2 15 6" xfId="13832"/>
    <cellStyle name="Normal 10 2 2 15 7" xfId="16217"/>
    <cellStyle name="Normal 10 2 2 16" xfId="1205"/>
    <cellStyle name="Normal 10 2 2 16 2" xfId="3586"/>
    <cellStyle name="Normal 10 2 2 16 3" xfId="5972"/>
    <cellStyle name="Normal 10 2 2 16 4" xfId="8676"/>
    <cellStyle name="Normal 10 2 2 16 5" xfId="10362"/>
    <cellStyle name="Normal 10 2 2 16 6" xfId="13450"/>
    <cellStyle name="Normal 10 2 2 16 7" xfId="15837"/>
    <cellStyle name="Normal 10 2 2 17" xfId="1282"/>
    <cellStyle name="Normal 10 2 2 17 2" xfId="3663"/>
    <cellStyle name="Normal 10 2 2 17 3" xfId="6049"/>
    <cellStyle name="Normal 10 2 2 17 4" xfId="9244"/>
    <cellStyle name="Normal 10 2 2 17 5" xfId="10207"/>
    <cellStyle name="Normal 10 2 2 17 6" xfId="14018"/>
    <cellStyle name="Normal 10 2 2 17 7" xfId="16402"/>
    <cellStyle name="Normal 10 2 2 18" xfId="1359"/>
    <cellStyle name="Normal 10 2 2 18 2" xfId="3740"/>
    <cellStyle name="Normal 10 2 2 18 3" xfId="6126"/>
    <cellStyle name="Normal 10 2 2 18 4" xfId="7442"/>
    <cellStyle name="Normal 10 2 2 18 5" xfId="11355"/>
    <cellStyle name="Normal 10 2 2 18 6" xfId="12215"/>
    <cellStyle name="Normal 10 2 2 18 7" xfId="14602"/>
    <cellStyle name="Normal 10 2 2 19" xfId="1436"/>
    <cellStyle name="Normal 10 2 2 19 2" xfId="3817"/>
    <cellStyle name="Normal 10 2 2 19 3" xfId="6203"/>
    <cellStyle name="Normal 10 2 2 19 4" xfId="9207"/>
    <cellStyle name="Normal 10 2 2 19 5" xfId="10897"/>
    <cellStyle name="Normal 10 2 2 19 6" xfId="13981"/>
    <cellStyle name="Normal 10 2 2 19 7" xfId="16365"/>
    <cellStyle name="Normal 10 2 2 2" xfId="126"/>
    <cellStyle name="Normal 10 2 2 2 2" xfId="2507"/>
    <cellStyle name="Normal 10 2 2 2 3" xfId="4893"/>
    <cellStyle name="Normal 10 2 2 2 4" xfId="9227"/>
    <cellStyle name="Normal 10 2 2 2 5" xfId="10917"/>
    <cellStyle name="Normal 10 2 2 2 6" xfId="14001"/>
    <cellStyle name="Normal 10 2 2 2 7" xfId="16385"/>
    <cellStyle name="Normal 10 2 2 20" xfId="1513"/>
    <cellStyle name="Normal 10 2 2 20 2" xfId="3894"/>
    <cellStyle name="Normal 10 2 2 20 3" xfId="6280"/>
    <cellStyle name="Normal 10 2 2 20 4" xfId="8825"/>
    <cellStyle name="Normal 10 2 2 20 5" xfId="10511"/>
    <cellStyle name="Normal 10 2 2 20 6" xfId="13599"/>
    <cellStyle name="Normal 10 2 2 20 7" xfId="15986"/>
    <cellStyle name="Normal 10 2 2 21" xfId="1590"/>
    <cellStyle name="Normal 10 2 2 21 2" xfId="3971"/>
    <cellStyle name="Normal 10 2 2 21 3" xfId="6357"/>
    <cellStyle name="Normal 10 2 2 21 4" xfId="4782"/>
    <cellStyle name="Normal 10 2 2 21 5" xfId="10729"/>
    <cellStyle name="Normal 10 2 2 21 6" xfId="10683"/>
    <cellStyle name="Normal 10 2 2 21 7" xfId="13766"/>
    <cellStyle name="Normal 10 2 2 22" xfId="1667"/>
    <cellStyle name="Normal 10 2 2 22 2" xfId="4048"/>
    <cellStyle name="Normal 10 2 2 22 3" xfId="6434"/>
    <cellStyle name="Normal 10 2 2 22 4" xfId="8935"/>
    <cellStyle name="Normal 10 2 2 22 5" xfId="9898"/>
    <cellStyle name="Normal 10 2 2 22 6" xfId="13709"/>
    <cellStyle name="Normal 10 2 2 22 7" xfId="16095"/>
    <cellStyle name="Normal 10 2 2 23" xfId="1744"/>
    <cellStyle name="Normal 10 2 2 23 2" xfId="4125"/>
    <cellStyle name="Normal 10 2 2 23 3" xfId="6511"/>
    <cellStyle name="Normal 10 2 2 23 4" xfId="7361"/>
    <cellStyle name="Normal 10 2 2 23 5" xfId="11047"/>
    <cellStyle name="Normal 10 2 2 23 6" xfId="12134"/>
    <cellStyle name="Normal 10 2 2 23 7" xfId="14521"/>
    <cellStyle name="Normal 10 2 2 24" xfId="1816"/>
    <cellStyle name="Normal 10 2 2 24 2" xfId="4197"/>
    <cellStyle name="Normal 10 2 2 24 3" xfId="6583"/>
    <cellStyle name="Normal 10 2 2 24 4" xfId="9274"/>
    <cellStyle name="Normal 10 2 2 24 5" xfId="10969"/>
    <cellStyle name="Normal 10 2 2 24 6" xfId="14048"/>
    <cellStyle name="Normal 10 2 2 24 7" xfId="16432"/>
    <cellStyle name="Normal 10 2 2 25" xfId="1894"/>
    <cellStyle name="Normal 10 2 2 25 2" xfId="4275"/>
    <cellStyle name="Normal 10 2 2 25 3" xfId="6661"/>
    <cellStyle name="Normal 10 2 2 25 4" xfId="8820"/>
    <cellStyle name="Normal 10 2 2 25 5" xfId="10506"/>
    <cellStyle name="Normal 10 2 2 25 6" xfId="13594"/>
    <cellStyle name="Normal 10 2 2 25 7" xfId="15981"/>
    <cellStyle name="Normal 10 2 2 26" xfId="1972"/>
    <cellStyle name="Normal 10 2 2 26 2" xfId="4353"/>
    <cellStyle name="Normal 10 2 2 26 3" xfId="6739"/>
    <cellStyle name="Normal 10 2 2 26 4" xfId="7698"/>
    <cellStyle name="Normal 10 2 2 26 5" xfId="11612"/>
    <cellStyle name="Normal 10 2 2 26 6" xfId="12471"/>
    <cellStyle name="Normal 10 2 2 26 7" xfId="14858"/>
    <cellStyle name="Normal 10 2 2 27" xfId="2048"/>
    <cellStyle name="Normal 10 2 2 27 2" xfId="4429"/>
    <cellStyle name="Normal 10 2 2 27 3" xfId="6815"/>
    <cellStyle name="Normal 10 2 2 27 4" xfId="9529"/>
    <cellStyle name="Normal 10 2 2 27 5" xfId="11227"/>
    <cellStyle name="Normal 10 2 2 27 6" xfId="14303"/>
    <cellStyle name="Normal 10 2 2 27 7" xfId="16685"/>
    <cellStyle name="Normal 10 2 2 28" xfId="2120"/>
    <cellStyle name="Normal 10 2 2 28 2" xfId="4501"/>
    <cellStyle name="Normal 10 2 2 28 3" xfId="6887"/>
    <cellStyle name="Normal 10 2 2 28 4" xfId="9082"/>
    <cellStyle name="Normal 10 2 2 28 5" xfId="10045"/>
    <cellStyle name="Normal 10 2 2 28 6" xfId="13856"/>
    <cellStyle name="Normal 10 2 2 28 7" xfId="16240"/>
    <cellStyle name="Normal 10 2 2 29" xfId="2200"/>
    <cellStyle name="Normal 10 2 2 29 2" xfId="4581"/>
    <cellStyle name="Normal 10 2 2 29 3" xfId="6967"/>
    <cellStyle name="Normal 10 2 2 29 4" xfId="9350"/>
    <cellStyle name="Normal 10 2 2 29 5" xfId="9664"/>
    <cellStyle name="Normal 10 2 2 29 6" xfId="14124"/>
    <cellStyle name="Normal 10 2 2 29 7" xfId="16508"/>
    <cellStyle name="Normal 10 2 2 3" xfId="204"/>
    <cellStyle name="Normal 10 2 2 3 2" xfId="2585"/>
    <cellStyle name="Normal 10 2 2 3 3" xfId="4971"/>
    <cellStyle name="Normal 10 2 2 3 4" xfId="7307"/>
    <cellStyle name="Normal 10 2 2 3 5" xfId="10300"/>
    <cellStyle name="Normal 10 2 2 3 6" xfId="12080"/>
    <cellStyle name="Normal 10 2 2 3 7" xfId="14467"/>
    <cellStyle name="Normal 10 2 2 30" xfId="2276"/>
    <cellStyle name="Normal 10 2 2 30 2" xfId="4657"/>
    <cellStyle name="Normal 10 2 2 30 3" xfId="7043"/>
    <cellStyle name="Normal 10 2 2 30 4" xfId="8893"/>
    <cellStyle name="Normal 10 2 2 30 5" xfId="10579"/>
    <cellStyle name="Normal 10 2 2 30 6" xfId="13667"/>
    <cellStyle name="Normal 10 2 2 30 7" xfId="16054"/>
    <cellStyle name="Normal 10 2 2 31" xfId="2348"/>
    <cellStyle name="Normal 10 2 2 31 2" xfId="4729"/>
    <cellStyle name="Normal 10 2 2 31 3" xfId="7115"/>
    <cellStyle name="Normal 10 2 2 31 4" xfId="8892"/>
    <cellStyle name="Normal 10 2 2 31 5" xfId="10578"/>
    <cellStyle name="Normal 10 2 2 31 6" xfId="13666"/>
    <cellStyle name="Normal 10 2 2 31 7" xfId="16053"/>
    <cellStyle name="Normal 10 2 2 32" xfId="2426"/>
    <cellStyle name="Normal 10 2 2 33" xfId="4812"/>
    <cellStyle name="Normal 10 2 2 34" xfId="9037"/>
    <cellStyle name="Normal 10 2 2 35" xfId="9997"/>
    <cellStyle name="Normal 10 2 2 36" xfId="13811"/>
    <cellStyle name="Normal 10 2 2 37" xfId="16196"/>
    <cellStyle name="Normal 10 2 2 4" xfId="281"/>
    <cellStyle name="Normal 10 2 2 4 2" xfId="2662"/>
    <cellStyle name="Normal 10 2 2 4 3" xfId="5048"/>
    <cellStyle name="Normal 10 2 2 4 4" xfId="8305"/>
    <cellStyle name="Normal 10 2 2 4 5" xfId="10570"/>
    <cellStyle name="Normal 10 2 2 4 6" xfId="13079"/>
    <cellStyle name="Normal 10 2 2 4 7" xfId="15466"/>
    <cellStyle name="Normal 10 2 2 5" xfId="358"/>
    <cellStyle name="Normal 10 2 2 5 2" xfId="2739"/>
    <cellStyle name="Normal 10 2 2 5 3" xfId="5125"/>
    <cellStyle name="Normal 10 2 2 5 4" xfId="8805"/>
    <cellStyle name="Normal 10 2 2 5 5" xfId="9610"/>
    <cellStyle name="Normal 10 2 2 5 6" xfId="13579"/>
    <cellStyle name="Normal 10 2 2 5 7" xfId="15966"/>
    <cellStyle name="Normal 10 2 2 6" xfId="435"/>
    <cellStyle name="Normal 10 2 2 6 2" xfId="2816"/>
    <cellStyle name="Normal 10 2 2 6 3" xfId="5202"/>
    <cellStyle name="Normal 10 2 2 6 4" xfId="9294"/>
    <cellStyle name="Normal 10 2 2 6 5" xfId="10989"/>
    <cellStyle name="Normal 10 2 2 6 6" xfId="14068"/>
    <cellStyle name="Normal 10 2 2 6 7" xfId="16452"/>
    <cellStyle name="Normal 10 2 2 7" xfId="512"/>
    <cellStyle name="Normal 10 2 2 7 2" xfId="2893"/>
    <cellStyle name="Normal 10 2 2 7 3" xfId="5279"/>
    <cellStyle name="Normal 10 2 2 7 4" xfId="8763"/>
    <cellStyle name="Normal 10 2 2 7 5" xfId="10449"/>
    <cellStyle name="Normal 10 2 2 7 6" xfId="13537"/>
    <cellStyle name="Normal 10 2 2 7 7" xfId="15924"/>
    <cellStyle name="Normal 10 2 2 8" xfId="589"/>
    <cellStyle name="Normal 10 2 2 8 2" xfId="2970"/>
    <cellStyle name="Normal 10 2 2 8 3" xfId="5356"/>
    <cellStyle name="Normal 10 2 2 8 4" xfId="8454"/>
    <cellStyle name="Normal 10 2 2 8 5" xfId="10719"/>
    <cellStyle name="Normal 10 2 2 8 6" xfId="13228"/>
    <cellStyle name="Normal 10 2 2 8 7" xfId="15615"/>
    <cellStyle name="Normal 10 2 2 9" xfId="666"/>
    <cellStyle name="Normal 10 2 2 9 2" xfId="3047"/>
    <cellStyle name="Normal 10 2 2 9 3" xfId="5433"/>
    <cellStyle name="Normal 10 2 2 9 4" xfId="8950"/>
    <cellStyle name="Normal 10 2 2 9 5" xfId="9913"/>
    <cellStyle name="Normal 10 2 2 9 6" xfId="13724"/>
    <cellStyle name="Normal 10 2 2 9 7" xfId="16110"/>
    <cellStyle name="Normal 10 2 20" xfId="1328"/>
    <cellStyle name="Normal 10 2 20 2" xfId="3709"/>
    <cellStyle name="Normal 10 2 20 3" xfId="6095"/>
    <cellStyle name="Normal 10 2 20 4" xfId="8098"/>
    <cellStyle name="Normal 10 2 20 5" xfId="9715"/>
    <cellStyle name="Normal 10 2 20 6" xfId="12872"/>
    <cellStyle name="Normal 10 2 20 7" xfId="15259"/>
    <cellStyle name="Normal 10 2 21" xfId="1405"/>
    <cellStyle name="Normal 10 2 21 2" xfId="3786"/>
    <cellStyle name="Normal 10 2 21 3" xfId="6172"/>
    <cellStyle name="Normal 10 2 21 4" xfId="7558"/>
    <cellStyle name="Normal 10 2 21 5" xfId="11549"/>
    <cellStyle name="Normal 10 2 21 6" xfId="12331"/>
    <cellStyle name="Normal 10 2 21 7" xfId="14718"/>
    <cellStyle name="Normal 10 2 22" xfId="1482"/>
    <cellStyle name="Normal 10 2 22 2" xfId="3863"/>
    <cellStyle name="Normal 10 2 22 3" xfId="6249"/>
    <cellStyle name="Normal 10 2 22 4" xfId="9469"/>
    <cellStyle name="Normal 10 2 22 5" xfId="11167"/>
    <cellStyle name="Normal 10 2 22 6" xfId="14243"/>
    <cellStyle name="Normal 10 2 22 7" xfId="16626"/>
    <cellStyle name="Normal 10 2 23" xfId="1559"/>
    <cellStyle name="Normal 10 2 23 2" xfId="3940"/>
    <cellStyle name="Normal 10 2 23 3" xfId="6326"/>
    <cellStyle name="Normal 10 2 23 4" xfId="9458"/>
    <cellStyle name="Normal 10 2 23 5" xfId="11151"/>
    <cellStyle name="Normal 10 2 23 6" xfId="14232"/>
    <cellStyle name="Normal 10 2 23 7" xfId="16615"/>
    <cellStyle name="Normal 10 2 24" xfId="1636"/>
    <cellStyle name="Normal 10 2 24 2" xfId="4017"/>
    <cellStyle name="Normal 10 2 24 3" xfId="6403"/>
    <cellStyle name="Normal 10 2 24 4" xfId="8968"/>
    <cellStyle name="Normal 10 2 24 5" xfId="10659"/>
    <cellStyle name="Normal 10 2 24 6" xfId="13742"/>
    <cellStyle name="Normal 10 2 24 7" xfId="16128"/>
    <cellStyle name="Normal 10 2 25" xfId="1713"/>
    <cellStyle name="Normal 10 2 25 2" xfId="4094"/>
    <cellStyle name="Normal 10 2 25 3" xfId="6480"/>
    <cellStyle name="Normal 10 2 25 4" xfId="7783"/>
    <cellStyle name="Normal 10 2 25 5" xfId="11695"/>
    <cellStyle name="Normal 10 2 25 6" xfId="12556"/>
    <cellStyle name="Normal 10 2 25 7" xfId="14943"/>
    <cellStyle name="Normal 10 2 26" xfId="1855"/>
    <cellStyle name="Normal 10 2 26 2" xfId="4236"/>
    <cellStyle name="Normal 10 2 26 3" xfId="6622"/>
    <cellStyle name="Normal 10 2 26 4" xfId="8240"/>
    <cellStyle name="Normal 10 2 26 5" xfId="11693"/>
    <cellStyle name="Normal 10 2 26 6" xfId="13014"/>
    <cellStyle name="Normal 10 2 26 7" xfId="15401"/>
    <cellStyle name="Normal 10 2 27" xfId="1859"/>
    <cellStyle name="Normal 10 2 27 2" xfId="4240"/>
    <cellStyle name="Normal 10 2 27 3" xfId="6626"/>
    <cellStyle name="Normal 10 2 27 4" xfId="7472"/>
    <cellStyle name="Normal 10 2 27 5" xfId="11465"/>
    <cellStyle name="Normal 10 2 27 6" xfId="12245"/>
    <cellStyle name="Normal 10 2 27 7" xfId="14632"/>
    <cellStyle name="Normal 10 2 28" xfId="1942"/>
    <cellStyle name="Normal 10 2 28 2" xfId="4323"/>
    <cellStyle name="Normal 10 2 28 3" xfId="6709"/>
    <cellStyle name="Normal 10 2 28 4" xfId="7620"/>
    <cellStyle name="Normal 10 2 28 5" xfId="11535"/>
    <cellStyle name="Normal 10 2 28 6" xfId="12393"/>
    <cellStyle name="Normal 10 2 28 7" xfId="14780"/>
    <cellStyle name="Normal 10 2 29" xfId="2018"/>
    <cellStyle name="Normal 10 2 29 2" xfId="4399"/>
    <cellStyle name="Normal 10 2 29 3" xfId="6785"/>
    <cellStyle name="Normal 10 2 29 4" xfId="8811"/>
    <cellStyle name="Normal 10 2 29 5" xfId="10497"/>
    <cellStyle name="Normal 10 2 29 6" xfId="13585"/>
    <cellStyle name="Normal 10 2 29 7" xfId="15972"/>
    <cellStyle name="Normal 10 2 3" xfId="84"/>
    <cellStyle name="Normal 10 2 3 2" xfId="2465"/>
    <cellStyle name="Normal 10 2 3 3" xfId="4851"/>
    <cellStyle name="Normal 10 2 3 4" xfId="8425"/>
    <cellStyle name="Normal 10 2 3 5" xfId="10036"/>
    <cellStyle name="Normal 10 2 3 6" xfId="13199"/>
    <cellStyle name="Normal 10 2 3 7" xfId="15586"/>
    <cellStyle name="Normal 10 2 30" xfId="2159"/>
    <cellStyle name="Normal 10 2 30 2" xfId="4540"/>
    <cellStyle name="Normal 10 2 30 3" xfId="6926"/>
    <cellStyle name="Normal 10 2 30 4" xfId="8392"/>
    <cellStyle name="Normal 10 2 30 5" xfId="10005"/>
    <cellStyle name="Normal 10 2 30 6" xfId="13166"/>
    <cellStyle name="Normal 10 2 30 7" xfId="15553"/>
    <cellStyle name="Normal 10 2 31" xfId="2170"/>
    <cellStyle name="Normal 10 2 31 2" xfId="4551"/>
    <cellStyle name="Normal 10 2 31 3" xfId="6937"/>
    <cellStyle name="Normal 10 2 31 4" xfId="7547"/>
    <cellStyle name="Normal 10 2 31 5" xfId="11539"/>
    <cellStyle name="Normal 10 2 31 6" xfId="12320"/>
    <cellStyle name="Normal 10 2 31 7" xfId="14707"/>
    <cellStyle name="Normal 10 2 32" xfId="2246"/>
    <cellStyle name="Normal 10 2 32 2" xfId="4627"/>
    <cellStyle name="Normal 10 2 32 3" xfId="7013"/>
    <cellStyle name="Normal 10 2 32 4" xfId="9462"/>
    <cellStyle name="Normal 10 2 32 5" xfId="11155"/>
    <cellStyle name="Normal 10 2 32 6" xfId="14236"/>
    <cellStyle name="Normal 10 2 32 7" xfId="16619"/>
    <cellStyle name="Normal 10 2 33" xfId="2388"/>
    <cellStyle name="Normal 10 2 34" xfId="4770"/>
    <cellStyle name="Normal 10 2 35" xfId="7612"/>
    <cellStyle name="Normal 10 2 36" xfId="11527"/>
    <cellStyle name="Normal 10 2 37" xfId="12385"/>
    <cellStyle name="Normal 10 2 38" xfId="14772"/>
    <cellStyle name="Normal 10 2 4" xfId="95"/>
    <cellStyle name="Normal 10 2 4 2" xfId="2476"/>
    <cellStyle name="Normal 10 2 4 3" xfId="4862"/>
    <cellStyle name="Normal 10 2 4 4" xfId="7578"/>
    <cellStyle name="Normal 10 2 4 5" xfId="11569"/>
    <cellStyle name="Normal 10 2 4 6" xfId="12351"/>
    <cellStyle name="Normal 10 2 4 7" xfId="14738"/>
    <cellStyle name="Normal 10 2 5" xfId="173"/>
    <cellStyle name="Normal 10 2 5 2" xfId="2554"/>
    <cellStyle name="Normal 10 2 5 3" xfId="4940"/>
    <cellStyle name="Normal 10 2 5 4" xfId="7270"/>
    <cellStyle name="Normal 10 2 5 5" xfId="10956"/>
    <cellStyle name="Normal 10 2 5 6" xfId="12043"/>
    <cellStyle name="Normal 10 2 5 7" xfId="14430"/>
    <cellStyle name="Normal 10 2 6" xfId="250"/>
    <cellStyle name="Normal 10 2 6 2" xfId="2631"/>
    <cellStyle name="Normal 10 2 6 3" xfId="5017"/>
    <cellStyle name="Normal 10 2 6 4" xfId="8956"/>
    <cellStyle name="Normal 10 2 6 5" xfId="9918"/>
    <cellStyle name="Normal 10 2 6 6" xfId="13730"/>
    <cellStyle name="Normal 10 2 6 7" xfId="16116"/>
    <cellStyle name="Normal 10 2 7" xfId="327"/>
    <cellStyle name="Normal 10 2 7 2" xfId="2708"/>
    <cellStyle name="Normal 10 2 7 3" xfId="5094"/>
    <cellStyle name="Normal 10 2 7 4" xfId="8850"/>
    <cellStyle name="Normal 10 2 7 5" xfId="10536"/>
    <cellStyle name="Normal 10 2 7 6" xfId="13624"/>
    <cellStyle name="Normal 10 2 7 7" xfId="16011"/>
    <cellStyle name="Normal 10 2 8" xfId="404"/>
    <cellStyle name="Normal 10 2 8 2" xfId="2785"/>
    <cellStyle name="Normal 10 2 8 3" xfId="5171"/>
    <cellStyle name="Normal 10 2 8 4" xfId="7650"/>
    <cellStyle name="Normal 10 2 8 5" xfId="11636"/>
    <cellStyle name="Normal 10 2 8 6" xfId="12423"/>
    <cellStyle name="Normal 10 2 8 7" xfId="14810"/>
    <cellStyle name="Normal 10 2 9" xfId="481"/>
    <cellStyle name="Normal 10 2 9 2" xfId="2862"/>
    <cellStyle name="Normal 10 2 9 3" xfId="5248"/>
    <cellStyle name="Normal 10 2 9 4" xfId="9412"/>
    <cellStyle name="Normal 10 2 9 5" xfId="11105"/>
    <cellStyle name="Normal 10 2 9 6" xfId="14186"/>
    <cellStyle name="Normal 10 2 9 7" xfId="16570"/>
    <cellStyle name="Normal 10 20" xfId="1021"/>
    <cellStyle name="Normal 10 20 2" xfId="3402"/>
    <cellStyle name="Normal 10 20 3" xfId="5788"/>
    <cellStyle name="Normal 10 20 4" xfId="7872"/>
    <cellStyle name="Normal 10 20 5" xfId="11783"/>
    <cellStyle name="Normal 10 20 6" xfId="12646"/>
    <cellStyle name="Normal 10 20 7" xfId="15033"/>
    <cellStyle name="Normal 10 21" xfId="1098"/>
    <cellStyle name="Normal 10 21 2" xfId="3479"/>
    <cellStyle name="Normal 10 21 3" xfId="5865"/>
    <cellStyle name="Normal 10 21 4" xfId="7334"/>
    <cellStyle name="Normal 10 21 5" xfId="11322"/>
    <cellStyle name="Normal 10 21 6" xfId="12107"/>
    <cellStyle name="Normal 10 21 7" xfId="14494"/>
    <cellStyle name="Normal 10 22" xfId="1175"/>
    <cellStyle name="Normal 10 22 2" xfId="3556"/>
    <cellStyle name="Normal 10 22 3" xfId="5942"/>
    <cellStyle name="Normal 10 22 4" xfId="7256"/>
    <cellStyle name="Normal 10 22 5" xfId="10941"/>
    <cellStyle name="Normal 10 22 6" xfId="12029"/>
    <cellStyle name="Normal 10 22 7" xfId="14416"/>
    <cellStyle name="Normal 10 23" xfId="1252"/>
    <cellStyle name="Normal 10 23 2" xfId="3633"/>
    <cellStyle name="Normal 10 23 3" xfId="6019"/>
    <cellStyle name="Normal 10 23 4" xfId="9205"/>
    <cellStyle name="Normal 10 23 5" xfId="10895"/>
    <cellStyle name="Normal 10 23 6" xfId="13979"/>
    <cellStyle name="Normal 10 23 7" xfId="16363"/>
    <cellStyle name="Normal 10 24" xfId="1329"/>
    <cellStyle name="Normal 10 24 2" xfId="3710"/>
    <cellStyle name="Normal 10 24 3" xfId="6096"/>
    <cellStyle name="Normal 10 24 4" xfId="8021"/>
    <cellStyle name="Normal 10 24 5" xfId="9558"/>
    <cellStyle name="Normal 10 24 6" xfId="12795"/>
    <cellStyle name="Normal 10 24 7" xfId="15182"/>
    <cellStyle name="Normal 10 25" xfId="1406"/>
    <cellStyle name="Normal 10 25 2" xfId="3787"/>
    <cellStyle name="Normal 10 25 3" xfId="6173"/>
    <cellStyle name="Normal 10 25 4" xfId="7481"/>
    <cellStyle name="Normal 10 25 5" xfId="11473"/>
    <cellStyle name="Normal 10 25 6" xfId="12254"/>
    <cellStyle name="Normal 10 25 7" xfId="14641"/>
    <cellStyle name="Normal 10 26" xfId="1483"/>
    <cellStyle name="Normal 10 26 2" xfId="3864"/>
    <cellStyle name="Normal 10 26 3" xfId="6250"/>
    <cellStyle name="Normal 10 26 4" xfId="9397"/>
    <cellStyle name="Normal 10 26 5" xfId="11090"/>
    <cellStyle name="Normal 10 26 6" xfId="14171"/>
    <cellStyle name="Normal 10 26 7" xfId="16555"/>
    <cellStyle name="Normal 10 27" xfId="1560"/>
    <cellStyle name="Normal 10 27 2" xfId="3941"/>
    <cellStyle name="Normal 10 27 3" xfId="6327"/>
    <cellStyle name="Normal 10 27 4" xfId="7388"/>
    <cellStyle name="Normal 10 27 5" xfId="11074"/>
    <cellStyle name="Normal 10 27 6" xfId="12161"/>
    <cellStyle name="Normal 10 27 7" xfId="14548"/>
    <cellStyle name="Normal 10 28" xfId="1637"/>
    <cellStyle name="Normal 10 28 2" xfId="4018"/>
    <cellStyle name="Normal 10 28 3" xfId="6404"/>
    <cellStyle name="Normal 10 28 4" xfId="8896"/>
    <cellStyle name="Normal 10 28 5" xfId="10582"/>
    <cellStyle name="Normal 10 28 6" xfId="13670"/>
    <cellStyle name="Normal 10 28 7" xfId="16057"/>
    <cellStyle name="Normal 10 29" xfId="1714"/>
    <cellStyle name="Normal 10 29 2" xfId="4095"/>
    <cellStyle name="Normal 10 29 3" xfId="6481"/>
    <cellStyle name="Normal 10 29 4" xfId="7705"/>
    <cellStyle name="Normal 10 29 5" xfId="9630"/>
    <cellStyle name="Normal 10 29 6" xfId="12478"/>
    <cellStyle name="Normal 10 29 7" xfId="14865"/>
    <cellStyle name="Normal 10 3" xfId="3"/>
    <cellStyle name="Normal 10 3 10" xfId="627"/>
    <cellStyle name="Normal 10 3 10 2" xfId="3008"/>
    <cellStyle name="Normal 10 3 10 3" xfId="5394"/>
    <cellStyle name="Normal 10 3 10 4" xfId="9515"/>
    <cellStyle name="Normal 10 3 10 5" xfId="11213"/>
    <cellStyle name="Normal 10 3 10 6" xfId="14289"/>
    <cellStyle name="Normal 10 3 10 7" xfId="16672"/>
    <cellStyle name="Normal 10 3 11" xfId="704"/>
    <cellStyle name="Normal 10 3 11 2" xfId="3085"/>
    <cellStyle name="Normal 10 3 11 3" xfId="5471"/>
    <cellStyle name="Normal 10 3 11 4" xfId="8416"/>
    <cellStyle name="Normal 10 3 11 5" xfId="10027"/>
    <cellStyle name="Normal 10 3 11 6" xfId="13190"/>
    <cellStyle name="Normal 10 3 11 7" xfId="15577"/>
    <cellStyle name="Normal 10 3 12" xfId="781"/>
    <cellStyle name="Normal 10 3 12 2" xfId="3162"/>
    <cellStyle name="Normal 10 3 12 3" xfId="5548"/>
    <cellStyle name="Normal 10 3 12 4" xfId="9102"/>
    <cellStyle name="Normal 10 3 12 5" xfId="11787"/>
    <cellStyle name="Normal 10 3 12 6" xfId="13876"/>
    <cellStyle name="Normal 10 3 12 7" xfId="16260"/>
    <cellStyle name="Normal 10 3 13" xfId="858"/>
    <cellStyle name="Normal 10 3 13 2" xfId="3239"/>
    <cellStyle name="Normal 10 3 13 3" xfId="5625"/>
    <cellStyle name="Normal 10 3 13 4" xfId="7490"/>
    <cellStyle name="Normal 10 3 13 5" xfId="11482"/>
    <cellStyle name="Normal 10 3 13 6" xfId="12263"/>
    <cellStyle name="Normal 10 3 13 7" xfId="14650"/>
    <cellStyle name="Normal 10 3 14" xfId="935"/>
    <cellStyle name="Normal 10 3 14 2" xfId="3316"/>
    <cellStyle name="Normal 10 3 14 3" xfId="5702"/>
    <cellStyle name="Normal 10 3 14 4" xfId="7444"/>
    <cellStyle name="Normal 10 3 14 5" xfId="11357"/>
    <cellStyle name="Normal 10 3 14 6" xfId="12217"/>
    <cellStyle name="Normal 10 3 14 7" xfId="14604"/>
    <cellStyle name="Normal 10 3 15" xfId="1012"/>
    <cellStyle name="Normal 10 3 15 2" xfId="3393"/>
    <cellStyle name="Normal 10 3 15 3" xfId="5779"/>
    <cellStyle name="Normal 10 3 15 4" xfId="7909"/>
    <cellStyle name="Normal 10 3 15 5" xfId="10175"/>
    <cellStyle name="Normal 10 3 15 6" xfId="12683"/>
    <cellStyle name="Normal 10 3 15 7" xfId="15070"/>
    <cellStyle name="Normal 10 3 16" xfId="1089"/>
    <cellStyle name="Normal 10 3 16 2" xfId="3470"/>
    <cellStyle name="Normal 10 3 16 3" xfId="5856"/>
    <cellStyle name="Normal 10 3 16 4" xfId="9245"/>
    <cellStyle name="Normal 10 3 16 5" xfId="9562"/>
    <cellStyle name="Normal 10 3 16 6" xfId="14019"/>
    <cellStyle name="Normal 10 3 16 7" xfId="16403"/>
    <cellStyle name="Normal 10 3 17" xfId="1166"/>
    <cellStyle name="Normal 10 3 17 2" xfId="3547"/>
    <cellStyle name="Normal 10 3 17 3" xfId="5933"/>
    <cellStyle name="Normal 10 3 17 4" xfId="7639"/>
    <cellStyle name="Normal 10 3 17 5" xfId="11625"/>
    <cellStyle name="Normal 10 3 17 6" xfId="12412"/>
    <cellStyle name="Normal 10 3 17 7" xfId="14799"/>
    <cellStyle name="Normal 10 3 18" xfId="1243"/>
    <cellStyle name="Normal 10 3 18 2" xfId="3624"/>
    <cellStyle name="Normal 10 3 18 3" xfId="6010"/>
    <cellStyle name="Normal 10 3 18 4" xfId="7593"/>
    <cellStyle name="Normal 10 3 18 5" xfId="11508"/>
    <cellStyle name="Normal 10 3 18 6" xfId="12366"/>
    <cellStyle name="Normal 10 3 18 7" xfId="14753"/>
    <cellStyle name="Normal 10 3 19" xfId="1320"/>
    <cellStyle name="Normal 10 3 19 2" xfId="3701"/>
    <cellStyle name="Normal 10 3 19 3" xfId="6087"/>
    <cellStyle name="Normal 10 3 19 4" xfId="8058"/>
    <cellStyle name="Normal 10 3 19 5" xfId="10323"/>
    <cellStyle name="Normal 10 3 19 6" xfId="12832"/>
    <cellStyle name="Normal 10 3 19 7" xfId="15219"/>
    <cellStyle name="Normal 10 3 2" xfId="45"/>
    <cellStyle name="Normal 10 3 2 10" xfId="744"/>
    <cellStyle name="Normal 10 3 2 10 2" xfId="3125"/>
    <cellStyle name="Normal 10 3 2 10 3" xfId="5511"/>
    <cellStyle name="Normal 10 3 2 10 4" xfId="9370"/>
    <cellStyle name="Normal 10 3 2 10 5" xfId="9684"/>
    <cellStyle name="Normal 10 3 2 10 6" xfId="14144"/>
    <cellStyle name="Normal 10 3 2 10 7" xfId="16528"/>
    <cellStyle name="Normal 10 3 2 11" xfId="821"/>
    <cellStyle name="Normal 10 3 2 11 2" xfId="3202"/>
    <cellStyle name="Normal 10 3 2 11 3" xfId="5588"/>
    <cellStyle name="Normal 10 3 2 11 4" xfId="8836"/>
    <cellStyle name="Normal 10 3 2 11 5" xfId="10522"/>
    <cellStyle name="Normal 10 3 2 11 6" xfId="13610"/>
    <cellStyle name="Normal 10 3 2 11 7" xfId="15997"/>
    <cellStyle name="Normal 10 3 2 12" xfId="898"/>
    <cellStyle name="Normal 10 3 2 12 2" xfId="3279"/>
    <cellStyle name="Normal 10 3 2 12 3" xfId="5665"/>
    <cellStyle name="Normal 10 3 2 12 4" xfId="8527"/>
    <cellStyle name="Normal 10 3 2 12 5" xfId="10792"/>
    <cellStyle name="Normal 10 3 2 12 6" xfId="13301"/>
    <cellStyle name="Normal 10 3 2 12 7" xfId="15688"/>
    <cellStyle name="Normal 10 3 2 13" xfId="975"/>
    <cellStyle name="Normal 10 3 2 13 2" xfId="3356"/>
    <cellStyle name="Normal 10 3 2 13 3" xfId="5742"/>
    <cellStyle name="Normal 10 3 2 13 4" xfId="9023"/>
    <cellStyle name="Normal 10 3 2 13 5" xfId="9984"/>
    <cellStyle name="Normal 10 3 2 13 6" xfId="13797"/>
    <cellStyle name="Normal 10 3 2 13 7" xfId="16182"/>
    <cellStyle name="Normal 10 3 2 14" xfId="1052"/>
    <cellStyle name="Normal 10 3 2 14 2" xfId="3433"/>
    <cellStyle name="Normal 10 3 2 14 3" xfId="5819"/>
    <cellStyle name="Normal 10 3 2 14 4" xfId="9441"/>
    <cellStyle name="Normal 10 3 2 14 5" xfId="11134"/>
    <cellStyle name="Normal 10 3 2 14 6" xfId="14215"/>
    <cellStyle name="Normal 10 3 2 14 7" xfId="16599"/>
    <cellStyle name="Normal 10 3 2 15" xfId="1129"/>
    <cellStyle name="Normal 10 3 2 15 2" xfId="3510"/>
    <cellStyle name="Normal 10 3 2 15 3" xfId="5896"/>
    <cellStyle name="Normal 10 3 2 15 4" xfId="8980"/>
    <cellStyle name="Normal 10 3 2 15 5" xfId="10671"/>
    <cellStyle name="Normal 10 3 2 15 6" xfId="13754"/>
    <cellStyle name="Normal 10 3 2 15 7" xfId="16140"/>
    <cellStyle name="Normal 10 3 2 16" xfId="1206"/>
    <cellStyle name="Normal 10 3 2 16 2" xfId="3587"/>
    <cellStyle name="Normal 10 3 2 16 3" xfId="5973"/>
    <cellStyle name="Normal 10 3 2 16 4" xfId="7292"/>
    <cellStyle name="Normal 10 3 2 16 5" xfId="10285"/>
    <cellStyle name="Normal 10 3 2 16 6" xfId="12065"/>
    <cellStyle name="Normal 10 3 2 16 7" xfId="14452"/>
    <cellStyle name="Normal 10 3 2 17" xfId="1283"/>
    <cellStyle name="Normal 10 3 2 17 2" xfId="3664"/>
    <cellStyle name="Normal 10 3 2 17 3" xfId="6050"/>
    <cellStyle name="Normal 10 3 2 17 4" xfId="9172"/>
    <cellStyle name="Normal 10 3 2 17 5" xfId="10131"/>
    <cellStyle name="Normal 10 3 2 17 6" xfId="13946"/>
    <cellStyle name="Normal 10 3 2 17 7" xfId="16330"/>
    <cellStyle name="Normal 10 3 2 18" xfId="1360"/>
    <cellStyle name="Normal 10 3 2 18 2" xfId="3741"/>
    <cellStyle name="Normal 10 3 2 18 3" xfId="6127"/>
    <cellStyle name="Normal 10 3 2 18 4" xfId="7209"/>
    <cellStyle name="Normal 10 3 2 18 5" xfId="11283"/>
    <cellStyle name="Normal 10 3 2 18 6" xfId="11982"/>
    <cellStyle name="Normal 10 3 2 18 7" xfId="14369"/>
    <cellStyle name="Normal 10 3 2 19" xfId="1437"/>
    <cellStyle name="Normal 10 3 2 19 2" xfId="3818"/>
    <cellStyle name="Normal 10 3 2 19 3" xfId="6204"/>
    <cellStyle name="Normal 10 3 2 19 4" xfId="9131"/>
    <cellStyle name="Normal 10 3 2 19 5" xfId="10820"/>
    <cellStyle name="Normal 10 3 2 19 6" xfId="13905"/>
    <cellStyle name="Normal 10 3 2 19 7" xfId="16289"/>
    <cellStyle name="Normal 10 3 2 2" xfId="127"/>
    <cellStyle name="Normal 10 3 2 2 2" xfId="2508"/>
    <cellStyle name="Normal 10 3 2 2 3" xfId="4894"/>
    <cellStyle name="Normal 10 3 2 2 4" xfId="9151"/>
    <cellStyle name="Normal 10 3 2 2 5" xfId="10840"/>
    <cellStyle name="Normal 10 3 2 2 6" xfId="13925"/>
    <cellStyle name="Normal 10 3 2 2 7" xfId="16309"/>
    <cellStyle name="Normal 10 3 2 20" xfId="1514"/>
    <cellStyle name="Normal 10 3 2 20 2" xfId="3895"/>
    <cellStyle name="Normal 10 3 2 20 3" xfId="6281"/>
    <cellStyle name="Normal 10 3 2 20 4" xfId="8748"/>
    <cellStyle name="Normal 10 3 2 20 5" xfId="10434"/>
    <cellStyle name="Normal 10 3 2 20 6" xfId="13522"/>
    <cellStyle name="Normal 10 3 2 20 7" xfId="15909"/>
    <cellStyle name="Normal 10 3 2 21" xfId="1591"/>
    <cellStyle name="Normal 10 3 2 21 2" xfId="3972"/>
    <cellStyle name="Normal 10 3 2 21 3" xfId="6358"/>
    <cellStyle name="Normal 10 3 2 21 4" xfId="9039"/>
    <cellStyle name="Normal 10 3 2 21 5" xfId="9070"/>
    <cellStyle name="Normal 10 3 2 21 6" xfId="13813"/>
    <cellStyle name="Normal 10 3 2 21 7" xfId="16198"/>
    <cellStyle name="Normal 10 3 2 22" xfId="1668"/>
    <cellStyle name="Normal 10 3 2 22 2" xfId="4049"/>
    <cellStyle name="Normal 10 3 2 22 3" xfId="6435"/>
    <cellStyle name="Normal 10 3 2 22 4" xfId="8860"/>
    <cellStyle name="Normal 10 3 2 22 5" xfId="9822"/>
    <cellStyle name="Normal 10 3 2 22 6" xfId="13634"/>
    <cellStyle name="Normal 10 3 2 22 7" xfId="16021"/>
    <cellStyle name="Normal 10 3 2 23" xfId="1745"/>
    <cellStyle name="Normal 10 3 2 23 2" xfId="4126"/>
    <cellStyle name="Normal 10 3 2 23 3" xfId="6512"/>
    <cellStyle name="Normal 10 3 2 23 4" xfId="9355"/>
    <cellStyle name="Normal 10 3 2 23 5" xfId="9669"/>
    <cellStyle name="Normal 10 3 2 23 6" xfId="14129"/>
    <cellStyle name="Normal 10 3 2 23 7" xfId="16513"/>
    <cellStyle name="Normal 10 3 2 24" xfId="1817"/>
    <cellStyle name="Normal 10 3 2 24 2" xfId="4198"/>
    <cellStyle name="Normal 10 3 2 24 3" xfId="6584"/>
    <cellStyle name="Normal 10 3 2 24 4" xfId="9202"/>
    <cellStyle name="Normal 10 3 2 24 5" xfId="10892"/>
    <cellStyle name="Normal 10 3 2 24 6" xfId="13976"/>
    <cellStyle name="Normal 10 3 2 24 7" xfId="16360"/>
    <cellStyle name="Normal 10 3 2 25" xfId="1895"/>
    <cellStyle name="Normal 10 3 2 25 2" xfId="4276"/>
    <cellStyle name="Normal 10 3 2 25 3" xfId="6662"/>
    <cellStyle name="Normal 10 3 2 25 4" xfId="8743"/>
    <cellStyle name="Normal 10 3 2 25 5" xfId="10429"/>
    <cellStyle name="Normal 10 3 2 25 6" xfId="13517"/>
    <cellStyle name="Normal 10 3 2 25 7" xfId="15904"/>
    <cellStyle name="Normal 10 3 2 26" xfId="1973"/>
    <cellStyle name="Normal 10 3 2 26 2" xfId="4354"/>
    <cellStyle name="Normal 10 3 2 26 3" xfId="6740"/>
    <cellStyle name="Normal 10 3 2 26 4" xfId="7621"/>
    <cellStyle name="Normal 10 3 2 26 5" xfId="11536"/>
    <cellStyle name="Normal 10 3 2 26 6" xfId="12394"/>
    <cellStyle name="Normal 10 3 2 26 7" xfId="14781"/>
    <cellStyle name="Normal 10 3 2 27" xfId="2049"/>
    <cellStyle name="Normal 10 3 2 27 2" xfId="4430"/>
    <cellStyle name="Normal 10 3 2 27 3" xfId="6816"/>
    <cellStyle name="Normal 10 3 2 27 4" xfId="9457"/>
    <cellStyle name="Normal 10 3 2 27 5" xfId="11150"/>
    <cellStyle name="Normal 10 3 2 27 6" xfId="14231"/>
    <cellStyle name="Normal 10 3 2 27 7" xfId="16614"/>
    <cellStyle name="Normal 10 3 2 28" xfId="2121"/>
    <cellStyle name="Normal 10 3 2 28 2" xfId="4502"/>
    <cellStyle name="Normal 10 3 2 28 3" xfId="6888"/>
    <cellStyle name="Normal 10 3 2 28 4" xfId="9006"/>
    <cellStyle name="Normal 10 3 2 28 5" xfId="9969"/>
    <cellStyle name="Normal 10 3 2 28 6" xfId="13780"/>
    <cellStyle name="Normal 10 3 2 28 7" xfId="16165"/>
    <cellStyle name="Normal 10 3 2 29" xfId="2201"/>
    <cellStyle name="Normal 10 3 2 29 2" xfId="4582"/>
    <cellStyle name="Normal 10 3 2 29 3" xfId="6968"/>
    <cellStyle name="Normal 10 3 2 29 4" xfId="9270"/>
    <cellStyle name="Normal 10 3 2 29 5" xfId="10965"/>
    <cellStyle name="Normal 10 3 2 29 6" xfId="14044"/>
    <cellStyle name="Normal 10 3 2 29 7" xfId="16428"/>
    <cellStyle name="Normal 10 3 2 3" xfId="205"/>
    <cellStyle name="Normal 10 3 2 3 2" xfId="2586"/>
    <cellStyle name="Normal 10 3 2 3 3" xfId="4972"/>
    <cellStyle name="Normal 10 3 2 3 4" xfId="8614"/>
    <cellStyle name="Normal 10 3 2 3 5" xfId="10879"/>
    <cellStyle name="Normal 10 3 2 3 6" xfId="13388"/>
    <cellStyle name="Normal 10 3 2 3 7" xfId="15775"/>
    <cellStyle name="Normal 10 3 2 30" xfId="2277"/>
    <cellStyle name="Normal 10 3 2 30 2" xfId="4658"/>
    <cellStyle name="Normal 10 3 2 30 3" xfId="7044"/>
    <cellStyle name="Normal 10 3 2 30 4" xfId="8816"/>
    <cellStyle name="Normal 10 3 2 30 5" xfId="10502"/>
    <cellStyle name="Normal 10 3 2 30 6" xfId="13590"/>
    <cellStyle name="Normal 10 3 2 30 7" xfId="15977"/>
    <cellStyle name="Normal 10 3 2 31" xfId="2349"/>
    <cellStyle name="Normal 10 3 2 31 2" xfId="4730"/>
    <cellStyle name="Normal 10 3 2 31 3" xfId="7116"/>
    <cellStyle name="Normal 10 3 2 31 4" xfId="8815"/>
    <cellStyle name="Normal 10 3 2 31 5" xfId="10501"/>
    <cellStyle name="Normal 10 3 2 31 6" xfId="13589"/>
    <cellStyle name="Normal 10 3 2 31 7" xfId="15976"/>
    <cellStyle name="Normal 10 3 2 32" xfId="2427"/>
    <cellStyle name="Normal 10 3 2 33" xfId="4813"/>
    <cellStyle name="Normal 10 3 2 34" xfId="8959"/>
    <cellStyle name="Normal 10 3 2 35" xfId="9921"/>
    <cellStyle name="Normal 10 3 2 36" xfId="13733"/>
    <cellStyle name="Normal 10 3 2 37" xfId="16119"/>
    <cellStyle name="Normal 10 3 2 4" xfId="282"/>
    <cellStyle name="Normal 10 3 2 4 2" xfId="2663"/>
    <cellStyle name="Normal 10 3 2 4 3" xfId="5049"/>
    <cellStyle name="Normal 10 3 2 4 4" xfId="8228"/>
    <cellStyle name="Normal 10 3 2 4 5" xfId="10493"/>
    <cellStyle name="Normal 10 3 2 4 6" xfId="13002"/>
    <cellStyle name="Normal 10 3 2 4 7" xfId="15389"/>
    <cellStyle name="Normal 10 3 2 5" xfId="359"/>
    <cellStyle name="Normal 10 3 2 5 2" xfId="2740"/>
    <cellStyle name="Normal 10 3 2 5 3" xfId="5126"/>
    <cellStyle name="Normal 10 3 2 5 4" xfId="8728"/>
    <cellStyle name="Normal 10 3 2 5 5" xfId="11901"/>
    <cellStyle name="Normal 10 3 2 5 6" xfId="13502"/>
    <cellStyle name="Normal 10 3 2 5 7" xfId="15889"/>
    <cellStyle name="Normal 10 3 2 6" xfId="436"/>
    <cellStyle name="Normal 10 3 2 6 2" xfId="2817"/>
    <cellStyle name="Normal 10 3 2 6 3" xfId="5203"/>
    <cellStyle name="Normal 10 3 2 6 4" xfId="9222"/>
    <cellStyle name="Normal 10 3 2 6 5" xfId="10912"/>
    <cellStyle name="Normal 10 3 2 6 6" xfId="13996"/>
    <cellStyle name="Normal 10 3 2 6 7" xfId="16380"/>
    <cellStyle name="Normal 10 3 2 7" xfId="513"/>
    <cellStyle name="Normal 10 3 2 7 2" xfId="2894"/>
    <cellStyle name="Normal 10 3 2 7 3" xfId="5280"/>
    <cellStyle name="Normal 10 3 2 7 4" xfId="8686"/>
    <cellStyle name="Normal 10 3 2 7 5" xfId="10372"/>
    <cellStyle name="Normal 10 3 2 7 6" xfId="13460"/>
    <cellStyle name="Normal 10 3 2 7 7" xfId="15847"/>
    <cellStyle name="Normal 10 3 2 8" xfId="590"/>
    <cellStyle name="Normal 10 3 2 8 2" xfId="2971"/>
    <cellStyle name="Normal 10 3 2 8 3" xfId="5357"/>
    <cellStyle name="Normal 10 3 2 8 4" xfId="8377"/>
    <cellStyle name="Normal 10 3 2 8 5" xfId="10642"/>
    <cellStyle name="Normal 10 3 2 8 6" xfId="13151"/>
    <cellStyle name="Normal 10 3 2 8 7" xfId="15538"/>
    <cellStyle name="Normal 10 3 2 9" xfId="667"/>
    <cellStyle name="Normal 10 3 2 9 2" xfId="3048"/>
    <cellStyle name="Normal 10 3 2 9 3" xfId="5434"/>
    <cellStyle name="Normal 10 3 2 9 4" xfId="8878"/>
    <cellStyle name="Normal 10 3 2 9 5" xfId="9837"/>
    <cellStyle name="Normal 10 3 2 9 6" xfId="13652"/>
    <cellStyle name="Normal 10 3 2 9 7" xfId="16039"/>
    <cellStyle name="Normal 10 3 20" xfId="1397"/>
    <cellStyle name="Normal 10 3 20 2" xfId="3778"/>
    <cellStyle name="Normal 10 3 20 3" xfId="6164"/>
    <cellStyle name="Normal 10 3 20 4" xfId="9396"/>
    <cellStyle name="Normal 10 3 20 5" xfId="9789"/>
    <cellStyle name="Normal 10 3 20 6" xfId="14170"/>
    <cellStyle name="Normal 10 3 20 7" xfId="16554"/>
    <cellStyle name="Normal 10 3 21" xfId="1474"/>
    <cellStyle name="Normal 10 3 21 2" xfId="3855"/>
    <cellStyle name="Normal 10 3 21 3" xfId="6241"/>
    <cellStyle name="Normal 10 3 21 4" xfId="8248"/>
    <cellStyle name="Normal 10 3 21 5" xfId="11700"/>
    <cellStyle name="Normal 10 3 21 6" xfId="13022"/>
    <cellStyle name="Normal 10 3 21 7" xfId="15409"/>
    <cellStyle name="Normal 10 3 22" xfId="1551"/>
    <cellStyle name="Normal 10 3 22 2" xfId="3932"/>
    <cellStyle name="Normal 10 3 22 3" xfId="6318"/>
    <cellStyle name="Normal 10 3 22 4" xfId="7848"/>
    <cellStyle name="Normal 10 3 22 5" xfId="11761"/>
    <cellStyle name="Normal 10 3 22 6" xfId="12622"/>
    <cellStyle name="Normal 10 3 22 7" xfId="15009"/>
    <cellStyle name="Normal 10 3 23" xfId="1628"/>
    <cellStyle name="Normal 10 3 23 2" xfId="4009"/>
    <cellStyle name="Normal 10 3 23 3" xfId="6395"/>
    <cellStyle name="Normal 10 3 23 4" xfId="9500"/>
    <cellStyle name="Normal 10 3 23 5" xfId="11198"/>
    <cellStyle name="Normal 10 3 23 6" xfId="14274"/>
    <cellStyle name="Normal 10 3 23 7" xfId="16657"/>
    <cellStyle name="Normal 10 3 24" xfId="1705"/>
    <cellStyle name="Normal 10 3 24 2" xfId="4086"/>
    <cellStyle name="Normal 10 3 24 3" xfId="6472"/>
    <cellStyle name="Normal 10 3 24 4" xfId="8398"/>
    <cellStyle name="Normal 10 3 24 5" xfId="10009"/>
    <cellStyle name="Normal 10 3 24 6" xfId="13172"/>
    <cellStyle name="Normal 10 3 24 7" xfId="15559"/>
    <cellStyle name="Normal 10 3 25" xfId="1782"/>
    <cellStyle name="Normal 10 3 25 2" xfId="4163"/>
    <cellStyle name="Normal 10 3 25 3" xfId="6549"/>
    <cellStyle name="Normal 10 3 25 4" xfId="9085"/>
    <cellStyle name="Normal 10 3 25 5" xfId="11770"/>
    <cellStyle name="Normal 10 3 25 6" xfId="13859"/>
    <cellStyle name="Normal 10 3 25 7" xfId="16243"/>
    <cellStyle name="Normal 10 3 26" xfId="1856"/>
    <cellStyle name="Normal 10 3 26 2" xfId="4237"/>
    <cellStyle name="Normal 10 3 26 3" xfId="6623"/>
    <cellStyle name="Normal 10 3 26 4" xfId="7703"/>
    <cellStyle name="Normal 10 3 26 5" xfId="9628"/>
    <cellStyle name="Normal 10 3 26 6" xfId="12476"/>
    <cellStyle name="Normal 10 3 26 7" xfId="14863"/>
    <cellStyle name="Normal 10 3 27" xfId="1932"/>
    <cellStyle name="Normal 10 3 27 2" xfId="4313"/>
    <cellStyle name="Normal 10 3 27 3" xfId="6699"/>
    <cellStyle name="Normal 10 3 27 4" xfId="8247"/>
    <cellStyle name="Normal 10 3 27 5" xfId="10001"/>
    <cellStyle name="Normal 10 3 27 6" xfId="13021"/>
    <cellStyle name="Normal 10 3 27 7" xfId="15408"/>
    <cellStyle name="Normal 10 3 28" xfId="2010"/>
    <cellStyle name="Normal 10 3 28 2" xfId="4391"/>
    <cellStyle name="Normal 10 3 28 3" xfId="6777"/>
    <cellStyle name="Normal 10 3 28 4" xfId="7350"/>
    <cellStyle name="Normal 10 3 28 5" xfId="11036"/>
    <cellStyle name="Normal 10 3 28 6" xfId="12123"/>
    <cellStyle name="Normal 10 3 28 7" xfId="14510"/>
    <cellStyle name="Normal 10 3 29" xfId="2086"/>
    <cellStyle name="Normal 10 3 29 2" xfId="4467"/>
    <cellStyle name="Normal 10 3 29 3" xfId="6853"/>
    <cellStyle name="Normal 10 3 29 4" xfId="9347"/>
    <cellStyle name="Normal 10 3 29 5" xfId="9661"/>
    <cellStyle name="Normal 10 3 29 6" xfId="14121"/>
    <cellStyle name="Normal 10 3 29 7" xfId="16505"/>
    <cellStyle name="Normal 10 3 3" xfId="85"/>
    <cellStyle name="Normal 10 3 3 2" xfId="2466"/>
    <cellStyle name="Normal 10 3 3 3" xfId="4852"/>
    <cellStyle name="Normal 10 3 3 4" xfId="8348"/>
    <cellStyle name="Normal 10 3 3 5" xfId="9960"/>
    <cellStyle name="Normal 10 3 3 6" xfId="13122"/>
    <cellStyle name="Normal 10 3 3 7" xfId="15509"/>
    <cellStyle name="Normal 10 3 30" xfId="2160"/>
    <cellStyle name="Normal 10 3 30 2" xfId="4541"/>
    <cellStyle name="Normal 10 3 30 3" xfId="6927"/>
    <cellStyle name="Normal 10 3 30 4" xfId="8315"/>
    <cellStyle name="Normal 10 3 30 5" xfId="9929"/>
    <cellStyle name="Normal 10 3 30 6" xfId="13089"/>
    <cellStyle name="Normal 10 3 30 7" xfId="15476"/>
    <cellStyle name="Normal 10 3 31" xfId="2238"/>
    <cellStyle name="Normal 10 3 31 2" xfId="4619"/>
    <cellStyle name="Normal 10 3 31 3" xfId="7005"/>
    <cellStyle name="Normal 10 3 31 4" xfId="9002"/>
    <cellStyle name="Normal 10 3 31 5" xfId="11687"/>
    <cellStyle name="Normal 10 3 31 6" xfId="13776"/>
    <cellStyle name="Normal 10 3 31 7" xfId="16161"/>
    <cellStyle name="Normal 10 3 32" xfId="2314"/>
    <cellStyle name="Normal 10 3 32 2" xfId="4695"/>
    <cellStyle name="Normal 10 3 32 3" xfId="7081"/>
    <cellStyle name="Normal 10 3 32 4" xfId="7400"/>
    <cellStyle name="Normal 10 3 32 5" xfId="11386"/>
    <cellStyle name="Normal 10 3 32 6" xfId="12173"/>
    <cellStyle name="Normal 10 3 32 7" xfId="14560"/>
    <cellStyle name="Normal 10 3 33" xfId="2389"/>
    <cellStyle name="Normal 10 3 34" xfId="4771"/>
    <cellStyle name="Normal 10 3 35" xfId="7535"/>
    <cellStyle name="Normal 10 3 36" xfId="11449"/>
    <cellStyle name="Normal 10 3 37" xfId="12308"/>
    <cellStyle name="Normal 10 3 38" xfId="14695"/>
    <cellStyle name="Normal 10 3 4" xfId="89"/>
    <cellStyle name="Normal 10 3 4 2" xfId="2470"/>
    <cellStyle name="Normal 10 3 4 3" xfId="4856"/>
    <cellStyle name="Normal 10 3 4 4" xfId="8040"/>
    <cellStyle name="Normal 10 3 4 5" xfId="9577"/>
    <cellStyle name="Normal 10 3 4 6" xfId="12814"/>
    <cellStyle name="Normal 10 3 4 7" xfId="15201"/>
    <cellStyle name="Normal 10 3 5" xfId="242"/>
    <cellStyle name="Normal 10 3 5 2" xfId="2623"/>
    <cellStyle name="Normal 10 3 5 3" xfId="5009"/>
    <cellStyle name="Normal 10 3 5 4" xfId="9488"/>
    <cellStyle name="Normal 10 3 5 5" xfId="11186"/>
    <cellStyle name="Normal 10 3 5 6" xfId="14262"/>
    <cellStyle name="Normal 10 3 5 7" xfId="16645"/>
    <cellStyle name="Normal 10 3 6" xfId="319"/>
    <cellStyle name="Normal 10 3 6 2" xfId="2700"/>
    <cellStyle name="Normal 10 3 6 3" xfId="5086"/>
    <cellStyle name="Normal 10 3 6 4" xfId="7389"/>
    <cellStyle name="Normal 10 3 6 5" xfId="11075"/>
    <cellStyle name="Normal 10 3 6 6" xfId="12162"/>
    <cellStyle name="Normal 10 3 6 7" xfId="14549"/>
    <cellStyle name="Normal 10 3 7" xfId="396"/>
    <cellStyle name="Normal 10 3 7 2" xfId="2777"/>
    <cellStyle name="Normal 10 3 7 3" xfId="5163"/>
    <cellStyle name="Normal 10 3 7 4" xfId="8266"/>
    <cellStyle name="Normal 10 3 7 5" xfId="9879"/>
    <cellStyle name="Normal 10 3 7 6" xfId="13040"/>
    <cellStyle name="Normal 10 3 7 7" xfId="15427"/>
    <cellStyle name="Normal 10 3 8" xfId="473"/>
    <cellStyle name="Normal 10 3 8 2" xfId="2854"/>
    <cellStyle name="Normal 10 3 8 3" xfId="5240"/>
    <cellStyle name="Normal 10 3 8 4" xfId="7726"/>
    <cellStyle name="Normal 10 3 8 5" xfId="9651"/>
    <cellStyle name="Normal 10 3 8 6" xfId="12499"/>
    <cellStyle name="Normal 10 3 8 7" xfId="14886"/>
    <cellStyle name="Normal 10 3 9" xfId="550"/>
    <cellStyle name="Normal 10 3 9 2" xfId="2931"/>
    <cellStyle name="Normal 10 3 9 3" xfId="5317"/>
    <cellStyle name="Normal 10 3 9 4" xfId="7342"/>
    <cellStyle name="Normal 10 3 9 5" xfId="11330"/>
    <cellStyle name="Normal 10 3 9 6" xfId="12115"/>
    <cellStyle name="Normal 10 3 9 7" xfId="14502"/>
    <cellStyle name="Normal 10 30" xfId="1854"/>
    <cellStyle name="Normal 10 30 2" xfId="4235"/>
    <cellStyle name="Normal 10 30 3" xfId="6621"/>
    <cellStyle name="Normal 10 30 4" xfId="8317"/>
    <cellStyle name="Normal 10 30 5" xfId="11769"/>
    <cellStyle name="Normal 10 30 6" xfId="13091"/>
    <cellStyle name="Normal 10 30 7" xfId="15478"/>
    <cellStyle name="Normal 10 31" xfId="1860"/>
    <cellStyle name="Normal 10 31 2" xfId="4241"/>
    <cellStyle name="Normal 10 31 3" xfId="6627"/>
    <cellStyle name="Normal 10 31 4" xfId="7396"/>
    <cellStyle name="Normal 10 31 5" xfId="11389"/>
    <cellStyle name="Normal 10 31 6" xfId="12169"/>
    <cellStyle name="Normal 10 31 7" xfId="14556"/>
    <cellStyle name="Normal 10 32" xfId="1943"/>
    <cellStyle name="Normal 10 32 2" xfId="4324"/>
    <cellStyle name="Normal 10 32 3" xfId="6710"/>
    <cellStyle name="Normal 10 32 4" xfId="7543"/>
    <cellStyle name="Normal 10 32 5" xfId="11457"/>
    <cellStyle name="Normal 10 32 6" xfId="12316"/>
    <cellStyle name="Normal 10 32 7" xfId="14703"/>
    <cellStyle name="Normal 10 33" xfId="2019"/>
    <cellStyle name="Normal 10 33 2" xfId="4400"/>
    <cellStyle name="Normal 10 33 3" xfId="6786"/>
    <cellStyle name="Normal 10 33 4" xfId="8734"/>
    <cellStyle name="Normal 10 33 5" xfId="10420"/>
    <cellStyle name="Normal 10 33 6" xfId="13508"/>
    <cellStyle name="Normal 10 33 7" xfId="15895"/>
    <cellStyle name="Normal 10 34" xfId="2158"/>
    <cellStyle name="Normal 10 34 2" xfId="4539"/>
    <cellStyle name="Normal 10 34 3" xfId="6925"/>
    <cellStyle name="Normal 10 34 4" xfId="7894"/>
    <cellStyle name="Normal 10 34 5" xfId="10080"/>
    <cellStyle name="Normal 10 34 6" xfId="12668"/>
    <cellStyle name="Normal 10 34 7" xfId="15055"/>
    <cellStyle name="Normal 10 35" xfId="2171"/>
    <cellStyle name="Normal 10 35 2" xfId="4552"/>
    <cellStyle name="Normal 10 35 3" xfId="6938"/>
    <cellStyle name="Normal 10 35 4" xfId="7470"/>
    <cellStyle name="Normal 10 35 5" xfId="11463"/>
    <cellStyle name="Normal 10 35 6" xfId="12243"/>
    <cellStyle name="Normal 10 35 7" xfId="14630"/>
    <cellStyle name="Normal 10 36" xfId="2247"/>
    <cellStyle name="Normal 10 36 2" xfId="4628"/>
    <cellStyle name="Normal 10 36 3" xfId="7014"/>
    <cellStyle name="Normal 10 36 4" xfId="9386"/>
    <cellStyle name="Normal 10 36 5" xfId="11078"/>
    <cellStyle name="Normal 10 36 6" xfId="14160"/>
    <cellStyle name="Normal 10 36 7" xfId="16544"/>
    <cellStyle name="Normal 10 37" xfId="2387"/>
    <cellStyle name="Normal 10 38" xfId="4769"/>
    <cellStyle name="Normal 10 39" xfId="7689"/>
    <cellStyle name="Normal 10 4" xfId="4"/>
    <cellStyle name="Normal 10 4 10" xfId="552"/>
    <cellStyle name="Normal 10 4 10 2" xfId="2933"/>
    <cellStyle name="Normal 10 4 10 3" xfId="5319"/>
    <cellStyle name="Normal 10 4 10 4" xfId="9483"/>
    <cellStyle name="Normal 10 4 10 5" xfId="11181"/>
    <cellStyle name="Normal 10 4 10 6" xfId="14257"/>
    <cellStyle name="Normal 10 4 10 7" xfId="16640"/>
    <cellStyle name="Normal 10 4 11" xfId="629"/>
    <cellStyle name="Normal 10 4 11 2" xfId="3010"/>
    <cellStyle name="Normal 10 4 11 3" xfId="5396"/>
    <cellStyle name="Normal 10 4 11 4" xfId="7373"/>
    <cellStyle name="Normal 10 4 11 5" xfId="11059"/>
    <cellStyle name="Normal 10 4 11 6" xfId="12146"/>
    <cellStyle name="Normal 10 4 11 7" xfId="14533"/>
    <cellStyle name="Normal 10 4 12" xfId="706"/>
    <cellStyle name="Normal 10 4 12 2" xfId="3087"/>
    <cellStyle name="Normal 10 4 12 3" xfId="5473"/>
    <cellStyle name="Normal 10 4 12 4" xfId="8262"/>
    <cellStyle name="Normal 10 4 12 5" xfId="9875"/>
    <cellStyle name="Normal 10 4 12 6" xfId="13036"/>
    <cellStyle name="Normal 10 4 12 7" xfId="15423"/>
    <cellStyle name="Normal 10 4 13" xfId="783"/>
    <cellStyle name="Normal 10 4 13 2" xfId="3164"/>
    <cellStyle name="Normal 10 4 13 3" xfId="5550"/>
    <cellStyle name="Normal 10 4 13 4" xfId="7722"/>
    <cellStyle name="Normal 10 4 13 5" xfId="9647"/>
    <cellStyle name="Normal 10 4 13 6" xfId="12495"/>
    <cellStyle name="Normal 10 4 13 7" xfId="14882"/>
    <cellStyle name="Normal 10 4 14" xfId="860"/>
    <cellStyle name="Normal 10 4 14 2" xfId="3241"/>
    <cellStyle name="Normal 10 4 14 3" xfId="5627"/>
    <cellStyle name="Normal 10 4 14 4" xfId="7338"/>
    <cellStyle name="Normal 10 4 14 5" xfId="11326"/>
    <cellStyle name="Normal 10 4 14 6" xfId="12111"/>
    <cellStyle name="Normal 10 4 14 7" xfId="14498"/>
    <cellStyle name="Normal 10 4 15" xfId="937"/>
    <cellStyle name="Normal 10 4 15 2" xfId="3318"/>
    <cellStyle name="Normal 10 4 15 3" xfId="5704"/>
    <cellStyle name="Normal 10 4 15 4" xfId="9510"/>
    <cellStyle name="Normal 10 4 15 5" xfId="11208"/>
    <cellStyle name="Normal 10 4 15 6" xfId="14284"/>
    <cellStyle name="Normal 10 4 15 7" xfId="16667"/>
    <cellStyle name="Normal 10 4 16" xfId="1014"/>
    <cellStyle name="Normal 10 4 16 2" xfId="3395"/>
    <cellStyle name="Normal 10 4 16 3" xfId="5781"/>
    <cellStyle name="Normal 10 4 16 4" xfId="8411"/>
    <cellStyle name="Normal 10 4 16 5" xfId="10022"/>
    <cellStyle name="Normal 10 4 16 6" xfId="13185"/>
    <cellStyle name="Normal 10 4 16 7" xfId="15572"/>
    <cellStyle name="Normal 10 4 17" xfId="1091"/>
    <cellStyle name="Normal 10 4 17 2" xfId="3472"/>
    <cellStyle name="Normal 10 4 17 3" xfId="5858"/>
    <cellStyle name="Normal 10 4 17 4" xfId="9097"/>
    <cellStyle name="Normal 10 4 17 5" xfId="11782"/>
    <cellStyle name="Normal 10 4 17 6" xfId="13871"/>
    <cellStyle name="Normal 10 4 17 7" xfId="16255"/>
    <cellStyle name="Normal 10 4 18" xfId="1168"/>
    <cellStyle name="Normal 10 4 18 2" xfId="3549"/>
    <cellStyle name="Normal 10 4 18 3" xfId="5935"/>
    <cellStyle name="Normal 10 4 18 4" xfId="7485"/>
    <cellStyle name="Normal 10 4 18 5" xfId="11477"/>
    <cellStyle name="Normal 10 4 18 6" xfId="12258"/>
    <cellStyle name="Normal 10 4 18 7" xfId="14645"/>
    <cellStyle name="Normal 10 4 19" xfId="1245"/>
    <cellStyle name="Normal 10 4 19 2" xfId="3626"/>
    <cellStyle name="Normal 10 4 19 3" xfId="6012"/>
    <cellStyle name="Normal 10 4 19 4" xfId="7439"/>
    <cellStyle name="Normal 10 4 19 5" xfId="11352"/>
    <cellStyle name="Normal 10 4 19 6" xfId="12212"/>
    <cellStyle name="Normal 10 4 19 7" xfId="14599"/>
    <cellStyle name="Normal 10 4 2" xfId="46"/>
    <cellStyle name="Normal 10 4 2 10" xfId="745"/>
    <cellStyle name="Normal 10 4 2 10 2" xfId="3126"/>
    <cellStyle name="Normal 10 4 2 10 3" xfId="5512"/>
    <cellStyle name="Normal 10 4 2 10 4" xfId="9290"/>
    <cellStyle name="Normal 10 4 2 10 5" xfId="10985"/>
    <cellStyle name="Normal 10 4 2 10 6" xfId="14064"/>
    <cellStyle name="Normal 10 4 2 10 7" xfId="16448"/>
    <cellStyle name="Normal 10 4 2 11" xfId="822"/>
    <cellStyle name="Normal 10 4 2 11 2" xfId="3203"/>
    <cellStyle name="Normal 10 4 2 11 3" xfId="5589"/>
    <cellStyle name="Normal 10 4 2 11 4" xfId="8759"/>
    <cellStyle name="Normal 10 4 2 11 5" xfId="10445"/>
    <cellStyle name="Normal 10 4 2 11 6" xfId="13533"/>
    <cellStyle name="Normal 10 4 2 11 7" xfId="15920"/>
    <cellStyle name="Normal 10 4 2 12" xfId="899"/>
    <cellStyle name="Normal 10 4 2 12 2" xfId="3280"/>
    <cellStyle name="Normal 10 4 2 12 3" xfId="5666"/>
    <cellStyle name="Normal 10 4 2 12 4" xfId="8450"/>
    <cellStyle name="Normal 10 4 2 12 5" xfId="10715"/>
    <cellStyle name="Normal 10 4 2 12 6" xfId="13224"/>
    <cellStyle name="Normal 10 4 2 12 7" xfId="15611"/>
    <cellStyle name="Normal 10 4 2 13" xfId="976"/>
    <cellStyle name="Normal 10 4 2 13 2" xfId="3357"/>
    <cellStyle name="Normal 10 4 2 13 3" xfId="5743"/>
    <cellStyle name="Normal 10 4 2 13 4" xfId="8945"/>
    <cellStyle name="Normal 10 4 2 13 5" xfId="9908"/>
    <cellStyle name="Normal 10 4 2 13 6" xfId="13719"/>
    <cellStyle name="Normal 10 4 2 13 7" xfId="16105"/>
    <cellStyle name="Normal 10 4 2 14" xfId="1053"/>
    <cellStyle name="Normal 10 4 2 14 2" xfId="3434"/>
    <cellStyle name="Normal 10 4 2 14 3" xfId="5820"/>
    <cellStyle name="Normal 10 4 2 14 4" xfId="7371"/>
    <cellStyle name="Normal 10 4 2 14 5" xfId="11057"/>
    <cellStyle name="Normal 10 4 2 14 6" xfId="12144"/>
    <cellStyle name="Normal 10 4 2 14 7" xfId="14531"/>
    <cellStyle name="Normal 10 4 2 15" xfId="1130"/>
    <cellStyle name="Normal 10 4 2 15 2" xfId="3511"/>
    <cellStyle name="Normal 10 4 2 15 3" xfId="5897"/>
    <cellStyle name="Normal 10 4 2 15 4" xfId="8908"/>
    <cellStyle name="Normal 10 4 2 15 5" xfId="10594"/>
    <cellStyle name="Normal 10 4 2 15 6" xfId="13682"/>
    <cellStyle name="Normal 10 4 2 15 7" xfId="16069"/>
    <cellStyle name="Normal 10 4 2 16" xfId="1207"/>
    <cellStyle name="Normal 10 4 2 16 2" xfId="3588"/>
    <cellStyle name="Normal 10 4 2 16 3" xfId="5974"/>
    <cellStyle name="Normal 10 4 2 16 4" xfId="8599"/>
    <cellStyle name="Normal 10 4 2 16 5" xfId="10864"/>
    <cellStyle name="Normal 10 4 2 16 6" xfId="13373"/>
    <cellStyle name="Normal 10 4 2 16 7" xfId="15760"/>
    <cellStyle name="Normal 10 4 2 17" xfId="1284"/>
    <cellStyle name="Normal 10 4 2 17 2" xfId="3665"/>
    <cellStyle name="Normal 10 4 2 17 3" xfId="6051"/>
    <cellStyle name="Normal 10 4 2 17 4" xfId="9096"/>
    <cellStyle name="Normal 10 4 2 17 5" xfId="10055"/>
    <cellStyle name="Normal 10 4 2 17 6" xfId="13870"/>
    <cellStyle name="Normal 10 4 2 17 7" xfId="16254"/>
    <cellStyle name="Normal 10 4 2 18" xfId="1361"/>
    <cellStyle name="Normal 10 4 2 18 2" xfId="3742"/>
    <cellStyle name="Normal 10 4 2 18 3" xfId="6128"/>
    <cellStyle name="Normal 10 4 2 18 4" xfId="9508"/>
    <cellStyle name="Normal 10 4 2 18 5" xfId="11206"/>
    <cellStyle name="Normal 10 4 2 18 6" xfId="14282"/>
    <cellStyle name="Normal 10 4 2 18 7" xfId="16665"/>
    <cellStyle name="Normal 10 4 2 19" xfId="1438"/>
    <cellStyle name="Normal 10 4 2 19 2" xfId="3819"/>
    <cellStyle name="Normal 10 4 2 19 3" xfId="6205"/>
    <cellStyle name="Normal 10 4 2 19 4" xfId="9053"/>
    <cellStyle name="Normal 10 4 2 19 5" xfId="10743"/>
    <cellStyle name="Normal 10 4 2 19 6" xfId="13827"/>
    <cellStyle name="Normal 10 4 2 19 7" xfId="16212"/>
    <cellStyle name="Normal 10 4 2 2" xfId="128"/>
    <cellStyle name="Normal 10 4 2 2 2" xfId="2509"/>
    <cellStyle name="Normal 10 4 2 2 3" xfId="4895"/>
    <cellStyle name="Normal 10 4 2 2 4" xfId="9073"/>
    <cellStyle name="Normal 10 4 2 2 5" xfId="10763"/>
    <cellStyle name="Normal 10 4 2 2 6" xfId="13847"/>
    <cellStyle name="Normal 10 4 2 2 7" xfId="16231"/>
    <cellStyle name="Normal 10 4 2 20" xfId="1515"/>
    <cellStyle name="Normal 10 4 2 20 2" xfId="3896"/>
    <cellStyle name="Normal 10 4 2 20 3" xfId="6282"/>
    <cellStyle name="Normal 10 4 2 20 4" xfId="8671"/>
    <cellStyle name="Normal 10 4 2 20 5" xfId="10357"/>
    <cellStyle name="Normal 10 4 2 20 6" xfId="13445"/>
    <cellStyle name="Normal 10 4 2 20 7" xfId="15832"/>
    <cellStyle name="Normal 10 4 2 21" xfId="1592"/>
    <cellStyle name="Normal 10 4 2 21 2" xfId="3973"/>
    <cellStyle name="Normal 10 4 2 21 3" xfId="6359"/>
    <cellStyle name="Normal 10 4 2 21 4" xfId="8961"/>
    <cellStyle name="Normal 10 4 2 21 5" xfId="10652"/>
    <cellStyle name="Normal 10 4 2 21 6" xfId="13735"/>
    <cellStyle name="Normal 10 4 2 21 7" xfId="16121"/>
    <cellStyle name="Normal 10 4 2 22" xfId="1669"/>
    <cellStyle name="Normal 10 4 2 22 2" xfId="4050"/>
    <cellStyle name="Normal 10 4 2 22 3" xfId="6436"/>
    <cellStyle name="Normal 10 4 2 22 4" xfId="8783"/>
    <cellStyle name="Normal 10 4 2 22 5" xfId="9591"/>
    <cellStyle name="Normal 10 4 2 22 6" xfId="13557"/>
    <cellStyle name="Normal 10 4 2 22 7" xfId="15944"/>
    <cellStyle name="Normal 10 4 2 23" xfId="1746"/>
    <cellStyle name="Normal 10 4 2 23 2" xfId="4127"/>
    <cellStyle name="Normal 10 4 2 23 3" xfId="6513"/>
    <cellStyle name="Normal 10 4 2 23 4" xfId="9275"/>
    <cellStyle name="Normal 10 4 2 23 5" xfId="10970"/>
    <cellStyle name="Normal 10 4 2 23 6" xfId="14049"/>
    <cellStyle name="Normal 10 4 2 23 7" xfId="16433"/>
    <cellStyle name="Normal 10 4 2 24" xfId="1818"/>
    <cellStyle name="Normal 10 4 2 24 2" xfId="4199"/>
    <cellStyle name="Normal 10 4 2 24 3" xfId="6585"/>
    <cellStyle name="Normal 10 4 2 24 4" xfId="9126"/>
    <cellStyle name="Normal 10 4 2 24 5" xfId="10815"/>
    <cellStyle name="Normal 10 4 2 24 6" xfId="13900"/>
    <cellStyle name="Normal 10 4 2 24 7" xfId="16284"/>
    <cellStyle name="Normal 10 4 2 25" xfId="1896"/>
    <cellStyle name="Normal 10 4 2 25 2" xfId="4277"/>
    <cellStyle name="Normal 10 4 2 25 3" xfId="6663"/>
    <cellStyle name="Normal 10 4 2 25 4" xfId="8666"/>
    <cellStyle name="Normal 10 4 2 25 5" xfId="10352"/>
    <cellStyle name="Normal 10 4 2 25 6" xfId="13440"/>
    <cellStyle name="Normal 10 4 2 25 7" xfId="15827"/>
    <cellStyle name="Normal 10 4 2 26" xfId="1974"/>
    <cellStyle name="Normal 10 4 2 26 2" xfId="4355"/>
    <cellStyle name="Normal 10 4 2 26 3" xfId="6741"/>
    <cellStyle name="Normal 10 4 2 26 4" xfId="7544"/>
    <cellStyle name="Normal 10 4 2 26 5" xfId="11458"/>
    <cellStyle name="Normal 10 4 2 26 6" xfId="12317"/>
    <cellStyle name="Normal 10 4 2 26 7" xfId="14704"/>
    <cellStyle name="Normal 10 4 2 27" xfId="2050"/>
    <cellStyle name="Normal 10 4 2 27 2" xfId="4431"/>
    <cellStyle name="Normal 10 4 2 27 3" xfId="6817"/>
    <cellStyle name="Normal 10 4 2 27 4" xfId="9381"/>
    <cellStyle name="Normal 10 4 2 27 5" xfId="11073"/>
    <cellStyle name="Normal 10 4 2 27 6" xfId="14155"/>
    <cellStyle name="Normal 10 4 2 27 7" xfId="16539"/>
    <cellStyle name="Normal 10 4 2 28" xfId="2122"/>
    <cellStyle name="Normal 10 4 2 28 2" xfId="4503"/>
    <cellStyle name="Normal 10 4 2 28 3" xfId="6889"/>
    <cellStyle name="Normal 10 4 2 28 4" xfId="8854"/>
    <cellStyle name="Normal 10 4 2 28 5" xfId="9893"/>
    <cellStyle name="Normal 10 4 2 28 6" xfId="13628"/>
    <cellStyle name="Normal 10 4 2 28 7" xfId="16015"/>
    <cellStyle name="Normal 10 4 2 29" xfId="2202"/>
    <cellStyle name="Normal 10 4 2 29 2" xfId="4583"/>
    <cellStyle name="Normal 10 4 2 29 3" xfId="6969"/>
    <cellStyle name="Normal 10 4 2 29 4" xfId="9198"/>
    <cellStyle name="Normal 10 4 2 29 5" xfId="10888"/>
    <cellStyle name="Normal 10 4 2 29 6" xfId="13972"/>
    <cellStyle name="Normal 10 4 2 29 7" xfId="16356"/>
    <cellStyle name="Normal 10 4 2 3" xfId="206"/>
    <cellStyle name="Normal 10 4 2 3 2" xfId="2587"/>
    <cellStyle name="Normal 10 4 2 3 3" xfId="4973"/>
    <cellStyle name="Normal 10 4 2 3 4" xfId="8537"/>
    <cellStyle name="Normal 10 4 2 3 5" xfId="10802"/>
    <cellStyle name="Normal 10 4 2 3 6" xfId="13311"/>
    <cellStyle name="Normal 10 4 2 3 7" xfId="15698"/>
    <cellStyle name="Normal 10 4 2 30" xfId="2278"/>
    <cellStyle name="Normal 10 4 2 30 2" xfId="4659"/>
    <cellStyle name="Normal 10 4 2 30 3" xfId="7045"/>
    <cellStyle name="Normal 10 4 2 30 4" xfId="8739"/>
    <cellStyle name="Normal 10 4 2 30 5" xfId="10425"/>
    <cellStyle name="Normal 10 4 2 30 6" xfId="13513"/>
    <cellStyle name="Normal 10 4 2 30 7" xfId="15900"/>
    <cellStyle name="Normal 10 4 2 31" xfId="2350"/>
    <cellStyle name="Normal 10 4 2 31 2" xfId="4731"/>
    <cellStyle name="Normal 10 4 2 31 3" xfId="7117"/>
    <cellStyle name="Normal 10 4 2 31 4" xfId="8738"/>
    <cellStyle name="Normal 10 4 2 31 5" xfId="10424"/>
    <cellStyle name="Normal 10 4 2 31 6" xfId="13512"/>
    <cellStyle name="Normal 10 4 2 31 7" xfId="15899"/>
    <cellStyle name="Normal 10 4 2 32" xfId="2428"/>
    <cellStyle name="Normal 10 4 2 33" xfId="4814"/>
    <cellStyle name="Normal 10 4 2 34" xfId="8887"/>
    <cellStyle name="Normal 10 4 2 35" xfId="9845"/>
    <cellStyle name="Normal 10 4 2 36" xfId="13661"/>
    <cellStyle name="Normal 10 4 2 37" xfId="16048"/>
    <cellStyle name="Normal 10 4 2 4" xfId="283"/>
    <cellStyle name="Normal 10 4 2 4 2" xfId="2664"/>
    <cellStyle name="Normal 10 4 2 4 3" xfId="5050"/>
    <cellStyle name="Normal 10 4 2 4 4" xfId="8151"/>
    <cellStyle name="Normal 10 4 2 4 5" xfId="10416"/>
    <cellStyle name="Normal 10 4 2 4 6" xfId="12925"/>
    <cellStyle name="Normal 10 4 2 4 7" xfId="15312"/>
    <cellStyle name="Normal 10 4 2 5" xfId="360"/>
    <cellStyle name="Normal 10 4 2 5 2" xfId="2741"/>
    <cellStyle name="Normal 10 4 2 5 3" xfId="5127"/>
    <cellStyle name="Normal 10 4 2 5 4" xfId="8651"/>
    <cellStyle name="Normal 10 4 2 5 5" xfId="11830"/>
    <cellStyle name="Normal 10 4 2 5 6" xfId="13425"/>
    <cellStyle name="Normal 10 4 2 5 7" xfId="15812"/>
    <cellStyle name="Normal 10 4 2 6" xfId="437"/>
    <cellStyle name="Normal 10 4 2 6 2" xfId="2818"/>
    <cellStyle name="Normal 10 4 2 6 3" xfId="5204"/>
    <cellStyle name="Normal 10 4 2 6 4" xfId="9146"/>
    <cellStyle name="Normal 10 4 2 6 5" xfId="10835"/>
    <cellStyle name="Normal 10 4 2 6 6" xfId="13920"/>
    <cellStyle name="Normal 10 4 2 6 7" xfId="16304"/>
    <cellStyle name="Normal 10 4 2 7" xfId="514"/>
    <cellStyle name="Normal 10 4 2 7 2" xfId="2895"/>
    <cellStyle name="Normal 10 4 2 7 3" xfId="5281"/>
    <cellStyle name="Normal 10 4 2 7 4" xfId="7302"/>
    <cellStyle name="Normal 10 4 2 7 5" xfId="10295"/>
    <cellStyle name="Normal 10 4 2 7 6" xfId="12075"/>
    <cellStyle name="Normal 10 4 2 7 7" xfId="14462"/>
    <cellStyle name="Normal 10 4 2 8" xfId="591"/>
    <cellStyle name="Normal 10 4 2 8 2" xfId="2972"/>
    <cellStyle name="Normal 10 4 2 8 3" xfId="5358"/>
    <cellStyle name="Normal 10 4 2 8 4" xfId="8300"/>
    <cellStyle name="Normal 10 4 2 8 5" xfId="10565"/>
    <cellStyle name="Normal 10 4 2 8 6" xfId="13074"/>
    <cellStyle name="Normal 10 4 2 8 7" xfId="15461"/>
    <cellStyle name="Normal 10 4 2 9" xfId="668"/>
    <cellStyle name="Normal 10 4 2 9 2" xfId="3049"/>
    <cellStyle name="Normal 10 4 2 9 3" xfId="5435"/>
    <cellStyle name="Normal 10 4 2 9 4" xfId="8801"/>
    <cellStyle name="Normal 10 4 2 9 5" xfId="9606"/>
    <cellStyle name="Normal 10 4 2 9 6" xfId="13575"/>
    <cellStyle name="Normal 10 4 2 9 7" xfId="15962"/>
    <cellStyle name="Normal 10 4 20" xfId="1322"/>
    <cellStyle name="Normal 10 4 20 2" xfId="3703"/>
    <cellStyle name="Normal 10 4 20 3" xfId="6089"/>
    <cellStyle name="Normal 10 4 20 4" xfId="7904"/>
    <cellStyle name="Normal 10 4 20 5" xfId="10170"/>
    <cellStyle name="Normal 10 4 20 6" xfId="12678"/>
    <cellStyle name="Normal 10 4 20 7" xfId="15065"/>
    <cellStyle name="Normal 10 4 21" xfId="1399"/>
    <cellStyle name="Normal 10 4 21 2" xfId="3780"/>
    <cellStyle name="Normal 10 4 21 3" xfId="6166"/>
    <cellStyle name="Normal 10 4 21 4" xfId="9240"/>
    <cellStyle name="Normal 10 4 21 5" xfId="9557"/>
    <cellStyle name="Normal 10 4 21 6" xfId="14014"/>
    <cellStyle name="Normal 10 4 21 7" xfId="16398"/>
    <cellStyle name="Normal 10 4 22" xfId="1476"/>
    <cellStyle name="Normal 10 4 22 2" xfId="3857"/>
    <cellStyle name="Normal 10 4 22 3" xfId="6243"/>
    <cellStyle name="Normal 10 4 22 4" xfId="7634"/>
    <cellStyle name="Normal 10 4 22 5" xfId="11620"/>
    <cellStyle name="Normal 10 4 22 6" xfId="12407"/>
    <cellStyle name="Normal 10 4 22 7" xfId="14794"/>
    <cellStyle name="Normal 10 4 23" xfId="1553"/>
    <cellStyle name="Normal 10 4 23 2" xfId="3934"/>
    <cellStyle name="Normal 10 4 23 3" xfId="6320"/>
    <cellStyle name="Normal 10 4 23 4" xfId="7695"/>
    <cellStyle name="Normal 10 4 23 5" xfId="11609"/>
    <cellStyle name="Normal 10 4 23 6" xfId="12468"/>
    <cellStyle name="Normal 10 4 23 7" xfId="14855"/>
    <cellStyle name="Normal 10 4 24" xfId="1630"/>
    <cellStyle name="Normal 10 4 24 2" xfId="4011"/>
    <cellStyle name="Normal 10 4 24 3" xfId="6397"/>
    <cellStyle name="Normal 10 4 24 4" xfId="7358"/>
    <cellStyle name="Normal 10 4 24 5" xfId="11044"/>
    <cellStyle name="Normal 10 4 24 6" xfId="12131"/>
    <cellStyle name="Normal 10 4 24 7" xfId="14518"/>
    <cellStyle name="Normal 10 4 25" xfId="1707"/>
    <cellStyle name="Normal 10 4 25 2" xfId="4088"/>
    <cellStyle name="Normal 10 4 25 3" xfId="6474"/>
    <cellStyle name="Normal 10 4 25 4" xfId="8244"/>
    <cellStyle name="Normal 10 4 25 5" xfId="9857"/>
    <cellStyle name="Normal 10 4 25 6" xfId="13018"/>
    <cellStyle name="Normal 10 4 25 7" xfId="15405"/>
    <cellStyle name="Normal 10 4 26" xfId="1857"/>
    <cellStyle name="Normal 10 4 26 2" xfId="4238"/>
    <cellStyle name="Normal 10 4 26 3" xfId="6624"/>
    <cellStyle name="Normal 10 4 26 4" xfId="7626"/>
    <cellStyle name="Normal 10 4 26 5" xfId="11615"/>
    <cellStyle name="Normal 10 4 26 6" xfId="12399"/>
    <cellStyle name="Normal 10 4 26 7" xfId="14786"/>
    <cellStyle name="Normal 10 4 27" xfId="1933"/>
    <cellStyle name="Normal 10 4 27 2" xfId="4314"/>
    <cellStyle name="Normal 10 4 27 3" xfId="6700"/>
    <cellStyle name="Normal 10 4 27 4" xfId="8170"/>
    <cellStyle name="Normal 10 4 27 5" xfId="9925"/>
    <cellStyle name="Normal 10 4 27 6" xfId="12944"/>
    <cellStyle name="Normal 10 4 27 7" xfId="15331"/>
    <cellStyle name="Normal 10 4 28" xfId="1936"/>
    <cellStyle name="Normal 10 4 28 2" xfId="4317"/>
    <cellStyle name="Normal 10 4 28 3" xfId="6703"/>
    <cellStyle name="Normal 10 4 28 4" xfId="7939"/>
    <cellStyle name="Normal 10 4 28 5" xfId="11909"/>
    <cellStyle name="Normal 10 4 28 6" xfId="12713"/>
    <cellStyle name="Normal 10 4 28 7" xfId="15100"/>
    <cellStyle name="Normal 10 4 29" xfId="2012"/>
    <cellStyle name="Normal 10 4 29 2" xfId="4393"/>
    <cellStyle name="Normal 10 4 29 3" xfId="6779"/>
    <cellStyle name="Normal 10 4 29 4" xfId="9264"/>
    <cellStyle name="Normal 10 4 29 5" xfId="10959"/>
    <cellStyle name="Normal 10 4 29 6" xfId="14038"/>
    <cellStyle name="Normal 10 4 29 7" xfId="16422"/>
    <cellStyle name="Normal 10 4 3" xfId="86"/>
    <cellStyle name="Normal 10 4 3 2" xfId="2467"/>
    <cellStyle name="Normal 10 4 3 3" xfId="4853"/>
    <cellStyle name="Normal 10 4 3 4" xfId="8271"/>
    <cellStyle name="Normal 10 4 3 5" xfId="9884"/>
    <cellStyle name="Normal 10 4 3 6" xfId="13045"/>
    <cellStyle name="Normal 10 4 3 7" xfId="15432"/>
    <cellStyle name="Normal 10 4 30" xfId="2161"/>
    <cellStyle name="Normal 10 4 30 2" xfId="4542"/>
    <cellStyle name="Normal 10 4 30 3" xfId="6928"/>
    <cellStyle name="Normal 10 4 30 4" xfId="8238"/>
    <cellStyle name="Normal 10 4 30 5" xfId="9853"/>
    <cellStyle name="Normal 10 4 30 6" xfId="13012"/>
    <cellStyle name="Normal 10 4 30 7" xfId="15399"/>
    <cellStyle name="Normal 10 4 31" xfId="2164"/>
    <cellStyle name="Normal 10 4 31 2" xfId="4545"/>
    <cellStyle name="Normal 10 4 31 3" xfId="6931"/>
    <cellStyle name="Normal 10 4 31 4" xfId="8007"/>
    <cellStyle name="Normal 10 4 31 5" xfId="9625"/>
    <cellStyle name="Normal 10 4 31 6" xfId="12781"/>
    <cellStyle name="Normal 10 4 31 7" xfId="15168"/>
    <cellStyle name="Normal 10 4 32" xfId="2240"/>
    <cellStyle name="Normal 10 4 32 2" xfId="4621"/>
    <cellStyle name="Normal 10 4 32 3" xfId="7007"/>
    <cellStyle name="Normal 10 4 32 4" xfId="7622"/>
    <cellStyle name="Normal 10 4 32 5" xfId="11613"/>
    <cellStyle name="Normal 10 4 32 6" xfId="12395"/>
    <cellStyle name="Normal 10 4 32 7" xfId="14782"/>
    <cellStyle name="Normal 10 4 33" xfId="2390"/>
    <cellStyle name="Normal 10 4 34" xfId="4772"/>
    <cellStyle name="Normal 10 4 35" xfId="7458"/>
    <cellStyle name="Normal 10 4 36" xfId="11371"/>
    <cellStyle name="Normal 10 4 37" xfId="12231"/>
    <cellStyle name="Normal 10 4 38" xfId="14618"/>
    <cellStyle name="Normal 10 4 4" xfId="88"/>
    <cellStyle name="Normal 10 4 4 2" xfId="2469"/>
    <cellStyle name="Normal 10 4 4 3" xfId="4855"/>
    <cellStyle name="Normal 10 4 4 4" xfId="8117"/>
    <cellStyle name="Normal 10 4 4 5" xfId="9733"/>
    <cellStyle name="Normal 10 4 4 6" xfId="12891"/>
    <cellStyle name="Normal 10 4 4 7" xfId="15278"/>
    <cellStyle name="Normal 10 4 5" xfId="167"/>
    <cellStyle name="Normal 10 4 5 2" xfId="2548"/>
    <cellStyle name="Normal 10 4 5 3" xfId="4934"/>
    <cellStyle name="Normal 10 4 5 4" xfId="7423"/>
    <cellStyle name="Normal 10 4 5 5" xfId="11414"/>
    <cellStyle name="Normal 10 4 5 6" xfId="12196"/>
    <cellStyle name="Normal 10 4 5 7" xfId="14583"/>
    <cellStyle name="Normal 10 4 6" xfId="244"/>
    <cellStyle name="Normal 10 4 6 2" xfId="2625"/>
    <cellStyle name="Normal 10 4 6 3" xfId="5011"/>
    <cellStyle name="Normal 10 4 6 4" xfId="9340"/>
    <cellStyle name="Normal 10 4 6 5" xfId="11032"/>
    <cellStyle name="Normal 10 4 6 6" xfId="14114"/>
    <cellStyle name="Normal 10 4 6 7" xfId="16498"/>
    <cellStyle name="Normal 10 4 7" xfId="321"/>
    <cellStyle name="Normal 10 4 7 2" xfId="2702"/>
    <cellStyle name="Normal 10 4 7 3" xfId="5088"/>
    <cellStyle name="Normal 10 4 7 4" xfId="9303"/>
    <cellStyle name="Normal 10 4 7 5" xfId="10998"/>
    <cellStyle name="Normal 10 4 7 6" xfId="14077"/>
    <cellStyle name="Normal 10 4 7 7" xfId="16461"/>
    <cellStyle name="Normal 10 4 8" xfId="398"/>
    <cellStyle name="Normal 10 4 8 2" xfId="2779"/>
    <cellStyle name="Normal 10 4 8 3" xfId="5165"/>
    <cellStyle name="Normal 10 4 8 4" xfId="8112"/>
    <cellStyle name="Normal 10 4 8 5" xfId="9729"/>
    <cellStyle name="Normal 10 4 8 6" xfId="12886"/>
    <cellStyle name="Normal 10 4 8 7" xfId="15273"/>
    <cellStyle name="Normal 10 4 9" xfId="475"/>
    <cellStyle name="Normal 10 4 9 2" xfId="2856"/>
    <cellStyle name="Normal 10 4 9 3" xfId="5242"/>
    <cellStyle name="Normal 10 4 9 4" xfId="7572"/>
    <cellStyle name="Normal 10 4 9 5" xfId="11563"/>
    <cellStyle name="Normal 10 4 9 6" xfId="12345"/>
    <cellStyle name="Normal 10 4 9 7" xfId="14732"/>
    <cellStyle name="Normal 10 40" xfId="11603"/>
    <cellStyle name="Normal 10 41" xfId="12462"/>
    <cellStyle name="Normal 10 42" xfId="14849"/>
    <cellStyle name="Normal 10 5" xfId="5"/>
    <cellStyle name="Normal 10 5 10" xfId="551"/>
    <cellStyle name="Normal 10 5 10 2" xfId="2932"/>
    <cellStyle name="Normal 10 5 10 3" xfId="5318"/>
    <cellStyle name="Normal 10 5 10 4" xfId="7184"/>
    <cellStyle name="Normal 10 5 10 5" xfId="11258"/>
    <cellStyle name="Normal 10 5 10 6" xfId="11957"/>
    <cellStyle name="Normal 10 5 10 7" xfId="14344"/>
    <cellStyle name="Normal 10 5 11" xfId="628"/>
    <cellStyle name="Normal 10 5 11 2" xfId="3009"/>
    <cellStyle name="Normal 10 5 11 3" xfId="5395"/>
    <cellStyle name="Normal 10 5 11 4" xfId="9443"/>
    <cellStyle name="Normal 10 5 11 5" xfId="11136"/>
    <cellStyle name="Normal 10 5 11 6" xfId="14217"/>
    <cellStyle name="Normal 10 5 11 7" xfId="16601"/>
    <cellStyle name="Normal 10 5 12" xfId="705"/>
    <cellStyle name="Normal 10 5 12 2" xfId="3086"/>
    <cellStyle name="Normal 10 5 12 3" xfId="5472"/>
    <cellStyle name="Normal 10 5 12 4" xfId="8339"/>
    <cellStyle name="Normal 10 5 12 5" xfId="9951"/>
    <cellStyle name="Normal 10 5 12 6" xfId="13113"/>
    <cellStyle name="Normal 10 5 12 7" xfId="15500"/>
    <cellStyle name="Normal 10 5 13" xfId="782"/>
    <cellStyle name="Normal 10 5 13 2" xfId="3163"/>
    <cellStyle name="Normal 10 5 13 3" xfId="5549"/>
    <cellStyle name="Normal 10 5 13 4" xfId="9024"/>
    <cellStyle name="Normal 10 5 13 5" xfId="11711"/>
    <cellStyle name="Normal 10 5 13 6" xfId="13798"/>
    <cellStyle name="Normal 10 5 13 7" xfId="16183"/>
    <cellStyle name="Normal 10 5 14" xfId="859"/>
    <cellStyle name="Normal 10 5 14 2" xfId="3240"/>
    <cellStyle name="Normal 10 5 14 3" xfId="5626"/>
    <cellStyle name="Normal 10 5 14 4" xfId="7414"/>
    <cellStyle name="Normal 10 5 14 5" xfId="11404"/>
    <cellStyle name="Normal 10 5 14 6" xfId="12187"/>
    <cellStyle name="Normal 10 5 14 7" xfId="14574"/>
    <cellStyle name="Normal 10 5 15" xfId="936"/>
    <cellStyle name="Normal 10 5 15 2" xfId="3317"/>
    <cellStyle name="Normal 10 5 15 3" xfId="5703"/>
    <cellStyle name="Normal 10 5 15 4" xfId="7211"/>
    <cellStyle name="Normal 10 5 15 5" xfId="11285"/>
    <cellStyle name="Normal 10 5 15 6" xfId="11984"/>
    <cellStyle name="Normal 10 5 15 7" xfId="14371"/>
    <cellStyle name="Normal 10 5 16" xfId="1013"/>
    <cellStyle name="Normal 10 5 16 2" xfId="3394"/>
    <cellStyle name="Normal 10 5 16 3" xfId="5780"/>
    <cellStyle name="Normal 10 5 16 4" xfId="8488"/>
    <cellStyle name="Normal 10 5 16 5" xfId="10098"/>
    <cellStyle name="Normal 10 5 16 6" xfId="13262"/>
    <cellStyle name="Normal 10 5 16 7" xfId="15649"/>
    <cellStyle name="Normal 10 5 17" xfId="1090"/>
    <cellStyle name="Normal 10 5 17 2" xfId="3471"/>
    <cellStyle name="Normal 10 5 17 3" xfId="5857"/>
    <cellStyle name="Normal 10 5 17 4" xfId="9173"/>
    <cellStyle name="Normal 10 5 17 5" xfId="11853"/>
    <cellStyle name="Normal 10 5 17 6" xfId="13947"/>
    <cellStyle name="Normal 10 5 17 7" xfId="16331"/>
    <cellStyle name="Normal 10 5 18" xfId="1167"/>
    <cellStyle name="Normal 10 5 18 2" xfId="3548"/>
    <cellStyle name="Normal 10 5 18 3" xfId="5934"/>
    <cellStyle name="Normal 10 5 18 4" xfId="7562"/>
    <cellStyle name="Normal 10 5 18 5" xfId="11553"/>
    <cellStyle name="Normal 10 5 18 6" xfId="12335"/>
    <cellStyle name="Normal 10 5 18 7" xfId="14722"/>
    <cellStyle name="Normal 10 5 19" xfId="1244"/>
    <cellStyle name="Normal 10 5 19 2" xfId="3625"/>
    <cellStyle name="Normal 10 5 19 3" xfId="6011"/>
    <cellStyle name="Normal 10 5 19 4" xfId="7516"/>
    <cellStyle name="Normal 10 5 19 5" xfId="11430"/>
    <cellStyle name="Normal 10 5 19 6" xfId="12289"/>
    <cellStyle name="Normal 10 5 19 7" xfId="14676"/>
    <cellStyle name="Normal 10 5 2" xfId="47"/>
    <cellStyle name="Normal 10 5 2 10" xfId="746"/>
    <cellStyle name="Normal 10 5 2 10 2" xfId="3127"/>
    <cellStyle name="Normal 10 5 2 10 3" xfId="5513"/>
    <cellStyle name="Normal 10 5 2 10 4" xfId="9218"/>
    <cellStyle name="Normal 10 5 2 10 5" xfId="10908"/>
    <cellStyle name="Normal 10 5 2 10 6" xfId="13992"/>
    <cellStyle name="Normal 10 5 2 10 7" xfId="16376"/>
    <cellStyle name="Normal 10 5 2 11" xfId="823"/>
    <cellStyle name="Normal 10 5 2 11 2" xfId="3204"/>
    <cellStyle name="Normal 10 5 2 11 3" xfId="5590"/>
    <cellStyle name="Normal 10 5 2 11 4" xfId="8682"/>
    <cellStyle name="Normal 10 5 2 11 5" xfId="10368"/>
    <cellStyle name="Normal 10 5 2 11 6" xfId="13456"/>
    <cellStyle name="Normal 10 5 2 11 7" xfId="15843"/>
    <cellStyle name="Normal 10 5 2 12" xfId="900"/>
    <cellStyle name="Normal 10 5 2 12 2" xfId="3281"/>
    <cellStyle name="Normal 10 5 2 12 3" xfId="5667"/>
    <cellStyle name="Normal 10 5 2 12 4" xfId="8373"/>
    <cellStyle name="Normal 10 5 2 12 5" xfId="10638"/>
    <cellStyle name="Normal 10 5 2 12 6" xfId="13147"/>
    <cellStyle name="Normal 10 5 2 12 7" xfId="15534"/>
    <cellStyle name="Normal 10 5 2 13" xfId="977"/>
    <cellStyle name="Normal 10 5 2 13 2" xfId="3358"/>
    <cellStyle name="Normal 10 5 2 13 3" xfId="5744"/>
    <cellStyle name="Normal 10 5 2 13 4" xfId="8873"/>
    <cellStyle name="Normal 10 5 2 13 5" xfId="9832"/>
    <cellStyle name="Normal 10 5 2 13 6" xfId="13647"/>
    <cellStyle name="Normal 10 5 2 13 7" xfId="16034"/>
    <cellStyle name="Normal 10 5 2 14" xfId="1054"/>
    <cellStyle name="Normal 10 5 2 14 2" xfId="3435"/>
    <cellStyle name="Normal 10 5 2 14 3" xfId="5821"/>
    <cellStyle name="Normal 10 5 2 14 4" xfId="9365"/>
    <cellStyle name="Normal 10 5 2 14 5" xfId="9679"/>
    <cellStyle name="Normal 10 5 2 14 6" xfId="14139"/>
    <cellStyle name="Normal 10 5 2 14 7" xfId="16523"/>
    <cellStyle name="Normal 10 5 2 15" xfId="1131"/>
    <cellStyle name="Normal 10 5 2 15 2" xfId="3512"/>
    <cellStyle name="Normal 10 5 2 15 3" xfId="5898"/>
    <cellStyle name="Normal 10 5 2 15 4" xfId="8831"/>
    <cellStyle name="Normal 10 5 2 15 5" xfId="10517"/>
    <cellStyle name="Normal 10 5 2 15 6" xfId="13605"/>
    <cellStyle name="Normal 10 5 2 15 7" xfId="15992"/>
    <cellStyle name="Normal 10 5 2 16" xfId="1208"/>
    <cellStyle name="Normal 10 5 2 16 2" xfId="3589"/>
    <cellStyle name="Normal 10 5 2 16 3" xfId="5975"/>
    <cellStyle name="Normal 10 5 2 16 4" xfId="8522"/>
    <cellStyle name="Normal 10 5 2 16 5" xfId="10787"/>
    <cellStyle name="Normal 10 5 2 16 6" xfId="13296"/>
    <cellStyle name="Normal 10 5 2 16 7" xfId="15683"/>
    <cellStyle name="Normal 10 5 2 17" xfId="1285"/>
    <cellStyle name="Normal 10 5 2 17 2" xfId="3666"/>
    <cellStyle name="Normal 10 5 2 17 3" xfId="6052"/>
    <cellStyle name="Normal 10 5 2 17 4" xfId="9018"/>
    <cellStyle name="Normal 10 5 2 17 5" xfId="9979"/>
    <cellStyle name="Normal 10 5 2 17 6" xfId="13792"/>
    <cellStyle name="Normal 10 5 2 17 7" xfId="16177"/>
    <cellStyle name="Normal 10 5 2 18" xfId="1362"/>
    <cellStyle name="Normal 10 5 2 18 2" xfId="3743"/>
    <cellStyle name="Normal 10 5 2 18 3" xfId="6129"/>
    <cellStyle name="Normal 10 5 2 18 4" xfId="9436"/>
    <cellStyle name="Normal 10 5 2 18 5" xfId="11129"/>
    <cellStyle name="Normal 10 5 2 18 6" xfId="14210"/>
    <cellStyle name="Normal 10 5 2 18 7" xfId="16594"/>
    <cellStyle name="Normal 10 5 2 19" xfId="1439"/>
    <cellStyle name="Normal 10 5 2 19 2" xfId="3820"/>
    <cellStyle name="Normal 10 5 2 19 3" xfId="6206"/>
    <cellStyle name="Normal 10 5 2 19 4" xfId="8975"/>
    <cellStyle name="Normal 10 5 2 19 5" xfId="10666"/>
    <cellStyle name="Normal 10 5 2 19 6" xfId="13749"/>
    <cellStyle name="Normal 10 5 2 19 7" xfId="16135"/>
    <cellStyle name="Normal 10 5 2 2" xfId="129"/>
    <cellStyle name="Normal 10 5 2 2 2" xfId="2510"/>
    <cellStyle name="Normal 10 5 2 2 3" xfId="4896"/>
    <cellStyle name="Normal 10 5 2 2 4" xfId="8995"/>
    <cellStyle name="Normal 10 5 2 2 5" xfId="10686"/>
    <cellStyle name="Normal 10 5 2 2 6" xfId="13769"/>
    <cellStyle name="Normal 10 5 2 2 7" xfId="16154"/>
    <cellStyle name="Normal 10 5 2 20" xfId="1516"/>
    <cellStyle name="Normal 10 5 2 20 2" xfId="3897"/>
    <cellStyle name="Normal 10 5 2 20 3" xfId="6283"/>
    <cellStyle name="Normal 10 5 2 20 4" xfId="7287"/>
    <cellStyle name="Normal 10 5 2 20 5" xfId="10280"/>
    <cellStyle name="Normal 10 5 2 20 6" xfId="12060"/>
    <cellStyle name="Normal 10 5 2 20 7" xfId="14447"/>
    <cellStyle name="Normal 10 5 2 21" xfId="1593"/>
    <cellStyle name="Normal 10 5 2 21 2" xfId="3974"/>
    <cellStyle name="Normal 10 5 2 21 3" xfId="6360"/>
    <cellStyle name="Normal 10 5 2 21 4" xfId="8889"/>
    <cellStyle name="Normal 10 5 2 21 5" xfId="10575"/>
    <cellStyle name="Normal 10 5 2 21 6" xfId="13663"/>
    <cellStyle name="Normal 10 5 2 21 7" xfId="16050"/>
    <cellStyle name="Normal 10 5 2 22" xfId="1670"/>
    <cellStyle name="Normal 10 5 2 22 2" xfId="4051"/>
    <cellStyle name="Normal 10 5 2 22 3" xfId="6437"/>
    <cellStyle name="Normal 10 5 2 22 4" xfId="8706"/>
    <cellStyle name="Normal 10 5 2 22 5" xfId="11882"/>
    <cellStyle name="Normal 10 5 2 22 6" xfId="13480"/>
    <cellStyle name="Normal 10 5 2 22 7" xfId="15867"/>
    <cellStyle name="Normal 10 5 2 23" xfId="1747"/>
    <cellStyle name="Normal 10 5 2 23 2" xfId="4128"/>
    <cellStyle name="Normal 10 5 2 23 3" xfId="6514"/>
    <cellStyle name="Normal 10 5 2 23 4" xfId="9203"/>
    <cellStyle name="Normal 10 5 2 23 5" xfId="10893"/>
    <cellStyle name="Normal 10 5 2 23 6" xfId="13977"/>
    <cellStyle name="Normal 10 5 2 23 7" xfId="16361"/>
    <cellStyle name="Normal 10 5 2 24" xfId="1819"/>
    <cellStyle name="Normal 10 5 2 24 2" xfId="4200"/>
    <cellStyle name="Normal 10 5 2 24 3" xfId="6586"/>
    <cellStyle name="Normal 10 5 2 24 4" xfId="9048"/>
    <cellStyle name="Normal 10 5 2 24 5" xfId="10738"/>
    <cellStyle name="Normal 10 5 2 24 6" xfId="13822"/>
    <cellStyle name="Normal 10 5 2 24 7" xfId="16207"/>
    <cellStyle name="Normal 10 5 2 25" xfId="1897"/>
    <cellStyle name="Normal 10 5 2 25 2" xfId="4278"/>
    <cellStyle name="Normal 10 5 2 25 3" xfId="6664"/>
    <cellStyle name="Normal 10 5 2 25 4" xfId="7282"/>
    <cellStyle name="Normal 10 5 2 25 5" xfId="10275"/>
    <cellStyle name="Normal 10 5 2 25 6" xfId="12055"/>
    <cellStyle name="Normal 10 5 2 25 7" xfId="14442"/>
    <cellStyle name="Normal 10 5 2 26" xfId="1975"/>
    <cellStyle name="Normal 10 5 2 26 2" xfId="4356"/>
    <cellStyle name="Normal 10 5 2 26 3" xfId="6742"/>
    <cellStyle name="Normal 10 5 2 26 4" xfId="7467"/>
    <cellStyle name="Normal 10 5 2 26 5" xfId="11380"/>
    <cellStyle name="Normal 10 5 2 26 6" xfId="12240"/>
    <cellStyle name="Normal 10 5 2 26 7" xfId="14627"/>
    <cellStyle name="Normal 10 5 2 27" xfId="2051"/>
    <cellStyle name="Normal 10 5 2 27 2" xfId="4432"/>
    <cellStyle name="Normal 10 5 2 27 3" xfId="6818"/>
    <cellStyle name="Normal 10 5 2 27 4" xfId="7310"/>
    <cellStyle name="Normal 10 5 2 27 5" xfId="10996"/>
    <cellStyle name="Normal 10 5 2 27 6" xfId="12083"/>
    <cellStyle name="Normal 10 5 2 27 7" xfId="14470"/>
    <cellStyle name="Normal 10 5 2 28" xfId="2123"/>
    <cellStyle name="Normal 10 5 2 28 2" xfId="4504"/>
    <cellStyle name="Normal 10 5 2 28 3" xfId="6890"/>
    <cellStyle name="Normal 10 5 2 28 4" xfId="8777"/>
    <cellStyle name="Normal 10 5 2 28 5" xfId="9817"/>
    <cellStyle name="Normal 10 5 2 28 6" xfId="13551"/>
    <cellStyle name="Normal 10 5 2 28 7" xfId="15938"/>
    <cellStyle name="Normal 10 5 2 29" xfId="2203"/>
    <cellStyle name="Normal 10 5 2 29 2" xfId="4584"/>
    <cellStyle name="Normal 10 5 2 29 3" xfId="6970"/>
    <cellStyle name="Normal 10 5 2 29 4" xfId="9122"/>
    <cellStyle name="Normal 10 5 2 29 5" xfId="10811"/>
    <cellStyle name="Normal 10 5 2 29 6" xfId="13896"/>
    <cellStyle name="Normal 10 5 2 29 7" xfId="16280"/>
    <cellStyle name="Normal 10 5 2 3" xfId="207"/>
    <cellStyle name="Normal 10 5 2 3 2" xfId="2588"/>
    <cellStyle name="Normal 10 5 2 3 3" xfId="4974"/>
    <cellStyle name="Normal 10 5 2 3 4" xfId="8460"/>
    <cellStyle name="Normal 10 5 2 3 5" xfId="10725"/>
    <cellStyle name="Normal 10 5 2 3 6" xfId="13234"/>
    <cellStyle name="Normal 10 5 2 3 7" xfId="15621"/>
    <cellStyle name="Normal 10 5 2 30" xfId="2279"/>
    <cellStyle name="Normal 10 5 2 30 2" xfId="4660"/>
    <cellStyle name="Normal 10 5 2 30 3" xfId="7046"/>
    <cellStyle name="Normal 10 5 2 30 4" xfId="8662"/>
    <cellStyle name="Normal 10 5 2 30 5" xfId="10348"/>
    <cellStyle name="Normal 10 5 2 30 6" xfId="13436"/>
    <cellStyle name="Normal 10 5 2 30 7" xfId="15823"/>
    <cellStyle name="Normal 10 5 2 31" xfId="2351"/>
    <cellStyle name="Normal 10 5 2 31 2" xfId="4732"/>
    <cellStyle name="Normal 10 5 2 31 3" xfId="7118"/>
    <cellStyle name="Normal 10 5 2 31 4" xfId="8661"/>
    <cellStyle name="Normal 10 5 2 31 5" xfId="10347"/>
    <cellStyle name="Normal 10 5 2 31 6" xfId="13435"/>
    <cellStyle name="Normal 10 5 2 31 7" xfId="15822"/>
    <cellStyle name="Normal 10 5 2 32" xfId="2429"/>
    <cellStyle name="Normal 10 5 2 33" xfId="4815"/>
    <cellStyle name="Normal 10 5 2 34" xfId="8810"/>
    <cellStyle name="Normal 10 5 2 35" xfId="9614"/>
    <cellStyle name="Normal 10 5 2 36" xfId="13584"/>
    <cellStyle name="Normal 10 5 2 37" xfId="15971"/>
    <cellStyle name="Normal 10 5 2 4" xfId="284"/>
    <cellStyle name="Normal 10 5 2 4 2" xfId="2665"/>
    <cellStyle name="Normal 10 5 2 4 3" xfId="5051"/>
    <cellStyle name="Normal 10 5 2 4 4" xfId="8074"/>
    <cellStyle name="Normal 10 5 2 4 5" xfId="10339"/>
    <cellStyle name="Normal 10 5 2 4 6" xfId="12848"/>
    <cellStyle name="Normal 10 5 2 4 7" xfId="15235"/>
    <cellStyle name="Normal 10 5 2 5" xfId="361"/>
    <cellStyle name="Normal 10 5 2 5 2" xfId="2742"/>
    <cellStyle name="Normal 10 5 2 5 3" xfId="5128"/>
    <cellStyle name="Normal 10 5 2 5 4" xfId="8574"/>
    <cellStyle name="Normal 10 5 2 5 5" xfId="9766"/>
    <cellStyle name="Normal 10 5 2 5 6" xfId="13348"/>
    <cellStyle name="Normal 10 5 2 5 7" xfId="15735"/>
    <cellStyle name="Normal 10 5 2 6" xfId="438"/>
    <cellStyle name="Normal 10 5 2 6 2" xfId="2819"/>
    <cellStyle name="Normal 10 5 2 6 3" xfId="5205"/>
    <cellStyle name="Normal 10 5 2 6 4" xfId="9068"/>
    <cellStyle name="Normal 10 5 2 6 5" xfId="10758"/>
    <cellStyle name="Normal 10 5 2 6 6" xfId="13842"/>
    <cellStyle name="Normal 10 5 2 6 7" xfId="16227"/>
    <cellStyle name="Normal 10 5 2 7" xfId="515"/>
    <cellStyle name="Normal 10 5 2 7 2" xfId="2896"/>
    <cellStyle name="Normal 10 5 2 7 3" xfId="5282"/>
    <cellStyle name="Normal 10 5 2 7 4" xfId="8609"/>
    <cellStyle name="Normal 10 5 2 7 5" xfId="10874"/>
    <cellStyle name="Normal 10 5 2 7 6" xfId="13383"/>
    <cellStyle name="Normal 10 5 2 7 7" xfId="15770"/>
    <cellStyle name="Normal 10 5 2 8" xfId="592"/>
    <cellStyle name="Normal 10 5 2 8 2" xfId="2973"/>
    <cellStyle name="Normal 10 5 2 8 3" xfId="5359"/>
    <cellStyle name="Normal 10 5 2 8 4" xfId="8223"/>
    <cellStyle name="Normal 10 5 2 8 5" xfId="10488"/>
    <cellStyle name="Normal 10 5 2 8 6" xfId="12997"/>
    <cellStyle name="Normal 10 5 2 8 7" xfId="15384"/>
    <cellStyle name="Normal 10 5 2 9" xfId="669"/>
    <cellStyle name="Normal 10 5 2 9 2" xfId="3050"/>
    <cellStyle name="Normal 10 5 2 9 3" xfId="5436"/>
    <cellStyle name="Normal 10 5 2 9 4" xfId="8724"/>
    <cellStyle name="Normal 10 5 2 9 5" xfId="11897"/>
    <cellStyle name="Normal 10 5 2 9 6" xfId="13498"/>
    <cellStyle name="Normal 10 5 2 9 7" xfId="15885"/>
    <cellStyle name="Normal 10 5 20" xfId="1321"/>
    <cellStyle name="Normal 10 5 20 2" xfId="3702"/>
    <cellStyle name="Normal 10 5 20 3" xfId="6088"/>
    <cellStyle name="Normal 10 5 20 4" xfId="7981"/>
    <cellStyle name="Normal 10 5 20 5" xfId="10246"/>
    <cellStyle name="Normal 10 5 20 6" xfId="12755"/>
    <cellStyle name="Normal 10 5 20 7" xfId="15142"/>
    <cellStyle name="Normal 10 5 21" xfId="1398"/>
    <cellStyle name="Normal 10 5 21 2" xfId="3779"/>
    <cellStyle name="Normal 10 5 21 3" xfId="6165"/>
    <cellStyle name="Normal 10 5 21 4" xfId="9320"/>
    <cellStyle name="Normal 10 5 21 5" xfId="9714"/>
    <cellStyle name="Normal 10 5 21 6" xfId="14094"/>
    <cellStyle name="Normal 10 5 21 7" xfId="16478"/>
    <cellStyle name="Normal 10 5 22" xfId="1475"/>
    <cellStyle name="Normal 10 5 22 2" xfId="3856"/>
    <cellStyle name="Normal 10 5 22 3" xfId="6242"/>
    <cellStyle name="Normal 10 5 22 4" xfId="7711"/>
    <cellStyle name="Normal 10 5 22 5" xfId="9636"/>
    <cellStyle name="Normal 10 5 22 6" xfId="12484"/>
    <cellStyle name="Normal 10 5 22 7" xfId="14871"/>
    <cellStyle name="Normal 10 5 23" xfId="1552"/>
    <cellStyle name="Normal 10 5 23 2" xfId="3933"/>
    <cellStyle name="Normal 10 5 23 3" xfId="6319"/>
    <cellStyle name="Normal 10 5 23 4" xfId="7772"/>
    <cellStyle name="Normal 10 5 23 5" xfId="11681"/>
    <cellStyle name="Normal 10 5 23 6" xfId="12545"/>
    <cellStyle name="Normal 10 5 23 7" xfId="14932"/>
    <cellStyle name="Normal 10 5 24" xfId="1629"/>
    <cellStyle name="Normal 10 5 24 2" xfId="4010"/>
    <cellStyle name="Normal 10 5 24 3" xfId="6396"/>
    <cellStyle name="Normal 10 5 24 4" xfId="9428"/>
    <cellStyle name="Normal 10 5 24 5" xfId="11121"/>
    <cellStyle name="Normal 10 5 24 6" xfId="14202"/>
    <cellStyle name="Normal 10 5 24 7" xfId="16586"/>
    <cellStyle name="Normal 10 5 25" xfId="1706"/>
    <cellStyle name="Normal 10 5 25 2" xfId="4087"/>
    <cellStyle name="Normal 10 5 25 3" xfId="6473"/>
    <cellStyle name="Normal 10 5 25 4" xfId="8321"/>
    <cellStyle name="Normal 10 5 25 5" xfId="9933"/>
    <cellStyle name="Normal 10 5 25 6" xfId="13095"/>
    <cellStyle name="Normal 10 5 25 7" xfId="15482"/>
    <cellStyle name="Normal 10 5 26" xfId="1858"/>
    <cellStyle name="Normal 10 5 26 2" xfId="4239"/>
    <cellStyle name="Normal 10 5 26 3" xfId="6625"/>
    <cellStyle name="Normal 10 5 26 4" xfId="7549"/>
    <cellStyle name="Normal 10 5 26 5" xfId="11541"/>
    <cellStyle name="Normal 10 5 26 6" xfId="12322"/>
    <cellStyle name="Normal 10 5 26 7" xfId="14709"/>
    <cellStyle name="Normal 10 5 27" xfId="1934"/>
    <cellStyle name="Normal 10 5 27 2" xfId="4315"/>
    <cellStyle name="Normal 10 5 27 3" xfId="6701"/>
    <cellStyle name="Normal 10 5 27 4" xfId="8093"/>
    <cellStyle name="Normal 10 5 27 5" xfId="9849"/>
    <cellStyle name="Normal 10 5 27 6" xfId="12867"/>
    <cellStyle name="Normal 10 5 27 7" xfId="15254"/>
    <cellStyle name="Normal 10 5 28" xfId="1935"/>
    <cellStyle name="Normal 10 5 28 2" xfId="4316"/>
    <cellStyle name="Normal 10 5 28 3" xfId="6702"/>
    <cellStyle name="Normal 10 5 28 4" xfId="8016"/>
    <cellStyle name="Normal 10 5 28 5" xfId="9617"/>
    <cellStyle name="Normal 10 5 28 6" xfId="12790"/>
    <cellStyle name="Normal 10 5 28 7" xfId="15177"/>
    <cellStyle name="Normal 10 5 29" xfId="2011"/>
    <cellStyle name="Normal 10 5 29 2" xfId="4392"/>
    <cellStyle name="Normal 10 5 29 3" xfId="6778"/>
    <cellStyle name="Normal 10 5 29 4" xfId="9344"/>
    <cellStyle name="Normal 10 5 29 5" xfId="9658"/>
    <cellStyle name="Normal 10 5 29 6" xfId="14118"/>
    <cellStyle name="Normal 10 5 29 7" xfId="16502"/>
    <cellStyle name="Normal 10 5 3" xfId="87"/>
    <cellStyle name="Normal 10 5 3 2" xfId="2468"/>
    <cellStyle name="Normal 10 5 3 3" xfId="4854"/>
    <cellStyle name="Normal 10 5 3 4" xfId="8194"/>
    <cellStyle name="Normal 10 5 3 5" xfId="9808"/>
    <cellStyle name="Normal 10 5 3 6" xfId="12968"/>
    <cellStyle name="Normal 10 5 3 7" xfId="15355"/>
    <cellStyle name="Normal 10 5 30" xfId="2162"/>
    <cellStyle name="Normal 10 5 30 2" xfId="4543"/>
    <cellStyle name="Normal 10 5 30 3" xfId="6929"/>
    <cellStyle name="Normal 10 5 30 4" xfId="8161"/>
    <cellStyle name="Normal 10 5 30 5" xfId="9778"/>
    <cellStyle name="Normal 10 5 30 6" xfId="12935"/>
    <cellStyle name="Normal 10 5 30 7" xfId="15322"/>
    <cellStyle name="Normal 10 5 31" xfId="2163"/>
    <cellStyle name="Normal 10 5 31 2" xfId="4544"/>
    <cellStyle name="Normal 10 5 31 3" xfId="6930"/>
    <cellStyle name="Normal 10 5 31 4" xfId="8084"/>
    <cellStyle name="Normal 10 5 31 5" xfId="9703"/>
    <cellStyle name="Normal 10 5 31 6" xfId="12858"/>
    <cellStyle name="Normal 10 5 31 7" xfId="15245"/>
    <cellStyle name="Normal 10 5 32" xfId="2239"/>
    <cellStyle name="Normal 10 5 32 2" xfId="4620"/>
    <cellStyle name="Normal 10 5 32 3" xfId="7006"/>
    <cellStyle name="Normal 10 5 32 4" xfId="7699"/>
    <cellStyle name="Normal 10 5 32 5" xfId="9622"/>
    <cellStyle name="Normal 10 5 32 6" xfId="12472"/>
    <cellStyle name="Normal 10 5 32 7" xfId="14859"/>
    <cellStyle name="Normal 10 5 33" xfId="2391"/>
    <cellStyle name="Normal 10 5 34" xfId="4773"/>
    <cellStyle name="Normal 10 5 35" xfId="7225"/>
    <cellStyle name="Normal 10 5 36" xfId="11299"/>
    <cellStyle name="Normal 10 5 37" xfId="11998"/>
    <cellStyle name="Normal 10 5 38" xfId="14385"/>
    <cellStyle name="Normal 10 5 4" xfId="165"/>
    <cellStyle name="Normal 10 5 4 2" xfId="2546"/>
    <cellStyle name="Normal 10 5 4 3" xfId="4932"/>
    <cellStyle name="Normal 10 5 4 4" xfId="7577"/>
    <cellStyle name="Normal 10 5 4 5" xfId="11568"/>
    <cellStyle name="Normal 10 5 4 6" xfId="12350"/>
    <cellStyle name="Normal 10 5 4 7" xfId="14737"/>
    <cellStyle name="Normal 10 5 5" xfId="166"/>
    <cellStyle name="Normal 10 5 5 2" xfId="2547"/>
    <cellStyle name="Normal 10 5 5 3" xfId="4933"/>
    <cellStyle name="Normal 10 5 5 4" xfId="7500"/>
    <cellStyle name="Normal 10 5 5 5" xfId="11492"/>
    <cellStyle name="Normal 10 5 5 6" xfId="12273"/>
    <cellStyle name="Normal 10 5 5 7" xfId="14660"/>
    <cellStyle name="Normal 10 5 6" xfId="243"/>
    <cellStyle name="Normal 10 5 6 2" xfId="2624"/>
    <cellStyle name="Normal 10 5 6 3" xfId="5010"/>
    <cellStyle name="Normal 10 5 6 4" xfId="9416"/>
    <cellStyle name="Normal 10 5 6 5" xfId="11109"/>
    <cellStyle name="Normal 10 5 6 6" xfId="14190"/>
    <cellStyle name="Normal 10 5 6 7" xfId="16574"/>
    <cellStyle name="Normal 10 5 7" xfId="320"/>
    <cellStyle name="Normal 10 5 7 2" xfId="2701"/>
    <cellStyle name="Normal 10 5 7 3" xfId="5087"/>
    <cellStyle name="Normal 10 5 7 4" xfId="9383"/>
    <cellStyle name="Normal 10 5 7 5" xfId="9697"/>
    <cellStyle name="Normal 10 5 7 6" xfId="14157"/>
    <cellStyle name="Normal 10 5 7 7" xfId="16541"/>
    <cellStyle name="Normal 10 5 8" xfId="397"/>
    <cellStyle name="Normal 10 5 8 2" xfId="2778"/>
    <cellStyle name="Normal 10 5 8 3" xfId="5164"/>
    <cellStyle name="Normal 10 5 8 4" xfId="8189"/>
    <cellStyle name="Normal 10 5 8 5" xfId="9804"/>
    <cellStyle name="Normal 10 5 8 6" xfId="12963"/>
    <cellStyle name="Normal 10 5 8 7" xfId="15350"/>
    <cellStyle name="Normal 10 5 9" xfId="474"/>
    <cellStyle name="Normal 10 5 9 2" xfId="2855"/>
    <cellStyle name="Normal 10 5 9 3" xfId="5241"/>
    <cellStyle name="Normal 10 5 9 4" xfId="7649"/>
    <cellStyle name="Normal 10 5 9 5" xfId="11635"/>
    <cellStyle name="Normal 10 5 9 6" xfId="12422"/>
    <cellStyle name="Normal 10 5 9 7" xfId="14809"/>
    <cellStyle name="Normal 10 6" xfId="43"/>
    <cellStyle name="Normal 10 6 10" xfId="742"/>
    <cellStyle name="Normal 10 6 10 2" xfId="3123"/>
    <cellStyle name="Normal 10 6 10 3" xfId="5509"/>
    <cellStyle name="Normal 10 6 10 4" xfId="9446"/>
    <cellStyle name="Normal 10 6 10 5" xfId="11139"/>
    <cellStyle name="Normal 10 6 10 6" xfId="14220"/>
    <cellStyle name="Normal 10 6 10 7" xfId="16604"/>
    <cellStyle name="Normal 10 6 11" xfId="819"/>
    <cellStyle name="Normal 10 6 11 2" xfId="3200"/>
    <cellStyle name="Normal 10 6 11 3" xfId="5586"/>
    <cellStyle name="Normal 10 6 11 4" xfId="8985"/>
    <cellStyle name="Normal 10 6 11 5" xfId="10676"/>
    <cellStyle name="Normal 10 6 11 6" xfId="13759"/>
    <cellStyle name="Normal 10 6 11 7" xfId="16145"/>
    <cellStyle name="Normal 10 6 12" xfId="896"/>
    <cellStyle name="Normal 10 6 12 2" xfId="3277"/>
    <cellStyle name="Normal 10 6 12 3" xfId="5663"/>
    <cellStyle name="Normal 10 6 12 4" xfId="7297"/>
    <cellStyle name="Normal 10 6 12 5" xfId="10290"/>
    <cellStyle name="Normal 10 6 12 6" xfId="12070"/>
    <cellStyle name="Normal 10 6 12 7" xfId="14457"/>
    <cellStyle name="Normal 10 6 13" xfId="973"/>
    <cellStyle name="Normal 10 6 13 2" xfId="3354"/>
    <cellStyle name="Normal 10 6 13 3" xfId="5740"/>
    <cellStyle name="Normal 10 6 13 4" xfId="9177"/>
    <cellStyle name="Normal 10 6 13 5" xfId="10136"/>
    <cellStyle name="Normal 10 6 13 6" xfId="13951"/>
    <cellStyle name="Normal 10 6 13 7" xfId="16335"/>
    <cellStyle name="Normal 10 6 14" xfId="1050"/>
    <cellStyle name="Normal 10 6 14 2" xfId="3431"/>
    <cellStyle name="Normal 10 6 14 3" xfId="5817"/>
    <cellStyle name="Normal 10 6 14 4" xfId="7214"/>
    <cellStyle name="Normal 10 6 14 5" xfId="11288"/>
    <cellStyle name="Normal 10 6 14 6" xfId="11987"/>
    <cellStyle name="Normal 10 6 14 7" xfId="14374"/>
    <cellStyle name="Normal 10 6 15" xfId="1127"/>
    <cellStyle name="Normal 10 6 15 2" xfId="3508"/>
    <cellStyle name="Normal 10 6 15 3" xfId="5894"/>
    <cellStyle name="Normal 10 6 15 4" xfId="9136"/>
    <cellStyle name="Normal 10 6 15 5" xfId="10825"/>
    <cellStyle name="Normal 10 6 15 6" xfId="13910"/>
    <cellStyle name="Normal 10 6 15 7" xfId="16294"/>
    <cellStyle name="Normal 10 6 16" xfId="1204"/>
    <cellStyle name="Normal 10 6 16 2" xfId="3585"/>
    <cellStyle name="Normal 10 6 16 3" xfId="5971"/>
    <cellStyle name="Normal 10 6 16 4" xfId="8753"/>
    <cellStyle name="Normal 10 6 16 5" xfId="10439"/>
    <cellStyle name="Normal 10 6 16 6" xfId="13527"/>
    <cellStyle name="Normal 10 6 16 7" xfId="15914"/>
    <cellStyle name="Normal 10 6 17" xfId="1281"/>
    <cellStyle name="Normal 10 6 17 2" xfId="3662"/>
    <cellStyle name="Normal 10 6 17 3" xfId="6048"/>
    <cellStyle name="Normal 10 6 17 4" xfId="7254"/>
    <cellStyle name="Normal 10 6 17 5" xfId="10939"/>
    <cellStyle name="Normal 10 6 17 6" xfId="12027"/>
    <cellStyle name="Normal 10 6 17 7" xfId="14414"/>
    <cellStyle name="Normal 10 6 18" xfId="1358"/>
    <cellStyle name="Normal 10 6 18 2" xfId="3739"/>
    <cellStyle name="Normal 10 6 18 3" xfId="6125"/>
    <cellStyle name="Normal 10 6 18 4" xfId="7519"/>
    <cellStyle name="Normal 10 6 18 5" xfId="11433"/>
    <cellStyle name="Normal 10 6 18 6" xfId="12292"/>
    <cellStyle name="Normal 10 6 18 7" xfId="14679"/>
    <cellStyle name="Normal 10 6 19" xfId="1435"/>
    <cellStyle name="Normal 10 6 19 2" xfId="3816"/>
    <cellStyle name="Normal 10 6 19 3" xfId="6202"/>
    <cellStyle name="Normal 10 6 19 4" xfId="9279"/>
    <cellStyle name="Normal 10 6 19 5" xfId="10974"/>
    <cellStyle name="Normal 10 6 19 6" xfId="14053"/>
    <cellStyle name="Normal 10 6 19 7" xfId="16437"/>
    <cellStyle name="Normal 10 6 2" xfId="125"/>
    <cellStyle name="Normal 10 6 2 2" xfId="2506"/>
    <cellStyle name="Normal 10 6 2 3" xfId="4892"/>
    <cellStyle name="Normal 10 6 2 4" xfId="9299"/>
    <cellStyle name="Normal 10 6 2 5" xfId="10994"/>
    <cellStyle name="Normal 10 6 2 6" xfId="14073"/>
    <cellStyle name="Normal 10 6 2 7" xfId="16457"/>
    <cellStyle name="Normal 10 6 20" xfId="1512"/>
    <cellStyle name="Normal 10 6 20 2" xfId="3893"/>
    <cellStyle name="Normal 10 6 20 3" xfId="6279"/>
    <cellStyle name="Normal 10 6 20 4" xfId="8902"/>
    <cellStyle name="Normal 10 6 20 5" xfId="10588"/>
    <cellStyle name="Normal 10 6 20 6" xfId="13676"/>
    <cellStyle name="Normal 10 6 20 7" xfId="16063"/>
    <cellStyle name="Normal 10 6 21" xfId="1589"/>
    <cellStyle name="Normal 10 6 21 2" xfId="3970"/>
    <cellStyle name="Normal 10 6 21 3" xfId="6356"/>
    <cellStyle name="Normal 10 6 21 4" xfId="9117"/>
    <cellStyle name="Normal 10 6 21 5" xfId="10806"/>
    <cellStyle name="Normal 10 6 21 6" xfId="13891"/>
    <cellStyle name="Normal 10 6 21 7" xfId="16275"/>
    <cellStyle name="Normal 10 6 22" xfId="1666"/>
    <cellStyle name="Normal 10 6 22 2" xfId="4047"/>
    <cellStyle name="Normal 10 6 22 3" xfId="6433"/>
    <cellStyle name="Normal 10 6 22 4" xfId="9013"/>
    <cellStyle name="Normal 10 6 22 5" xfId="9974"/>
    <cellStyle name="Normal 10 6 22 6" xfId="13787"/>
    <cellStyle name="Normal 10 6 22 7" xfId="16172"/>
    <cellStyle name="Normal 10 6 23" xfId="1743"/>
    <cellStyle name="Normal 10 6 23 2" xfId="4124"/>
    <cellStyle name="Normal 10 6 23 3" xfId="6510"/>
    <cellStyle name="Normal 10 6 23 4" xfId="9431"/>
    <cellStyle name="Normal 10 6 23 5" xfId="11124"/>
    <cellStyle name="Normal 10 6 23 6" xfId="14205"/>
    <cellStyle name="Normal 10 6 23 7" xfId="16589"/>
    <cellStyle name="Normal 10 6 24" xfId="1815"/>
    <cellStyle name="Normal 10 6 24 2" xfId="4196"/>
    <cellStyle name="Normal 10 6 24 3" xfId="6582"/>
    <cellStyle name="Normal 10 6 24 4" xfId="9354"/>
    <cellStyle name="Normal 10 6 24 5" xfId="9668"/>
    <cellStyle name="Normal 10 6 24 6" xfId="14128"/>
    <cellStyle name="Normal 10 6 24 7" xfId="16512"/>
    <cellStyle name="Normal 10 6 25" xfId="1893"/>
    <cellStyle name="Normal 10 6 25 2" xfId="4274"/>
    <cellStyle name="Normal 10 6 25 3" xfId="6660"/>
    <cellStyle name="Normal 10 6 25 4" xfId="8897"/>
    <cellStyle name="Normal 10 6 25 5" xfId="10583"/>
    <cellStyle name="Normal 10 6 25 6" xfId="13671"/>
    <cellStyle name="Normal 10 6 25 7" xfId="16058"/>
    <cellStyle name="Normal 10 6 26" xfId="1971"/>
    <cellStyle name="Normal 10 6 26 2" xfId="4352"/>
    <cellStyle name="Normal 10 6 26 3" xfId="6738"/>
    <cellStyle name="Normal 10 6 26 4" xfId="7775"/>
    <cellStyle name="Normal 10 6 26 5" xfId="11684"/>
    <cellStyle name="Normal 10 6 26 6" xfId="12548"/>
    <cellStyle name="Normal 10 6 26 7" xfId="14935"/>
    <cellStyle name="Normal 10 6 27" xfId="2047"/>
    <cellStyle name="Normal 10 6 27 2" xfId="4428"/>
    <cellStyle name="Normal 10 6 27 3" xfId="6814"/>
    <cellStyle name="Normal 10 6 27 4" xfId="7234"/>
    <cellStyle name="Normal 10 6 27 5" xfId="11304"/>
    <cellStyle name="Normal 10 6 27 6" xfId="12007"/>
    <cellStyle name="Normal 10 6 27 7" xfId="14394"/>
    <cellStyle name="Normal 10 6 28" xfId="2119"/>
    <cellStyle name="Normal 10 6 28 2" xfId="4500"/>
    <cellStyle name="Normal 10 6 28 3" xfId="6886"/>
    <cellStyle name="Normal 10 6 28 4" xfId="9083"/>
    <cellStyle name="Normal 10 6 28 5" xfId="10121"/>
    <cellStyle name="Normal 10 6 28 6" xfId="13857"/>
    <cellStyle name="Normal 10 6 28 7" xfId="16241"/>
    <cellStyle name="Normal 10 6 29" xfId="2199"/>
    <cellStyle name="Normal 10 6 29 2" xfId="4580"/>
    <cellStyle name="Normal 10 6 29 3" xfId="6966"/>
    <cellStyle name="Normal 10 6 29 4" xfId="7356"/>
    <cellStyle name="Normal 10 6 29 5" xfId="11042"/>
    <cellStyle name="Normal 10 6 29 6" xfId="12129"/>
    <cellStyle name="Normal 10 6 29 7" xfId="14516"/>
    <cellStyle name="Normal 10 6 3" xfId="203"/>
    <cellStyle name="Normal 10 6 3 2" xfId="2584"/>
    <cellStyle name="Normal 10 6 3 3" xfId="4970"/>
    <cellStyle name="Normal 10 6 3 4" xfId="8691"/>
    <cellStyle name="Normal 10 6 3 5" xfId="10377"/>
    <cellStyle name="Normal 10 6 3 6" xfId="13465"/>
    <cellStyle name="Normal 10 6 3 7" xfId="15852"/>
    <cellStyle name="Normal 10 6 30" xfId="2275"/>
    <cellStyle name="Normal 10 6 30 2" xfId="4656"/>
    <cellStyle name="Normal 10 6 30 3" xfId="7042"/>
    <cellStyle name="Normal 10 6 30 4" xfId="8965"/>
    <cellStyle name="Normal 10 6 30 5" xfId="10656"/>
    <cellStyle name="Normal 10 6 30 6" xfId="13739"/>
    <cellStyle name="Normal 10 6 30 7" xfId="16125"/>
    <cellStyle name="Normal 10 6 31" xfId="2347"/>
    <cellStyle name="Normal 10 6 31 2" xfId="4728"/>
    <cellStyle name="Normal 10 6 31 3" xfId="7114"/>
    <cellStyle name="Normal 10 6 31 4" xfId="8964"/>
    <cellStyle name="Normal 10 6 31 5" xfId="10655"/>
    <cellStyle name="Normal 10 6 31 6" xfId="13738"/>
    <cellStyle name="Normal 10 6 31 7" xfId="16124"/>
    <cellStyle name="Normal 10 6 32" xfId="2425"/>
    <cellStyle name="Normal 10 6 33" xfId="4811"/>
    <cellStyle name="Normal 10 6 34" xfId="9115"/>
    <cellStyle name="Normal 10 6 35" xfId="10073"/>
    <cellStyle name="Normal 10 6 36" xfId="13889"/>
    <cellStyle name="Normal 10 6 37" xfId="16273"/>
    <cellStyle name="Normal 10 6 4" xfId="280"/>
    <cellStyle name="Normal 10 6 4 2" xfId="2661"/>
    <cellStyle name="Normal 10 6 4 3" xfId="5047"/>
    <cellStyle name="Normal 10 6 4 4" xfId="8382"/>
    <cellStyle name="Normal 10 6 4 5" xfId="10647"/>
    <cellStyle name="Normal 10 6 4 6" xfId="13156"/>
    <cellStyle name="Normal 10 6 4 7" xfId="15543"/>
    <cellStyle name="Normal 10 6 5" xfId="357"/>
    <cellStyle name="Normal 10 6 5 2" xfId="2738"/>
    <cellStyle name="Normal 10 6 5 3" xfId="5124"/>
    <cellStyle name="Normal 10 6 5 4" xfId="8882"/>
    <cellStyle name="Normal 10 6 5 5" xfId="9841"/>
    <cellStyle name="Normal 10 6 5 6" xfId="13656"/>
    <cellStyle name="Normal 10 6 5 7" xfId="16043"/>
    <cellStyle name="Normal 10 6 6" xfId="434"/>
    <cellStyle name="Normal 10 6 6 2" xfId="2815"/>
    <cellStyle name="Normal 10 6 6 3" xfId="5201"/>
    <cellStyle name="Normal 10 6 6 4" xfId="9374"/>
    <cellStyle name="Normal 10 6 6 5" xfId="9688"/>
    <cellStyle name="Normal 10 6 6 6" xfId="14148"/>
    <cellStyle name="Normal 10 6 6 7" xfId="16532"/>
    <cellStyle name="Normal 10 6 7" xfId="511"/>
    <cellStyle name="Normal 10 6 7 2" xfId="2892"/>
    <cellStyle name="Normal 10 6 7 3" xfId="5278"/>
    <cellStyle name="Normal 10 6 7 4" xfId="8840"/>
    <cellStyle name="Normal 10 6 7 5" xfId="10526"/>
    <cellStyle name="Normal 10 6 7 6" xfId="13614"/>
    <cellStyle name="Normal 10 6 7 7" xfId="16001"/>
    <cellStyle name="Normal 10 6 8" xfId="588"/>
    <cellStyle name="Normal 10 6 8 2" xfId="2969"/>
    <cellStyle name="Normal 10 6 8 3" xfId="5355"/>
    <cellStyle name="Normal 10 6 8 4" xfId="8531"/>
    <cellStyle name="Normal 10 6 8 5" xfId="10796"/>
    <cellStyle name="Normal 10 6 8 6" xfId="13305"/>
    <cellStyle name="Normal 10 6 8 7" xfId="15692"/>
    <cellStyle name="Normal 10 6 9" xfId="665"/>
    <cellStyle name="Normal 10 6 9 2" xfId="3046"/>
    <cellStyle name="Normal 10 6 9 3" xfId="5432"/>
    <cellStyle name="Normal 10 6 9 4" xfId="9028"/>
    <cellStyle name="Normal 10 6 9 5" xfId="9989"/>
    <cellStyle name="Normal 10 6 9 6" xfId="13802"/>
    <cellStyle name="Normal 10 6 9 7" xfId="16187"/>
    <cellStyle name="Normal 10 7" xfId="83"/>
    <cellStyle name="Normal 10 7 2" xfId="2464"/>
    <cellStyle name="Normal 10 7 3" xfId="4850"/>
    <cellStyle name="Normal 10 7 4" xfId="8502"/>
    <cellStyle name="Normal 10 7 5" xfId="10112"/>
    <cellStyle name="Normal 10 7 6" xfId="13276"/>
    <cellStyle name="Normal 10 7 7" xfId="15663"/>
    <cellStyle name="Normal 10 8" xfId="96"/>
    <cellStyle name="Normal 10 8 2" xfId="2477"/>
    <cellStyle name="Normal 10 8 3" xfId="4863"/>
    <cellStyle name="Normal 10 8 4" xfId="7501"/>
    <cellStyle name="Normal 10 8 5" xfId="11493"/>
    <cellStyle name="Normal 10 8 6" xfId="12274"/>
    <cellStyle name="Normal 10 8 7" xfId="14661"/>
    <cellStyle name="Normal 10 9" xfId="174"/>
    <cellStyle name="Normal 10 9 2" xfId="2555"/>
    <cellStyle name="Normal 10 9 3" xfId="4941"/>
    <cellStyle name="Normal 10 9 4" xfId="9261"/>
    <cellStyle name="Normal 10 9 5" xfId="10223"/>
    <cellStyle name="Normal 10 9 6" xfId="14035"/>
    <cellStyle name="Normal 10 9 7" xfId="16419"/>
    <cellStyle name="Normal 100" xfId="16807"/>
    <cellStyle name="Normal 101" xfId="16804"/>
    <cellStyle name="Normal 102" xfId="16762"/>
    <cellStyle name="Normal 103" xfId="16763"/>
    <cellStyle name="Normal 104" xfId="16764"/>
    <cellStyle name="Normal 105" xfId="16765"/>
    <cellStyle name="Normal 106" xfId="16766"/>
    <cellStyle name="Normal 107" xfId="16767"/>
    <cellStyle name="Normal 108" xfId="16768"/>
    <cellStyle name="Normal 109" xfId="16805"/>
    <cellStyle name="Normal 11" xfId="82"/>
    <cellStyle name="Normal 11 10" xfId="699"/>
    <cellStyle name="Normal 11 10 2" xfId="3080"/>
    <cellStyle name="Normal 11 10 3" xfId="5466"/>
    <cellStyle name="Normal 11 10 4" xfId="8145"/>
    <cellStyle name="Normal 11 10 5" xfId="10410"/>
    <cellStyle name="Normal 11 10 6" xfId="12919"/>
    <cellStyle name="Normal 11 10 7" xfId="15306"/>
    <cellStyle name="Normal 11 11" xfId="776"/>
    <cellStyle name="Normal 11 11 2" xfId="3157"/>
    <cellStyle name="Normal 11 11 3" xfId="5543"/>
    <cellStyle name="Normal 11 11 4" xfId="9478"/>
    <cellStyle name="Normal 11 11 5" xfId="9874"/>
    <cellStyle name="Normal 11 11 6" xfId="14252"/>
    <cellStyle name="Normal 11 11 7" xfId="16635"/>
    <cellStyle name="Normal 11 12" xfId="853"/>
    <cellStyle name="Normal 11 12 2" xfId="3234"/>
    <cellStyle name="Normal 11 12 3" xfId="5620"/>
    <cellStyle name="Normal 11 12 4" xfId="8335"/>
    <cellStyle name="Normal 11 12 5" xfId="11786"/>
    <cellStyle name="Normal 11 12 6" xfId="13109"/>
    <cellStyle name="Normal 11 12 7" xfId="15496"/>
    <cellStyle name="Normal 11 13" xfId="930"/>
    <cellStyle name="Normal 11 13 2" xfId="3311"/>
    <cellStyle name="Normal 11 13 3" xfId="5697"/>
    <cellStyle name="Normal 11 13 4" xfId="7829"/>
    <cellStyle name="Normal 11 13 5" xfId="11741"/>
    <cellStyle name="Normal 11 13 6" xfId="12602"/>
    <cellStyle name="Normal 11 13 7" xfId="14989"/>
    <cellStyle name="Normal 11 14" xfId="1007"/>
    <cellStyle name="Normal 11 14 2" xfId="3388"/>
    <cellStyle name="Normal 11 14 3" xfId="5774"/>
    <cellStyle name="Normal 11 14 4" xfId="8294"/>
    <cellStyle name="Normal 11 14 5" xfId="10559"/>
    <cellStyle name="Normal 11 14 6" xfId="13068"/>
    <cellStyle name="Normal 11 14 7" xfId="15455"/>
    <cellStyle name="Normal 11 15" xfId="1084"/>
    <cellStyle name="Normal 11 15 2" xfId="3465"/>
    <cellStyle name="Normal 11 15 3" xfId="5851"/>
    <cellStyle name="Normal 11 15 4" xfId="7795"/>
    <cellStyle name="Normal 11 15 5" xfId="10021"/>
    <cellStyle name="Normal 11 15 6" xfId="12568"/>
    <cellStyle name="Normal 11 15 7" xfId="14955"/>
    <cellStyle name="Normal 11 16" xfId="1161"/>
    <cellStyle name="Normal 11 16 2" xfId="3542"/>
    <cellStyle name="Normal 11 16 3" xfId="5928"/>
    <cellStyle name="Normal 11 16 4" xfId="8484"/>
    <cellStyle name="Normal 11 16 5" xfId="9561"/>
    <cellStyle name="Normal 11 16 6" xfId="13258"/>
    <cellStyle name="Normal 11 16 7" xfId="15645"/>
    <cellStyle name="Normal 11 17" xfId="1238"/>
    <cellStyle name="Normal 11 17 2" xfId="3619"/>
    <cellStyle name="Normal 11 17 3" xfId="6005"/>
    <cellStyle name="Normal 11 17 4" xfId="7327"/>
    <cellStyle name="Normal 11 17 5" xfId="11812"/>
    <cellStyle name="Normal 11 17 6" xfId="12100"/>
    <cellStyle name="Normal 11 17 7" xfId="14487"/>
    <cellStyle name="Normal 11 18" xfId="1315"/>
    <cellStyle name="Normal 11 18 2" xfId="3696"/>
    <cellStyle name="Normal 11 18 3" xfId="6082"/>
    <cellStyle name="Normal 11 18 4" xfId="8443"/>
    <cellStyle name="Normal 11 18 5" xfId="10708"/>
    <cellStyle name="Normal 11 18 6" xfId="13217"/>
    <cellStyle name="Normal 11 18 7" xfId="15604"/>
    <cellStyle name="Normal 11 19" xfId="1392"/>
    <cellStyle name="Normal 11 19 2" xfId="3773"/>
    <cellStyle name="Normal 11 19 3" xfId="6159"/>
    <cellStyle name="Normal 11 19 4" xfId="7943"/>
    <cellStyle name="Normal 11 19 5" xfId="11393"/>
    <cellStyle name="Normal 11 19 6" xfId="12717"/>
    <cellStyle name="Normal 11 19 7" xfId="15104"/>
    <cellStyle name="Normal 11 2" xfId="6"/>
    <cellStyle name="Normal 11 20" xfId="1469"/>
    <cellStyle name="Normal 11 20 2" xfId="3850"/>
    <cellStyle name="Normal 11 20 3" xfId="6236"/>
    <cellStyle name="Normal 11 20 4" xfId="8633"/>
    <cellStyle name="Normal 11 20 5" xfId="9788"/>
    <cellStyle name="Normal 11 20 6" xfId="13407"/>
    <cellStyle name="Normal 11 20 7" xfId="15794"/>
    <cellStyle name="Normal 11 21" xfId="1546"/>
    <cellStyle name="Normal 11 21 2" xfId="3927"/>
    <cellStyle name="Normal 11 21 3" xfId="6313"/>
    <cellStyle name="Normal 11 21 4" xfId="7479"/>
    <cellStyle name="Normal 11 21 5" xfId="9847"/>
    <cellStyle name="Normal 11 21 6" xfId="12252"/>
    <cellStyle name="Normal 11 21 7" xfId="14639"/>
    <cellStyle name="Normal 11 22" xfId="1623"/>
    <cellStyle name="Normal 11 22 2" xfId="4004"/>
    <cellStyle name="Normal 11 22 3" xfId="6390"/>
    <cellStyle name="Normal 11 22 4" xfId="7665"/>
    <cellStyle name="Normal 11 22 5" xfId="11579"/>
    <cellStyle name="Normal 11 22 6" xfId="12438"/>
    <cellStyle name="Normal 11 22 7" xfId="14825"/>
    <cellStyle name="Normal 11 23" xfId="1700"/>
    <cellStyle name="Normal 11 23 2" xfId="4081"/>
    <cellStyle name="Normal 11 23 3" xfId="6467"/>
    <cellStyle name="Normal 11 23 4" xfId="8130"/>
    <cellStyle name="Normal 11 23 5" xfId="10392"/>
    <cellStyle name="Normal 11 23 6" xfId="12904"/>
    <cellStyle name="Normal 11 23 7" xfId="15291"/>
    <cellStyle name="Normal 11 24" xfId="1777"/>
    <cellStyle name="Normal 11 24 2" xfId="4158"/>
    <cellStyle name="Normal 11 24 3" xfId="6544"/>
    <cellStyle name="Normal 11 24 4" xfId="9463"/>
    <cellStyle name="Normal 11 24 5" xfId="9856"/>
    <cellStyle name="Normal 11 24 6" xfId="14237"/>
    <cellStyle name="Normal 11 24 7" xfId="16620"/>
    <cellStyle name="Normal 11 25" xfId="1849"/>
    <cellStyle name="Normal 11 25 2" xfId="4230"/>
    <cellStyle name="Normal 11 25 3" xfId="6616"/>
    <cellStyle name="Normal 11 25 4" xfId="8702"/>
    <cellStyle name="Normal 11 25 5" xfId="9855"/>
    <cellStyle name="Normal 11 25 6" xfId="13476"/>
    <cellStyle name="Normal 11 25 7" xfId="15863"/>
    <cellStyle name="Normal 11 26" xfId="1927"/>
    <cellStyle name="Normal 11 26 2" xfId="4308"/>
    <cellStyle name="Normal 11 26 3" xfId="6694"/>
    <cellStyle name="Normal 11 26 4" xfId="7471"/>
    <cellStyle name="Normal 11 26 5" xfId="10241"/>
    <cellStyle name="Normal 11 26 6" xfId="12244"/>
    <cellStyle name="Normal 11 26 7" xfId="14631"/>
    <cellStyle name="Normal 11 27" xfId="2005"/>
    <cellStyle name="Normal 11 27 2" xfId="4386"/>
    <cellStyle name="Normal 11 27 3" xfId="6772"/>
    <cellStyle name="Normal 11 27 4" xfId="7503"/>
    <cellStyle name="Normal 11 27 5" xfId="11417"/>
    <cellStyle name="Normal 11 27 6" xfId="12276"/>
    <cellStyle name="Normal 11 27 7" xfId="14663"/>
    <cellStyle name="Normal 11 28" xfId="2081"/>
    <cellStyle name="Normal 11 28 2" xfId="4462"/>
    <cellStyle name="Normal 11 28 3" xfId="6848"/>
    <cellStyle name="Normal 11 28 4" xfId="7429"/>
    <cellStyle name="Normal 11 28 5" xfId="11342"/>
    <cellStyle name="Normal 11 28 6" xfId="12202"/>
    <cellStyle name="Normal 11 28 7" xfId="14589"/>
    <cellStyle name="Normal 11 29" xfId="2153"/>
    <cellStyle name="Normal 11 29 2" xfId="4534"/>
    <cellStyle name="Normal 11 29 3" xfId="6920"/>
    <cellStyle name="Normal 11 29 4" xfId="8279"/>
    <cellStyle name="Normal 11 29 5" xfId="10463"/>
    <cellStyle name="Normal 11 29 6" xfId="13053"/>
    <cellStyle name="Normal 11 29 7" xfId="15440"/>
    <cellStyle name="Normal 11 3" xfId="159"/>
    <cellStyle name="Normal 11 3 2" xfId="2540"/>
    <cellStyle name="Normal 11 3 3" xfId="4926"/>
    <cellStyle name="Normal 11 3 4" xfId="9259"/>
    <cellStyle name="Normal 11 3 5" xfId="9576"/>
    <cellStyle name="Normal 11 3 6" xfId="14033"/>
    <cellStyle name="Normal 11 3 7" xfId="16417"/>
    <cellStyle name="Normal 11 30" xfId="2233"/>
    <cellStyle name="Normal 11 30 2" xfId="4614"/>
    <cellStyle name="Normal 11 30 3" xfId="7000"/>
    <cellStyle name="Normal 11 30 4" xfId="9319"/>
    <cellStyle name="Normal 11 30 5" xfId="9776"/>
    <cellStyle name="Normal 11 30 6" xfId="14093"/>
    <cellStyle name="Normal 11 30 7" xfId="16477"/>
    <cellStyle name="Normal 11 31" xfId="2309"/>
    <cellStyle name="Normal 11 31 2" xfId="4690"/>
    <cellStyle name="Normal 11 31 3" xfId="7076"/>
    <cellStyle name="Normal 11 31 4" xfId="8246"/>
    <cellStyle name="Normal 11 31 5" xfId="11697"/>
    <cellStyle name="Normal 11 31 6" xfId="13020"/>
    <cellStyle name="Normal 11 31 7" xfId="15407"/>
    <cellStyle name="Normal 11 32" xfId="2381"/>
    <cellStyle name="Normal 11 32 2" xfId="4762"/>
    <cellStyle name="Normal 11 32 3" xfId="7148"/>
    <cellStyle name="Normal 11 32 4" xfId="7477"/>
    <cellStyle name="Normal 11 32 5" xfId="11921"/>
    <cellStyle name="Normal 11 32 6" xfId="12250"/>
    <cellStyle name="Normal 11 32 7" xfId="14637"/>
    <cellStyle name="Normal 11 33" xfId="2463"/>
    <cellStyle name="Normal 11 34" xfId="4849"/>
    <cellStyle name="Normal 11 35" xfId="7923"/>
    <cellStyle name="Normal 11 36" xfId="10189"/>
    <cellStyle name="Normal 11 37" xfId="12697"/>
    <cellStyle name="Normal 11 38" xfId="15084"/>
    <cellStyle name="Normal 11 4" xfId="237"/>
    <cellStyle name="Normal 11 4 2" xfId="2618"/>
    <cellStyle name="Normal 11 4 3" xfId="5004"/>
    <cellStyle name="Normal 11 4 4" xfId="7576"/>
    <cellStyle name="Normal 11 4 5" xfId="11567"/>
    <cellStyle name="Normal 11 4 6" xfId="12349"/>
    <cellStyle name="Normal 11 4 7" xfId="14736"/>
    <cellStyle name="Normal 11 5" xfId="314"/>
    <cellStyle name="Normal 11 5 2" xfId="2695"/>
    <cellStyle name="Normal 11 5 3" xfId="5081"/>
    <cellStyle name="Normal 11 5 4" xfId="7542"/>
    <cellStyle name="Normal 11 5 5" xfId="11456"/>
    <cellStyle name="Normal 11 5 6" xfId="12315"/>
    <cellStyle name="Normal 11 5 7" xfId="14702"/>
    <cellStyle name="Normal 11 6" xfId="391"/>
    <cellStyle name="Normal 11 6 2" xfId="2772"/>
    <cellStyle name="Normal 11 6 3" xfId="5158"/>
    <cellStyle name="Normal 11 6 4" xfId="7995"/>
    <cellStyle name="Normal 11 6 5" xfId="10260"/>
    <cellStyle name="Normal 11 6 6" xfId="12769"/>
    <cellStyle name="Normal 11 6 7" xfId="15156"/>
    <cellStyle name="Normal 11 7" xfId="468"/>
    <cellStyle name="Normal 11 7 2" xfId="2849"/>
    <cellStyle name="Normal 11 7 3" xfId="5235"/>
    <cellStyle name="Normal 11 7 4" xfId="9346"/>
    <cellStyle name="Normal 11 7 5" xfId="9728"/>
    <cellStyle name="Normal 11 7 6" xfId="14120"/>
    <cellStyle name="Normal 11 7 7" xfId="16504"/>
    <cellStyle name="Normal 11 8" xfId="545"/>
    <cellStyle name="Normal 11 8 2" xfId="2926"/>
    <cellStyle name="Normal 11 8 3" xfId="5312"/>
    <cellStyle name="Normal 11 8 4" xfId="7725"/>
    <cellStyle name="Normal 11 8 5" xfId="9650"/>
    <cellStyle name="Normal 11 8 6" xfId="12498"/>
    <cellStyle name="Normal 11 8 7" xfId="14885"/>
    <cellStyle name="Normal 11 9" xfId="622"/>
    <cellStyle name="Normal 11 9 2" xfId="3003"/>
    <cellStyle name="Normal 11 9 3" xfId="5389"/>
    <cellStyle name="Normal 11 9 4" xfId="7680"/>
    <cellStyle name="Normal 11 9 5" xfId="11594"/>
    <cellStyle name="Normal 11 9 6" xfId="12453"/>
    <cellStyle name="Normal 11 9 7" xfId="14840"/>
    <cellStyle name="Normal 110" xfId="16775"/>
    <cellStyle name="Normal 111" xfId="16776"/>
    <cellStyle name="Normal 112" xfId="16777"/>
    <cellStyle name="Normal 113" xfId="16778"/>
    <cellStyle name="Normal 114" xfId="16779"/>
    <cellStyle name="Normal 115" xfId="16780"/>
    <cellStyle name="Normal 116" xfId="16781"/>
    <cellStyle name="Normal 117" xfId="16812"/>
    <cellStyle name="Normal 118" xfId="16794"/>
    <cellStyle name="Normal 119" xfId="16795"/>
    <cellStyle name="Normal 12" xfId="97"/>
    <cellStyle name="Normal 12 2" xfId="7"/>
    <cellStyle name="Normal 12 3" xfId="2478"/>
    <cellStyle name="Normal 12 4" xfId="4864"/>
    <cellStyle name="Normal 12 5" xfId="7424"/>
    <cellStyle name="Normal 12 6" xfId="11415"/>
    <cellStyle name="Normal 12 7" xfId="12197"/>
    <cellStyle name="Normal 12 8" xfId="14584"/>
    <cellStyle name="Normal 120" xfId="16813"/>
    <cellStyle name="Normal 121" xfId="16820"/>
    <cellStyle name="Normal 122" xfId="16821"/>
    <cellStyle name="Normal 123" xfId="16800"/>
    <cellStyle name="Normal 124" xfId="16796"/>
    <cellStyle name="Normal 125" xfId="16782"/>
    <cellStyle name="Normal 126" xfId="16783"/>
    <cellStyle name="Normal 127" xfId="16784"/>
    <cellStyle name="Normal 128" xfId="16785"/>
    <cellStyle name="Normal 129" xfId="16786"/>
    <cellStyle name="Normal 13" xfId="175"/>
    <cellStyle name="Normal 13 2" xfId="2556"/>
    <cellStyle name="Normal 13 3" xfId="4942"/>
    <cellStyle name="Normal 13 4" xfId="9189"/>
    <cellStyle name="Normal 13 5" xfId="10147"/>
    <cellStyle name="Normal 13 6" xfId="13963"/>
    <cellStyle name="Normal 13 7" xfId="16347"/>
    <cellStyle name="Normal 130" xfId="16787"/>
    <cellStyle name="Normal 131" xfId="16788"/>
    <cellStyle name="Normal 132" xfId="16797"/>
    <cellStyle name="Normal 133" xfId="16801"/>
    <cellStyle name="Normal 134" xfId="16822"/>
    <cellStyle name="Normal 135" xfId="16808"/>
    <cellStyle name="Normal 136" xfId="16809"/>
    <cellStyle name="Normal 137" xfId="16823"/>
    <cellStyle name="Normal 138" xfId="16814"/>
    <cellStyle name="Normal 139" xfId="16815"/>
    <cellStyle name="Normal 14" xfId="252"/>
    <cellStyle name="Normal 14 2" xfId="2633"/>
    <cellStyle name="Normal 14 3" xfId="5019"/>
    <cellStyle name="Normal 14 4" xfId="8807"/>
    <cellStyle name="Normal 14 5" xfId="9611"/>
    <cellStyle name="Normal 14 6" xfId="13581"/>
    <cellStyle name="Normal 14 7" xfId="15968"/>
    <cellStyle name="Normal 140" xfId="16832"/>
    <cellStyle name="Normal 141" xfId="16833"/>
    <cellStyle name="Normal 142" xfId="16802"/>
    <cellStyle name="Normal 143" xfId="16803"/>
    <cellStyle name="Normal 144" xfId="16810"/>
    <cellStyle name="Normal 145" xfId="16811"/>
    <cellStyle name="Normal 146" xfId="16834"/>
    <cellStyle name="Normal 147" xfId="16835"/>
    <cellStyle name="Normal 148" xfId="16816"/>
    <cellStyle name="Normal 149" xfId="16817"/>
    <cellStyle name="Normal 15" xfId="329"/>
    <cellStyle name="Normal 15 2" xfId="2710"/>
    <cellStyle name="Normal 15 3" xfId="5096"/>
    <cellStyle name="Normal 15 4" xfId="8696"/>
    <cellStyle name="Normal 15 5" xfId="10382"/>
    <cellStyle name="Normal 15 6" xfId="13470"/>
    <cellStyle name="Normal 15 7" xfId="15857"/>
    <cellStyle name="Normal 150" xfId="16818"/>
    <cellStyle name="Normal 151" xfId="16819"/>
    <cellStyle name="Normal 152" xfId="16824"/>
    <cellStyle name="Normal 153" xfId="16825"/>
    <cellStyle name="Normal 154" xfId="16826"/>
    <cellStyle name="Normal 155" xfId="16827"/>
    <cellStyle name="Normal 156" xfId="16844"/>
    <cellStyle name="Normal 157" xfId="16845"/>
    <cellStyle name="Normal 158" xfId="16846"/>
    <cellStyle name="Normal 159" xfId="16847"/>
    <cellStyle name="Normal 16" xfId="406"/>
    <cellStyle name="Normal 16 2" xfId="2787"/>
    <cellStyle name="Normal 16 3" xfId="5173"/>
    <cellStyle name="Normal 16 4" xfId="7496"/>
    <cellStyle name="Normal 16 5" xfId="11488"/>
    <cellStyle name="Normal 16 6" xfId="12269"/>
    <cellStyle name="Normal 16 7" xfId="14656"/>
    <cellStyle name="Normal 160" xfId="16828"/>
    <cellStyle name="Normal 161" xfId="16829"/>
    <cellStyle name="Normal 162" xfId="16836"/>
    <cellStyle name="Normal 163" xfId="16830"/>
    <cellStyle name="Normal 164" xfId="16831"/>
    <cellStyle name="Normal 165" xfId="16837"/>
    <cellStyle name="Normal 166" xfId="16838"/>
    <cellStyle name="Normal 167" xfId="16839"/>
    <cellStyle name="Normal 17" xfId="483"/>
    <cellStyle name="Normal 17 2" xfId="2864"/>
    <cellStyle name="Normal 17 3" xfId="5250"/>
    <cellStyle name="Normal 17 4" xfId="7266"/>
    <cellStyle name="Normal 17 5" xfId="10951"/>
    <cellStyle name="Normal 17 6" xfId="12039"/>
    <cellStyle name="Normal 17 7" xfId="14426"/>
    <cellStyle name="Normal 172" xfId="16840"/>
    <cellStyle name="Normal 173" xfId="16841"/>
    <cellStyle name="Normal 174" xfId="16842"/>
    <cellStyle name="Normal 175" xfId="16843"/>
    <cellStyle name="Normal 177" xfId="16848"/>
    <cellStyle name="Normal 178" xfId="16849"/>
    <cellStyle name="Normal 179" xfId="16850"/>
    <cellStyle name="Normal 18" xfId="560"/>
    <cellStyle name="Normal 18 2" xfId="2941"/>
    <cellStyle name="Normal 18 3" xfId="5327"/>
    <cellStyle name="Normal 18 4" xfId="8951"/>
    <cellStyle name="Normal 18 5" xfId="9914"/>
    <cellStyle name="Normal 18 6" xfId="13725"/>
    <cellStyle name="Normal 18 7" xfId="16111"/>
    <cellStyle name="Normal 180" xfId="16851"/>
    <cellStyle name="Normal 184" xfId="16856"/>
    <cellStyle name="Normal 185" xfId="16852"/>
    <cellStyle name="Normal 186" xfId="16853"/>
    <cellStyle name="Normal 187" xfId="16854"/>
    <cellStyle name="Normal 188" xfId="16855"/>
    <cellStyle name="Normal 189" xfId="16857"/>
    <cellStyle name="Normal 19" xfId="637"/>
    <cellStyle name="Normal 19 2" xfId="3018"/>
    <cellStyle name="Normal 19 3" xfId="5404"/>
    <cellStyle name="Normal 19 4" xfId="8834"/>
    <cellStyle name="Normal 19 5" xfId="10520"/>
    <cellStyle name="Normal 19 6" xfId="13608"/>
    <cellStyle name="Normal 19 7" xfId="15995"/>
    <cellStyle name="Normal 194" xfId="16858"/>
    <cellStyle name="Normal 195" xfId="16859"/>
    <cellStyle name="Normal 2" xfId="40"/>
    <cellStyle name="Normal 2 10" xfId="12539"/>
    <cellStyle name="Normal 2 10 2" xfId="16711"/>
    <cellStyle name="Normal 2 11" xfId="14926"/>
    <cellStyle name="Normal 2 2" xfId="77"/>
    <cellStyle name="Normal 2 2 10" xfId="739"/>
    <cellStyle name="Normal 2 2 10 2" xfId="3120"/>
    <cellStyle name="Normal 2 2 10 3" xfId="5506"/>
    <cellStyle name="Normal 2 2 10 4" xfId="7452"/>
    <cellStyle name="Normal 2 2 10 5" xfId="11365"/>
    <cellStyle name="Normal 2 2 10 6" xfId="12225"/>
    <cellStyle name="Normal 2 2 10 7" xfId="14612"/>
    <cellStyle name="Normal 2 2 11" xfId="816"/>
    <cellStyle name="Normal 2 2 11 2" xfId="3197"/>
    <cellStyle name="Normal 2 2 11 3" xfId="5583"/>
    <cellStyle name="Normal 2 2 11 4" xfId="9217"/>
    <cellStyle name="Normal 2 2 11 5" xfId="10907"/>
    <cellStyle name="Normal 2 2 11 6" xfId="13991"/>
    <cellStyle name="Normal 2 2 11 7" xfId="16375"/>
    <cellStyle name="Normal 2 2 12" xfId="893"/>
    <cellStyle name="Normal 2 2 12 2" xfId="3274"/>
    <cellStyle name="Normal 2 2 12 3" xfId="5660"/>
    <cellStyle name="Normal 2 2 12 4" xfId="8835"/>
    <cellStyle name="Normal 2 2 12 5" xfId="10521"/>
    <cellStyle name="Normal 2 2 12 6" xfId="13609"/>
    <cellStyle name="Normal 2 2 12 7" xfId="15996"/>
    <cellStyle name="Normal 2 2 13" xfId="970"/>
    <cellStyle name="Normal 2 2 13 2" xfId="3351"/>
    <cellStyle name="Normal 2 2 13 3" xfId="5737"/>
    <cellStyle name="Normal 2 2 13 4" xfId="9329"/>
    <cellStyle name="Normal 2 2 13 5" xfId="11021"/>
    <cellStyle name="Normal 2 2 13 6" xfId="14103"/>
    <cellStyle name="Normal 2 2 13 7" xfId="16487"/>
    <cellStyle name="Normal 2 2 14" xfId="1047"/>
    <cellStyle name="Normal 2 2 14 2" xfId="3428"/>
    <cellStyle name="Normal 2 2 14 3" xfId="5814"/>
    <cellStyle name="Normal 2 2 14 4" xfId="7601"/>
    <cellStyle name="Normal 2 2 14 5" xfId="11516"/>
    <cellStyle name="Normal 2 2 14 6" xfId="12374"/>
    <cellStyle name="Normal 2 2 14 7" xfId="14761"/>
    <cellStyle name="Normal 2 2 15" xfId="1124"/>
    <cellStyle name="Normal 2 2 15 2" xfId="3505"/>
    <cellStyle name="Normal 2 2 15 3" xfId="5891"/>
    <cellStyle name="Normal 2 2 15 4" xfId="9364"/>
    <cellStyle name="Normal 2 2 15 5" xfId="9678"/>
    <cellStyle name="Normal 2 2 15 6" xfId="14138"/>
    <cellStyle name="Normal 2 2 15 7" xfId="16522"/>
    <cellStyle name="Normal 2 2 16" xfId="1201"/>
    <cellStyle name="Normal 2 2 16 2" xfId="3582"/>
    <cellStyle name="Normal 2 2 16 3" xfId="5968"/>
    <cellStyle name="Normal 2 2 16 4" xfId="8979"/>
    <cellStyle name="Normal 2 2 16 5" xfId="10670"/>
    <cellStyle name="Normal 2 2 16 6" xfId="13753"/>
    <cellStyle name="Normal 2 2 16 7" xfId="16139"/>
    <cellStyle name="Normal 2 2 17" xfId="1278"/>
    <cellStyle name="Normal 2 2 17 2" xfId="3659"/>
    <cellStyle name="Normal 2 2 17 3" xfId="6045"/>
    <cellStyle name="Normal 2 2 17 4" xfId="9472"/>
    <cellStyle name="Normal 2 2 17 5" xfId="11170"/>
    <cellStyle name="Normal 2 2 17 6" xfId="14246"/>
    <cellStyle name="Normal 2 2 17 7" xfId="16629"/>
    <cellStyle name="Normal 2 2 18" xfId="1355"/>
    <cellStyle name="Normal 2 2 18 2" xfId="3736"/>
    <cellStyle name="Normal 2 2 18 3" xfId="6122"/>
    <cellStyle name="Normal 2 2 18 4" xfId="7750"/>
    <cellStyle name="Normal 2 2 18 5" xfId="11659"/>
    <cellStyle name="Normal 2 2 18 6" xfId="12523"/>
    <cellStyle name="Normal 2 2 18 7" xfId="14910"/>
    <cellStyle name="Normal 2 2 19" xfId="1432"/>
    <cellStyle name="Normal 2 2 19 2" xfId="3813"/>
    <cellStyle name="Normal 2 2 19 3" xfId="6199"/>
    <cellStyle name="Normal 2 2 19 4" xfId="9435"/>
    <cellStyle name="Normal 2 2 19 5" xfId="11128"/>
    <cellStyle name="Normal 2 2 19 6" xfId="14209"/>
    <cellStyle name="Normal 2 2 19 7" xfId="16593"/>
    <cellStyle name="Normal 2 2 2" xfId="122"/>
    <cellStyle name="Normal 2 2 2 2" xfId="2503"/>
    <cellStyle name="Normal 2 2 2 3" xfId="4889"/>
    <cellStyle name="Normal 2 2 2 4" xfId="9455"/>
    <cellStyle name="Normal 2 2 2 5" xfId="11148"/>
    <cellStyle name="Normal 2 2 2 6" xfId="14229"/>
    <cellStyle name="Normal 2 2 2 7" xfId="16612"/>
    <cellStyle name="Normal 2 2 20" xfId="1509"/>
    <cellStyle name="Normal 2 2 20 2" xfId="3890"/>
    <cellStyle name="Normal 2 2 20 3" xfId="6276"/>
    <cellStyle name="Normal 2 2 20 4" xfId="9130"/>
    <cellStyle name="Normal 2 2 20 5" xfId="10819"/>
    <cellStyle name="Normal 2 2 20 6" xfId="13904"/>
    <cellStyle name="Normal 2 2 20 7" xfId="16288"/>
    <cellStyle name="Normal 2 2 21" xfId="1586"/>
    <cellStyle name="Normal 2 2 21 2" xfId="3967"/>
    <cellStyle name="Normal 2 2 21 3" xfId="6353"/>
    <cellStyle name="Normal 2 2 21 4" xfId="9345"/>
    <cellStyle name="Normal 2 2 21 5" xfId="11037"/>
    <cellStyle name="Normal 2 2 21 6" xfId="14119"/>
    <cellStyle name="Normal 2 2 21 7" xfId="16503"/>
    <cellStyle name="Normal 2 2 22" xfId="1663"/>
    <cellStyle name="Normal 2 2 22 2" xfId="4044"/>
    <cellStyle name="Normal 2 2 22 3" xfId="6430"/>
    <cellStyle name="Normal 2 2 22 4" xfId="9239"/>
    <cellStyle name="Normal 2 2 22 5" xfId="10202"/>
    <cellStyle name="Normal 2 2 22 6" xfId="14013"/>
    <cellStyle name="Normal 2 2 22 7" xfId="16397"/>
    <cellStyle name="Normal 2 2 23" xfId="1740"/>
    <cellStyle name="Normal 2 2 23 2" xfId="4121"/>
    <cellStyle name="Normal 2 2 23 3" xfId="6507"/>
    <cellStyle name="Normal 2 2 23 4" xfId="7437"/>
    <cellStyle name="Normal 2 2 23 5" xfId="11350"/>
    <cellStyle name="Normal 2 2 23 6" xfId="12210"/>
    <cellStyle name="Normal 2 2 23 7" xfId="14597"/>
    <cellStyle name="Normal 2 2 24" xfId="1812"/>
    <cellStyle name="Normal 2 2 24 2" xfId="4193"/>
    <cellStyle name="Normal 2 2 24 3" xfId="6579"/>
    <cellStyle name="Normal 2 2 24 4" xfId="9502"/>
    <cellStyle name="Normal 2 2 24 5" xfId="11200"/>
    <cellStyle name="Normal 2 2 24 6" xfId="14276"/>
    <cellStyle name="Normal 2 2 24 7" xfId="16659"/>
    <cellStyle name="Normal 2 2 25" xfId="1890"/>
    <cellStyle name="Normal 2 2 25 2" xfId="4271"/>
    <cellStyle name="Normal 2 2 25 3" xfId="6657"/>
    <cellStyle name="Normal 2 2 25 4" xfId="9125"/>
    <cellStyle name="Normal 2 2 25 5" xfId="10814"/>
    <cellStyle name="Normal 2 2 25 6" xfId="13899"/>
    <cellStyle name="Normal 2 2 25 7" xfId="16283"/>
    <cellStyle name="Normal 2 2 26" xfId="1968"/>
    <cellStyle name="Normal 2 2 26 2" xfId="4349"/>
    <cellStyle name="Normal 2 2 26 3" xfId="6735"/>
    <cellStyle name="Normal 2 2 26 4" xfId="8004"/>
    <cellStyle name="Normal 2 2 26 5" xfId="11839"/>
    <cellStyle name="Normal 2 2 26 6" xfId="12778"/>
    <cellStyle name="Normal 2 2 26 7" xfId="15165"/>
    <cellStyle name="Normal 2 2 27" xfId="2044"/>
    <cellStyle name="Normal 2 2 27 2" xfId="4425"/>
    <cellStyle name="Normal 2 2 27 3" xfId="6811"/>
    <cellStyle name="Normal 2 2 27 4" xfId="7540"/>
    <cellStyle name="Normal 2 2 27 5" xfId="11532"/>
    <cellStyle name="Normal 2 2 27 6" xfId="12313"/>
    <cellStyle name="Normal 2 2 27 7" xfId="14700"/>
    <cellStyle name="Normal 2 2 28" xfId="2116"/>
    <cellStyle name="Normal 2 2 28 2" xfId="4497"/>
    <cellStyle name="Normal 2 2 28 3" xfId="6883"/>
    <cellStyle name="Normal 2 2 28 4" xfId="9310"/>
    <cellStyle name="Normal 2 2 28 5" xfId="10925"/>
    <cellStyle name="Normal 2 2 28 6" xfId="14084"/>
    <cellStyle name="Normal 2 2 28 7" xfId="16468"/>
    <cellStyle name="Normal 2 2 29" xfId="2196"/>
    <cellStyle name="Normal 2 2 29 2" xfId="4577"/>
    <cellStyle name="Normal 2 2 29 3" xfId="6963"/>
    <cellStyle name="Normal 2 2 29 4" xfId="7199"/>
    <cellStyle name="Normal 2 2 29 5" xfId="11273"/>
    <cellStyle name="Normal 2 2 29 6" xfId="11972"/>
    <cellStyle name="Normal 2 2 29 7" xfId="14359"/>
    <cellStyle name="Normal 2 2 3" xfId="200"/>
    <cellStyle name="Normal 2 2 3 2" xfId="2581"/>
    <cellStyle name="Normal 2 2 3 3" xfId="4967"/>
    <cellStyle name="Normal 2 2 3 4" xfId="8922"/>
    <cellStyle name="Normal 2 2 3 5" xfId="10608"/>
    <cellStyle name="Normal 2 2 3 6" xfId="13696"/>
    <cellStyle name="Normal 2 2 3 7" xfId="16082"/>
    <cellStyle name="Normal 2 2 30" xfId="2272"/>
    <cellStyle name="Normal 2 2 30 2" xfId="4653"/>
    <cellStyle name="Normal 2 2 30 3" xfId="7039"/>
    <cellStyle name="Normal 2 2 30 4" xfId="9197"/>
    <cellStyle name="Normal 2 2 30 5" xfId="10887"/>
    <cellStyle name="Normal 2 2 30 6" xfId="13971"/>
    <cellStyle name="Normal 2 2 30 7" xfId="16355"/>
    <cellStyle name="Normal 2 2 31" xfId="2344"/>
    <cellStyle name="Normal 2 2 31 2" xfId="4725"/>
    <cellStyle name="Normal 2 2 31 3" xfId="7111"/>
    <cellStyle name="Normal 2 2 31 4" xfId="9196"/>
    <cellStyle name="Normal 2 2 31 5" xfId="10886"/>
    <cellStyle name="Normal 2 2 31 6" xfId="13970"/>
    <cellStyle name="Normal 2 2 31 7" xfId="16354"/>
    <cellStyle name="Normal 2 2 32" xfId="2422"/>
    <cellStyle name="Normal 2 2 33" xfId="4808"/>
    <cellStyle name="Normal 2 2 34" xfId="7272"/>
    <cellStyle name="Normal 2 2 35" xfId="10958"/>
    <cellStyle name="Normal 2 2 36" xfId="12045"/>
    <cellStyle name="Normal 2 2 37" xfId="14432"/>
    <cellStyle name="Normal 2 2 4" xfId="277"/>
    <cellStyle name="Normal 2 2 4 2" xfId="2658"/>
    <cellStyle name="Normal 2 2 4 3" xfId="5044"/>
    <cellStyle name="Normal 2 2 4 4" xfId="8613"/>
    <cellStyle name="Normal 2 2 4 5" xfId="10878"/>
    <cellStyle name="Normal 2 2 4 6" xfId="13387"/>
    <cellStyle name="Normal 2 2 4 7" xfId="15774"/>
    <cellStyle name="Normal 2 2 5" xfId="354"/>
    <cellStyle name="Normal 2 2 5 2" xfId="2735"/>
    <cellStyle name="Normal 2 2 5 3" xfId="5121"/>
    <cellStyle name="Normal 2 2 5 4" xfId="9110"/>
    <cellStyle name="Normal 2 2 5 5" xfId="10069"/>
    <cellStyle name="Normal 2 2 5 6" xfId="13884"/>
    <cellStyle name="Normal 2 2 5 7" xfId="16268"/>
    <cellStyle name="Normal 2 2 6" xfId="431"/>
    <cellStyle name="Normal 2 2 6 2" xfId="2812"/>
    <cellStyle name="Normal 2 2 6 3" xfId="5198"/>
    <cellStyle name="Normal 2 2 6 4" xfId="9522"/>
    <cellStyle name="Normal 2 2 6 5" xfId="11220"/>
    <cellStyle name="Normal 2 2 6 6" xfId="14296"/>
    <cellStyle name="Normal 2 2 6 7" xfId="16679"/>
    <cellStyle name="Normal 2 2 7" xfId="508"/>
    <cellStyle name="Normal 2 2 7 2" xfId="2889"/>
    <cellStyle name="Normal 2 2 7 3" xfId="5275"/>
    <cellStyle name="Normal 2 2 7 4" xfId="9067"/>
    <cellStyle name="Normal 2 2 7 5" xfId="10757"/>
    <cellStyle name="Normal 2 2 7 6" xfId="13841"/>
    <cellStyle name="Normal 2 2 7 7" xfId="16226"/>
    <cellStyle name="Normal 2 2 8" xfId="585"/>
    <cellStyle name="Normal 2 2 8 2" xfId="2966"/>
    <cellStyle name="Normal 2 2 8 3" xfId="5352"/>
    <cellStyle name="Normal 2 2 8 4" xfId="8685"/>
    <cellStyle name="Normal 2 2 8 5" xfId="10371"/>
    <cellStyle name="Normal 2 2 8 6" xfId="13459"/>
    <cellStyle name="Normal 2 2 8 7" xfId="15846"/>
    <cellStyle name="Normal 2 2 9" xfId="662"/>
    <cellStyle name="Normal 2 2 9 2" xfId="3043"/>
    <cellStyle name="Normal 2 2 9 3" xfId="5429"/>
    <cellStyle name="Normal 2 2 9 4" xfId="9254"/>
    <cellStyle name="Normal 2 2 9 5" xfId="10217"/>
    <cellStyle name="Normal 2 2 9 6" xfId="14028"/>
    <cellStyle name="Normal 2 2 9 7" xfId="16412"/>
    <cellStyle name="Normal 2 3" xfId="81"/>
    <cellStyle name="Normal 2 3 10" xfId="780"/>
    <cellStyle name="Normal 2 3 10 2" xfId="3161"/>
    <cellStyle name="Normal 2 3 10 3" xfId="5547"/>
    <cellStyle name="Normal 2 3 10 4" xfId="9178"/>
    <cellStyle name="Normal 2 3 10 5" xfId="11858"/>
    <cellStyle name="Normal 2 3 10 6" xfId="13952"/>
    <cellStyle name="Normal 2 3 10 7" xfId="16336"/>
    <cellStyle name="Normal 2 3 11" xfId="857"/>
    <cellStyle name="Normal 2 3 11 2" xfId="3238"/>
    <cellStyle name="Normal 2 3 11 3" xfId="5624"/>
    <cellStyle name="Normal 2 3 11 4" xfId="7567"/>
    <cellStyle name="Normal 2 3 11 5" xfId="11558"/>
    <cellStyle name="Normal 2 3 11 6" xfId="12340"/>
    <cellStyle name="Normal 2 3 11 7" xfId="14727"/>
    <cellStyle name="Normal 2 3 12" xfId="934"/>
    <cellStyle name="Normal 2 3 12 2" xfId="3315"/>
    <cellStyle name="Normal 2 3 12 3" xfId="5701"/>
    <cellStyle name="Normal 2 3 12 4" xfId="7521"/>
    <cellStyle name="Normal 2 3 12 5" xfId="11435"/>
    <cellStyle name="Normal 2 3 12 6" xfId="12294"/>
    <cellStyle name="Normal 2 3 12 7" xfId="14681"/>
    <cellStyle name="Normal 2 3 13" xfId="1011"/>
    <cellStyle name="Normal 2 3 13 2" xfId="3392"/>
    <cellStyle name="Normal 2 3 13 3" xfId="5778"/>
    <cellStyle name="Normal 2 3 13 4" xfId="7986"/>
    <cellStyle name="Normal 2 3 13 5" xfId="10251"/>
    <cellStyle name="Normal 2 3 13 6" xfId="12760"/>
    <cellStyle name="Normal 2 3 13 7" xfId="15147"/>
    <cellStyle name="Normal 2 3 14" xfId="1088"/>
    <cellStyle name="Normal 2 3 14 2" xfId="3469"/>
    <cellStyle name="Normal 2 3 14 3" xfId="5855"/>
    <cellStyle name="Normal 2 3 14 4" xfId="9325"/>
    <cellStyle name="Normal 2 3 14 5" xfId="9719"/>
    <cellStyle name="Normal 2 3 14 6" xfId="14099"/>
    <cellStyle name="Normal 2 3 14 7" xfId="16483"/>
    <cellStyle name="Normal 2 3 15" xfId="1165"/>
    <cellStyle name="Normal 2 3 15 2" xfId="3546"/>
    <cellStyle name="Normal 2 3 15 3" xfId="5932"/>
    <cellStyle name="Normal 2 3 15 4" xfId="7716"/>
    <cellStyle name="Normal 2 3 15 5" xfId="9641"/>
    <cellStyle name="Normal 2 3 15 6" xfId="12489"/>
    <cellStyle name="Normal 2 3 15 7" xfId="14876"/>
    <cellStyle name="Normal 2 3 16" xfId="1242"/>
    <cellStyle name="Normal 2 3 16 2" xfId="3623"/>
    <cellStyle name="Normal 2 3 16 3" xfId="6009"/>
    <cellStyle name="Normal 2 3 16 4" xfId="7670"/>
    <cellStyle name="Normal 2 3 16 5" xfId="11584"/>
    <cellStyle name="Normal 2 3 16 6" xfId="12443"/>
    <cellStyle name="Normal 2 3 16 7" xfId="14830"/>
    <cellStyle name="Normal 2 3 17" xfId="1319"/>
    <cellStyle name="Normal 2 3 17 2" xfId="3700"/>
    <cellStyle name="Normal 2 3 17 3" xfId="6086"/>
    <cellStyle name="Normal 2 3 17 4" xfId="8135"/>
    <cellStyle name="Normal 2 3 17 5" xfId="10400"/>
    <cellStyle name="Normal 2 3 17 6" xfId="12909"/>
    <cellStyle name="Normal 2 3 17 7" xfId="15296"/>
    <cellStyle name="Normal 2 3 18" xfId="1396"/>
    <cellStyle name="Normal 2 3 18 2" xfId="3777"/>
    <cellStyle name="Normal 2 3 18 3" xfId="6163"/>
    <cellStyle name="Normal 2 3 18 4" xfId="9468"/>
    <cellStyle name="Normal 2 3 18 5" xfId="9864"/>
    <cellStyle name="Normal 2 3 18 6" xfId="14242"/>
    <cellStyle name="Normal 2 3 18 7" xfId="16625"/>
    <cellStyle name="Normal 2 3 19" xfId="1473"/>
    <cellStyle name="Normal 2 3 19 2" xfId="3854"/>
    <cellStyle name="Normal 2 3 19 3" xfId="6240"/>
    <cellStyle name="Normal 2 3 19 4" xfId="8325"/>
    <cellStyle name="Normal 2 3 19 5" xfId="11776"/>
    <cellStyle name="Normal 2 3 19 6" xfId="13099"/>
    <cellStyle name="Normal 2 3 19 7" xfId="15486"/>
    <cellStyle name="Normal 2 3 2" xfId="163"/>
    <cellStyle name="Normal 2 3 2 2" xfId="2544"/>
    <cellStyle name="Normal 2 3 2 3" xfId="4930"/>
    <cellStyle name="Normal 2 3 2 4" xfId="7731"/>
    <cellStyle name="Normal 2 3 2 5" xfId="9655"/>
    <cellStyle name="Normal 2 3 2 6" xfId="12504"/>
    <cellStyle name="Normal 2 3 2 7" xfId="14891"/>
    <cellStyle name="Normal 2 3 20" xfId="1550"/>
    <cellStyle name="Normal 2 3 20 2" xfId="3931"/>
    <cellStyle name="Normal 2 3 20 3" xfId="6317"/>
    <cellStyle name="Normal 2 3 20 4" xfId="7274"/>
    <cellStyle name="Normal 2 3 20 5" xfId="9772"/>
    <cellStyle name="Normal 2 3 20 6" xfId="12047"/>
    <cellStyle name="Normal 2 3 20 7" xfId="14434"/>
    <cellStyle name="Normal 2 3 21" xfId="1627"/>
    <cellStyle name="Normal 2 3 21 2" xfId="4008"/>
    <cellStyle name="Normal 2 3 21 3" xfId="6394"/>
    <cellStyle name="Normal 2 3 21 4" xfId="7201"/>
    <cellStyle name="Normal 2 3 21 5" xfId="11275"/>
    <cellStyle name="Normal 2 3 21 6" xfId="11974"/>
    <cellStyle name="Normal 2 3 21 7" xfId="14361"/>
    <cellStyle name="Normal 2 3 22" xfId="1704"/>
    <cellStyle name="Normal 2 3 22 2" xfId="4085"/>
    <cellStyle name="Normal 2 3 22 3" xfId="6471"/>
    <cellStyle name="Normal 2 3 22 4" xfId="8475"/>
    <cellStyle name="Normal 2 3 22 5" xfId="10085"/>
    <cellStyle name="Normal 2 3 22 6" xfId="13249"/>
    <cellStyle name="Normal 2 3 22 7" xfId="15636"/>
    <cellStyle name="Normal 2 3 23" xfId="1781"/>
    <cellStyle name="Normal 2 3 23 2" xfId="4162"/>
    <cellStyle name="Normal 2 3 23 3" xfId="6548"/>
    <cellStyle name="Normal 2 3 23 4" xfId="9161"/>
    <cellStyle name="Normal 2 3 23 5" xfId="11843"/>
    <cellStyle name="Normal 2 3 23 6" xfId="13935"/>
    <cellStyle name="Normal 2 3 23 7" xfId="16319"/>
    <cellStyle name="Normal 2 3 24" xfId="1853"/>
    <cellStyle name="Normal 2 3 24 2" xfId="4234"/>
    <cellStyle name="Normal 2 3 24 3" xfId="6620"/>
    <cellStyle name="Normal 2 3 24 4" xfId="8394"/>
    <cellStyle name="Normal 2 3 24 5" xfId="11842"/>
    <cellStyle name="Normal 2 3 24 6" xfId="13168"/>
    <cellStyle name="Normal 2 3 24 7" xfId="15555"/>
    <cellStyle name="Normal 2 3 25" xfId="1931"/>
    <cellStyle name="Normal 2 3 25 2" xfId="4312"/>
    <cellStyle name="Normal 2 3 25 3" xfId="6698"/>
    <cellStyle name="Normal 2 3 25 4" xfId="8324"/>
    <cellStyle name="Normal 2 3 25 5" xfId="10077"/>
    <cellStyle name="Normal 2 3 25 6" xfId="13098"/>
    <cellStyle name="Normal 2 3 25 7" xfId="15485"/>
    <cellStyle name="Normal 2 3 26" xfId="2009"/>
    <cellStyle name="Normal 2 3 26 2" xfId="4390"/>
    <cellStyle name="Normal 2 3 26 3" xfId="6776"/>
    <cellStyle name="Normal 2 3 26 4" xfId="9420"/>
    <cellStyle name="Normal 2 3 26 5" xfId="11113"/>
    <cellStyle name="Normal 2 3 26 6" xfId="14194"/>
    <cellStyle name="Normal 2 3 26 7" xfId="16578"/>
    <cellStyle name="Normal 2 3 27" xfId="2085"/>
    <cellStyle name="Normal 2 3 27 2" xfId="4466"/>
    <cellStyle name="Normal 2 3 27 3" xfId="6852"/>
    <cellStyle name="Normal 2 3 27 4" xfId="7353"/>
    <cellStyle name="Normal 2 3 27 5" xfId="11039"/>
    <cellStyle name="Normal 2 3 27 6" xfId="12126"/>
    <cellStyle name="Normal 2 3 27 7" xfId="14513"/>
    <cellStyle name="Normal 2 3 28" xfId="2157"/>
    <cellStyle name="Normal 2 3 28 2" xfId="4538"/>
    <cellStyle name="Normal 2 3 28 3" xfId="6924"/>
    <cellStyle name="Normal 2 3 28 4" xfId="7971"/>
    <cellStyle name="Normal 2 3 28 5" xfId="10156"/>
    <cellStyle name="Normal 2 3 28 6" xfId="12745"/>
    <cellStyle name="Normal 2 3 28 7" xfId="15132"/>
    <cellStyle name="Normal 2 3 29" xfId="2237"/>
    <cellStyle name="Normal 2 3 29 2" xfId="4618"/>
    <cellStyle name="Normal 2 3 29 3" xfId="7004"/>
    <cellStyle name="Normal 2 3 29 4" xfId="9008"/>
    <cellStyle name="Normal 2 3 29 5" xfId="11765"/>
    <cellStyle name="Normal 2 3 29 6" xfId="13782"/>
    <cellStyle name="Normal 2 3 29 7" xfId="16167"/>
    <cellStyle name="Normal 2 3 3" xfId="241"/>
    <cellStyle name="Normal 2 3 3 2" xfId="2622"/>
    <cellStyle name="Normal 2 3 3 3" xfId="5008"/>
    <cellStyle name="Normal 2 3 3 4" xfId="7189"/>
    <cellStyle name="Normal 2 3 3 5" xfId="11263"/>
    <cellStyle name="Normal 2 3 3 6" xfId="11962"/>
    <cellStyle name="Normal 2 3 3 7" xfId="14349"/>
    <cellStyle name="Normal 2 3 30" xfId="2313"/>
    <cellStyle name="Normal 2 3 30 2" xfId="4694"/>
    <cellStyle name="Normal 2 3 30 3" xfId="7080"/>
    <cellStyle name="Normal 2 3 30 4" xfId="7476"/>
    <cellStyle name="Normal 2 3 30 5" xfId="11469"/>
    <cellStyle name="Normal 2 3 30 6" xfId="12249"/>
    <cellStyle name="Normal 2 3 30 7" xfId="14636"/>
    <cellStyle name="Normal 2 3 31" xfId="2385"/>
    <cellStyle name="Normal 2 3 31 2" xfId="4766"/>
    <cellStyle name="Normal 2 3 31 3" xfId="7152"/>
    <cellStyle name="Normal 2 3 31 4" xfId="9538"/>
    <cellStyle name="Normal 2 3 31 5" xfId="11925"/>
    <cellStyle name="Normal 2 3 31 6" xfId="14312"/>
    <cellStyle name="Normal 2 3 31 7" xfId="16694"/>
    <cellStyle name="Normal 2 3 32" xfId="2462"/>
    <cellStyle name="Normal 2 3 33" xfId="4848"/>
    <cellStyle name="Normal 2 3 34" xfId="8000"/>
    <cellStyle name="Normal 2 3 35" xfId="10265"/>
    <cellStyle name="Normal 2 3 36" xfId="12774"/>
    <cellStyle name="Normal 2 3 37" xfId="15161"/>
    <cellStyle name="Normal 2 3 4" xfId="318"/>
    <cellStyle name="Normal 2 3 4 2" xfId="2699"/>
    <cellStyle name="Normal 2 3 4 3" xfId="5085"/>
    <cellStyle name="Normal 2 3 4 4" xfId="9459"/>
    <cellStyle name="Normal 2 3 4 5" xfId="11152"/>
    <cellStyle name="Normal 2 3 4 6" xfId="14233"/>
    <cellStyle name="Normal 2 3 4 7" xfId="16616"/>
    <cellStyle name="Normal 2 3 5" xfId="395"/>
    <cellStyle name="Normal 2 3 5 2" xfId="2776"/>
    <cellStyle name="Normal 2 3 5 3" xfId="5162"/>
    <cellStyle name="Normal 2 3 5 4" xfId="8343"/>
    <cellStyle name="Normal 2 3 5 5" xfId="9955"/>
    <cellStyle name="Normal 2 3 5 6" xfId="13117"/>
    <cellStyle name="Normal 2 3 5 7" xfId="15504"/>
    <cellStyle name="Normal 2 3 6" xfId="472"/>
    <cellStyle name="Normal 2 3 6 2" xfId="2853"/>
    <cellStyle name="Normal 2 3 6 3" xfId="5239"/>
    <cellStyle name="Normal 2 3 6 4" xfId="9040"/>
    <cellStyle name="Normal 2 3 6 5" xfId="11715"/>
    <cellStyle name="Normal 2 3 6 6" xfId="13814"/>
    <cellStyle name="Normal 2 3 6 7" xfId="16199"/>
    <cellStyle name="Normal 2 3 7" xfId="549"/>
    <cellStyle name="Normal 2 3 7 2" xfId="2930"/>
    <cellStyle name="Normal 2 3 7 3" xfId="5316"/>
    <cellStyle name="Normal 2 3 7 4" xfId="7418"/>
    <cellStyle name="Normal 2 3 7 5" xfId="11408"/>
    <cellStyle name="Normal 2 3 7 6" xfId="12191"/>
    <cellStyle name="Normal 2 3 7 7" xfId="14578"/>
    <cellStyle name="Normal 2 3 8" xfId="626"/>
    <cellStyle name="Normal 2 3 8 2" xfId="3007"/>
    <cellStyle name="Normal 2 3 8 3" xfId="5393"/>
    <cellStyle name="Normal 2 3 8 4" xfId="7216"/>
    <cellStyle name="Normal 2 3 8 5" xfId="11290"/>
    <cellStyle name="Normal 2 3 8 6" xfId="11989"/>
    <cellStyle name="Normal 2 3 8 7" xfId="14376"/>
    <cellStyle name="Normal 2 3 9" xfId="703"/>
    <cellStyle name="Normal 2 3 9 2" xfId="3084"/>
    <cellStyle name="Normal 2 3 9 3" xfId="5470"/>
    <cellStyle name="Normal 2 3 9 4" xfId="8493"/>
    <cellStyle name="Normal 2 3 9 5" xfId="10103"/>
    <cellStyle name="Normal 2 3 9 6" xfId="13267"/>
    <cellStyle name="Normal 2 3 9 7" xfId="15654"/>
    <cellStyle name="Normal 2 4" xfId="80"/>
    <cellStyle name="Normal 2 4 10" xfId="779"/>
    <cellStyle name="Normal 2 4 10 2" xfId="3160"/>
    <cellStyle name="Normal 2 4 10 3" xfId="5546"/>
    <cellStyle name="Normal 2 4 10 4" xfId="9250"/>
    <cellStyle name="Normal 2 4 10 5" xfId="9567"/>
    <cellStyle name="Normal 2 4 10 6" xfId="14024"/>
    <cellStyle name="Normal 2 4 10 7" xfId="16408"/>
    <cellStyle name="Normal 2 4 11" xfId="856"/>
    <cellStyle name="Normal 2 4 11 2" xfId="3237"/>
    <cellStyle name="Normal 2 4 11 3" xfId="5623"/>
    <cellStyle name="Normal 2 4 11 4" xfId="7644"/>
    <cellStyle name="Normal 2 4 11 5" xfId="11630"/>
    <cellStyle name="Normal 2 4 11 6" xfId="12417"/>
    <cellStyle name="Normal 2 4 11 7" xfId="14804"/>
    <cellStyle name="Normal 2 4 12" xfId="933"/>
    <cellStyle name="Normal 2 4 12 2" xfId="3314"/>
    <cellStyle name="Normal 2 4 12 3" xfId="5700"/>
    <cellStyle name="Normal 2 4 12 4" xfId="7598"/>
    <cellStyle name="Normal 2 4 12 5" xfId="11513"/>
    <cellStyle name="Normal 2 4 12 6" xfId="12371"/>
    <cellStyle name="Normal 2 4 12 7" xfId="14758"/>
    <cellStyle name="Normal 2 4 13" xfId="1010"/>
    <cellStyle name="Normal 2 4 13 2" xfId="3391"/>
    <cellStyle name="Normal 2 4 13 3" xfId="5777"/>
    <cellStyle name="Normal 2 4 13 4" xfId="8063"/>
    <cellStyle name="Normal 2 4 13 5" xfId="10328"/>
    <cellStyle name="Normal 2 4 13 6" xfId="12837"/>
    <cellStyle name="Normal 2 4 13 7" xfId="15224"/>
    <cellStyle name="Normal 2 4 14" xfId="1087"/>
    <cellStyle name="Normal 2 4 14 2" xfId="3468"/>
    <cellStyle name="Normal 2 4 14 3" xfId="5854"/>
    <cellStyle name="Normal 2 4 14 4" xfId="9401"/>
    <cellStyle name="Normal 2 4 14 5" xfId="9794"/>
    <cellStyle name="Normal 2 4 14 6" xfId="14175"/>
    <cellStyle name="Normal 2 4 14 7" xfId="16559"/>
    <cellStyle name="Normal 2 4 15" xfId="1164"/>
    <cellStyle name="Normal 2 4 15 2" xfId="3545"/>
    <cellStyle name="Normal 2 4 15 3" xfId="5931"/>
    <cellStyle name="Normal 2 4 15 4" xfId="8253"/>
    <cellStyle name="Normal 2 4 15 5" xfId="11705"/>
    <cellStyle name="Normal 2 4 15 6" xfId="13027"/>
    <cellStyle name="Normal 2 4 15 7" xfId="15414"/>
    <cellStyle name="Normal 2 4 16" xfId="1241"/>
    <cellStyle name="Normal 2 4 16 2" xfId="3622"/>
    <cellStyle name="Normal 2 4 16 3" xfId="6008"/>
    <cellStyle name="Normal 2 4 16 4" xfId="7747"/>
    <cellStyle name="Normal 2 4 16 5" xfId="11656"/>
    <cellStyle name="Normal 2 4 16 6" xfId="12520"/>
    <cellStyle name="Normal 2 4 16 7" xfId="14907"/>
    <cellStyle name="Normal 2 4 17" xfId="1318"/>
    <cellStyle name="Normal 2 4 17 2" xfId="3699"/>
    <cellStyle name="Normal 2 4 17 3" xfId="6085"/>
    <cellStyle name="Normal 2 4 17 4" xfId="8212"/>
    <cellStyle name="Normal 2 4 17 5" xfId="10477"/>
    <cellStyle name="Normal 2 4 17 6" xfId="12986"/>
    <cellStyle name="Normal 2 4 17 7" xfId="15373"/>
    <cellStyle name="Normal 2 4 18" xfId="1395"/>
    <cellStyle name="Normal 2 4 18 2" xfId="3776"/>
    <cellStyle name="Normal 2 4 18 3" xfId="6162"/>
    <cellStyle name="Normal 2 4 18 4" xfId="7169"/>
    <cellStyle name="Normal 2 4 18 5" xfId="9940"/>
    <cellStyle name="Normal 2 4 18 6" xfId="11942"/>
    <cellStyle name="Normal 2 4 18 7" xfId="14329"/>
    <cellStyle name="Normal 2 4 19" xfId="1472"/>
    <cellStyle name="Normal 2 4 19 2" xfId="3853"/>
    <cellStyle name="Normal 2 4 19 3" xfId="6239"/>
    <cellStyle name="Normal 2 4 19 4" xfId="8402"/>
    <cellStyle name="Normal 2 4 19 5" xfId="11847"/>
    <cellStyle name="Normal 2 4 19 6" xfId="13176"/>
    <cellStyle name="Normal 2 4 19 7" xfId="15563"/>
    <cellStyle name="Normal 2 4 2" xfId="162"/>
    <cellStyle name="Normal 2 4 2 2" xfId="2543"/>
    <cellStyle name="Normal 2 4 2 3" xfId="4929"/>
    <cellStyle name="Normal 2 4 2 4" xfId="9033"/>
    <cellStyle name="Normal 2 4 2 5" xfId="11720"/>
    <cellStyle name="Normal 2 4 2 6" xfId="13807"/>
    <cellStyle name="Normal 2 4 2 7" xfId="16192"/>
    <cellStyle name="Normal 2 4 20" xfId="1549"/>
    <cellStyle name="Normal 2 4 20 2" xfId="3930"/>
    <cellStyle name="Normal 2 4 20 3" xfId="6316"/>
    <cellStyle name="Normal 2 4 20 4" xfId="7351"/>
    <cellStyle name="Normal 2 4 20 5" xfId="11836"/>
    <cellStyle name="Normal 2 4 20 6" xfId="12124"/>
    <cellStyle name="Normal 2 4 20 7" xfId="14511"/>
    <cellStyle name="Normal 2 4 21" xfId="1626"/>
    <cellStyle name="Normal 2 4 21 2" xfId="4007"/>
    <cellStyle name="Normal 2 4 21 3" xfId="6393"/>
    <cellStyle name="Normal 2 4 21 4" xfId="7434"/>
    <cellStyle name="Normal 2 4 21 5" xfId="11347"/>
    <cellStyle name="Normal 2 4 21 6" xfId="12207"/>
    <cellStyle name="Normal 2 4 21 7" xfId="14594"/>
    <cellStyle name="Normal 2 4 22" xfId="1703"/>
    <cellStyle name="Normal 2 4 22 2" xfId="4084"/>
    <cellStyle name="Normal 2 4 22 3" xfId="6470"/>
    <cellStyle name="Normal 2 4 22 4" xfId="7899"/>
    <cellStyle name="Normal 2 4 22 5" xfId="10162"/>
    <cellStyle name="Normal 2 4 22 6" xfId="12673"/>
    <cellStyle name="Normal 2 4 22 7" xfId="15060"/>
    <cellStyle name="Normal 2 4 23" xfId="1780"/>
    <cellStyle name="Normal 2 4 23 2" xfId="4161"/>
    <cellStyle name="Normal 2 4 23 3" xfId="6547"/>
    <cellStyle name="Normal 2 4 23 4" xfId="9235"/>
    <cellStyle name="Normal 2 4 23 5" xfId="9552"/>
    <cellStyle name="Normal 2 4 23 6" xfId="14009"/>
    <cellStyle name="Normal 2 4 23 7" xfId="16393"/>
    <cellStyle name="Normal 2 4 24" xfId="1852"/>
    <cellStyle name="Normal 2 4 24 2" xfId="4233"/>
    <cellStyle name="Normal 2 4 24 3" xfId="6619"/>
    <cellStyle name="Normal 2 4 24 4" xfId="8471"/>
    <cellStyle name="Normal 2 4 24 5" xfId="9551"/>
    <cellStyle name="Normal 2 4 24 6" xfId="13245"/>
    <cellStyle name="Normal 2 4 24 7" xfId="15632"/>
    <cellStyle name="Normal 2 4 25" xfId="1930"/>
    <cellStyle name="Normal 2 4 25 2" xfId="4311"/>
    <cellStyle name="Normal 2 4 25 3" xfId="6697"/>
    <cellStyle name="Normal 2 4 25 4" xfId="8401"/>
    <cellStyle name="Normal 2 4 25 5" xfId="10153"/>
    <cellStyle name="Normal 2 4 25 6" xfId="13175"/>
    <cellStyle name="Normal 2 4 25 7" xfId="15562"/>
    <cellStyle name="Normal 2 4 26" xfId="2008"/>
    <cellStyle name="Normal 2 4 26 2" xfId="4389"/>
    <cellStyle name="Normal 2 4 26 3" xfId="6775"/>
    <cellStyle name="Normal 2 4 26 4" xfId="9492"/>
    <cellStyle name="Normal 2 4 26 5" xfId="11190"/>
    <cellStyle name="Normal 2 4 26 6" xfId="14266"/>
    <cellStyle name="Normal 2 4 26 7" xfId="16649"/>
    <cellStyle name="Normal 2 4 27" xfId="2084"/>
    <cellStyle name="Normal 2 4 27 2" xfId="4465"/>
    <cellStyle name="Normal 2 4 27 3" xfId="6851"/>
    <cellStyle name="Normal 2 4 27 4" xfId="9423"/>
    <cellStyle name="Normal 2 4 27 5" xfId="11116"/>
    <cellStyle name="Normal 2 4 27 6" xfId="14197"/>
    <cellStyle name="Normal 2 4 27 7" xfId="16581"/>
    <cellStyle name="Normal 2 4 28" xfId="2156"/>
    <cellStyle name="Normal 2 4 28 2" xfId="4537"/>
    <cellStyle name="Normal 2 4 28 3" xfId="6923"/>
    <cellStyle name="Normal 2 4 28 4" xfId="8048"/>
    <cellStyle name="Normal 2 4 28 5" xfId="10232"/>
    <cellStyle name="Normal 2 4 28 6" xfId="12822"/>
    <cellStyle name="Normal 2 4 28 7" xfId="15209"/>
    <cellStyle name="Normal 2 4 29" xfId="2236"/>
    <cellStyle name="Normal 2 4 29 2" xfId="4617"/>
    <cellStyle name="Normal 2 4 29 3" xfId="7003"/>
    <cellStyle name="Normal 2 4 29 4" xfId="9091"/>
    <cellStyle name="Normal 2 4 29 5" xfId="11840"/>
    <cellStyle name="Normal 2 4 29 6" xfId="13865"/>
    <cellStyle name="Normal 2 4 29 7" xfId="16249"/>
    <cellStyle name="Normal 2 4 3" xfId="240"/>
    <cellStyle name="Normal 2 4 3 2" xfId="2621"/>
    <cellStyle name="Normal 2 4 3 3" xfId="5007"/>
    <cellStyle name="Normal 2 4 3 4" xfId="7346"/>
    <cellStyle name="Normal 2 4 3 5" xfId="11335"/>
    <cellStyle name="Normal 2 4 3 6" xfId="12119"/>
    <cellStyle name="Normal 2 4 3 7" xfId="14506"/>
    <cellStyle name="Normal 2 4 30" xfId="2312"/>
    <cellStyle name="Normal 2 4 30 2" xfId="4693"/>
    <cellStyle name="Normal 2 4 30 3" xfId="7079"/>
    <cellStyle name="Normal 2 4 30 4" xfId="7553"/>
    <cellStyle name="Normal 2 4 30 5" xfId="11545"/>
    <cellStyle name="Normal 2 4 30 6" xfId="12326"/>
    <cellStyle name="Normal 2 4 30 7" xfId="14713"/>
    <cellStyle name="Normal 2 4 31" xfId="2384"/>
    <cellStyle name="Normal 2 4 31 2" xfId="4765"/>
    <cellStyle name="Normal 2 4 31 3" xfId="7151"/>
    <cellStyle name="Normal 2 4 31 4" xfId="9537"/>
    <cellStyle name="Normal 2 4 31 5" xfId="11924"/>
    <cellStyle name="Normal 2 4 31 6" xfId="14311"/>
    <cellStyle name="Normal 2 4 31 7" xfId="16693"/>
    <cellStyle name="Normal 2 4 32" xfId="2461"/>
    <cellStyle name="Normal 2 4 33" xfId="4847"/>
    <cellStyle name="Normal 2 4 34" xfId="8077"/>
    <cellStyle name="Normal 2 4 35" xfId="10342"/>
    <cellStyle name="Normal 2 4 36" xfId="12851"/>
    <cellStyle name="Normal 2 4 37" xfId="15238"/>
    <cellStyle name="Normal 2 4 4" xfId="317"/>
    <cellStyle name="Normal 2 4 4 2" xfId="2698"/>
    <cellStyle name="Normal 2 4 4 3" xfId="5084"/>
    <cellStyle name="Normal 2 4 4 4" xfId="9531"/>
    <cellStyle name="Normal 2 4 4 5" xfId="11229"/>
    <cellStyle name="Normal 2 4 4 6" xfId="14305"/>
    <cellStyle name="Normal 2 4 4 7" xfId="16687"/>
    <cellStyle name="Normal 2 4 5" xfId="394"/>
    <cellStyle name="Normal 2 4 5 2" xfId="2775"/>
    <cellStyle name="Normal 2 4 5 3" xfId="5161"/>
    <cellStyle name="Normal 2 4 5 4" xfId="8420"/>
    <cellStyle name="Normal 2 4 5 5" xfId="10031"/>
    <cellStyle name="Normal 2 4 5 6" xfId="13194"/>
    <cellStyle name="Normal 2 4 5 7" xfId="15581"/>
    <cellStyle name="Normal 2 4 6" xfId="471"/>
    <cellStyle name="Normal 2 4 6 2" xfId="2852"/>
    <cellStyle name="Normal 2 4 6 3" xfId="5238"/>
    <cellStyle name="Normal 2 4 6 4" xfId="9118"/>
    <cellStyle name="Normal 2 4 6 5" xfId="11791"/>
    <cellStyle name="Normal 2 4 6 6" xfId="13892"/>
    <cellStyle name="Normal 2 4 6 7" xfId="16276"/>
    <cellStyle name="Normal 2 4 7" xfId="548"/>
    <cellStyle name="Normal 2 4 7 2" xfId="2929"/>
    <cellStyle name="Normal 2 4 7 3" xfId="5315"/>
    <cellStyle name="Normal 2 4 7 4" xfId="7494"/>
    <cellStyle name="Normal 2 4 7 5" xfId="11486"/>
    <cellStyle name="Normal 2 4 7 6" xfId="12267"/>
    <cellStyle name="Normal 2 4 7 7" xfId="14654"/>
    <cellStyle name="Normal 2 4 8" xfId="625"/>
    <cellStyle name="Normal 2 4 8 2" xfId="3006"/>
    <cellStyle name="Normal 2 4 8 3" xfId="5392"/>
    <cellStyle name="Normal 2 4 8 4" xfId="7449"/>
    <cellStyle name="Normal 2 4 8 5" xfId="11362"/>
    <cellStyle name="Normal 2 4 8 6" xfId="12222"/>
    <cellStyle name="Normal 2 4 8 7" xfId="14609"/>
    <cellStyle name="Normal 2 4 9" xfId="702"/>
    <cellStyle name="Normal 2 4 9 2" xfId="3083"/>
    <cellStyle name="Normal 2 4 9 3" xfId="5469"/>
    <cellStyle name="Normal 2 4 9 4" xfId="7914"/>
    <cellStyle name="Normal 2 4 9 5" xfId="10180"/>
    <cellStyle name="Normal 2 4 9 6" xfId="12688"/>
    <cellStyle name="Normal 2 4 9 7" xfId="15075"/>
    <cellStyle name="Normal 2 5" xfId="164"/>
    <cellStyle name="Normal 2 5 2" xfId="2545"/>
    <cellStyle name="Normal 2 5 3" xfId="4931"/>
    <cellStyle name="Normal 2 5 4" xfId="7654"/>
    <cellStyle name="Normal 2 5 5" xfId="11640"/>
    <cellStyle name="Normal 2 5 6" xfId="12427"/>
    <cellStyle name="Normal 2 5 7" xfId="14814"/>
    <cellStyle name="Normal 2 6" xfId="2386"/>
    <cellStyle name="Normal 2 6 2" xfId="7156"/>
    <cellStyle name="Normal 2 6 2 2" xfId="7158"/>
    <cellStyle name="Normal 2 6 2 2 2" xfId="16705"/>
    <cellStyle name="Normal 2 6 2 2 2 2" xfId="16706"/>
    <cellStyle name="Normal 2 6 2 3" xfId="9544"/>
    <cellStyle name="Normal 2 6 2 4" xfId="11931"/>
    <cellStyle name="Normal 2 6 2 5" xfId="14318"/>
    <cellStyle name="Normal 2 6 2 6" xfId="16702"/>
    <cellStyle name="Normal 2 6 3" xfId="9542"/>
    <cellStyle name="Normal 2 6 3 2" xfId="16703"/>
    <cellStyle name="Normal 2 6 3 2 2" xfId="16708"/>
    <cellStyle name="Normal 2 6 4" xfId="11929"/>
    <cellStyle name="Normal 2 6 5" xfId="14316"/>
    <cellStyle name="Normal 2 6 6" xfId="16698"/>
    <cellStyle name="Normal 2 7" xfId="2392"/>
    <cellStyle name="Normal 2 7 2" xfId="16700"/>
    <cellStyle name="Normal 2 7 2 2" xfId="16704"/>
    <cellStyle name="Normal 2 8" xfId="7766"/>
    <cellStyle name="Normal 2 8 2" xfId="16707"/>
    <cellStyle name="Normal 2 9" xfId="11675"/>
    <cellStyle name="Normal 2 9 2" xfId="16709"/>
    <cellStyle name="Normal 20" xfId="714"/>
    <cellStyle name="Normal 20 2" xfId="3095"/>
    <cellStyle name="Normal 20 3" xfId="5481"/>
    <cellStyle name="Normal 20 4" xfId="7646"/>
    <cellStyle name="Normal 20 5" xfId="11632"/>
    <cellStyle name="Normal 20 6" xfId="12419"/>
    <cellStyle name="Normal 20 7" xfId="14806"/>
    <cellStyle name="Normal 200" xfId="16860"/>
    <cellStyle name="Normal 201" xfId="16861"/>
    <cellStyle name="Normal 21" xfId="791"/>
    <cellStyle name="Normal 21 2" xfId="3172"/>
    <cellStyle name="Normal 21 3" xfId="5558"/>
    <cellStyle name="Normal 21 4" xfId="9408"/>
    <cellStyle name="Normal 21 5" xfId="11101"/>
    <cellStyle name="Normal 21 6" xfId="14182"/>
    <cellStyle name="Normal 21 7" xfId="16566"/>
    <cellStyle name="Normal 22" xfId="868"/>
    <cellStyle name="Normal 22 2" xfId="3249"/>
    <cellStyle name="Normal 22 3" xfId="5635"/>
    <cellStyle name="Normal 22 4" xfId="9103"/>
    <cellStyle name="Normal 22 5" xfId="10062"/>
    <cellStyle name="Normal 22 6" xfId="13877"/>
    <cellStyle name="Normal 22 7" xfId="16261"/>
    <cellStyle name="Normal 23" xfId="945"/>
    <cellStyle name="Normal 23 2" xfId="3326"/>
    <cellStyle name="Normal 23 3" xfId="5712"/>
    <cellStyle name="Normal 23 4" xfId="8978"/>
    <cellStyle name="Normal 23 5" xfId="10669"/>
    <cellStyle name="Normal 23 6" xfId="13752"/>
    <cellStyle name="Normal 23 7" xfId="16138"/>
    <cellStyle name="Normal 24" xfId="1022"/>
    <cellStyle name="Normal 24 2" xfId="3403"/>
    <cellStyle name="Normal 24 3" xfId="5789"/>
    <cellStyle name="Normal 24 4" xfId="7796"/>
    <cellStyle name="Normal 24 5" xfId="11707"/>
    <cellStyle name="Normal 24 6" xfId="12569"/>
    <cellStyle name="Normal 24 7" xfId="14956"/>
    <cellStyle name="Normal 25" xfId="1099"/>
    <cellStyle name="Normal 25 2" xfId="3480"/>
    <cellStyle name="Normal 25 3" xfId="5866"/>
    <cellStyle name="Normal 25 4" xfId="7176"/>
    <cellStyle name="Normal 25 5" xfId="11250"/>
    <cellStyle name="Normal 25 6" xfId="11949"/>
    <cellStyle name="Normal 25 7" xfId="14336"/>
    <cellStyle name="Normal 26" xfId="1176"/>
    <cellStyle name="Normal 26 2" xfId="3557"/>
    <cellStyle name="Normal 26 3" xfId="5943"/>
    <cellStyle name="Normal 26 4" xfId="9246"/>
    <cellStyle name="Normal 26 5" xfId="10209"/>
    <cellStyle name="Normal 26 6" xfId="14020"/>
    <cellStyle name="Normal 26 7" xfId="16404"/>
    <cellStyle name="Normal 27" xfId="1253"/>
    <cellStyle name="Normal 27 2" xfId="3634"/>
    <cellStyle name="Normal 27 3" xfId="6020"/>
    <cellStyle name="Normal 27 4" xfId="9129"/>
    <cellStyle name="Normal 27 5" xfId="10818"/>
    <cellStyle name="Normal 27 6" xfId="13903"/>
    <cellStyle name="Normal 27 7" xfId="16287"/>
    <cellStyle name="Normal 28" xfId="1330"/>
    <cellStyle name="Normal 28 2" xfId="3711"/>
    <cellStyle name="Normal 28 3" xfId="6097"/>
    <cellStyle name="Normal 28 4" xfId="7944"/>
    <cellStyle name="Normal 28 5" xfId="11849"/>
    <cellStyle name="Normal 28 6" xfId="12718"/>
    <cellStyle name="Normal 28 7" xfId="15105"/>
    <cellStyle name="Normal 29" xfId="1407"/>
    <cellStyle name="Normal 29 2" xfId="3788"/>
    <cellStyle name="Normal 29 3" xfId="6174"/>
    <cellStyle name="Normal 29 4" xfId="7405"/>
    <cellStyle name="Normal 29 5" xfId="11395"/>
    <cellStyle name="Normal 29 6" xfId="12178"/>
    <cellStyle name="Normal 29 7" xfId="14565"/>
    <cellStyle name="Normal 3" xfId="8"/>
    <cellStyle name="Normal 3 10" xfId="322"/>
    <cellStyle name="Normal 3 10 2" xfId="2703"/>
    <cellStyle name="Normal 3 10 3" xfId="5089"/>
    <cellStyle name="Normal 3 10 4" xfId="9231"/>
    <cellStyle name="Normal 3 10 5" xfId="10921"/>
    <cellStyle name="Normal 3 10 6" xfId="14005"/>
    <cellStyle name="Normal 3 10 7" xfId="16389"/>
    <cellStyle name="Normal 3 11" xfId="399"/>
    <cellStyle name="Normal 3 11 2" xfId="2780"/>
    <cellStyle name="Normal 3 11 3" xfId="5166"/>
    <cellStyle name="Normal 3 11 4" xfId="8035"/>
    <cellStyle name="Normal 3 11 5" xfId="9572"/>
    <cellStyle name="Normal 3 11 6" xfId="12809"/>
    <cellStyle name="Normal 3 11 7" xfId="15196"/>
    <cellStyle name="Normal 3 12" xfId="476"/>
    <cellStyle name="Normal 3 12 2" xfId="2857"/>
    <cellStyle name="Normal 3 12 3" xfId="5243"/>
    <cellStyle name="Normal 3 12 4" xfId="7495"/>
    <cellStyle name="Normal 3 12 5" xfId="11487"/>
    <cellStyle name="Normal 3 12 6" xfId="12268"/>
    <cellStyle name="Normal 3 12 7" xfId="14655"/>
    <cellStyle name="Normal 3 13" xfId="553"/>
    <cellStyle name="Normal 3 13 2" xfId="2934"/>
    <cellStyle name="Normal 3 13 3" xfId="5320"/>
    <cellStyle name="Normal 3 13 4" xfId="9411"/>
    <cellStyle name="Normal 3 13 5" xfId="11104"/>
    <cellStyle name="Normal 3 13 6" xfId="14185"/>
    <cellStyle name="Normal 3 13 7" xfId="16569"/>
    <cellStyle name="Normal 3 14" xfId="630"/>
    <cellStyle name="Normal 3 14 2" xfId="3011"/>
    <cellStyle name="Normal 3 14 3" xfId="5397"/>
    <cellStyle name="Normal 3 14 4" xfId="9367"/>
    <cellStyle name="Normal 3 14 5" xfId="9681"/>
    <cellStyle name="Normal 3 14 6" xfId="14141"/>
    <cellStyle name="Normal 3 14 7" xfId="16525"/>
    <cellStyle name="Normal 3 15" xfId="707"/>
    <cellStyle name="Normal 3 15 2" xfId="3088"/>
    <cellStyle name="Normal 3 15 3" xfId="5474"/>
    <cellStyle name="Normal 3 15 4" xfId="8185"/>
    <cellStyle name="Normal 3 15 5" xfId="9800"/>
    <cellStyle name="Normal 3 15 6" xfId="12959"/>
    <cellStyle name="Normal 3 15 7" xfId="15346"/>
    <cellStyle name="Normal 3 16" xfId="784"/>
    <cellStyle name="Normal 3 16 2" xfId="3165"/>
    <cellStyle name="Normal 3 16 3" xfId="5551"/>
    <cellStyle name="Normal 3 16 4" xfId="7645"/>
    <cellStyle name="Normal 3 16 5" xfId="11631"/>
    <cellStyle name="Normal 3 16 6" xfId="12418"/>
    <cellStyle name="Normal 3 16 7" xfId="14805"/>
    <cellStyle name="Normal 3 17" xfId="861"/>
    <cellStyle name="Normal 3 17 2" xfId="3242"/>
    <cellStyle name="Normal 3 17 3" xfId="5628"/>
    <cellStyle name="Normal 3 17 4" xfId="7180"/>
    <cellStyle name="Normal 3 17 5" xfId="11254"/>
    <cellStyle name="Normal 3 17 6" xfId="11953"/>
    <cellStyle name="Normal 3 17 7" xfId="14340"/>
    <cellStyle name="Normal 3 18" xfId="938"/>
    <cellStyle name="Normal 3 18 2" xfId="3319"/>
    <cellStyle name="Normal 3 18 3" xfId="5705"/>
    <cellStyle name="Normal 3 18 4" xfId="9438"/>
    <cellStyle name="Normal 3 18 5" xfId="11131"/>
    <cellStyle name="Normal 3 18 6" xfId="14212"/>
    <cellStyle name="Normal 3 18 7" xfId="16596"/>
    <cellStyle name="Normal 3 19" xfId="1015"/>
    <cellStyle name="Normal 3 19 2" xfId="3396"/>
    <cellStyle name="Normal 3 19 3" xfId="5782"/>
    <cellStyle name="Normal 3 19 4" xfId="8334"/>
    <cellStyle name="Normal 3 19 5" xfId="9946"/>
    <cellStyle name="Normal 3 19 6" xfId="13108"/>
    <cellStyle name="Normal 3 19 7" xfId="15495"/>
    <cellStyle name="Normal 3 2" xfId="9"/>
    <cellStyle name="Normal 3 2 10" xfId="631"/>
    <cellStyle name="Normal 3 2 10 2" xfId="3012"/>
    <cellStyle name="Normal 3 2 10 3" xfId="5398"/>
    <cellStyle name="Normal 3 2 10 4" xfId="9287"/>
    <cellStyle name="Normal 3 2 10 5" xfId="10982"/>
    <cellStyle name="Normal 3 2 10 6" xfId="14061"/>
    <cellStyle name="Normal 3 2 10 7" xfId="16445"/>
    <cellStyle name="Normal 3 2 11" xfId="708"/>
    <cellStyle name="Normal 3 2 11 2" xfId="3089"/>
    <cellStyle name="Normal 3 2 11 3" xfId="5475"/>
    <cellStyle name="Normal 3 2 11 4" xfId="8108"/>
    <cellStyle name="Normal 3 2 11 5" xfId="9725"/>
    <cellStyle name="Normal 3 2 11 6" xfId="12882"/>
    <cellStyle name="Normal 3 2 11 7" xfId="15269"/>
    <cellStyle name="Normal 3 2 12" xfId="785"/>
    <cellStyle name="Normal 3 2 12 2" xfId="3166"/>
    <cellStyle name="Normal 3 2 12 3" xfId="5552"/>
    <cellStyle name="Normal 3 2 12 4" xfId="7568"/>
    <cellStyle name="Normal 3 2 12 5" xfId="11559"/>
    <cellStyle name="Normal 3 2 12 6" xfId="12341"/>
    <cellStyle name="Normal 3 2 12 7" xfId="14728"/>
    <cellStyle name="Normal 3 2 13" xfId="862"/>
    <cellStyle name="Normal 3 2 13 2" xfId="3243"/>
    <cellStyle name="Normal 3 2 13 3" xfId="5629"/>
    <cellStyle name="Normal 3 2 13 4" xfId="9479"/>
    <cellStyle name="Normal 3 2 13 5" xfId="11177"/>
    <cellStyle name="Normal 3 2 13 6" xfId="14253"/>
    <cellStyle name="Normal 3 2 13 7" xfId="16636"/>
    <cellStyle name="Normal 3 2 14" xfId="939"/>
    <cellStyle name="Normal 3 2 14 2" xfId="3320"/>
    <cellStyle name="Normal 3 2 14 3" xfId="5706"/>
    <cellStyle name="Normal 3 2 14 4" xfId="7368"/>
    <cellStyle name="Normal 3 2 14 5" xfId="11054"/>
    <cellStyle name="Normal 3 2 14 6" xfId="12141"/>
    <cellStyle name="Normal 3 2 14 7" xfId="14528"/>
    <cellStyle name="Normal 3 2 15" xfId="1016"/>
    <cellStyle name="Normal 3 2 15 2" xfId="3397"/>
    <cellStyle name="Normal 3 2 15 3" xfId="5783"/>
    <cellStyle name="Normal 3 2 15 4" xfId="8257"/>
    <cellStyle name="Normal 3 2 15 5" xfId="9870"/>
    <cellStyle name="Normal 3 2 15 6" xfId="13031"/>
    <cellStyle name="Normal 3 2 15 7" xfId="15418"/>
    <cellStyle name="Normal 3 2 16" xfId="1093"/>
    <cellStyle name="Normal 3 2 16 2" xfId="3474"/>
    <cellStyle name="Normal 3 2 16 3" xfId="5860"/>
    <cellStyle name="Normal 3 2 16 4" xfId="7717"/>
    <cellStyle name="Normal 3 2 16 5" xfId="9642"/>
    <cellStyle name="Normal 3 2 16 6" xfId="12490"/>
    <cellStyle name="Normal 3 2 16 7" xfId="14877"/>
    <cellStyle name="Normal 3 2 17" xfId="1170"/>
    <cellStyle name="Normal 3 2 17 2" xfId="3551"/>
    <cellStyle name="Normal 3 2 17 3" xfId="5937"/>
    <cellStyle name="Normal 3 2 17 4" xfId="7333"/>
    <cellStyle name="Normal 3 2 17 5" xfId="11321"/>
    <cellStyle name="Normal 3 2 17 6" xfId="12106"/>
    <cellStyle name="Normal 3 2 17 7" xfId="14493"/>
    <cellStyle name="Normal 3 2 18" xfId="1247"/>
    <cellStyle name="Normal 3 2 18 2" xfId="3628"/>
    <cellStyle name="Normal 3 2 18 3" xfId="6014"/>
    <cellStyle name="Normal 3 2 18 4" xfId="9505"/>
    <cellStyle name="Normal 3 2 18 5" xfId="11203"/>
    <cellStyle name="Normal 3 2 18 6" xfId="14279"/>
    <cellStyle name="Normal 3 2 18 7" xfId="16662"/>
    <cellStyle name="Normal 3 2 19" xfId="1324"/>
    <cellStyle name="Normal 3 2 19 2" xfId="3705"/>
    <cellStyle name="Normal 3 2 19 3" xfId="6091"/>
    <cellStyle name="Normal 3 2 19 4" xfId="8406"/>
    <cellStyle name="Normal 3 2 19 5" xfId="10017"/>
    <cellStyle name="Normal 3 2 19 6" xfId="13180"/>
    <cellStyle name="Normal 3 2 19 7" xfId="15567"/>
    <cellStyle name="Normal 3 2 2" xfId="49"/>
    <cellStyle name="Normal 3 2 2 10" xfId="748"/>
    <cellStyle name="Normal 3 2 2 10 2" xfId="3129"/>
    <cellStyle name="Normal 3 2 2 10 3" xfId="5515"/>
    <cellStyle name="Normal 3 2 2 10 4" xfId="9064"/>
    <cellStyle name="Normal 3 2 2 10 5" xfId="10754"/>
    <cellStyle name="Normal 3 2 2 10 6" xfId="13838"/>
    <cellStyle name="Normal 3 2 2 10 7" xfId="16223"/>
    <cellStyle name="Normal 3 2 2 11" xfId="825"/>
    <cellStyle name="Normal 3 2 2 11 2" xfId="3206"/>
    <cellStyle name="Normal 3 2 2 11 3" xfId="5592"/>
    <cellStyle name="Normal 3 2 2 11 4" xfId="8605"/>
    <cellStyle name="Normal 3 2 2 11 5" xfId="10870"/>
    <cellStyle name="Normal 3 2 2 11 6" xfId="13379"/>
    <cellStyle name="Normal 3 2 2 11 7" xfId="15766"/>
    <cellStyle name="Normal 3 2 2 12" xfId="902"/>
    <cellStyle name="Normal 3 2 2 12 2" xfId="3283"/>
    <cellStyle name="Normal 3 2 2 12 3" xfId="5669"/>
    <cellStyle name="Normal 3 2 2 12 4" xfId="8219"/>
    <cellStyle name="Normal 3 2 2 12 5" xfId="10484"/>
    <cellStyle name="Normal 3 2 2 12 6" xfId="12993"/>
    <cellStyle name="Normal 3 2 2 12 7" xfId="15380"/>
    <cellStyle name="Normal 3 2 2 13" xfId="979"/>
    <cellStyle name="Normal 3 2 2 13 2" xfId="3360"/>
    <cellStyle name="Normal 3 2 2 13 3" xfId="5746"/>
    <cellStyle name="Normal 3 2 2 13 4" xfId="8719"/>
    <cellStyle name="Normal 3 2 2 13 5" xfId="11892"/>
    <cellStyle name="Normal 3 2 2 13 6" xfId="13493"/>
    <cellStyle name="Normal 3 2 2 13 7" xfId="15880"/>
    <cellStyle name="Normal 3 2 2 14" xfId="1056"/>
    <cellStyle name="Normal 3 2 2 14 2" xfId="3437"/>
    <cellStyle name="Normal 3 2 2 14 3" xfId="5823"/>
    <cellStyle name="Normal 3 2 2 14 4" xfId="9213"/>
    <cellStyle name="Normal 3 2 2 14 5" xfId="10903"/>
    <cellStyle name="Normal 3 2 2 14 6" xfId="13987"/>
    <cellStyle name="Normal 3 2 2 14 7" xfId="16371"/>
    <cellStyle name="Normal 3 2 2 15" xfId="1133"/>
    <cellStyle name="Normal 3 2 2 15 2" xfId="3514"/>
    <cellStyle name="Normal 3 2 2 15 3" xfId="5900"/>
    <cellStyle name="Normal 3 2 2 15 4" xfId="8677"/>
    <cellStyle name="Normal 3 2 2 15 5" xfId="10363"/>
    <cellStyle name="Normal 3 2 2 15 6" xfId="13451"/>
    <cellStyle name="Normal 3 2 2 15 7" xfId="15838"/>
    <cellStyle name="Normal 3 2 2 16" xfId="1210"/>
    <cellStyle name="Normal 3 2 2 16 2" xfId="3591"/>
    <cellStyle name="Normal 3 2 2 16 3" xfId="5977"/>
    <cellStyle name="Normal 3 2 2 16 4" xfId="8368"/>
    <cellStyle name="Normal 3 2 2 16 5" xfId="10633"/>
    <cellStyle name="Normal 3 2 2 16 6" xfId="13142"/>
    <cellStyle name="Normal 3 2 2 16 7" xfId="15529"/>
    <cellStyle name="Normal 3 2 2 17" xfId="1287"/>
    <cellStyle name="Normal 3 2 2 17 2" xfId="3668"/>
    <cellStyle name="Normal 3 2 2 17 3" xfId="6054"/>
    <cellStyle name="Normal 3 2 2 17 4" xfId="8868"/>
    <cellStyle name="Normal 3 2 2 17 5" xfId="9827"/>
    <cellStyle name="Normal 3 2 2 17 6" xfId="13642"/>
    <cellStyle name="Normal 3 2 2 17 7" xfId="16029"/>
    <cellStyle name="Normal 3 2 2 18" xfId="1364"/>
    <cellStyle name="Normal 3 2 2 18 2" xfId="3745"/>
    <cellStyle name="Normal 3 2 2 18 3" xfId="6131"/>
    <cellStyle name="Normal 3 2 2 18 4" xfId="9360"/>
    <cellStyle name="Normal 3 2 2 18 5" xfId="9674"/>
    <cellStyle name="Normal 3 2 2 18 6" xfId="14134"/>
    <cellStyle name="Normal 3 2 2 18 7" xfId="16518"/>
    <cellStyle name="Normal 3 2 2 19" xfId="1441"/>
    <cellStyle name="Normal 3 2 2 19 2" xfId="3822"/>
    <cellStyle name="Normal 3 2 2 19 3" xfId="6208"/>
    <cellStyle name="Normal 3 2 2 19 4" xfId="8826"/>
    <cellStyle name="Normal 3 2 2 19 5" xfId="10512"/>
    <cellStyle name="Normal 3 2 2 19 6" xfId="13600"/>
    <cellStyle name="Normal 3 2 2 19 7" xfId="15987"/>
    <cellStyle name="Normal 3 2 2 2" xfId="131"/>
    <cellStyle name="Normal 3 2 2 2 2" xfId="2512"/>
    <cellStyle name="Normal 3 2 2 2 3" xfId="4898"/>
    <cellStyle name="Normal 3 2 2 2 4" xfId="8846"/>
    <cellStyle name="Normal 3 2 2 2 5" xfId="10532"/>
    <cellStyle name="Normal 3 2 2 2 6" xfId="13620"/>
    <cellStyle name="Normal 3 2 2 2 7" xfId="16007"/>
    <cellStyle name="Normal 3 2 2 20" xfId="1518"/>
    <cellStyle name="Normal 3 2 2 20 2" xfId="3899"/>
    <cellStyle name="Normal 3 2 2 20 3" xfId="6285"/>
    <cellStyle name="Normal 3 2 2 20 4" xfId="8517"/>
    <cellStyle name="Normal 3 2 2 20 5" xfId="10782"/>
    <cellStyle name="Normal 3 2 2 20 6" xfId="13291"/>
    <cellStyle name="Normal 3 2 2 20 7" xfId="15678"/>
    <cellStyle name="Normal 3 2 2 21" xfId="1595"/>
    <cellStyle name="Normal 3 2 2 21 2" xfId="3976"/>
    <cellStyle name="Normal 3 2 2 21 3" xfId="6362"/>
    <cellStyle name="Normal 3 2 2 21 4" xfId="8735"/>
    <cellStyle name="Normal 3 2 2 21 5" xfId="10421"/>
    <cellStyle name="Normal 3 2 2 21 6" xfId="13509"/>
    <cellStyle name="Normal 3 2 2 21 7" xfId="15896"/>
    <cellStyle name="Normal 3 2 2 22" xfId="1672"/>
    <cellStyle name="Normal 3 2 2 22 2" xfId="4053"/>
    <cellStyle name="Normal 3 2 2 22 3" xfId="6439"/>
    <cellStyle name="Normal 3 2 2 22 4" xfId="8552"/>
    <cellStyle name="Normal 3 2 2 22 5" xfId="9747"/>
    <cellStyle name="Normal 3 2 2 22 6" xfId="13326"/>
    <cellStyle name="Normal 3 2 2 22 7" xfId="15713"/>
    <cellStyle name="Normal 3 2 2 23" xfId="1749"/>
    <cellStyle name="Normal 3 2 2 23 2" xfId="4130"/>
    <cellStyle name="Normal 3 2 2 23 3" xfId="6516"/>
    <cellStyle name="Normal 3 2 2 23 4" xfId="9049"/>
    <cellStyle name="Normal 3 2 2 23 5" xfId="10739"/>
    <cellStyle name="Normal 3 2 2 23 6" xfId="13823"/>
    <cellStyle name="Normal 3 2 2 23 7" xfId="16208"/>
    <cellStyle name="Normal 3 2 2 24" xfId="1821"/>
    <cellStyle name="Normal 3 2 2 24 2" xfId="4202"/>
    <cellStyle name="Normal 3 2 2 24 3" xfId="6588"/>
    <cellStyle name="Normal 3 2 2 24 4" xfId="8898"/>
    <cellStyle name="Normal 3 2 2 24 5" xfId="10584"/>
    <cellStyle name="Normal 3 2 2 24 6" xfId="13672"/>
    <cellStyle name="Normal 3 2 2 24 7" xfId="16059"/>
    <cellStyle name="Normal 3 2 2 25" xfId="1899"/>
    <cellStyle name="Normal 3 2 2 25 2" xfId="4280"/>
    <cellStyle name="Normal 3 2 2 25 3" xfId="6666"/>
    <cellStyle name="Normal 3 2 2 25 4" xfId="8512"/>
    <cellStyle name="Normal 3 2 2 25 5" xfId="10774"/>
    <cellStyle name="Normal 3 2 2 25 6" xfId="13286"/>
    <cellStyle name="Normal 3 2 2 25 7" xfId="15673"/>
    <cellStyle name="Normal 3 2 2 26" xfId="1977"/>
    <cellStyle name="Normal 3 2 2 26 2" xfId="4358"/>
    <cellStyle name="Normal 3 2 2 26 3" xfId="6744"/>
    <cellStyle name="Normal 3 2 2 26 4" xfId="9533"/>
    <cellStyle name="Normal 3 2 2 26 5" xfId="11231"/>
    <cellStyle name="Normal 3 2 2 26 6" xfId="14307"/>
    <cellStyle name="Normal 3 2 2 26 7" xfId="16689"/>
    <cellStyle name="Normal 3 2 2 27" xfId="2053"/>
    <cellStyle name="Normal 3 2 2 27 2" xfId="4434"/>
    <cellStyle name="Normal 3 2 2 27 3" xfId="6820"/>
    <cellStyle name="Normal 3 2 2 27 4" xfId="9229"/>
    <cellStyle name="Normal 3 2 2 27 5" xfId="10919"/>
    <cellStyle name="Normal 3 2 2 27 6" xfId="14003"/>
    <cellStyle name="Normal 3 2 2 27 7" xfId="16387"/>
    <cellStyle name="Normal 3 2 2 28" xfId="2125"/>
    <cellStyle name="Normal 3 2 2 28 2" xfId="4506"/>
    <cellStyle name="Normal 3 2 2 28 3" xfId="6892"/>
    <cellStyle name="Normal 3 2 2 28 4" xfId="8623"/>
    <cellStyle name="Normal 3 2 2 28 5" xfId="11877"/>
    <cellStyle name="Normal 3 2 2 28 6" xfId="13397"/>
    <cellStyle name="Normal 3 2 2 28 7" xfId="15784"/>
    <cellStyle name="Normal 3 2 2 29" xfId="2205"/>
    <cellStyle name="Normal 3 2 2 29 2" xfId="4586"/>
    <cellStyle name="Normal 3 2 2 29 3" xfId="6972"/>
    <cellStyle name="Normal 3 2 2 29 4" xfId="8966"/>
    <cellStyle name="Normal 3 2 2 29 5" xfId="10657"/>
    <cellStyle name="Normal 3 2 2 29 6" xfId="13740"/>
    <cellStyle name="Normal 3 2 2 29 7" xfId="16126"/>
    <cellStyle name="Normal 3 2 2 3" xfId="209"/>
    <cellStyle name="Normal 3 2 2 3 2" xfId="2590"/>
    <cellStyle name="Normal 3 2 2 3 3" xfId="4976"/>
    <cellStyle name="Normal 3 2 2 3 4" xfId="8306"/>
    <cellStyle name="Normal 3 2 2 3 5" xfId="10571"/>
    <cellStyle name="Normal 3 2 2 3 6" xfId="13080"/>
    <cellStyle name="Normal 3 2 2 3 7" xfId="15467"/>
    <cellStyle name="Normal 3 2 2 30" xfId="2281"/>
    <cellStyle name="Normal 3 2 2 30 2" xfId="4662"/>
    <cellStyle name="Normal 3 2 2 30 3" xfId="7048"/>
    <cellStyle name="Normal 3 2 2 30 4" xfId="8585"/>
    <cellStyle name="Normal 3 2 2 30 5" xfId="10847"/>
    <cellStyle name="Normal 3 2 2 30 6" xfId="13359"/>
    <cellStyle name="Normal 3 2 2 30 7" xfId="15746"/>
    <cellStyle name="Normal 3 2 2 31" xfId="2353"/>
    <cellStyle name="Normal 3 2 2 31 2" xfId="4734"/>
    <cellStyle name="Normal 3 2 2 31 3" xfId="7120"/>
    <cellStyle name="Normal 3 2 2 31 4" xfId="8584"/>
    <cellStyle name="Normal 3 2 2 31 5" xfId="10778"/>
    <cellStyle name="Normal 3 2 2 31 6" xfId="13358"/>
    <cellStyle name="Normal 3 2 2 31 7" xfId="15745"/>
    <cellStyle name="Normal 3 2 2 32" xfId="2431"/>
    <cellStyle name="Normal 3 2 2 33" xfId="4817"/>
    <cellStyle name="Normal 3 2 2 34" xfId="8656"/>
    <cellStyle name="Normal 3 2 2 35" xfId="11834"/>
    <cellStyle name="Normal 3 2 2 36" xfId="13430"/>
    <cellStyle name="Normal 3 2 2 37" xfId="15817"/>
    <cellStyle name="Normal 3 2 2 4" xfId="286"/>
    <cellStyle name="Normal 3 2 2 4 2" xfId="2667"/>
    <cellStyle name="Normal 3 2 2 4 3" xfId="5053"/>
    <cellStyle name="Normal 3 2 2 4 4" xfId="7920"/>
    <cellStyle name="Normal 3 2 2 4 5" xfId="10186"/>
    <cellStyle name="Normal 3 2 2 4 6" xfId="12694"/>
    <cellStyle name="Normal 3 2 2 4 7" xfId="15081"/>
    <cellStyle name="Normal 3 2 2 5" xfId="363"/>
    <cellStyle name="Normal 3 2 2 5 2" xfId="2744"/>
    <cellStyle name="Normal 3 2 2 5 3" xfId="5130"/>
    <cellStyle name="Normal 3 2 2 5 4" xfId="7765"/>
    <cellStyle name="Normal 3 2 2 5 5" xfId="11674"/>
    <cellStyle name="Normal 3 2 2 5 6" xfId="12538"/>
    <cellStyle name="Normal 3 2 2 5 7" xfId="14925"/>
    <cellStyle name="Normal 3 2 2 6" xfId="440"/>
    <cellStyle name="Normal 3 2 2 6 2" xfId="2821"/>
    <cellStyle name="Normal 3 2 2 6 3" xfId="5207"/>
    <cellStyle name="Normal 3 2 2 6 4" xfId="8918"/>
    <cellStyle name="Normal 3 2 2 6 5" xfId="10604"/>
    <cellStyle name="Normal 3 2 2 6 6" xfId="13692"/>
    <cellStyle name="Normal 3 2 2 6 7" xfId="16079"/>
    <cellStyle name="Normal 3 2 2 7" xfId="517"/>
    <cellStyle name="Normal 3 2 2 7 2" xfId="2898"/>
    <cellStyle name="Normal 3 2 2 7 3" xfId="5284"/>
    <cellStyle name="Normal 3 2 2 7 4" xfId="8455"/>
    <cellStyle name="Normal 3 2 2 7 5" xfId="10720"/>
    <cellStyle name="Normal 3 2 2 7 6" xfId="13229"/>
    <cellStyle name="Normal 3 2 2 7 7" xfId="15616"/>
    <cellStyle name="Normal 3 2 2 8" xfId="594"/>
    <cellStyle name="Normal 3 2 2 8 2" xfId="2975"/>
    <cellStyle name="Normal 3 2 2 8 3" xfId="5361"/>
    <cellStyle name="Normal 3 2 2 8 4" xfId="8069"/>
    <cellStyle name="Normal 3 2 2 8 5" xfId="10334"/>
    <cellStyle name="Normal 3 2 2 8 6" xfId="12843"/>
    <cellStyle name="Normal 3 2 2 8 7" xfId="15230"/>
    <cellStyle name="Normal 3 2 2 9" xfId="671"/>
    <cellStyle name="Normal 3 2 2 9 2" xfId="3052"/>
    <cellStyle name="Normal 3 2 2 9 3" xfId="5438"/>
    <cellStyle name="Normal 3 2 2 9 4" xfId="8570"/>
    <cellStyle name="Normal 3 2 2 9 5" xfId="9762"/>
    <cellStyle name="Normal 3 2 2 9 6" xfId="13344"/>
    <cellStyle name="Normal 3 2 2 9 7" xfId="15731"/>
    <cellStyle name="Normal 3 2 20" xfId="1401"/>
    <cellStyle name="Normal 3 2 20 2" xfId="3782"/>
    <cellStyle name="Normal 3 2 20 3" xfId="6168"/>
    <cellStyle name="Normal 3 2 20 4" xfId="9092"/>
    <cellStyle name="Normal 3 2 20 5" xfId="11777"/>
    <cellStyle name="Normal 3 2 20 6" xfId="13866"/>
    <cellStyle name="Normal 3 2 20 7" xfId="16250"/>
    <cellStyle name="Normal 3 2 21" xfId="1478"/>
    <cellStyle name="Normal 3 2 21 2" xfId="3859"/>
    <cellStyle name="Normal 3 2 21 3" xfId="6245"/>
    <cellStyle name="Normal 3 2 21 4" xfId="7480"/>
    <cellStyle name="Normal 3 2 21 5" xfId="11472"/>
    <cellStyle name="Normal 3 2 21 6" xfId="12253"/>
    <cellStyle name="Normal 3 2 21 7" xfId="14640"/>
    <cellStyle name="Normal 3 2 22" xfId="1555"/>
    <cellStyle name="Normal 3 2 22 2" xfId="3936"/>
    <cellStyle name="Normal 3 2 22 3" xfId="6322"/>
    <cellStyle name="Normal 3 2 22 4" xfId="7541"/>
    <cellStyle name="Normal 3 2 22 5" xfId="11455"/>
    <cellStyle name="Normal 3 2 22 6" xfId="12314"/>
    <cellStyle name="Normal 3 2 22 7" xfId="14701"/>
    <cellStyle name="Normal 3 2 23" xfId="1632"/>
    <cellStyle name="Normal 3 2 23 2" xfId="4013"/>
    <cellStyle name="Normal 3 2 23 3" xfId="6399"/>
    <cellStyle name="Normal 3 2 23 4" xfId="9272"/>
    <cellStyle name="Normal 3 2 23 5" xfId="10967"/>
    <cellStyle name="Normal 3 2 23 6" xfId="14046"/>
    <cellStyle name="Normal 3 2 23 7" xfId="16430"/>
    <cellStyle name="Normal 3 2 24" xfId="1709"/>
    <cellStyle name="Normal 3 2 24 2" xfId="4090"/>
    <cellStyle name="Normal 3 2 24 3" xfId="6476"/>
    <cellStyle name="Normal 3 2 24 4" xfId="8090"/>
    <cellStyle name="Normal 3 2 24 5" xfId="9707"/>
    <cellStyle name="Normal 3 2 24 6" xfId="12864"/>
    <cellStyle name="Normal 3 2 24 7" xfId="15251"/>
    <cellStyle name="Normal 3 2 25" xfId="1784"/>
    <cellStyle name="Normal 3 2 25 2" xfId="4165"/>
    <cellStyle name="Normal 3 2 25 3" xfId="6551"/>
    <cellStyle name="Normal 3 2 25 4" xfId="7704"/>
    <cellStyle name="Normal 3 2 25 5" xfId="9629"/>
    <cellStyle name="Normal 3 2 25 6" xfId="12477"/>
    <cellStyle name="Normal 3 2 25 7" xfId="14864"/>
    <cellStyle name="Normal 3 2 26" xfId="1862"/>
    <cellStyle name="Normal 3 2 26 2" xfId="4243"/>
    <cellStyle name="Normal 3 2 26 3" xfId="6629"/>
    <cellStyle name="Normal 3 2 26 4" xfId="7165"/>
    <cellStyle name="Normal 3 2 26 5" xfId="11236"/>
    <cellStyle name="Normal 3 2 26 6" xfId="11938"/>
    <cellStyle name="Normal 3 2 26 7" xfId="14325"/>
    <cellStyle name="Normal 3 2 27" xfId="1938"/>
    <cellStyle name="Normal 3 2 27 2" xfId="4319"/>
    <cellStyle name="Normal 3 2 27 3" xfId="6705"/>
    <cellStyle name="Normal 3 2 27 4" xfId="7315"/>
    <cellStyle name="Normal 3 2 27 5" xfId="9774"/>
    <cellStyle name="Normal 3 2 27 6" xfId="12088"/>
    <cellStyle name="Normal 3 2 27 7" xfId="14475"/>
    <cellStyle name="Normal 3 2 28" xfId="2014"/>
    <cellStyle name="Normal 3 2 28 2" xfId="4395"/>
    <cellStyle name="Normal 3 2 28 3" xfId="6781"/>
    <cellStyle name="Normal 3 2 28 4" xfId="9116"/>
    <cellStyle name="Normal 3 2 28 5" xfId="10805"/>
    <cellStyle name="Normal 3 2 28 6" xfId="13890"/>
    <cellStyle name="Normal 3 2 28 7" xfId="16274"/>
    <cellStyle name="Normal 3 2 29" xfId="2088"/>
    <cellStyle name="Normal 3 2 29 2" xfId="4469"/>
    <cellStyle name="Normal 3 2 29 3" xfId="6855"/>
    <cellStyle name="Normal 3 2 29 4" xfId="9195"/>
    <cellStyle name="Normal 3 2 29 5" xfId="10885"/>
    <cellStyle name="Normal 3 2 29 6" xfId="13969"/>
    <cellStyle name="Normal 3 2 29 7" xfId="16353"/>
    <cellStyle name="Normal 3 2 3" xfId="91"/>
    <cellStyle name="Normal 3 2 3 2" xfId="2472"/>
    <cellStyle name="Normal 3 2 3 3" xfId="4858"/>
    <cellStyle name="Normal 3 2 3 4" xfId="7886"/>
    <cellStyle name="Normal 3 2 3 5" xfId="11797"/>
    <cellStyle name="Normal 3 2 3 6" xfId="12660"/>
    <cellStyle name="Normal 3 2 3 7" xfId="15047"/>
    <cellStyle name="Normal 3 2 30" xfId="2166"/>
    <cellStyle name="Normal 3 2 30 2" xfId="4547"/>
    <cellStyle name="Normal 3 2 30 3" xfId="6933"/>
    <cellStyle name="Normal 3 2 30 4" xfId="7853"/>
    <cellStyle name="Normal 3 2 30 5" xfId="11767"/>
    <cellStyle name="Normal 3 2 30 6" xfId="12627"/>
    <cellStyle name="Normal 3 2 30 7" xfId="15014"/>
    <cellStyle name="Normal 3 2 31" xfId="2242"/>
    <cellStyle name="Normal 3 2 31 2" xfId="4623"/>
    <cellStyle name="Normal 3 2 31 3" xfId="7009"/>
    <cellStyle name="Normal 3 2 31 4" xfId="7468"/>
    <cellStyle name="Normal 3 2 31 5" xfId="11459"/>
    <cellStyle name="Normal 3 2 31 6" xfId="12241"/>
    <cellStyle name="Normal 3 2 31 7" xfId="14628"/>
    <cellStyle name="Normal 3 2 32" xfId="2316"/>
    <cellStyle name="Normal 3 2 32 2" xfId="4697"/>
    <cellStyle name="Normal 3 2 32 3" xfId="7083"/>
    <cellStyle name="Normal 3 2 32 4" xfId="7247"/>
    <cellStyle name="Normal 3 2 32 5" xfId="11240"/>
    <cellStyle name="Normal 3 2 32 6" xfId="12020"/>
    <cellStyle name="Normal 3 2 32 7" xfId="14407"/>
    <cellStyle name="Normal 3 2 33" xfId="2394"/>
    <cellStyle name="Normal 3 2 34" xfId="4777"/>
    <cellStyle name="Normal 3 2 35" xfId="9376"/>
    <cellStyle name="Normal 3 2 36" xfId="9690"/>
    <cellStyle name="Normal 3 2 37" xfId="14150"/>
    <cellStyle name="Normal 3 2 38" xfId="16534"/>
    <cellStyle name="Normal 3 2 4" xfId="169"/>
    <cellStyle name="Normal 3 2 4 2" xfId="2550"/>
    <cellStyle name="Normal 3 2 4 3" xfId="4936"/>
    <cellStyle name="Normal 3 2 4 4" xfId="7190"/>
    <cellStyle name="Normal 3 2 4 5" xfId="11264"/>
    <cellStyle name="Normal 3 2 4 6" xfId="11963"/>
    <cellStyle name="Normal 3 2 4 7" xfId="14350"/>
    <cellStyle name="Normal 3 2 5" xfId="246"/>
    <cellStyle name="Normal 3 2 5 2" xfId="2627"/>
    <cellStyle name="Normal 3 2 5 3" xfId="5013"/>
    <cellStyle name="Normal 3 2 5 4" xfId="9260"/>
    <cellStyle name="Normal 3 2 5 5" xfId="10222"/>
    <cellStyle name="Normal 3 2 5 6" xfId="14034"/>
    <cellStyle name="Normal 3 2 5 7" xfId="16418"/>
    <cellStyle name="Normal 3 2 6" xfId="323"/>
    <cellStyle name="Normal 3 2 6 2" xfId="2704"/>
    <cellStyle name="Normal 3 2 6 3" xfId="5090"/>
    <cellStyle name="Normal 3 2 6 4" xfId="9155"/>
    <cellStyle name="Normal 3 2 6 5" xfId="10844"/>
    <cellStyle name="Normal 3 2 6 6" xfId="13929"/>
    <cellStyle name="Normal 3 2 6 7" xfId="16313"/>
    <cellStyle name="Normal 3 2 7" xfId="400"/>
    <cellStyle name="Normal 3 2 7 2" xfId="2781"/>
    <cellStyle name="Normal 3 2 7 3" xfId="5167"/>
    <cellStyle name="Normal 3 2 7 4" xfId="7958"/>
    <cellStyle name="Normal 3 2 7 5" xfId="11863"/>
    <cellStyle name="Normal 3 2 7 6" xfId="12732"/>
    <cellStyle name="Normal 3 2 7 7" xfId="15119"/>
    <cellStyle name="Normal 3 2 8" xfId="477"/>
    <cellStyle name="Normal 3 2 8 2" xfId="2858"/>
    <cellStyle name="Normal 3 2 8 3" xfId="5244"/>
    <cellStyle name="Normal 3 2 8 4" xfId="7419"/>
    <cellStyle name="Normal 3 2 8 5" xfId="11409"/>
    <cellStyle name="Normal 3 2 8 6" xfId="12192"/>
    <cellStyle name="Normal 3 2 8 7" xfId="14579"/>
    <cellStyle name="Normal 3 2 9" xfId="554"/>
    <cellStyle name="Normal 3 2 9 2" xfId="2935"/>
    <cellStyle name="Normal 3 2 9 3" xfId="5321"/>
    <cellStyle name="Normal 3 2 9 4" xfId="9335"/>
    <cellStyle name="Normal 3 2 9 5" xfId="11027"/>
    <cellStyle name="Normal 3 2 9 6" xfId="14109"/>
    <cellStyle name="Normal 3 2 9 7" xfId="16493"/>
    <cellStyle name="Normal 3 20" xfId="1092"/>
    <cellStyle name="Normal 3 20 2" xfId="3473"/>
    <cellStyle name="Normal 3 20 3" xfId="5859"/>
    <cellStyle name="Normal 3 20 4" xfId="9019"/>
    <cellStyle name="Normal 3 20 5" xfId="11706"/>
    <cellStyle name="Normal 3 20 6" xfId="13793"/>
    <cellStyle name="Normal 3 20 7" xfId="16178"/>
    <cellStyle name="Normal 3 21" xfId="1169"/>
    <cellStyle name="Normal 3 21 2" xfId="3550"/>
    <cellStyle name="Normal 3 21 3" xfId="5936"/>
    <cellStyle name="Normal 3 21 4" xfId="7409"/>
    <cellStyle name="Normal 3 21 5" xfId="11399"/>
    <cellStyle name="Normal 3 21 6" xfId="12182"/>
    <cellStyle name="Normal 3 21 7" xfId="14569"/>
    <cellStyle name="Normal 3 22" xfId="1246"/>
    <cellStyle name="Normal 3 22 2" xfId="3627"/>
    <cellStyle name="Normal 3 22 3" xfId="6013"/>
    <cellStyle name="Normal 3 22 4" xfId="7206"/>
    <cellStyle name="Normal 3 22 5" xfId="11280"/>
    <cellStyle name="Normal 3 22 6" xfId="11979"/>
    <cellStyle name="Normal 3 22 7" xfId="14366"/>
    <cellStyle name="Normal 3 23" xfId="1323"/>
    <cellStyle name="Normal 3 23 2" xfId="3704"/>
    <cellStyle name="Normal 3 23 3" xfId="6090"/>
    <cellStyle name="Normal 3 23 4" xfId="8483"/>
    <cellStyle name="Normal 3 23 5" xfId="10093"/>
    <cellStyle name="Normal 3 23 6" xfId="13257"/>
    <cellStyle name="Normal 3 23 7" xfId="15644"/>
    <cellStyle name="Normal 3 24" xfId="1400"/>
    <cellStyle name="Normal 3 24 2" xfId="3781"/>
    <cellStyle name="Normal 3 24 3" xfId="6167"/>
    <cellStyle name="Normal 3 24 4" xfId="9168"/>
    <cellStyle name="Normal 3 24 5" xfId="11848"/>
    <cellStyle name="Normal 3 24 6" xfId="13942"/>
    <cellStyle name="Normal 3 24 7" xfId="16326"/>
    <cellStyle name="Normal 3 25" xfId="1477"/>
    <cellStyle name="Normal 3 25 2" xfId="3858"/>
    <cellStyle name="Normal 3 25 3" xfId="6244"/>
    <cellStyle name="Normal 3 25 4" xfId="7557"/>
    <cellStyle name="Normal 3 25 5" xfId="11548"/>
    <cellStyle name="Normal 3 25 6" xfId="12330"/>
    <cellStyle name="Normal 3 25 7" xfId="14717"/>
    <cellStyle name="Normal 3 26" xfId="1554"/>
    <cellStyle name="Normal 3 26 2" xfId="3935"/>
    <cellStyle name="Normal 3 26 3" xfId="6321"/>
    <cellStyle name="Normal 3 26 4" xfId="7618"/>
    <cellStyle name="Normal 3 26 5" xfId="11533"/>
    <cellStyle name="Normal 3 26 6" xfId="12391"/>
    <cellStyle name="Normal 3 26 7" xfId="14778"/>
    <cellStyle name="Normal 3 27" xfId="1631"/>
    <cellStyle name="Normal 3 27 2" xfId="4012"/>
    <cellStyle name="Normal 3 27 3" xfId="6398"/>
    <cellStyle name="Normal 3 27 4" xfId="9352"/>
    <cellStyle name="Normal 3 27 5" xfId="9666"/>
    <cellStyle name="Normal 3 27 6" xfId="14126"/>
    <cellStyle name="Normal 3 27 7" xfId="16510"/>
    <cellStyle name="Normal 3 28" xfId="1708"/>
    <cellStyle name="Normal 3 28 2" xfId="4089"/>
    <cellStyle name="Normal 3 28 3" xfId="6475"/>
    <cellStyle name="Normal 3 28 4" xfId="8167"/>
    <cellStyle name="Normal 3 28 5" xfId="9782"/>
    <cellStyle name="Normal 3 28 6" xfId="12941"/>
    <cellStyle name="Normal 3 28 7" xfId="15328"/>
    <cellStyle name="Normal 3 29" xfId="1783"/>
    <cellStyle name="Normal 3 29 2" xfId="4164"/>
    <cellStyle name="Normal 3 29 3" xfId="6550"/>
    <cellStyle name="Normal 3 29 4" xfId="9009"/>
    <cellStyle name="Normal 3 29 5" xfId="11694"/>
    <cellStyle name="Normal 3 29 6" xfId="13783"/>
    <cellStyle name="Normal 3 29 7" xfId="16168"/>
    <cellStyle name="Normal 3 3" xfId="10"/>
    <cellStyle name="Normal 3 3 10" xfId="632"/>
    <cellStyle name="Normal 3 3 10 2" xfId="3013"/>
    <cellStyle name="Normal 3 3 10 3" xfId="5399"/>
    <cellStyle name="Normal 3 3 10 4" xfId="9215"/>
    <cellStyle name="Normal 3 3 10 5" xfId="10905"/>
    <cellStyle name="Normal 3 3 10 6" xfId="13989"/>
    <cellStyle name="Normal 3 3 10 7" xfId="16373"/>
    <cellStyle name="Normal 3 3 11" xfId="709"/>
    <cellStyle name="Normal 3 3 11 2" xfId="3090"/>
    <cellStyle name="Normal 3 3 11 3" xfId="5476"/>
    <cellStyle name="Normal 3 3 11 4" xfId="8031"/>
    <cellStyle name="Normal 3 3 11 5" xfId="9568"/>
    <cellStyle name="Normal 3 3 11 6" xfId="12805"/>
    <cellStyle name="Normal 3 3 11 7" xfId="15192"/>
    <cellStyle name="Normal 3 3 12" xfId="786"/>
    <cellStyle name="Normal 3 3 12 2" xfId="3167"/>
    <cellStyle name="Normal 3 3 12 3" xfId="5553"/>
    <cellStyle name="Normal 3 3 12 4" xfId="7491"/>
    <cellStyle name="Normal 3 3 12 5" xfId="11483"/>
    <cellStyle name="Normal 3 3 12 6" xfId="12264"/>
    <cellStyle name="Normal 3 3 12 7" xfId="14651"/>
    <cellStyle name="Normal 3 3 13" xfId="863"/>
    <cellStyle name="Normal 3 3 13 2" xfId="3244"/>
    <cellStyle name="Normal 3 3 13 3" xfId="5630"/>
    <cellStyle name="Normal 3 3 13 4" xfId="9407"/>
    <cellStyle name="Normal 3 3 13 5" xfId="11100"/>
    <cellStyle name="Normal 3 3 13 6" xfId="14181"/>
    <cellStyle name="Normal 3 3 13 7" xfId="16565"/>
    <cellStyle name="Normal 3 3 14" xfId="940"/>
    <cellStyle name="Normal 3 3 14 2" xfId="3321"/>
    <cellStyle name="Normal 3 3 14 3" xfId="5707"/>
    <cellStyle name="Normal 3 3 14 4" xfId="9362"/>
    <cellStyle name="Normal 3 3 14 5" xfId="9676"/>
    <cellStyle name="Normal 3 3 14 6" xfId="14136"/>
    <cellStyle name="Normal 3 3 14 7" xfId="16520"/>
    <cellStyle name="Normal 3 3 15" xfId="1017"/>
    <cellStyle name="Normal 3 3 15 2" xfId="3398"/>
    <cellStyle name="Normal 3 3 15 3" xfId="5784"/>
    <cellStyle name="Normal 3 3 15 4" xfId="8180"/>
    <cellStyle name="Normal 3 3 15 5" xfId="9795"/>
    <cellStyle name="Normal 3 3 15 6" xfId="12954"/>
    <cellStyle name="Normal 3 3 15 7" xfId="15341"/>
    <cellStyle name="Normal 3 3 16" xfId="1094"/>
    <cellStyle name="Normal 3 3 16 2" xfId="3475"/>
    <cellStyle name="Normal 3 3 16 3" xfId="5861"/>
    <cellStyle name="Normal 3 3 16 4" xfId="7640"/>
    <cellStyle name="Normal 3 3 16 5" xfId="11626"/>
    <cellStyle name="Normal 3 3 16 6" xfId="12413"/>
    <cellStyle name="Normal 3 3 16 7" xfId="14800"/>
    <cellStyle name="Normal 3 3 17" xfId="1171"/>
    <cellStyle name="Normal 3 3 17 2" xfId="3552"/>
    <cellStyle name="Normal 3 3 17 3" xfId="5938"/>
    <cellStyle name="Normal 3 3 17 4" xfId="7175"/>
    <cellStyle name="Normal 3 3 17 5" xfId="11249"/>
    <cellStyle name="Normal 3 3 17 6" xfId="11948"/>
    <cellStyle name="Normal 3 3 17 7" xfId="14335"/>
    <cellStyle name="Normal 3 3 18" xfId="1248"/>
    <cellStyle name="Normal 3 3 18 2" xfId="3629"/>
    <cellStyle name="Normal 3 3 18 3" xfId="6015"/>
    <cellStyle name="Normal 3 3 18 4" xfId="9433"/>
    <cellStyle name="Normal 3 3 18 5" xfId="11126"/>
    <cellStyle name="Normal 3 3 18 6" xfId="14207"/>
    <cellStyle name="Normal 3 3 18 7" xfId="16591"/>
    <cellStyle name="Normal 3 3 19" xfId="1325"/>
    <cellStyle name="Normal 3 3 19 2" xfId="3706"/>
    <cellStyle name="Normal 3 3 19 3" xfId="6092"/>
    <cellStyle name="Normal 3 3 19 4" xfId="8329"/>
    <cellStyle name="Normal 3 3 19 5" xfId="9941"/>
    <cellStyle name="Normal 3 3 19 6" xfId="13103"/>
    <cellStyle name="Normal 3 3 19 7" xfId="15490"/>
    <cellStyle name="Normal 3 3 2" xfId="50"/>
    <cellStyle name="Normal 3 3 2 10" xfId="749"/>
    <cellStyle name="Normal 3 3 2 10 2" xfId="3130"/>
    <cellStyle name="Normal 3 3 2 10 3" xfId="5516"/>
    <cellStyle name="Normal 3 3 2 10 4" xfId="8986"/>
    <cellStyle name="Normal 3 3 2 10 5" xfId="10677"/>
    <cellStyle name="Normal 3 3 2 10 6" xfId="13760"/>
    <cellStyle name="Normal 3 3 2 10 7" xfId="16146"/>
    <cellStyle name="Normal 3 3 2 11" xfId="826"/>
    <cellStyle name="Normal 3 3 2 11 2" xfId="3207"/>
    <cellStyle name="Normal 3 3 2 11 3" xfId="5593"/>
    <cellStyle name="Normal 3 3 2 11 4" xfId="8528"/>
    <cellStyle name="Normal 3 3 2 11 5" xfId="10793"/>
    <cellStyle name="Normal 3 3 2 11 6" xfId="13302"/>
    <cellStyle name="Normal 3 3 2 11 7" xfId="15689"/>
    <cellStyle name="Normal 3 3 2 12" xfId="903"/>
    <cellStyle name="Normal 3 3 2 12 2" xfId="3284"/>
    <cellStyle name="Normal 3 3 2 12 3" xfId="5670"/>
    <cellStyle name="Normal 3 3 2 12 4" xfId="8142"/>
    <cellStyle name="Normal 3 3 2 12 5" xfId="10407"/>
    <cellStyle name="Normal 3 3 2 12 6" xfId="12916"/>
    <cellStyle name="Normal 3 3 2 12 7" xfId="15303"/>
    <cellStyle name="Normal 3 3 2 13" xfId="980"/>
    <cellStyle name="Normal 3 3 2 13 2" xfId="3361"/>
    <cellStyle name="Normal 3 3 2 13 3" xfId="5747"/>
    <cellStyle name="Normal 3 3 2 13 4" xfId="8642"/>
    <cellStyle name="Normal 3 3 2 13 5" xfId="11821"/>
    <cellStyle name="Normal 3 3 2 13 6" xfId="13416"/>
    <cellStyle name="Normal 3 3 2 13 7" xfId="15803"/>
    <cellStyle name="Normal 3 3 2 14" xfId="1057"/>
    <cellStyle name="Normal 3 3 2 14 2" xfId="3438"/>
    <cellStyle name="Normal 3 3 2 14 3" xfId="5824"/>
    <cellStyle name="Normal 3 3 2 14 4" xfId="9137"/>
    <cellStyle name="Normal 3 3 2 14 5" xfId="10826"/>
    <cellStyle name="Normal 3 3 2 14 6" xfId="13911"/>
    <cellStyle name="Normal 3 3 2 14 7" xfId="16295"/>
    <cellStyle name="Normal 3 3 2 15" xfId="1134"/>
    <cellStyle name="Normal 3 3 2 15 2" xfId="3515"/>
    <cellStyle name="Normal 3 3 2 15 3" xfId="5901"/>
    <cellStyle name="Normal 3 3 2 15 4" xfId="7293"/>
    <cellStyle name="Normal 3 3 2 15 5" xfId="10286"/>
    <cellStyle name="Normal 3 3 2 15 6" xfId="12066"/>
    <cellStyle name="Normal 3 3 2 15 7" xfId="14453"/>
    <cellStyle name="Normal 3 3 2 16" xfId="1211"/>
    <cellStyle name="Normal 3 3 2 16 2" xfId="3592"/>
    <cellStyle name="Normal 3 3 2 16 3" xfId="5978"/>
    <cellStyle name="Normal 3 3 2 16 4" xfId="8291"/>
    <cellStyle name="Normal 3 3 2 16 5" xfId="10556"/>
    <cellStyle name="Normal 3 3 2 16 6" xfId="13065"/>
    <cellStyle name="Normal 3 3 2 16 7" xfId="15452"/>
    <cellStyle name="Normal 3 3 2 17" xfId="1288"/>
    <cellStyle name="Normal 3 3 2 17 2" xfId="3669"/>
    <cellStyle name="Normal 3 3 2 17 3" xfId="6055"/>
    <cellStyle name="Normal 3 3 2 17 4" xfId="8791"/>
    <cellStyle name="Normal 3 3 2 17 5" xfId="9596"/>
    <cellStyle name="Normal 3 3 2 17 6" xfId="13565"/>
    <cellStyle name="Normal 3 3 2 17 7" xfId="15952"/>
    <cellStyle name="Normal 3 3 2 18" xfId="1365"/>
    <cellStyle name="Normal 3 3 2 18 2" xfId="3746"/>
    <cellStyle name="Normal 3 3 2 18 3" xfId="6132"/>
    <cellStyle name="Normal 3 3 2 18 4" xfId="9280"/>
    <cellStyle name="Normal 3 3 2 18 5" xfId="10975"/>
    <cellStyle name="Normal 3 3 2 18 6" xfId="14054"/>
    <cellStyle name="Normal 3 3 2 18 7" xfId="16438"/>
    <cellStyle name="Normal 3 3 2 19" xfId="1442"/>
    <cellStyle name="Normal 3 3 2 19 2" xfId="3823"/>
    <cellStyle name="Normal 3 3 2 19 3" xfId="6209"/>
    <cellStyle name="Normal 3 3 2 19 4" xfId="8749"/>
    <cellStyle name="Normal 3 3 2 19 5" xfId="10435"/>
    <cellStyle name="Normal 3 3 2 19 6" xfId="13523"/>
    <cellStyle name="Normal 3 3 2 19 7" xfId="15910"/>
    <cellStyle name="Normal 3 3 2 2" xfId="132"/>
    <cellStyle name="Normal 3 3 2 2 2" xfId="2513"/>
    <cellStyle name="Normal 3 3 2 2 3" xfId="4899"/>
    <cellStyle name="Normal 3 3 2 2 4" xfId="8769"/>
    <cellStyle name="Normal 3 3 2 2 5" xfId="10455"/>
    <cellStyle name="Normal 3 3 2 2 6" xfId="13543"/>
    <cellStyle name="Normal 3 3 2 2 7" xfId="15930"/>
    <cellStyle name="Normal 3 3 2 20" xfId="1519"/>
    <cellStyle name="Normal 3 3 2 20 2" xfId="3900"/>
    <cellStyle name="Normal 3 3 2 20 3" xfId="6286"/>
    <cellStyle name="Normal 3 3 2 20 4" xfId="8440"/>
    <cellStyle name="Normal 3 3 2 20 5" xfId="10705"/>
    <cellStyle name="Normal 3 3 2 20 6" xfId="13214"/>
    <cellStyle name="Normal 3 3 2 20 7" xfId="15601"/>
    <cellStyle name="Normal 3 3 2 21" xfId="1596"/>
    <cellStyle name="Normal 3 3 2 21 2" xfId="3977"/>
    <cellStyle name="Normal 3 3 2 21 3" xfId="6363"/>
    <cellStyle name="Normal 3 3 2 21 4" xfId="8658"/>
    <cellStyle name="Normal 3 3 2 21 5" xfId="10344"/>
    <cellStyle name="Normal 3 3 2 21 6" xfId="13432"/>
    <cellStyle name="Normal 3 3 2 21 7" xfId="15819"/>
    <cellStyle name="Normal 3 3 2 22" xfId="1673"/>
    <cellStyle name="Normal 3 3 2 22 2" xfId="4054"/>
    <cellStyle name="Normal 3 3 2 22 3" xfId="6440"/>
    <cellStyle name="Normal 3 3 2 22 4" xfId="7823"/>
    <cellStyle name="Normal 3 3 2 22 5" xfId="11735"/>
    <cellStyle name="Normal 3 3 2 22 6" xfId="12596"/>
    <cellStyle name="Normal 3 3 2 22 7" xfId="14983"/>
    <cellStyle name="Normal 3 3 2 23" xfId="1750"/>
    <cellStyle name="Normal 3 3 2 23 2" xfId="4131"/>
    <cellStyle name="Normal 3 3 2 23 3" xfId="6517"/>
    <cellStyle name="Normal 3 3 2 23 4" xfId="8971"/>
    <cellStyle name="Normal 3 3 2 23 5" xfId="10662"/>
    <cellStyle name="Normal 3 3 2 23 6" xfId="13745"/>
    <cellStyle name="Normal 3 3 2 23 7" xfId="16131"/>
    <cellStyle name="Normal 3 3 2 24" xfId="1822"/>
    <cellStyle name="Normal 3 3 2 24 2" xfId="4203"/>
    <cellStyle name="Normal 3 3 2 24 3" xfId="6589"/>
    <cellStyle name="Normal 3 3 2 24 4" xfId="8821"/>
    <cellStyle name="Normal 3 3 2 24 5" xfId="10507"/>
    <cellStyle name="Normal 3 3 2 24 6" xfId="13595"/>
    <cellStyle name="Normal 3 3 2 24 7" xfId="15982"/>
    <cellStyle name="Normal 3 3 2 25" xfId="1900"/>
    <cellStyle name="Normal 3 3 2 25 2" xfId="4281"/>
    <cellStyle name="Normal 3 3 2 25 3" xfId="6667"/>
    <cellStyle name="Normal 3 3 2 25 4" xfId="8435"/>
    <cellStyle name="Normal 3 3 2 25 5" xfId="10697"/>
    <cellStyle name="Normal 3 3 2 25 6" xfId="13209"/>
    <cellStyle name="Normal 3 3 2 25 7" xfId="15596"/>
    <cellStyle name="Normal 3 3 2 26" xfId="1978"/>
    <cellStyle name="Normal 3 3 2 26 2" xfId="4359"/>
    <cellStyle name="Normal 3 3 2 26 3" xfId="6745"/>
    <cellStyle name="Normal 3 3 2 26 4" xfId="9461"/>
    <cellStyle name="Normal 3 3 2 26 5" xfId="11154"/>
    <cellStyle name="Normal 3 3 2 26 6" xfId="14235"/>
    <cellStyle name="Normal 3 3 2 26 7" xfId="16618"/>
    <cellStyle name="Normal 3 3 2 27" xfId="2054"/>
    <cellStyle name="Normal 3 3 2 27 2" xfId="4435"/>
    <cellStyle name="Normal 3 3 2 27 3" xfId="6821"/>
    <cellStyle name="Normal 3 3 2 27 4" xfId="9153"/>
    <cellStyle name="Normal 3 3 2 27 5" xfId="10842"/>
    <cellStyle name="Normal 3 3 2 27 6" xfId="13927"/>
    <cellStyle name="Normal 3 3 2 27 7" xfId="16311"/>
    <cellStyle name="Normal 3 3 2 28" xfId="2126"/>
    <cellStyle name="Normal 3 3 2 28 2" xfId="4507"/>
    <cellStyle name="Normal 3 3 2 28 3" xfId="6893"/>
    <cellStyle name="Normal 3 3 2 28 4" xfId="8546"/>
    <cellStyle name="Normal 3 3 2 28 5" xfId="11806"/>
    <cellStyle name="Normal 3 3 2 28 6" xfId="13320"/>
    <cellStyle name="Normal 3 3 2 28 7" xfId="15707"/>
    <cellStyle name="Normal 3 3 2 29" xfId="2206"/>
    <cellStyle name="Normal 3 3 2 29 2" xfId="4587"/>
    <cellStyle name="Normal 3 3 2 29 3" xfId="6973"/>
    <cellStyle name="Normal 3 3 2 29 4" xfId="8894"/>
    <cellStyle name="Normal 3 3 2 29 5" xfId="10580"/>
    <cellStyle name="Normal 3 3 2 29 6" xfId="13668"/>
    <cellStyle name="Normal 3 3 2 29 7" xfId="16055"/>
    <cellStyle name="Normal 3 3 2 3" xfId="210"/>
    <cellStyle name="Normal 3 3 2 3 2" xfId="2591"/>
    <cellStyle name="Normal 3 3 2 3 3" xfId="4977"/>
    <cellStyle name="Normal 3 3 2 3 4" xfId="8229"/>
    <cellStyle name="Normal 3 3 2 3 5" xfId="10494"/>
    <cellStyle name="Normal 3 3 2 3 6" xfId="13003"/>
    <cellStyle name="Normal 3 3 2 3 7" xfId="15390"/>
    <cellStyle name="Normal 3 3 2 30" xfId="2282"/>
    <cellStyle name="Normal 3 3 2 30 2" xfId="4663"/>
    <cellStyle name="Normal 3 3 2 30 3" xfId="7049"/>
    <cellStyle name="Normal 3 3 2 30 4" xfId="8508"/>
    <cellStyle name="Normal 3 3 2 30 5" xfId="10770"/>
    <cellStyle name="Normal 3 3 2 30 6" xfId="13282"/>
    <cellStyle name="Normal 3 3 2 30 7" xfId="15669"/>
    <cellStyle name="Normal 3 3 2 31" xfId="2354"/>
    <cellStyle name="Normal 3 3 2 31 2" xfId="4735"/>
    <cellStyle name="Normal 3 3 2 31 3" xfId="7121"/>
    <cellStyle name="Normal 3 3 2 31 4" xfId="8507"/>
    <cellStyle name="Normal 3 3 2 31 5" xfId="10701"/>
    <cellStyle name="Normal 3 3 2 31 6" xfId="13281"/>
    <cellStyle name="Normal 3 3 2 31 7" xfId="15668"/>
    <cellStyle name="Normal 3 3 2 32" xfId="2432"/>
    <cellStyle name="Normal 3 3 2 33" xfId="4818"/>
    <cellStyle name="Normal 3 3 2 34" xfId="8579"/>
    <cellStyle name="Normal 3 3 2 35" xfId="9770"/>
    <cellStyle name="Normal 3 3 2 36" xfId="13353"/>
    <cellStyle name="Normal 3 3 2 37" xfId="15740"/>
    <cellStyle name="Normal 3 3 2 4" xfId="287"/>
    <cellStyle name="Normal 3 3 2 4 2" xfId="2668"/>
    <cellStyle name="Normal 3 3 2 4 3" xfId="5054"/>
    <cellStyle name="Normal 3 3 2 4 4" xfId="8499"/>
    <cellStyle name="Normal 3 3 2 4 5" xfId="10569"/>
    <cellStyle name="Normal 3 3 2 4 6" xfId="13273"/>
    <cellStyle name="Normal 3 3 2 4 7" xfId="15660"/>
    <cellStyle name="Normal 3 3 2 5" xfId="364"/>
    <cellStyle name="Normal 3 3 2 5 2" xfId="2745"/>
    <cellStyle name="Normal 3 3 2 5 3" xfId="5131"/>
    <cellStyle name="Normal 3 3 2 5 4" xfId="7688"/>
    <cellStyle name="Normal 3 3 2 5 5" xfId="11602"/>
    <cellStyle name="Normal 3 3 2 5 6" xfId="12461"/>
    <cellStyle name="Normal 3 3 2 5 7" xfId="14848"/>
    <cellStyle name="Normal 3 3 2 6" xfId="441"/>
    <cellStyle name="Normal 3 3 2 6 2" xfId="2822"/>
    <cellStyle name="Normal 3 3 2 6 3" xfId="5208"/>
    <cellStyle name="Normal 3 3 2 6 4" xfId="8841"/>
    <cellStyle name="Normal 3 3 2 6 5" xfId="10527"/>
    <cellStyle name="Normal 3 3 2 6 6" xfId="13615"/>
    <cellStyle name="Normal 3 3 2 6 7" xfId="16002"/>
    <cellStyle name="Normal 3 3 2 7" xfId="518"/>
    <cellStyle name="Normal 3 3 2 7 2" xfId="2899"/>
    <cellStyle name="Normal 3 3 2 7 3" xfId="5285"/>
    <cellStyle name="Normal 3 3 2 7 4" xfId="8378"/>
    <cellStyle name="Normal 3 3 2 7 5" xfId="10643"/>
    <cellStyle name="Normal 3 3 2 7 6" xfId="13152"/>
    <cellStyle name="Normal 3 3 2 7 7" xfId="15539"/>
    <cellStyle name="Normal 3 3 2 8" xfId="595"/>
    <cellStyle name="Normal 3 3 2 8 2" xfId="2976"/>
    <cellStyle name="Normal 3 3 2 8 3" xfId="5362"/>
    <cellStyle name="Normal 3 3 2 8 4" xfId="7992"/>
    <cellStyle name="Normal 3 3 2 8 5" xfId="10257"/>
    <cellStyle name="Normal 3 3 2 8 6" xfId="12766"/>
    <cellStyle name="Normal 3 3 2 8 7" xfId="15153"/>
    <cellStyle name="Normal 3 3 2 9" xfId="672"/>
    <cellStyle name="Normal 3 3 2 9 2" xfId="3053"/>
    <cellStyle name="Normal 3 3 2 9 3" xfId="5439"/>
    <cellStyle name="Normal 3 3 2 9 4" xfId="7838"/>
    <cellStyle name="Normal 3 3 2 9 5" xfId="11750"/>
    <cellStyle name="Normal 3 3 2 9 6" xfId="12611"/>
    <cellStyle name="Normal 3 3 2 9 7" xfId="14998"/>
    <cellStyle name="Normal 3 3 20" xfId="1402"/>
    <cellStyle name="Normal 3 3 20 2" xfId="3783"/>
    <cellStyle name="Normal 3 3 20 3" xfId="6169"/>
    <cellStyle name="Normal 3 3 20 4" xfId="9014"/>
    <cellStyle name="Normal 3 3 20 5" xfId="11701"/>
    <cellStyle name="Normal 3 3 20 6" xfId="13788"/>
    <cellStyle name="Normal 3 3 20 7" xfId="16173"/>
    <cellStyle name="Normal 3 3 21" xfId="1479"/>
    <cellStyle name="Normal 3 3 21 2" xfId="3860"/>
    <cellStyle name="Normal 3 3 21 3" xfId="6246"/>
    <cellStyle name="Normal 3 3 21 4" xfId="7404"/>
    <cellStyle name="Normal 3 3 21 5" xfId="11394"/>
    <cellStyle name="Normal 3 3 21 6" xfId="12177"/>
    <cellStyle name="Normal 3 3 21 7" xfId="14564"/>
    <cellStyle name="Normal 3 3 22" xfId="1556"/>
    <cellStyle name="Normal 3 3 22 2" xfId="3937"/>
    <cellStyle name="Normal 3 3 22 3" xfId="6323"/>
    <cellStyle name="Normal 3 3 22 4" xfId="7464"/>
    <cellStyle name="Normal 3 3 22 5" xfId="11377"/>
    <cellStyle name="Normal 3 3 22 6" xfId="12237"/>
    <cellStyle name="Normal 3 3 22 7" xfId="14624"/>
    <cellStyle name="Normal 3 3 23" xfId="1633"/>
    <cellStyle name="Normal 3 3 23 2" xfId="4014"/>
    <cellStyle name="Normal 3 3 23 3" xfId="6400"/>
    <cellStyle name="Normal 3 3 23 4" xfId="9200"/>
    <cellStyle name="Normal 3 3 23 5" xfId="10890"/>
    <cellStyle name="Normal 3 3 23 6" xfId="13974"/>
    <cellStyle name="Normal 3 3 23 7" xfId="16358"/>
    <cellStyle name="Normal 3 3 24" xfId="1710"/>
    <cellStyle name="Normal 3 3 24 2" xfId="4091"/>
    <cellStyle name="Normal 3 3 24 3" xfId="6477"/>
    <cellStyle name="Normal 3 3 24 4" xfId="8013"/>
    <cellStyle name="Normal 3 3 24 5" xfId="9553"/>
    <cellStyle name="Normal 3 3 24 6" xfId="12787"/>
    <cellStyle name="Normal 3 3 24 7" xfId="15174"/>
    <cellStyle name="Normal 3 3 25" xfId="1785"/>
    <cellStyle name="Normal 3 3 25 2" xfId="4166"/>
    <cellStyle name="Normal 3 3 25 3" xfId="6552"/>
    <cellStyle name="Normal 3 3 25 4" xfId="7627"/>
    <cellStyle name="Normal 3 3 25 5" xfId="11616"/>
    <cellStyle name="Normal 3 3 25 6" xfId="12400"/>
    <cellStyle name="Normal 3 3 25 7" xfId="14787"/>
    <cellStyle name="Normal 3 3 26" xfId="1863"/>
    <cellStyle name="Normal 3 3 26 2" xfId="4244"/>
    <cellStyle name="Normal 3 3 26 3" xfId="6630"/>
    <cellStyle name="Normal 3 3 26 4" xfId="9464"/>
    <cellStyle name="Normal 3 3 26 5" xfId="11159"/>
    <cellStyle name="Normal 3 3 26 6" xfId="14238"/>
    <cellStyle name="Normal 3 3 26 7" xfId="16621"/>
    <cellStyle name="Normal 3 3 27" xfId="1939"/>
    <cellStyle name="Normal 3 3 27 2" xfId="4320"/>
    <cellStyle name="Normal 3 3 27 3" xfId="6706"/>
    <cellStyle name="Normal 3 3 27 4" xfId="7850"/>
    <cellStyle name="Normal 3 3 27 5" xfId="11763"/>
    <cellStyle name="Normal 3 3 27 6" xfId="12624"/>
    <cellStyle name="Normal 3 3 27 7" xfId="15011"/>
    <cellStyle name="Normal 3 3 28" xfId="2015"/>
    <cellStyle name="Normal 3 3 28 2" xfId="4396"/>
    <cellStyle name="Normal 3 3 28 3" xfId="6782"/>
    <cellStyle name="Normal 3 3 28 4" xfId="9038"/>
    <cellStyle name="Normal 3 3 28 5" xfId="10728"/>
    <cellStyle name="Normal 3 3 28 6" xfId="13812"/>
    <cellStyle name="Normal 3 3 28 7" xfId="16197"/>
    <cellStyle name="Normal 3 3 29" xfId="2089"/>
    <cellStyle name="Normal 3 3 29 2" xfId="4470"/>
    <cellStyle name="Normal 3 3 29 3" xfId="6856"/>
    <cellStyle name="Normal 3 3 29 4" xfId="9119"/>
    <cellStyle name="Normal 3 3 29 5" xfId="10808"/>
    <cellStyle name="Normal 3 3 29 6" xfId="13893"/>
    <cellStyle name="Normal 3 3 29 7" xfId="16277"/>
    <cellStyle name="Normal 3 3 3" xfId="92"/>
    <cellStyle name="Normal 3 3 3 2" xfId="2473"/>
    <cellStyle name="Normal 3 3 3 3" xfId="4859"/>
    <cellStyle name="Normal 3 3 3 4" xfId="7810"/>
    <cellStyle name="Normal 3 3 3 5" xfId="11721"/>
    <cellStyle name="Normal 3 3 3 6" xfId="12583"/>
    <cellStyle name="Normal 3 3 3 7" xfId="14970"/>
    <cellStyle name="Normal 3 3 30" xfId="2167"/>
    <cellStyle name="Normal 3 3 30 2" xfId="4548"/>
    <cellStyle name="Normal 3 3 30 3" xfId="6934"/>
    <cellStyle name="Normal 3 3 30 4" xfId="7777"/>
    <cellStyle name="Normal 3 3 30 5" xfId="11691"/>
    <cellStyle name="Normal 3 3 30 6" xfId="12550"/>
    <cellStyle name="Normal 3 3 30 7" xfId="14937"/>
    <cellStyle name="Normal 3 3 31" xfId="2243"/>
    <cellStyle name="Normal 3 3 31 2" xfId="4624"/>
    <cellStyle name="Normal 3 3 31 3" xfId="7010"/>
    <cellStyle name="Normal 3 3 31 4" xfId="7392"/>
    <cellStyle name="Normal 3 3 31 5" xfId="11383"/>
    <cellStyle name="Normal 3 3 31 6" xfId="12165"/>
    <cellStyle name="Normal 3 3 31 7" xfId="14552"/>
    <cellStyle name="Normal 3 3 32" xfId="2317"/>
    <cellStyle name="Normal 3 3 32 2" xfId="4698"/>
    <cellStyle name="Normal 3 3 32 3" xfId="7084"/>
    <cellStyle name="Normal 3 3 32 4" xfId="7160"/>
    <cellStyle name="Normal 3 3 32 5" xfId="11163"/>
    <cellStyle name="Normal 3 3 32 6" xfId="11933"/>
    <cellStyle name="Normal 3 3 32 7" xfId="14320"/>
    <cellStyle name="Normal 3 3 33" xfId="2395"/>
    <cellStyle name="Normal 3 3 34" xfId="4778"/>
    <cellStyle name="Normal 3 3 35" xfId="9296"/>
    <cellStyle name="Normal 3 3 36" xfId="10991"/>
    <cellStyle name="Normal 3 3 37" xfId="14070"/>
    <cellStyle name="Normal 3 3 38" xfId="16454"/>
    <cellStyle name="Normal 3 3 4" xfId="170"/>
    <cellStyle name="Normal 3 3 4 2" xfId="2551"/>
    <cellStyle name="Normal 3 3 4 3" xfId="4937"/>
    <cellStyle name="Normal 3 3 4 4" xfId="9489"/>
    <cellStyle name="Normal 3 3 4 5" xfId="11187"/>
    <cellStyle name="Normal 3 3 4 6" xfId="14263"/>
    <cellStyle name="Normal 3 3 4 7" xfId="16646"/>
    <cellStyle name="Normal 3 3 5" xfId="247"/>
    <cellStyle name="Normal 3 3 5 2" xfId="2628"/>
    <cellStyle name="Normal 3 3 5 3" xfId="5014"/>
    <cellStyle name="Normal 3 3 5 4" xfId="9188"/>
    <cellStyle name="Normal 3 3 5 5" xfId="10146"/>
    <cellStyle name="Normal 3 3 5 6" xfId="13962"/>
    <cellStyle name="Normal 3 3 5 7" xfId="16346"/>
    <cellStyle name="Normal 3 3 6" xfId="324"/>
    <cellStyle name="Normal 3 3 6 2" xfId="2705"/>
    <cellStyle name="Normal 3 3 6 3" xfId="5091"/>
    <cellStyle name="Normal 3 3 6 4" xfId="9077"/>
    <cellStyle name="Normal 3 3 6 5" xfId="10767"/>
    <cellStyle name="Normal 3 3 6 6" xfId="13851"/>
    <cellStyle name="Normal 3 3 6 7" xfId="16235"/>
    <cellStyle name="Normal 3 3 7" xfId="401"/>
    <cellStyle name="Normal 3 3 7 2" xfId="2782"/>
    <cellStyle name="Normal 3 3 7 3" xfId="5168"/>
    <cellStyle name="Normal 3 3 7 4" xfId="7881"/>
    <cellStyle name="Normal 3 3 7 5" xfId="11792"/>
    <cellStyle name="Normal 3 3 7 6" xfId="12655"/>
    <cellStyle name="Normal 3 3 7 7" xfId="15042"/>
    <cellStyle name="Normal 3 3 8" xfId="478"/>
    <cellStyle name="Normal 3 3 8 2" xfId="2859"/>
    <cellStyle name="Normal 3 3 8 3" xfId="5245"/>
    <cellStyle name="Normal 3 3 8 4" xfId="7343"/>
    <cellStyle name="Normal 3 3 8 5" xfId="11331"/>
    <cellStyle name="Normal 3 3 8 6" xfId="12116"/>
    <cellStyle name="Normal 3 3 8 7" xfId="14503"/>
    <cellStyle name="Normal 3 3 9" xfId="555"/>
    <cellStyle name="Normal 3 3 9 2" xfId="2936"/>
    <cellStyle name="Normal 3 3 9 3" xfId="5322"/>
    <cellStyle name="Normal 3 3 9 4" xfId="7265"/>
    <cellStyle name="Normal 3 3 9 5" xfId="10950"/>
    <cellStyle name="Normal 3 3 9 6" xfId="12038"/>
    <cellStyle name="Normal 3 3 9 7" xfId="14425"/>
    <cellStyle name="Normal 3 30" xfId="1861"/>
    <cellStyle name="Normal 3 30 2" xfId="4242"/>
    <cellStyle name="Normal 3 30 3" xfId="6628"/>
    <cellStyle name="Normal 3 30 4" xfId="7320"/>
    <cellStyle name="Normal 3 30 5" xfId="11311"/>
    <cellStyle name="Normal 3 30 6" xfId="12093"/>
    <cellStyle name="Normal 3 30 7" xfId="14480"/>
    <cellStyle name="Normal 3 31" xfId="1937"/>
    <cellStyle name="Normal 3 31 2" xfId="4318"/>
    <cellStyle name="Normal 3 31 3" xfId="6704"/>
    <cellStyle name="Normal 3 31 4" xfId="7862"/>
    <cellStyle name="Normal 3 31 5" xfId="11838"/>
    <cellStyle name="Normal 3 31 6" xfId="12636"/>
    <cellStyle name="Normal 3 31 7" xfId="15023"/>
    <cellStyle name="Normal 3 32" xfId="2013"/>
    <cellStyle name="Normal 3 32 2" xfId="4394"/>
    <cellStyle name="Normal 3 32 3" xfId="6780"/>
    <cellStyle name="Normal 3 32 4" xfId="9192"/>
    <cellStyle name="Normal 3 32 5" xfId="10882"/>
    <cellStyle name="Normal 3 32 6" xfId="13966"/>
    <cellStyle name="Normal 3 32 7" xfId="16350"/>
    <cellStyle name="Normal 3 33" xfId="2087"/>
    <cellStyle name="Normal 3 33 2" xfId="4468"/>
    <cellStyle name="Normal 3 33 3" xfId="6854"/>
    <cellStyle name="Normal 3 33 4" xfId="9267"/>
    <cellStyle name="Normal 3 33 5" xfId="10962"/>
    <cellStyle name="Normal 3 33 6" xfId="14041"/>
    <cellStyle name="Normal 3 33 7" xfId="16425"/>
    <cellStyle name="Normal 3 34" xfId="2165"/>
    <cellStyle name="Normal 3 34 2" xfId="4546"/>
    <cellStyle name="Normal 3 34 3" xfId="6932"/>
    <cellStyle name="Normal 3 34 4" xfId="7930"/>
    <cellStyle name="Normal 3 34 5" xfId="9548"/>
    <cellStyle name="Normal 3 34 6" xfId="12704"/>
    <cellStyle name="Normal 3 34 7" xfId="15091"/>
    <cellStyle name="Normal 3 35" xfId="2241"/>
    <cellStyle name="Normal 3 35 2" xfId="4622"/>
    <cellStyle name="Normal 3 35 3" xfId="7008"/>
    <cellStyle name="Normal 3 35 4" xfId="7545"/>
    <cellStyle name="Normal 3 35 5" xfId="11537"/>
    <cellStyle name="Normal 3 35 6" xfId="12318"/>
    <cellStyle name="Normal 3 35 7" xfId="14705"/>
    <cellStyle name="Normal 3 36" xfId="2315"/>
    <cellStyle name="Normal 3 36 2" xfId="4696"/>
    <cellStyle name="Normal 3 36 3" xfId="7082"/>
    <cellStyle name="Normal 3 36 4" xfId="7324"/>
    <cellStyle name="Normal 3 36 5" xfId="11382"/>
    <cellStyle name="Normal 3 36 6" xfId="12097"/>
    <cellStyle name="Normal 3 36 7" xfId="14484"/>
    <cellStyle name="Normal 3 37" xfId="2393"/>
    <cellStyle name="Normal 3 38" xfId="4776"/>
    <cellStyle name="Normal 3 39" xfId="7382"/>
    <cellStyle name="Normal 3 4" xfId="11"/>
    <cellStyle name="Normal 3 4 10" xfId="633"/>
    <cellStyle name="Normal 3 4 10 2" xfId="3014"/>
    <cellStyle name="Normal 3 4 10 3" xfId="5400"/>
    <cellStyle name="Normal 3 4 10 4" xfId="9139"/>
    <cellStyle name="Normal 3 4 10 5" xfId="10828"/>
    <cellStyle name="Normal 3 4 10 6" xfId="13913"/>
    <cellStyle name="Normal 3 4 10 7" xfId="16297"/>
    <cellStyle name="Normal 3 4 11" xfId="710"/>
    <cellStyle name="Normal 3 4 11 2" xfId="3091"/>
    <cellStyle name="Normal 3 4 11 3" xfId="5477"/>
    <cellStyle name="Normal 3 4 11 4" xfId="7954"/>
    <cellStyle name="Normal 3 4 11 5" xfId="11859"/>
    <cellStyle name="Normal 3 4 11 6" xfId="12728"/>
    <cellStyle name="Normal 3 4 11 7" xfId="15115"/>
    <cellStyle name="Normal 3 4 12" xfId="787"/>
    <cellStyle name="Normal 3 4 12 2" xfId="3168"/>
    <cellStyle name="Normal 3 4 12 3" xfId="5554"/>
    <cellStyle name="Normal 3 4 12 4" xfId="7415"/>
    <cellStyle name="Normal 3 4 12 5" xfId="11405"/>
    <cellStyle name="Normal 3 4 12 6" xfId="12188"/>
    <cellStyle name="Normal 3 4 12 7" xfId="14575"/>
    <cellStyle name="Normal 3 4 13" xfId="864"/>
    <cellStyle name="Normal 3 4 13 2" xfId="3245"/>
    <cellStyle name="Normal 3 4 13 3" xfId="5631"/>
    <cellStyle name="Normal 3 4 13 4" xfId="9331"/>
    <cellStyle name="Normal 3 4 13 5" xfId="11023"/>
    <cellStyle name="Normal 3 4 13 6" xfId="14105"/>
    <cellStyle name="Normal 3 4 13 7" xfId="16489"/>
    <cellStyle name="Normal 3 4 14" xfId="941"/>
    <cellStyle name="Normal 3 4 14 2" xfId="3322"/>
    <cellStyle name="Normal 3 4 14 3" xfId="5708"/>
    <cellStyle name="Normal 3 4 14 4" xfId="9282"/>
    <cellStyle name="Normal 3 4 14 5" xfId="10977"/>
    <cellStyle name="Normal 3 4 14 6" xfId="14056"/>
    <cellStyle name="Normal 3 4 14 7" xfId="16440"/>
    <cellStyle name="Normal 3 4 15" xfId="1018"/>
    <cellStyle name="Normal 3 4 15 2" xfId="3399"/>
    <cellStyle name="Normal 3 4 15 3" xfId="5785"/>
    <cellStyle name="Normal 3 4 15 4" xfId="8103"/>
    <cellStyle name="Normal 3 4 15 5" xfId="9720"/>
    <cellStyle name="Normal 3 4 15 6" xfId="12877"/>
    <cellStyle name="Normal 3 4 15 7" xfId="15264"/>
    <cellStyle name="Normal 3 4 16" xfId="1095"/>
    <cellStyle name="Normal 3 4 16 2" xfId="3476"/>
    <cellStyle name="Normal 3 4 16 3" xfId="5862"/>
    <cellStyle name="Normal 3 4 16 4" xfId="7563"/>
    <cellStyle name="Normal 3 4 16 5" xfId="11554"/>
    <cellStyle name="Normal 3 4 16 6" xfId="12336"/>
    <cellStyle name="Normal 3 4 16 7" xfId="14723"/>
    <cellStyle name="Normal 3 4 17" xfId="1172"/>
    <cellStyle name="Normal 3 4 17 2" xfId="3553"/>
    <cellStyle name="Normal 3 4 17 3" xfId="5939"/>
    <cellStyle name="Normal 3 4 17 4" xfId="9474"/>
    <cellStyle name="Normal 3 4 17 5" xfId="11172"/>
    <cellStyle name="Normal 3 4 17 6" xfId="14248"/>
    <cellStyle name="Normal 3 4 17 7" xfId="16631"/>
    <cellStyle name="Normal 3 4 18" xfId="1249"/>
    <cellStyle name="Normal 3 4 18 2" xfId="3630"/>
    <cellStyle name="Normal 3 4 18 3" xfId="6016"/>
    <cellStyle name="Normal 3 4 18 4" xfId="7363"/>
    <cellStyle name="Normal 3 4 18 5" xfId="11049"/>
    <cellStyle name="Normal 3 4 18 6" xfId="12136"/>
    <cellStyle name="Normal 3 4 18 7" xfId="14523"/>
    <cellStyle name="Normal 3 4 19" xfId="1326"/>
    <cellStyle name="Normal 3 4 19 2" xfId="3707"/>
    <cellStyle name="Normal 3 4 19 3" xfId="6093"/>
    <cellStyle name="Normal 3 4 19 4" xfId="8252"/>
    <cellStyle name="Normal 3 4 19 5" xfId="9865"/>
    <cellStyle name="Normal 3 4 19 6" xfId="13026"/>
    <cellStyle name="Normal 3 4 19 7" xfId="15413"/>
    <cellStyle name="Normal 3 4 2" xfId="51"/>
    <cellStyle name="Normal 3 4 2 10" xfId="750"/>
    <cellStyle name="Normal 3 4 2 10 2" xfId="3131"/>
    <cellStyle name="Normal 3 4 2 10 3" xfId="5517"/>
    <cellStyle name="Normal 3 4 2 10 4" xfId="8914"/>
    <cellStyle name="Normal 3 4 2 10 5" xfId="10600"/>
    <cellStyle name="Normal 3 4 2 10 6" xfId="13688"/>
    <cellStyle name="Normal 3 4 2 10 7" xfId="16075"/>
    <cellStyle name="Normal 3 4 2 11" xfId="827"/>
    <cellStyle name="Normal 3 4 2 11 2" xfId="3208"/>
    <cellStyle name="Normal 3 4 2 11 3" xfId="5594"/>
    <cellStyle name="Normal 3 4 2 11 4" xfId="8451"/>
    <cellStyle name="Normal 3 4 2 11 5" xfId="10716"/>
    <cellStyle name="Normal 3 4 2 11 6" xfId="13225"/>
    <cellStyle name="Normal 3 4 2 11 7" xfId="15612"/>
    <cellStyle name="Normal 3 4 2 12" xfId="904"/>
    <cellStyle name="Normal 3 4 2 12 2" xfId="3285"/>
    <cellStyle name="Normal 3 4 2 12 3" xfId="5671"/>
    <cellStyle name="Normal 3 4 2 12 4" xfId="8065"/>
    <cellStyle name="Normal 3 4 2 12 5" xfId="10330"/>
    <cellStyle name="Normal 3 4 2 12 6" xfId="12839"/>
    <cellStyle name="Normal 3 4 2 12 7" xfId="15226"/>
    <cellStyle name="Normal 3 4 2 13" xfId="981"/>
    <cellStyle name="Normal 3 4 2 13 2" xfId="3362"/>
    <cellStyle name="Normal 3 4 2 13 3" xfId="5748"/>
    <cellStyle name="Normal 3 4 2 13 4" xfId="8565"/>
    <cellStyle name="Normal 3 4 2 13 5" xfId="9757"/>
    <cellStyle name="Normal 3 4 2 13 6" xfId="13339"/>
    <cellStyle name="Normal 3 4 2 13 7" xfId="15726"/>
    <cellStyle name="Normal 3 4 2 14" xfId="1058"/>
    <cellStyle name="Normal 3 4 2 14 2" xfId="3439"/>
    <cellStyle name="Normal 3 4 2 14 3" xfId="5825"/>
    <cellStyle name="Normal 3 4 2 14 4" xfId="9059"/>
    <cellStyle name="Normal 3 4 2 14 5" xfId="10749"/>
    <cellStyle name="Normal 3 4 2 14 6" xfId="13833"/>
    <cellStyle name="Normal 3 4 2 14 7" xfId="16218"/>
    <cellStyle name="Normal 3 4 2 15" xfId="1135"/>
    <cellStyle name="Normal 3 4 2 15 2" xfId="3516"/>
    <cellStyle name="Normal 3 4 2 15 3" xfId="5902"/>
    <cellStyle name="Normal 3 4 2 15 4" xfId="8600"/>
    <cellStyle name="Normal 3 4 2 15 5" xfId="10865"/>
    <cellStyle name="Normal 3 4 2 15 6" xfId="13374"/>
    <cellStyle name="Normal 3 4 2 15 7" xfId="15761"/>
    <cellStyle name="Normal 3 4 2 16" xfId="1212"/>
    <cellStyle name="Normal 3 4 2 16 2" xfId="3593"/>
    <cellStyle name="Normal 3 4 2 16 3" xfId="5979"/>
    <cellStyle name="Normal 3 4 2 16 4" xfId="8214"/>
    <cellStyle name="Normal 3 4 2 16 5" xfId="10479"/>
    <cellStyle name="Normal 3 4 2 16 6" xfId="12988"/>
    <cellStyle name="Normal 3 4 2 16 7" xfId="15375"/>
    <cellStyle name="Normal 3 4 2 17" xfId="1289"/>
    <cellStyle name="Normal 3 4 2 17 2" xfId="3670"/>
    <cellStyle name="Normal 3 4 2 17 3" xfId="6056"/>
    <cellStyle name="Normal 3 4 2 17 4" xfId="8714"/>
    <cellStyle name="Normal 3 4 2 17 5" xfId="11887"/>
    <cellStyle name="Normal 3 4 2 17 6" xfId="13488"/>
    <cellStyle name="Normal 3 4 2 17 7" xfId="15875"/>
    <cellStyle name="Normal 3 4 2 18" xfId="1366"/>
    <cellStyle name="Normal 3 4 2 18 2" xfId="3747"/>
    <cellStyle name="Normal 3 4 2 18 3" xfId="6133"/>
    <cellStyle name="Normal 3 4 2 18 4" xfId="9208"/>
    <cellStyle name="Normal 3 4 2 18 5" xfId="10898"/>
    <cellStyle name="Normal 3 4 2 18 6" xfId="13982"/>
    <cellStyle name="Normal 3 4 2 18 7" xfId="16366"/>
    <cellStyle name="Normal 3 4 2 19" xfId="1443"/>
    <cellStyle name="Normal 3 4 2 19 2" xfId="3824"/>
    <cellStyle name="Normal 3 4 2 19 3" xfId="6210"/>
    <cellStyle name="Normal 3 4 2 19 4" xfId="8672"/>
    <cellStyle name="Normal 3 4 2 19 5" xfId="10358"/>
    <cellStyle name="Normal 3 4 2 19 6" xfId="13446"/>
    <cellStyle name="Normal 3 4 2 19 7" xfId="15833"/>
    <cellStyle name="Normal 3 4 2 2" xfId="133"/>
    <cellStyle name="Normal 3 4 2 2 2" xfId="2514"/>
    <cellStyle name="Normal 3 4 2 2 3" xfId="4900"/>
    <cellStyle name="Normal 3 4 2 2 4" xfId="8692"/>
    <cellStyle name="Normal 3 4 2 2 5" xfId="10378"/>
    <cellStyle name="Normal 3 4 2 2 6" xfId="13466"/>
    <cellStyle name="Normal 3 4 2 2 7" xfId="15853"/>
    <cellStyle name="Normal 3 4 2 20" xfId="1520"/>
    <cellStyle name="Normal 3 4 2 20 2" xfId="3901"/>
    <cellStyle name="Normal 3 4 2 20 3" xfId="6287"/>
    <cellStyle name="Normal 3 4 2 20 4" xfId="8363"/>
    <cellStyle name="Normal 3 4 2 20 5" xfId="10628"/>
    <cellStyle name="Normal 3 4 2 20 6" xfId="13137"/>
    <cellStyle name="Normal 3 4 2 20 7" xfId="15524"/>
    <cellStyle name="Normal 3 4 2 21" xfId="1597"/>
    <cellStyle name="Normal 3 4 2 21 2" xfId="3978"/>
    <cellStyle name="Normal 3 4 2 21 3" xfId="6364"/>
    <cellStyle name="Normal 3 4 2 21 4" xfId="8581"/>
    <cellStyle name="Normal 3 4 2 21 5" xfId="10267"/>
    <cellStyle name="Normal 3 4 2 21 6" xfId="13355"/>
    <cellStyle name="Normal 3 4 2 21 7" xfId="15742"/>
    <cellStyle name="Normal 3 4 2 22" xfId="1674"/>
    <cellStyle name="Normal 3 4 2 22 2" xfId="4055"/>
    <cellStyle name="Normal 3 4 2 22 3" xfId="6441"/>
    <cellStyle name="Normal 3 4 2 22 4" xfId="7746"/>
    <cellStyle name="Normal 3 4 2 22 5" xfId="11655"/>
    <cellStyle name="Normal 3 4 2 22 6" xfId="12519"/>
    <cellStyle name="Normal 3 4 2 22 7" xfId="14906"/>
    <cellStyle name="Normal 3 4 2 23" xfId="1751"/>
    <cellStyle name="Normal 3 4 2 23 2" xfId="4132"/>
    <cellStyle name="Normal 3 4 2 23 3" xfId="6518"/>
    <cellStyle name="Normal 3 4 2 23 4" xfId="8899"/>
    <cellStyle name="Normal 3 4 2 23 5" xfId="10585"/>
    <cellStyle name="Normal 3 4 2 23 6" xfId="13673"/>
    <cellStyle name="Normal 3 4 2 23 7" xfId="16060"/>
    <cellStyle name="Normal 3 4 2 24" xfId="1823"/>
    <cellStyle name="Normal 3 4 2 24 2" xfId="4204"/>
    <cellStyle name="Normal 3 4 2 24 3" xfId="6590"/>
    <cellStyle name="Normal 3 4 2 24 4" xfId="8744"/>
    <cellStyle name="Normal 3 4 2 24 5" xfId="10430"/>
    <cellStyle name="Normal 3 4 2 24 6" xfId="13518"/>
    <cellStyle name="Normal 3 4 2 24 7" xfId="15905"/>
    <cellStyle name="Normal 3 4 2 25" xfId="1901"/>
    <cellStyle name="Normal 3 4 2 25 2" xfId="4282"/>
    <cellStyle name="Normal 3 4 2 25 3" xfId="6668"/>
    <cellStyle name="Normal 3 4 2 25 4" xfId="8358"/>
    <cellStyle name="Normal 3 4 2 25 5" xfId="10620"/>
    <cellStyle name="Normal 3 4 2 25 6" xfId="13132"/>
    <cellStyle name="Normal 3 4 2 25 7" xfId="15519"/>
    <cellStyle name="Normal 3 4 2 26" xfId="1979"/>
    <cellStyle name="Normal 3 4 2 26 2" xfId="4360"/>
    <cellStyle name="Normal 3 4 2 26 3" xfId="6746"/>
    <cellStyle name="Normal 3 4 2 26 4" xfId="7391"/>
    <cellStyle name="Normal 3 4 2 26 5" xfId="11077"/>
    <cellStyle name="Normal 3 4 2 26 6" xfId="12164"/>
    <cellStyle name="Normal 3 4 2 26 7" xfId="14551"/>
    <cellStyle name="Normal 3 4 2 27" xfId="2055"/>
    <cellStyle name="Normal 3 4 2 27 2" xfId="4436"/>
    <cellStyle name="Normal 3 4 2 27 3" xfId="6822"/>
    <cellStyle name="Normal 3 4 2 27 4" xfId="9075"/>
    <cellStyle name="Normal 3 4 2 27 5" xfId="10765"/>
    <cellStyle name="Normal 3 4 2 27 6" xfId="13849"/>
    <cellStyle name="Normal 3 4 2 27 7" xfId="16233"/>
    <cellStyle name="Normal 3 4 2 28" xfId="2127"/>
    <cellStyle name="Normal 3 4 2 28 2" xfId="4508"/>
    <cellStyle name="Normal 3 4 2 28 3" xfId="6894"/>
    <cellStyle name="Normal 3 4 2 28 4" xfId="8469"/>
    <cellStyle name="Normal 3 4 2 28 5" xfId="9742"/>
    <cellStyle name="Normal 3 4 2 28 6" xfId="13243"/>
    <cellStyle name="Normal 3 4 2 28 7" xfId="15630"/>
    <cellStyle name="Normal 3 4 2 29" xfId="2207"/>
    <cellStyle name="Normal 3 4 2 29 2" xfId="4588"/>
    <cellStyle name="Normal 3 4 2 29 3" xfId="6974"/>
    <cellStyle name="Normal 3 4 2 29 4" xfId="8817"/>
    <cellStyle name="Normal 3 4 2 29 5" xfId="10503"/>
    <cellStyle name="Normal 3 4 2 29 6" xfId="13591"/>
    <cellStyle name="Normal 3 4 2 29 7" xfId="15978"/>
    <cellStyle name="Normal 3 4 2 3" xfId="211"/>
    <cellStyle name="Normal 3 4 2 3 2" xfId="2592"/>
    <cellStyle name="Normal 3 4 2 3 3" xfId="4978"/>
    <cellStyle name="Normal 3 4 2 3 4" xfId="8152"/>
    <cellStyle name="Normal 3 4 2 3 5" xfId="10417"/>
    <cellStyle name="Normal 3 4 2 3 6" xfId="12926"/>
    <cellStyle name="Normal 3 4 2 3 7" xfId="15313"/>
    <cellStyle name="Normal 3 4 2 30" xfId="2283"/>
    <cellStyle name="Normal 3 4 2 30 2" xfId="4664"/>
    <cellStyle name="Normal 3 4 2 30 3" xfId="7050"/>
    <cellStyle name="Normal 3 4 2 30 4" xfId="8431"/>
    <cellStyle name="Normal 3 4 2 30 5" xfId="10693"/>
    <cellStyle name="Normal 3 4 2 30 6" xfId="13205"/>
    <cellStyle name="Normal 3 4 2 30 7" xfId="15592"/>
    <cellStyle name="Normal 3 4 2 31" xfId="2355"/>
    <cellStyle name="Normal 3 4 2 31 2" xfId="4736"/>
    <cellStyle name="Normal 3 4 2 31 3" xfId="7122"/>
    <cellStyle name="Normal 3 4 2 31 4" xfId="8430"/>
    <cellStyle name="Normal 3 4 2 31 5" xfId="10624"/>
    <cellStyle name="Normal 3 4 2 31 6" xfId="13204"/>
    <cellStyle name="Normal 3 4 2 31 7" xfId="15591"/>
    <cellStyle name="Normal 3 4 2 32" xfId="2433"/>
    <cellStyle name="Normal 3 4 2 33" xfId="4819"/>
    <cellStyle name="Normal 3 4 2 34" xfId="7846"/>
    <cellStyle name="Normal 3 4 2 35" xfId="11759"/>
    <cellStyle name="Normal 3 4 2 36" xfId="12620"/>
    <cellStyle name="Normal 3 4 2 37" xfId="15007"/>
    <cellStyle name="Normal 3 4 2 4" xfId="288"/>
    <cellStyle name="Normal 3 4 2 4 2" xfId="2669"/>
    <cellStyle name="Normal 3 4 2 4 3" xfId="5055"/>
    <cellStyle name="Normal 3 4 2 4 4" xfId="8422"/>
    <cellStyle name="Normal 3 4 2 4 5" xfId="10492"/>
    <cellStyle name="Normal 3 4 2 4 6" xfId="13196"/>
    <cellStyle name="Normal 3 4 2 4 7" xfId="15583"/>
    <cellStyle name="Normal 3 4 2 5" xfId="365"/>
    <cellStyle name="Normal 3 4 2 5 2" xfId="2746"/>
    <cellStyle name="Normal 3 4 2 5 3" xfId="5132"/>
    <cellStyle name="Normal 3 4 2 5 4" xfId="7611"/>
    <cellStyle name="Normal 3 4 2 5 5" xfId="11526"/>
    <cellStyle name="Normal 3 4 2 5 6" xfId="12384"/>
    <cellStyle name="Normal 3 4 2 5 7" xfId="14771"/>
    <cellStyle name="Normal 3 4 2 6" xfId="442"/>
    <cellStyle name="Normal 3 4 2 6 2" xfId="2823"/>
    <cellStyle name="Normal 3 4 2 6 3" xfId="5209"/>
    <cellStyle name="Normal 3 4 2 6 4" xfId="8764"/>
    <cellStyle name="Normal 3 4 2 6 5" xfId="10450"/>
    <cellStyle name="Normal 3 4 2 6 6" xfId="13538"/>
    <cellStyle name="Normal 3 4 2 6 7" xfId="15925"/>
    <cellStyle name="Normal 3 4 2 7" xfId="519"/>
    <cellStyle name="Normal 3 4 2 7 2" xfId="2900"/>
    <cellStyle name="Normal 3 4 2 7 3" xfId="5286"/>
    <cellStyle name="Normal 3 4 2 7 4" xfId="8301"/>
    <cellStyle name="Normal 3 4 2 7 5" xfId="10566"/>
    <cellStyle name="Normal 3 4 2 7 6" xfId="13075"/>
    <cellStyle name="Normal 3 4 2 7 7" xfId="15462"/>
    <cellStyle name="Normal 3 4 2 8" xfId="596"/>
    <cellStyle name="Normal 3 4 2 8 2" xfId="2977"/>
    <cellStyle name="Normal 3 4 2 8 3" xfId="5363"/>
    <cellStyle name="Normal 3 4 2 8 4" xfId="7915"/>
    <cellStyle name="Normal 3 4 2 8 5" xfId="10181"/>
    <cellStyle name="Normal 3 4 2 8 6" xfId="12689"/>
    <cellStyle name="Normal 3 4 2 8 7" xfId="15076"/>
    <cellStyle name="Normal 3 4 2 9" xfId="673"/>
    <cellStyle name="Normal 3 4 2 9 2" xfId="3054"/>
    <cellStyle name="Normal 3 4 2 9 3" xfId="5440"/>
    <cellStyle name="Normal 3 4 2 9 4" xfId="7761"/>
    <cellStyle name="Normal 3 4 2 9 5" xfId="11670"/>
    <cellStyle name="Normal 3 4 2 9 6" xfId="12534"/>
    <cellStyle name="Normal 3 4 2 9 7" xfId="14921"/>
    <cellStyle name="Normal 3 4 20" xfId="1403"/>
    <cellStyle name="Normal 3 4 20 2" xfId="3784"/>
    <cellStyle name="Normal 3 4 20 3" xfId="6170"/>
    <cellStyle name="Normal 3 4 20 4" xfId="7712"/>
    <cellStyle name="Normal 3 4 20 5" xfId="9637"/>
    <cellStyle name="Normal 3 4 20 6" xfId="12485"/>
    <cellStyle name="Normal 3 4 20 7" xfId="14872"/>
    <cellStyle name="Normal 3 4 21" xfId="1480"/>
    <cellStyle name="Normal 3 4 21 2" xfId="3861"/>
    <cellStyle name="Normal 3 4 21 3" xfId="6247"/>
    <cellStyle name="Normal 3 4 21 4" xfId="7328"/>
    <cellStyle name="Normal 3 4 21 5" xfId="11316"/>
    <cellStyle name="Normal 3 4 21 6" xfId="12101"/>
    <cellStyle name="Normal 3 4 21 7" xfId="14488"/>
    <cellStyle name="Normal 3 4 22" xfId="1557"/>
    <cellStyle name="Normal 3 4 22 2" xfId="3938"/>
    <cellStyle name="Normal 3 4 22 3" xfId="6324"/>
    <cellStyle name="Normal 3 4 22 4" xfId="7230"/>
    <cellStyle name="Normal 3 4 22 5" xfId="11305"/>
    <cellStyle name="Normal 3 4 22 6" xfId="12003"/>
    <cellStyle name="Normal 3 4 22 7" xfId="14390"/>
    <cellStyle name="Normal 3 4 23" xfId="1634"/>
    <cellStyle name="Normal 3 4 23 2" xfId="4015"/>
    <cellStyle name="Normal 3 4 23 3" xfId="6401"/>
    <cellStyle name="Normal 3 4 23 4" xfId="9124"/>
    <cellStyle name="Normal 3 4 23 5" xfId="10813"/>
    <cellStyle name="Normal 3 4 23 6" xfId="13898"/>
    <cellStyle name="Normal 3 4 23 7" xfId="16282"/>
    <cellStyle name="Normal 3 4 24" xfId="1711"/>
    <cellStyle name="Normal 3 4 24 2" xfId="4092"/>
    <cellStyle name="Normal 3 4 24 3" xfId="6478"/>
    <cellStyle name="Normal 3 4 24 4" xfId="7936"/>
    <cellStyle name="Normal 3 4 24 5" xfId="11844"/>
    <cellStyle name="Normal 3 4 24 6" xfId="12710"/>
    <cellStyle name="Normal 3 4 24 7" xfId="15097"/>
    <cellStyle name="Normal 3 4 25" xfId="1786"/>
    <cellStyle name="Normal 3 4 25 2" xfId="4167"/>
    <cellStyle name="Normal 3 4 25 3" xfId="6553"/>
    <cellStyle name="Normal 3 4 25 4" xfId="7550"/>
    <cellStyle name="Normal 3 4 25 5" xfId="11542"/>
    <cellStyle name="Normal 3 4 25 6" xfId="12323"/>
    <cellStyle name="Normal 3 4 25 7" xfId="14710"/>
    <cellStyle name="Normal 3 4 26" xfId="1864"/>
    <cellStyle name="Normal 3 4 26 2" xfId="4245"/>
    <cellStyle name="Normal 3 4 26 3" xfId="6631"/>
    <cellStyle name="Normal 3 4 26 4" xfId="9390"/>
    <cellStyle name="Normal 3 4 26 5" xfId="11082"/>
    <cellStyle name="Normal 3 4 26 6" xfId="14164"/>
    <cellStyle name="Normal 3 4 26 7" xfId="16548"/>
    <cellStyle name="Normal 3 4 27" xfId="1940"/>
    <cellStyle name="Normal 3 4 27 2" xfId="4321"/>
    <cellStyle name="Normal 3 4 27 3" xfId="6707"/>
    <cellStyle name="Normal 3 4 27 4" xfId="7774"/>
    <cellStyle name="Normal 3 4 27 5" xfId="11683"/>
    <cellStyle name="Normal 3 4 27 6" xfId="12547"/>
    <cellStyle name="Normal 3 4 27 7" xfId="14934"/>
    <cellStyle name="Normal 3 4 28" xfId="2016"/>
    <cellStyle name="Normal 3 4 28 2" xfId="4397"/>
    <cellStyle name="Normal 3 4 28 3" xfId="6783"/>
    <cellStyle name="Normal 3 4 28 4" xfId="8960"/>
    <cellStyle name="Normal 3 4 28 5" xfId="10651"/>
    <cellStyle name="Normal 3 4 28 6" xfId="13734"/>
    <cellStyle name="Normal 3 4 28 7" xfId="16120"/>
    <cellStyle name="Normal 3 4 29" xfId="2090"/>
    <cellStyle name="Normal 3 4 29 2" xfId="4471"/>
    <cellStyle name="Normal 3 4 29 3" xfId="6857"/>
    <cellStyle name="Normal 3 4 29 4" xfId="9041"/>
    <cellStyle name="Normal 3 4 29 5" xfId="10731"/>
    <cellStyle name="Normal 3 4 29 6" xfId="13815"/>
    <cellStyle name="Normal 3 4 29 7" xfId="16200"/>
    <cellStyle name="Normal 3 4 3" xfId="93"/>
    <cellStyle name="Normal 3 4 3 2" xfId="2474"/>
    <cellStyle name="Normal 3 4 3 3" xfId="4860"/>
    <cellStyle name="Normal 3 4 3 4" xfId="7732"/>
    <cellStyle name="Normal 3 4 3 5" xfId="9656"/>
    <cellStyle name="Normal 3 4 3 6" xfId="12505"/>
    <cellStyle name="Normal 3 4 3 7" xfId="14892"/>
    <cellStyle name="Normal 3 4 30" xfId="2168"/>
    <cellStyle name="Normal 3 4 30 2" xfId="4549"/>
    <cellStyle name="Normal 3 4 30 3" xfId="6935"/>
    <cellStyle name="Normal 3 4 30 4" xfId="7700"/>
    <cellStyle name="Normal 3 4 30 5" xfId="11688"/>
    <cellStyle name="Normal 3 4 30 6" xfId="12473"/>
    <cellStyle name="Normal 3 4 30 7" xfId="14860"/>
    <cellStyle name="Normal 3 4 31" xfId="2244"/>
    <cellStyle name="Normal 3 4 31 2" xfId="4625"/>
    <cellStyle name="Normal 3 4 31 3" xfId="7011"/>
    <cellStyle name="Normal 3 4 31 4" xfId="7241"/>
    <cellStyle name="Normal 3 4 31 5" xfId="11309"/>
    <cellStyle name="Normal 3 4 31 6" xfId="12014"/>
    <cellStyle name="Normal 3 4 31 7" xfId="14401"/>
    <cellStyle name="Normal 3 4 32" xfId="2318"/>
    <cellStyle name="Normal 3 4 32 2" xfId="4699"/>
    <cellStyle name="Normal 3 4 32 3" xfId="7085"/>
    <cellStyle name="Normal 3 4 32 4" xfId="9394"/>
    <cellStyle name="Normal 3 4 32 5" xfId="11086"/>
    <cellStyle name="Normal 3 4 32 6" xfId="14168"/>
    <cellStyle name="Normal 3 4 32 7" xfId="16552"/>
    <cellStyle name="Normal 3 4 33" xfId="2396"/>
    <cellStyle name="Normal 3 4 34" xfId="4779"/>
    <cellStyle name="Normal 3 4 35" xfId="9224"/>
    <cellStyle name="Normal 3 4 36" xfId="10914"/>
    <cellStyle name="Normal 3 4 37" xfId="13998"/>
    <cellStyle name="Normal 3 4 38" xfId="16382"/>
    <cellStyle name="Normal 3 4 4" xfId="171"/>
    <cellStyle name="Normal 3 4 4 2" xfId="2552"/>
    <cellStyle name="Normal 3 4 4 3" xfId="4938"/>
    <cellStyle name="Normal 3 4 4 4" xfId="9417"/>
    <cellStyle name="Normal 3 4 4 5" xfId="11110"/>
    <cellStyle name="Normal 3 4 4 6" xfId="14191"/>
    <cellStyle name="Normal 3 4 4 7" xfId="16575"/>
    <cellStyle name="Normal 3 4 5" xfId="248"/>
    <cellStyle name="Normal 3 4 5 2" xfId="2629"/>
    <cellStyle name="Normal 3 4 5 3" xfId="5015"/>
    <cellStyle name="Normal 3 4 5 4" xfId="9112"/>
    <cellStyle name="Normal 3 4 5 5" xfId="10070"/>
    <cellStyle name="Normal 3 4 5 6" xfId="13886"/>
    <cellStyle name="Normal 3 4 5 7" xfId="16270"/>
    <cellStyle name="Normal 3 4 6" xfId="325"/>
    <cellStyle name="Normal 3 4 6 2" xfId="2706"/>
    <cellStyle name="Normal 3 4 6 3" xfId="5092"/>
    <cellStyle name="Normal 3 4 6 4" xfId="8999"/>
    <cellStyle name="Normal 3 4 6 5" xfId="10690"/>
    <cellStyle name="Normal 3 4 6 6" xfId="13773"/>
    <cellStyle name="Normal 3 4 6 7" xfId="16158"/>
    <cellStyle name="Normal 3 4 7" xfId="402"/>
    <cellStyle name="Normal 3 4 7 2" xfId="2783"/>
    <cellStyle name="Normal 3 4 7 3" xfId="5169"/>
    <cellStyle name="Normal 3 4 7 4" xfId="7805"/>
    <cellStyle name="Normal 3 4 7 5" xfId="11716"/>
    <cellStyle name="Normal 3 4 7 6" xfId="12578"/>
    <cellStyle name="Normal 3 4 7 7" xfId="14965"/>
    <cellStyle name="Normal 3 4 8" xfId="479"/>
    <cellStyle name="Normal 3 4 8 2" xfId="2860"/>
    <cellStyle name="Normal 3 4 8 3" xfId="5246"/>
    <cellStyle name="Normal 3 4 8 4" xfId="7185"/>
    <cellStyle name="Normal 3 4 8 5" xfId="11259"/>
    <cellStyle name="Normal 3 4 8 6" xfId="11958"/>
    <cellStyle name="Normal 3 4 8 7" xfId="14345"/>
    <cellStyle name="Normal 3 4 9" xfId="556"/>
    <cellStyle name="Normal 3 4 9 2" xfId="2937"/>
    <cellStyle name="Normal 3 4 9 3" xfId="5323"/>
    <cellStyle name="Normal 3 4 9 4" xfId="9255"/>
    <cellStyle name="Normal 3 4 9 5" xfId="10218"/>
    <cellStyle name="Normal 3 4 9 6" xfId="14029"/>
    <cellStyle name="Normal 3 4 9 7" xfId="16413"/>
    <cellStyle name="Normal 3 40" xfId="11068"/>
    <cellStyle name="Normal 3 41" xfId="12155"/>
    <cellStyle name="Normal 3 42" xfId="14542"/>
    <cellStyle name="Normal 3 5" xfId="12"/>
    <cellStyle name="Normal 3 5 10" xfId="634"/>
    <cellStyle name="Normal 3 5 10 2" xfId="3015"/>
    <cellStyle name="Normal 3 5 10 3" xfId="5401"/>
    <cellStyle name="Normal 3 5 10 4" xfId="9061"/>
    <cellStyle name="Normal 3 5 10 5" xfId="10751"/>
    <cellStyle name="Normal 3 5 10 6" xfId="13835"/>
    <cellStyle name="Normal 3 5 10 7" xfId="16220"/>
    <cellStyle name="Normal 3 5 11" xfId="711"/>
    <cellStyle name="Normal 3 5 11 2" xfId="3092"/>
    <cellStyle name="Normal 3 5 11 3" xfId="5478"/>
    <cellStyle name="Normal 3 5 11 4" xfId="7877"/>
    <cellStyle name="Normal 3 5 11 5" xfId="11788"/>
    <cellStyle name="Normal 3 5 11 6" xfId="12651"/>
    <cellStyle name="Normal 3 5 11 7" xfId="15038"/>
    <cellStyle name="Normal 3 5 12" xfId="788"/>
    <cellStyle name="Normal 3 5 12 2" xfId="3169"/>
    <cellStyle name="Normal 3 5 12 3" xfId="5555"/>
    <cellStyle name="Normal 3 5 12 4" xfId="7339"/>
    <cellStyle name="Normal 3 5 12 5" xfId="11327"/>
    <cellStyle name="Normal 3 5 12 6" xfId="12112"/>
    <cellStyle name="Normal 3 5 12 7" xfId="14499"/>
    <cellStyle name="Normal 3 5 13" xfId="865"/>
    <cellStyle name="Normal 3 5 13 2" xfId="3246"/>
    <cellStyle name="Normal 3 5 13 3" xfId="5632"/>
    <cellStyle name="Normal 3 5 13 4" xfId="7261"/>
    <cellStyle name="Normal 3 5 13 5" xfId="10946"/>
    <cellStyle name="Normal 3 5 13 6" xfId="12034"/>
    <cellStyle name="Normal 3 5 13 7" xfId="14421"/>
    <cellStyle name="Normal 3 5 14" xfId="942"/>
    <cellStyle name="Normal 3 5 14 2" xfId="3323"/>
    <cellStyle name="Normal 3 5 14 3" xfId="5709"/>
    <cellStyle name="Normal 3 5 14 4" xfId="9210"/>
    <cellStyle name="Normal 3 5 14 5" xfId="10900"/>
    <cellStyle name="Normal 3 5 14 6" xfId="13984"/>
    <cellStyle name="Normal 3 5 14 7" xfId="16368"/>
    <cellStyle name="Normal 3 5 15" xfId="1019"/>
    <cellStyle name="Normal 3 5 15 2" xfId="3400"/>
    <cellStyle name="Normal 3 5 15 3" xfId="5786"/>
    <cellStyle name="Normal 3 5 15 4" xfId="8026"/>
    <cellStyle name="Normal 3 5 15 5" xfId="9563"/>
    <cellStyle name="Normal 3 5 15 6" xfId="12800"/>
    <cellStyle name="Normal 3 5 15 7" xfId="15187"/>
    <cellStyle name="Normal 3 5 16" xfId="1096"/>
    <cellStyle name="Normal 3 5 16 2" xfId="3477"/>
    <cellStyle name="Normal 3 5 16 3" xfId="5863"/>
    <cellStyle name="Normal 3 5 16 4" xfId="7486"/>
    <cellStyle name="Normal 3 5 16 5" xfId="11478"/>
    <cellStyle name="Normal 3 5 16 6" xfId="12259"/>
    <cellStyle name="Normal 3 5 16 7" xfId="14646"/>
    <cellStyle name="Normal 3 5 17" xfId="1173"/>
    <cellStyle name="Normal 3 5 17 2" xfId="3554"/>
    <cellStyle name="Normal 3 5 17 3" xfId="5940"/>
    <cellStyle name="Normal 3 5 17 4" xfId="9402"/>
    <cellStyle name="Normal 3 5 17 5" xfId="11095"/>
    <cellStyle name="Normal 3 5 17 6" xfId="14176"/>
    <cellStyle name="Normal 3 5 17 7" xfId="16560"/>
    <cellStyle name="Normal 3 5 18" xfId="1250"/>
    <cellStyle name="Normal 3 5 18 2" xfId="3631"/>
    <cellStyle name="Normal 3 5 18 3" xfId="6017"/>
    <cellStyle name="Normal 3 5 18 4" xfId="9357"/>
    <cellStyle name="Normal 3 5 18 5" xfId="9671"/>
    <cellStyle name="Normal 3 5 18 6" xfId="14131"/>
    <cellStyle name="Normal 3 5 18 7" xfId="16515"/>
    <cellStyle name="Normal 3 5 19" xfId="1327"/>
    <cellStyle name="Normal 3 5 19 2" xfId="3708"/>
    <cellStyle name="Normal 3 5 19 3" xfId="6094"/>
    <cellStyle name="Normal 3 5 19 4" xfId="8175"/>
    <cellStyle name="Normal 3 5 19 5" xfId="9790"/>
    <cellStyle name="Normal 3 5 19 6" xfId="12949"/>
    <cellStyle name="Normal 3 5 19 7" xfId="15336"/>
    <cellStyle name="Normal 3 5 2" xfId="52"/>
    <cellStyle name="Normal 3 5 2 10" xfId="751"/>
    <cellStyle name="Normal 3 5 2 10 2" xfId="3132"/>
    <cellStyle name="Normal 3 5 2 10 3" xfId="5518"/>
    <cellStyle name="Normal 3 5 2 10 4" xfId="8837"/>
    <cellStyle name="Normal 3 5 2 10 5" xfId="10523"/>
    <cellStyle name="Normal 3 5 2 10 6" xfId="13611"/>
    <cellStyle name="Normal 3 5 2 10 7" xfId="15998"/>
    <cellStyle name="Normal 3 5 2 11" xfId="828"/>
    <cellStyle name="Normal 3 5 2 11 2" xfId="3209"/>
    <cellStyle name="Normal 3 5 2 11 3" xfId="5595"/>
    <cellStyle name="Normal 3 5 2 11 4" xfId="8374"/>
    <cellStyle name="Normal 3 5 2 11 5" xfId="10639"/>
    <cellStyle name="Normal 3 5 2 11 6" xfId="13148"/>
    <cellStyle name="Normal 3 5 2 11 7" xfId="15535"/>
    <cellStyle name="Normal 3 5 2 12" xfId="905"/>
    <cellStyle name="Normal 3 5 2 12 2" xfId="3286"/>
    <cellStyle name="Normal 3 5 2 12 3" xfId="5672"/>
    <cellStyle name="Normal 3 5 2 12 4" xfId="7988"/>
    <cellStyle name="Normal 3 5 2 12 5" xfId="10253"/>
    <cellStyle name="Normal 3 5 2 12 6" xfId="12762"/>
    <cellStyle name="Normal 3 5 2 12 7" xfId="15149"/>
    <cellStyle name="Normal 3 5 2 13" xfId="982"/>
    <cellStyle name="Normal 3 5 2 13 2" xfId="3363"/>
    <cellStyle name="Normal 3 5 2 13 3" xfId="5749"/>
    <cellStyle name="Normal 3 5 2 13 4" xfId="7833"/>
    <cellStyle name="Normal 3 5 2 13 5" xfId="11745"/>
    <cellStyle name="Normal 3 5 2 13 6" xfId="12606"/>
    <cellStyle name="Normal 3 5 2 13 7" xfId="14993"/>
    <cellStyle name="Normal 3 5 2 14" xfId="1059"/>
    <cellStyle name="Normal 3 5 2 14 2" xfId="3440"/>
    <cellStyle name="Normal 3 5 2 14 3" xfId="5826"/>
    <cellStyle name="Normal 3 5 2 14 4" xfId="8981"/>
    <cellStyle name="Normal 3 5 2 14 5" xfId="10672"/>
    <cellStyle name="Normal 3 5 2 14 6" xfId="13755"/>
    <cellStyle name="Normal 3 5 2 14 7" xfId="16141"/>
    <cellStyle name="Normal 3 5 2 15" xfId="1136"/>
    <cellStyle name="Normal 3 5 2 15 2" xfId="3517"/>
    <cellStyle name="Normal 3 5 2 15 3" xfId="5903"/>
    <cellStyle name="Normal 3 5 2 15 4" xfId="8523"/>
    <cellStyle name="Normal 3 5 2 15 5" xfId="10788"/>
    <cellStyle name="Normal 3 5 2 15 6" xfId="13297"/>
    <cellStyle name="Normal 3 5 2 15 7" xfId="15684"/>
    <cellStyle name="Normal 3 5 2 16" xfId="1213"/>
    <cellStyle name="Normal 3 5 2 16 2" xfId="3594"/>
    <cellStyle name="Normal 3 5 2 16 3" xfId="5980"/>
    <cellStyle name="Normal 3 5 2 16 4" xfId="8137"/>
    <cellStyle name="Normal 3 5 2 16 5" xfId="10402"/>
    <cellStyle name="Normal 3 5 2 16 6" xfId="12911"/>
    <cellStyle name="Normal 3 5 2 16 7" xfId="15298"/>
    <cellStyle name="Normal 3 5 2 17" xfId="1290"/>
    <cellStyle name="Normal 3 5 2 17 2" xfId="3671"/>
    <cellStyle name="Normal 3 5 2 17 3" xfId="6057"/>
    <cellStyle name="Normal 3 5 2 17 4" xfId="8637"/>
    <cellStyle name="Normal 3 5 2 17 5" xfId="11816"/>
    <cellStyle name="Normal 3 5 2 17 6" xfId="13411"/>
    <cellStyle name="Normal 3 5 2 17 7" xfId="15798"/>
    <cellStyle name="Normal 3 5 2 18" xfId="1367"/>
    <cellStyle name="Normal 3 5 2 18 2" xfId="3748"/>
    <cellStyle name="Normal 3 5 2 18 3" xfId="6134"/>
    <cellStyle name="Normal 3 5 2 18 4" xfId="9132"/>
    <cellStyle name="Normal 3 5 2 18 5" xfId="10821"/>
    <cellStyle name="Normal 3 5 2 18 6" xfId="13906"/>
    <cellStyle name="Normal 3 5 2 18 7" xfId="16290"/>
    <cellStyle name="Normal 3 5 2 19" xfId="1444"/>
    <cellStyle name="Normal 3 5 2 19 2" xfId="3825"/>
    <cellStyle name="Normal 3 5 2 19 3" xfId="6211"/>
    <cellStyle name="Normal 3 5 2 19 4" xfId="7288"/>
    <cellStyle name="Normal 3 5 2 19 5" xfId="10281"/>
    <cellStyle name="Normal 3 5 2 19 6" xfId="12061"/>
    <cellStyle name="Normal 3 5 2 19 7" xfId="14448"/>
    <cellStyle name="Normal 3 5 2 2" xfId="134"/>
    <cellStyle name="Normal 3 5 2 2 2" xfId="2515"/>
    <cellStyle name="Normal 3 5 2 2 3" xfId="4901"/>
    <cellStyle name="Normal 3 5 2 2 4" xfId="7308"/>
    <cellStyle name="Normal 3 5 2 2 5" xfId="10301"/>
    <cellStyle name="Normal 3 5 2 2 6" xfId="12081"/>
    <cellStyle name="Normal 3 5 2 2 7" xfId="14468"/>
    <cellStyle name="Normal 3 5 2 20" xfId="1521"/>
    <cellStyle name="Normal 3 5 2 20 2" xfId="3902"/>
    <cellStyle name="Normal 3 5 2 20 3" xfId="6288"/>
    <cellStyle name="Normal 3 5 2 20 4" xfId="8286"/>
    <cellStyle name="Normal 3 5 2 20 5" xfId="10551"/>
    <cellStyle name="Normal 3 5 2 20 6" xfId="13060"/>
    <cellStyle name="Normal 3 5 2 20 7" xfId="15447"/>
    <cellStyle name="Normal 3 5 2 21" xfId="1598"/>
    <cellStyle name="Normal 3 5 2 21 2" xfId="3979"/>
    <cellStyle name="Normal 3 5 2 21 3" xfId="6365"/>
    <cellStyle name="Normal 3 5 2 21 4" xfId="8504"/>
    <cellStyle name="Normal 3 5 2 21 5" xfId="10191"/>
    <cellStyle name="Normal 3 5 2 21 6" xfId="13278"/>
    <cellStyle name="Normal 3 5 2 21 7" xfId="15665"/>
    <cellStyle name="Normal 3 5 2 22" xfId="1675"/>
    <cellStyle name="Normal 3 5 2 22 2" xfId="4056"/>
    <cellStyle name="Normal 3 5 2 22 3" xfId="6442"/>
    <cellStyle name="Normal 3 5 2 22 4" xfId="7669"/>
    <cellStyle name="Normal 3 5 2 22 5" xfId="11583"/>
    <cellStyle name="Normal 3 5 2 22 6" xfId="12442"/>
    <cellStyle name="Normal 3 5 2 22 7" xfId="14829"/>
    <cellStyle name="Normal 3 5 2 23" xfId="1752"/>
    <cellStyle name="Normal 3 5 2 23 2" xfId="4133"/>
    <cellStyle name="Normal 3 5 2 23 3" xfId="6519"/>
    <cellStyle name="Normal 3 5 2 23 4" xfId="8822"/>
    <cellStyle name="Normal 3 5 2 23 5" xfId="10508"/>
    <cellStyle name="Normal 3 5 2 23 6" xfId="13596"/>
    <cellStyle name="Normal 3 5 2 23 7" xfId="15983"/>
    <cellStyle name="Normal 3 5 2 24" xfId="1824"/>
    <cellStyle name="Normal 3 5 2 24 2" xfId="4205"/>
    <cellStyle name="Normal 3 5 2 24 3" xfId="6591"/>
    <cellStyle name="Normal 3 5 2 24 4" xfId="8667"/>
    <cellStyle name="Normal 3 5 2 24 5" xfId="10353"/>
    <cellStyle name="Normal 3 5 2 24 6" xfId="13441"/>
    <cellStyle name="Normal 3 5 2 24 7" xfId="15828"/>
    <cellStyle name="Normal 3 5 2 25" xfId="1902"/>
    <cellStyle name="Normal 3 5 2 25 2" xfId="4283"/>
    <cellStyle name="Normal 3 5 2 25 3" xfId="6669"/>
    <cellStyle name="Normal 3 5 2 25 4" xfId="8281"/>
    <cellStyle name="Normal 3 5 2 25 5" xfId="10543"/>
    <cellStyle name="Normal 3 5 2 25 6" xfId="13055"/>
    <cellStyle name="Normal 3 5 2 25 7" xfId="15442"/>
    <cellStyle name="Normal 3 5 2 26" xfId="1980"/>
    <cellStyle name="Normal 3 5 2 26 2" xfId="4361"/>
    <cellStyle name="Normal 3 5 2 26 3" xfId="6747"/>
    <cellStyle name="Normal 3 5 2 26 4" xfId="9385"/>
    <cellStyle name="Normal 3 5 2 26 5" xfId="9699"/>
    <cellStyle name="Normal 3 5 2 26 6" xfId="14159"/>
    <cellStyle name="Normal 3 5 2 26 7" xfId="16543"/>
    <cellStyle name="Normal 3 5 2 27" xfId="2056"/>
    <cellStyle name="Normal 3 5 2 27 2" xfId="4437"/>
    <cellStyle name="Normal 3 5 2 27 3" xfId="6823"/>
    <cellStyle name="Normal 3 5 2 27 4" xfId="8997"/>
    <cellStyle name="Normal 3 5 2 27 5" xfId="10688"/>
    <cellStyle name="Normal 3 5 2 27 6" xfId="13771"/>
    <cellStyle name="Normal 3 5 2 27 7" xfId="16156"/>
    <cellStyle name="Normal 3 5 2 28" xfId="2128"/>
    <cellStyle name="Normal 3 5 2 28 2" xfId="4509"/>
    <cellStyle name="Normal 3 5 2 28 3" xfId="6895"/>
    <cellStyle name="Normal 3 5 2 28 4" xfId="7818"/>
    <cellStyle name="Normal 3 5 2 28 5" xfId="11730"/>
    <cellStyle name="Normal 3 5 2 28 6" xfId="12591"/>
    <cellStyle name="Normal 3 5 2 28 7" xfId="14978"/>
    <cellStyle name="Normal 3 5 2 29" xfId="2208"/>
    <cellStyle name="Normal 3 5 2 29 2" xfId="4589"/>
    <cellStyle name="Normal 3 5 2 29 3" xfId="6975"/>
    <cellStyle name="Normal 3 5 2 29 4" xfId="8740"/>
    <cellStyle name="Normal 3 5 2 29 5" xfId="10426"/>
    <cellStyle name="Normal 3 5 2 29 6" xfId="13514"/>
    <cellStyle name="Normal 3 5 2 29 7" xfId="15901"/>
    <cellStyle name="Normal 3 5 2 3" xfId="212"/>
    <cellStyle name="Normal 3 5 2 3 2" xfId="2593"/>
    <cellStyle name="Normal 3 5 2 3 3" xfId="4979"/>
    <cellStyle name="Normal 3 5 2 3 4" xfId="8075"/>
    <cellStyle name="Normal 3 5 2 3 5" xfId="10340"/>
    <cellStyle name="Normal 3 5 2 3 6" xfId="12849"/>
    <cellStyle name="Normal 3 5 2 3 7" xfId="15236"/>
    <cellStyle name="Normal 3 5 2 30" xfId="2284"/>
    <cellStyle name="Normal 3 5 2 30 2" xfId="4665"/>
    <cellStyle name="Normal 3 5 2 30 3" xfId="7051"/>
    <cellStyle name="Normal 3 5 2 30 4" xfId="8354"/>
    <cellStyle name="Normal 3 5 2 30 5" xfId="10616"/>
    <cellStyle name="Normal 3 5 2 30 6" xfId="13128"/>
    <cellStyle name="Normal 3 5 2 30 7" xfId="15515"/>
    <cellStyle name="Normal 3 5 2 31" xfId="2356"/>
    <cellStyle name="Normal 3 5 2 31 2" xfId="4737"/>
    <cellStyle name="Normal 3 5 2 31 3" xfId="7123"/>
    <cellStyle name="Normal 3 5 2 31 4" xfId="8353"/>
    <cellStyle name="Normal 3 5 2 31 5" xfId="10547"/>
    <cellStyle name="Normal 3 5 2 31 6" xfId="13127"/>
    <cellStyle name="Normal 3 5 2 31 7" xfId="15514"/>
    <cellStyle name="Normal 3 5 2 32" xfId="2434"/>
    <cellStyle name="Normal 3 5 2 33" xfId="4820"/>
    <cellStyle name="Normal 3 5 2 34" xfId="7770"/>
    <cellStyle name="Normal 3 5 2 35" xfId="11679"/>
    <cellStyle name="Normal 3 5 2 36" xfId="12543"/>
    <cellStyle name="Normal 3 5 2 37" xfId="14930"/>
    <cellStyle name="Normal 3 5 2 4" xfId="289"/>
    <cellStyle name="Normal 3 5 2 4 2" xfId="2670"/>
    <cellStyle name="Normal 3 5 2 4 3" xfId="5056"/>
    <cellStyle name="Normal 3 5 2 4 4" xfId="8345"/>
    <cellStyle name="Normal 3 5 2 4 5" xfId="10415"/>
    <cellStyle name="Normal 3 5 2 4 6" xfId="13119"/>
    <cellStyle name="Normal 3 5 2 4 7" xfId="15506"/>
    <cellStyle name="Normal 3 5 2 5" xfId="366"/>
    <cellStyle name="Normal 3 5 2 5 2" xfId="2747"/>
    <cellStyle name="Normal 3 5 2 5 3" xfId="5133"/>
    <cellStyle name="Normal 3 5 2 5 4" xfId="7534"/>
    <cellStyle name="Normal 3 5 2 5 5" xfId="11448"/>
    <cellStyle name="Normal 3 5 2 5 6" xfId="12307"/>
    <cellStyle name="Normal 3 5 2 5 7" xfId="14694"/>
    <cellStyle name="Normal 3 5 2 6" xfId="443"/>
    <cellStyle name="Normal 3 5 2 6 2" xfId="2824"/>
    <cellStyle name="Normal 3 5 2 6 3" xfId="5210"/>
    <cellStyle name="Normal 3 5 2 6 4" xfId="8687"/>
    <cellStyle name="Normal 3 5 2 6 5" xfId="10373"/>
    <cellStyle name="Normal 3 5 2 6 6" xfId="13461"/>
    <cellStyle name="Normal 3 5 2 6 7" xfId="15848"/>
    <cellStyle name="Normal 3 5 2 7" xfId="520"/>
    <cellStyle name="Normal 3 5 2 7 2" xfId="2901"/>
    <cellStyle name="Normal 3 5 2 7 3" xfId="5287"/>
    <cellStyle name="Normal 3 5 2 7 4" xfId="8224"/>
    <cellStyle name="Normal 3 5 2 7 5" xfId="10489"/>
    <cellStyle name="Normal 3 5 2 7 6" xfId="12998"/>
    <cellStyle name="Normal 3 5 2 7 7" xfId="15385"/>
    <cellStyle name="Normal 3 5 2 8" xfId="597"/>
    <cellStyle name="Normal 3 5 2 8 2" xfId="2978"/>
    <cellStyle name="Normal 3 5 2 8 3" xfId="5364"/>
    <cellStyle name="Normal 3 5 2 8 4" xfId="8494"/>
    <cellStyle name="Normal 3 5 2 8 5" xfId="10576"/>
    <cellStyle name="Normal 3 5 2 8 6" xfId="13268"/>
    <cellStyle name="Normal 3 5 2 8 7" xfId="15655"/>
    <cellStyle name="Normal 3 5 2 9" xfId="674"/>
    <cellStyle name="Normal 3 5 2 9 2" xfId="3055"/>
    <cellStyle name="Normal 3 5 2 9 3" xfId="5441"/>
    <cellStyle name="Normal 3 5 2 9 4" xfId="7684"/>
    <cellStyle name="Normal 3 5 2 9 5" xfId="11598"/>
    <cellStyle name="Normal 3 5 2 9 6" xfId="12457"/>
    <cellStyle name="Normal 3 5 2 9 7" xfId="14844"/>
    <cellStyle name="Normal 3 5 20" xfId="1404"/>
    <cellStyle name="Normal 3 5 20 2" xfId="3785"/>
    <cellStyle name="Normal 3 5 20 3" xfId="6171"/>
    <cellStyle name="Normal 3 5 20 4" xfId="7635"/>
    <cellStyle name="Normal 3 5 20 5" xfId="11621"/>
    <cellStyle name="Normal 3 5 20 6" xfId="12408"/>
    <cellStyle name="Normal 3 5 20 7" xfId="14795"/>
    <cellStyle name="Normal 3 5 21" xfId="1481"/>
    <cellStyle name="Normal 3 5 21 2" xfId="3862"/>
    <cellStyle name="Normal 3 5 21 3" xfId="6248"/>
    <cellStyle name="Normal 3 5 21 4" xfId="7170"/>
    <cellStyle name="Normal 3 5 21 5" xfId="11244"/>
    <cellStyle name="Normal 3 5 21 6" xfId="11943"/>
    <cellStyle name="Normal 3 5 21 7" xfId="14330"/>
    <cellStyle name="Normal 3 5 22" xfId="1558"/>
    <cellStyle name="Normal 3 5 22 2" xfId="3939"/>
    <cellStyle name="Normal 3 5 22 3" xfId="6325"/>
    <cellStyle name="Normal 3 5 22 4" xfId="9530"/>
    <cellStyle name="Normal 3 5 22 5" xfId="11228"/>
    <cellStyle name="Normal 3 5 22 6" xfId="14304"/>
    <cellStyle name="Normal 3 5 22 7" xfId="16686"/>
    <cellStyle name="Normal 3 5 23" xfId="1635"/>
    <cellStyle name="Normal 3 5 23 2" xfId="4016"/>
    <cellStyle name="Normal 3 5 23 3" xfId="6402"/>
    <cellStyle name="Normal 3 5 23 4" xfId="9046"/>
    <cellStyle name="Normal 3 5 23 5" xfId="10736"/>
    <cellStyle name="Normal 3 5 23 6" xfId="13820"/>
    <cellStyle name="Normal 3 5 23 7" xfId="16205"/>
    <cellStyle name="Normal 3 5 24" xfId="1712"/>
    <cellStyle name="Normal 3 5 24 2" xfId="4093"/>
    <cellStyle name="Normal 3 5 24 3" xfId="6479"/>
    <cellStyle name="Normal 3 5 24 4" xfId="7859"/>
    <cellStyle name="Normal 3 5 24 5" xfId="11771"/>
    <cellStyle name="Normal 3 5 24 6" xfId="12633"/>
    <cellStyle name="Normal 3 5 24 7" xfId="15020"/>
    <cellStyle name="Normal 3 5 25" xfId="1787"/>
    <cellStyle name="Normal 3 5 25 2" xfId="4168"/>
    <cellStyle name="Normal 3 5 25 3" xfId="6554"/>
    <cellStyle name="Normal 3 5 25 4" xfId="7473"/>
    <cellStyle name="Normal 3 5 25 5" xfId="11466"/>
    <cellStyle name="Normal 3 5 25 6" xfId="12246"/>
    <cellStyle name="Normal 3 5 25 7" xfId="14633"/>
    <cellStyle name="Normal 3 5 26" xfId="1865"/>
    <cellStyle name="Normal 3 5 26 2" xfId="4246"/>
    <cellStyle name="Normal 3 5 26 3" xfId="6632"/>
    <cellStyle name="Normal 3 5 26 4" xfId="9314"/>
    <cellStyle name="Normal 3 5 26 5" xfId="11005"/>
    <cellStyle name="Normal 3 5 26 6" xfId="14088"/>
    <cellStyle name="Normal 3 5 26 7" xfId="16472"/>
    <cellStyle name="Normal 3 5 27" xfId="1941"/>
    <cellStyle name="Normal 3 5 27 2" xfId="4322"/>
    <cellStyle name="Normal 3 5 27 3" xfId="6708"/>
    <cellStyle name="Normal 3 5 27 4" xfId="7697"/>
    <cellStyle name="Normal 3 5 27 5" xfId="11611"/>
    <cellStyle name="Normal 3 5 27 6" xfId="12470"/>
    <cellStyle name="Normal 3 5 27 7" xfId="14857"/>
    <cellStyle name="Normal 3 5 28" xfId="2017"/>
    <cellStyle name="Normal 3 5 28 2" xfId="4398"/>
    <cellStyle name="Normal 3 5 28 3" xfId="6784"/>
    <cellStyle name="Normal 3 5 28 4" xfId="8888"/>
    <cellStyle name="Normal 3 5 28 5" xfId="10574"/>
    <cellStyle name="Normal 3 5 28 6" xfId="13662"/>
    <cellStyle name="Normal 3 5 28 7" xfId="16049"/>
    <cellStyle name="Normal 3 5 29" xfId="2091"/>
    <cellStyle name="Normal 3 5 29 2" xfId="4472"/>
    <cellStyle name="Normal 3 5 29 3" xfId="6858"/>
    <cellStyle name="Normal 3 5 29 4" xfId="8963"/>
    <cellStyle name="Normal 3 5 29 5" xfId="10654"/>
    <cellStyle name="Normal 3 5 29 6" xfId="13737"/>
    <cellStyle name="Normal 3 5 29 7" xfId="16123"/>
    <cellStyle name="Normal 3 5 3" xfId="94"/>
    <cellStyle name="Normal 3 5 3 2" xfId="2475"/>
    <cellStyle name="Normal 3 5 3 3" xfId="4861"/>
    <cellStyle name="Normal 3 5 3 4" xfId="7655"/>
    <cellStyle name="Normal 3 5 3 5" xfId="11641"/>
    <cellStyle name="Normal 3 5 3 6" xfId="12428"/>
    <cellStyle name="Normal 3 5 3 7" xfId="14815"/>
    <cellStyle name="Normal 3 5 30" xfId="2169"/>
    <cellStyle name="Normal 3 5 30 2" xfId="4550"/>
    <cellStyle name="Normal 3 5 30 3" xfId="6936"/>
    <cellStyle name="Normal 3 5 30 4" xfId="7624"/>
    <cellStyle name="Normal 3 5 30 5" xfId="9623"/>
    <cellStyle name="Normal 3 5 30 6" xfId="12397"/>
    <cellStyle name="Normal 3 5 30 7" xfId="14784"/>
    <cellStyle name="Normal 3 5 31" xfId="2245"/>
    <cellStyle name="Normal 3 5 31 2" xfId="4626"/>
    <cellStyle name="Normal 3 5 31 3" xfId="7012"/>
    <cellStyle name="Normal 3 5 31 4" xfId="7161"/>
    <cellStyle name="Normal 3 5 31 5" xfId="11232"/>
    <cellStyle name="Normal 3 5 31 6" xfId="11934"/>
    <cellStyle name="Normal 3 5 31 7" xfId="14321"/>
    <cellStyle name="Normal 3 5 32" xfId="2319"/>
    <cellStyle name="Normal 3 5 32 2" xfId="4700"/>
    <cellStyle name="Normal 3 5 32 3" xfId="7086"/>
    <cellStyle name="Normal 3 5 32 4" xfId="9318"/>
    <cellStyle name="Normal 3 5 32 5" xfId="11009"/>
    <cellStyle name="Normal 3 5 32 6" xfId="14092"/>
    <cellStyle name="Normal 3 5 32 7" xfId="16476"/>
    <cellStyle name="Normal 3 5 33" xfId="2397"/>
    <cellStyle name="Normal 3 5 34" xfId="4780"/>
    <cellStyle name="Normal 3 5 35" xfId="9148"/>
    <cellStyle name="Normal 3 5 36" xfId="10837"/>
    <cellStyle name="Normal 3 5 37" xfId="13922"/>
    <cellStyle name="Normal 3 5 38" xfId="16306"/>
    <cellStyle name="Normal 3 5 4" xfId="172"/>
    <cellStyle name="Normal 3 5 4 2" xfId="2553"/>
    <cellStyle name="Normal 3 5 4 3" xfId="4939"/>
    <cellStyle name="Normal 3 5 4 4" xfId="9341"/>
    <cellStyle name="Normal 3 5 4 5" xfId="11033"/>
    <cellStyle name="Normal 3 5 4 6" xfId="14115"/>
    <cellStyle name="Normal 3 5 4 7" xfId="16499"/>
    <cellStyle name="Normal 3 5 5" xfId="249"/>
    <cellStyle name="Normal 3 5 5 2" xfId="2630"/>
    <cellStyle name="Normal 3 5 5 3" xfId="5016"/>
    <cellStyle name="Normal 3 5 5 4" xfId="9034"/>
    <cellStyle name="Normal 3 5 5 5" xfId="9994"/>
    <cellStyle name="Normal 3 5 5 6" xfId="13808"/>
    <cellStyle name="Normal 3 5 5 7" xfId="16193"/>
    <cellStyle name="Normal 3 5 6" xfId="326"/>
    <cellStyle name="Normal 3 5 6 2" xfId="2707"/>
    <cellStyle name="Normal 3 5 6 3" xfId="5093"/>
    <cellStyle name="Normal 3 5 6 4" xfId="8927"/>
    <cellStyle name="Normal 3 5 6 5" xfId="10613"/>
    <cellStyle name="Normal 3 5 6 6" xfId="13701"/>
    <cellStyle name="Normal 3 5 6 7" xfId="16087"/>
    <cellStyle name="Normal 3 5 7" xfId="403"/>
    <cellStyle name="Normal 3 5 7 2" xfId="2784"/>
    <cellStyle name="Normal 3 5 7 3" xfId="5170"/>
    <cellStyle name="Normal 3 5 7 4" xfId="7727"/>
    <cellStyle name="Normal 3 5 7 5" xfId="9652"/>
    <cellStyle name="Normal 3 5 7 6" xfId="12500"/>
    <cellStyle name="Normal 3 5 7 7" xfId="14887"/>
    <cellStyle name="Normal 3 5 8" xfId="480"/>
    <cellStyle name="Normal 3 5 8 2" xfId="2861"/>
    <cellStyle name="Normal 3 5 8 3" xfId="5247"/>
    <cellStyle name="Normal 3 5 8 4" xfId="9484"/>
    <cellStyle name="Normal 3 5 8 5" xfId="11182"/>
    <cellStyle name="Normal 3 5 8 6" xfId="14258"/>
    <cellStyle name="Normal 3 5 8 7" xfId="16641"/>
    <cellStyle name="Normal 3 5 9" xfId="557"/>
    <cellStyle name="Normal 3 5 9 2" xfId="2938"/>
    <cellStyle name="Normal 3 5 9 3" xfId="5324"/>
    <cellStyle name="Normal 3 5 9 4" xfId="9183"/>
    <cellStyle name="Normal 3 5 9 5" xfId="10142"/>
    <cellStyle name="Normal 3 5 9 6" xfId="13957"/>
    <cellStyle name="Normal 3 5 9 7" xfId="16341"/>
    <cellStyle name="Normal 3 6" xfId="48"/>
    <cellStyle name="Normal 3 6 10" xfId="747"/>
    <cellStyle name="Normal 3 6 10 2" xfId="3128"/>
    <cellStyle name="Normal 3 6 10 3" xfId="5514"/>
    <cellStyle name="Normal 3 6 10 4" xfId="9142"/>
    <cellStyle name="Normal 3 6 10 5" xfId="10831"/>
    <cellStyle name="Normal 3 6 10 6" xfId="13916"/>
    <cellStyle name="Normal 3 6 10 7" xfId="16300"/>
    <cellStyle name="Normal 3 6 11" xfId="824"/>
    <cellStyle name="Normal 3 6 11 2" xfId="3205"/>
    <cellStyle name="Normal 3 6 11 3" xfId="5591"/>
    <cellStyle name="Normal 3 6 11 4" xfId="7298"/>
    <cellStyle name="Normal 3 6 11 5" xfId="10291"/>
    <cellStyle name="Normal 3 6 11 6" xfId="12071"/>
    <cellStyle name="Normal 3 6 11 7" xfId="14458"/>
    <cellStyle name="Normal 3 6 12" xfId="901"/>
    <cellStyle name="Normal 3 6 12 2" xfId="3282"/>
    <cellStyle name="Normal 3 6 12 3" xfId="5668"/>
    <cellStyle name="Normal 3 6 12 4" xfId="8296"/>
    <cellStyle name="Normal 3 6 12 5" xfId="10561"/>
    <cellStyle name="Normal 3 6 12 6" xfId="13070"/>
    <cellStyle name="Normal 3 6 12 7" xfId="15457"/>
    <cellStyle name="Normal 3 6 13" xfId="978"/>
    <cellStyle name="Normal 3 6 13 2" xfId="3359"/>
    <cellStyle name="Normal 3 6 13 3" xfId="5745"/>
    <cellStyle name="Normal 3 6 13 4" xfId="8796"/>
    <cellStyle name="Normal 3 6 13 5" xfId="9601"/>
    <cellStyle name="Normal 3 6 13 6" xfId="13570"/>
    <cellStyle name="Normal 3 6 13 7" xfId="15957"/>
    <cellStyle name="Normal 3 6 14" xfId="1055"/>
    <cellStyle name="Normal 3 6 14 2" xfId="3436"/>
    <cellStyle name="Normal 3 6 14 3" xfId="5822"/>
    <cellStyle name="Normal 3 6 14 4" xfId="9285"/>
    <cellStyle name="Normal 3 6 14 5" xfId="10980"/>
    <cellStyle name="Normal 3 6 14 6" xfId="14059"/>
    <cellStyle name="Normal 3 6 14 7" xfId="16443"/>
    <cellStyle name="Normal 3 6 15" xfId="1132"/>
    <cellStyle name="Normal 3 6 15 2" xfId="3513"/>
    <cellStyle name="Normal 3 6 15 3" xfId="5899"/>
    <cellStyle name="Normal 3 6 15 4" xfId="8754"/>
    <cellStyle name="Normal 3 6 15 5" xfId="10440"/>
    <cellStyle name="Normal 3 6 15 6" xfId="13528"/>
    <cellStyle name="Normal 3 6 15 7" xfId="15915"/>
    <cellStyle name="Normal 3 6 16" xfId="1209"/>
    <cellStyle name="Normal 3 6 16 2" xfId="3590"/>
    <cellStyle name="Normal 3 6 16 3" xfId="5976"/>
    <cellStyle name="Normal 3 6 16 4" xfId="8445"/>
    <cellStyle name="Normal 3 6 16 5" xfId="10710"/>
    <cellStyle name="Normal 3 6 16 6" xfId="13219"/>
    <cellStyle name="Normal 3 6 16 7" xfId="15606"/>
    <cellStyle name="Normal 3 6 17" xfId="1286"/>
    <cellStyle name="Normal 3 6 17 2" xfId="3667"/>
    <cellStyle name="Normal 3 6 17 3" xfId="6053"/>
    <cellStyle name="Normal 3 6 17 4" xfId="8940"/>
    <cellStyle name="Normal 3 6 17 5" xfId="9903"/>
    <cellStyle name="Normal 3 6 17 6" xfId="13714"/>
    <cellStyle name="Normal 3 6 17 7" xfId="16100"/>
    <cellStyle name="Normal 3 6 18" xfId="1363"/>
    <cellStyle name="Normal 3 6 18 2" xfId="3744"/>
    <cellStyle name="Normal 3 6 18 3" xfId="6130"/>
    <cellStyle name="Normal 3 6 18 4" xfId="7366"/>
    <cellStyle name="Normal 3 6 18 5" xfId="11052"/>
    <cellStyle name="Normal 3 6 18 6" xfId="12139"/>
    <cellStyle name="Normal 3 6 18 7" xfId="14526"/>
    <cellStyle name="Normal 3 6 19" xfId="1440"/>
    <cellStyle name="Normal 3 6 19 2" xfId="3821"/>
    <cellStyle name="Normal 3 6 19 3" xfId="6207"/>
    <cellStyle name="Normal 3 6 19 4" xfId="8903"/>
    <cellStyle name="Normal 3 6 19 5" xfId="10589"/>
    <cellStyle name="Normal 3 6 19 6" xfId="13677"/>
    <cellStyle name="Normal 3 6 19 7" xfId="16064"/>
    <cellStyle name="Normal 3 6 2" xfId="130"/>
    <cellStyle name="Normal 3 6 2 2" xfId="2511"/>
    <cellStyle name="Normal 3 6 2 3" xfId="4897"/>
    <cellStyle name="Normal 3 6 2 4" xfId="8923"/>
    <cellStyle name="Normal 3 6 2 5" xfId="10609"/>
    <cellStyle name="Normal 3 6 2 6" xfId="13697"/>
    <cellStyle name="Normal 3 6 2 7" xfId="16083"/>
    <cellStyle name="Normal 3 6 20" xfId="1517"/>
    <cellStyle name="Normal 3 6 20 2" xfId="3898"/>
    <cellStyle name="Normal 3 6 20 3" xfId="6284"/>
    <cellStyle name="Normal 3 6 20 4" xfId="8594"/>
    <cellStyle name="Normal 3 6 20 5" xfId="10859"/>
    <cellStyle name="Normal 3 6 20 6" xfId="13368"/>
    <cellStyle name="Normal 3 6 20 7" xfId="15755"/>
    <cellStyle name="Normal 3 6 21" xfId="1594"/>
    <cellStyle name="Normal 3 6 21 2" xfId="3975"/>
    <cellStyle name="Normal 3 6 21 3" xfId="6361"/>
    <cellStyle name="Normal 3 6 21 4" xfId="8812"/>
    <cellStyle name="Normal 3 6 21 5" xfId="10498"/>
    <cellStyle name="Normal 3 6 21 6" xfId="13586"/>
    <cellStyle name="Normal 3 6 21 7" xfId="15973"/>
    <cellStyle name="Normal 3 6 22" xfId="1671"/>
    <cellStyle name="Normal 3 6 22 2" xfId="4052"/>
    <cellStyle name="Normal 3 6 22 3" xfId="6438"/>
    <cellStyle name="Normal 3 6 22 4" xfId="8629"/>
    <cellStyle name="Normal 3 6 22 5" xfId="11811"/>
    <cellStyle name="Normal 3 6 22 6" xfId="13403"/>
    <cellStyle name="Normal 3 6 22 7" xfId="15790"/>
    <cellStyle name="Normal 3 6 23" xfId="1748"/>
    <cellStyle name="Normal 3 6 23 2" xfId="4129"/>
    <cellStyle name="Normal 3 6 23 3" xfId="6515"/>
    <cellStyle name="Normal 3 6 23 4" xfId="9127"/>
    <cellStyle name="Normal 3 6 23 5" xfId="10816"/>
    <cellStyle name="Normal 3 6 23 6" xfId="13901"/>
    <cellStyle name="Normal 3 6 23 7" xfId="16285"/>
    <cellStyle name="Normal 3 6 24" xfId="1820"/>
    <cellStyle name="Normal 3 6 24 2" xfId="4201"/>
    <cellStyle name="Normal 3 6 24 3" xfId="6587"/>
    <cellStyle name="Normal 3 6 24 4" xfId="8970"/>
    <cellStyle name="Normal 3 6 24 5" xfId="10661"/>
    <cellStyle name="Normal 3 6 24 6" xfId="13744"/>
    <cellStyle name="Normal 3 6 24 7" xfId="16130"/>
    <cellStyle name="Normal 3 6 25" xfId="1898"/>
    <cellStyle name="Normal 3 6 25 2" xfId="4279"/>
    <cellStyle name="Normal 3 6 25 3" xfId="6665"/>
    <cellStyle name="Normal 3 6 25 4" xfId="8589"/>
    <cellStyle name="Normal 3 6 25 5" xfId="10851"/>
    <cellStyle name="Normal 3 6 25 6" xfId="13363"/>
    <cellStyle name="Normal 3 6 25 7" xfId="15750"/>
    <cellStyle name="Normal 3 6 26" xfId="1976"/>
    <cellStyle name="Normal 3 6 26 2" xfId="4357"/>
    <cellStyle name="Normal 3 6 26 3" xfId="6743"/>
    <cellStyle name="Normal 3 6 26 4" xfId="7233"/>
    <cellStyle name="Normal 3 6 26 5" xfId="11308"/>
    <cellStyle name="Normal 3 6 26 6" xfId="12006"/>
    <cellStyle name="Normal 3 6 26 7" xfId="14393"/>
    <cellStyle name="Normal 3 6 27" xfId="2052"/>
    <cellStyle name="Normal 3 6 27 2" xfId="4433"/>
    <cellStyle name="Normal 3 6 27 3" xfId="6819"/>
    <cellStyle name="Normal 3 6 27 4" xfId="9301"/>
    <cellStyle name="Normal 3 6 27 5" xfId="9524"/>
    <cellStyle name="Normal 3 6 27 6" xfId="14075"/>
    <cellStyle name="Normal 3 6 27 7" xfId="16459"/>
    <cellStyle name="Normal 3 6 28" xfId="2124"/>
    <cellStyle name="Normal 3 6 28 2" xfId="4505"/>
    <cellStyle name="Normal 3 6 28 3" xfId="6891"/>
    <cellStyle name="Normal 3 6 28 4" xfId="8700"/>
    <cellStyle name="Normal 3 6 28 5" xfId="9586"/>
    <cellStyle name="Normal 3 6 28 6" xfId="13474"/>
    <cellStyle name="Normal 3 6 28 7" xfId="15861"/>
    <cellStyle name="Normal 3 6 29" xfId="2204"/>
    <cellStyle name="Normal 3 6 29 2" xfId="4585"/>
    <cellStyle name="Normal 3 6 29 3" xfId="6971"/>
    <cellStyle name="Normal 3 6 29 4" xfId="9044"/>
    <cellStyle name="Normal 3 6 29 5" xfId="10734"/>
    <cellStyle name="Normal 3 6 29 6" xfId="13818"/>
    <cellStyle name="Normal 3 6 29 7" xfId="16203"/>
    <cellStyle name="Normal 3 6 3" xfId="208"/>
    <cellStyle name="Normal 3 6 3 2" xfId="2589"/>
    <cellStyle name="Normal 3 6 3 3" xfId="4975"/>
    <cellStyle name="Normal 3 6 3 4" xfId="8383"/>
    <cellStyle name="Normal 3 6 3 5" xfId="10648"/>
    <cellStyle name="Normal 3 6 3 6" xfId="13157"/>
    <cellStyle name="Normal 3 6 3 7" xfId="15544"/>
    <cellStyle name="Normal 3 6 30" xfId="2280"/>
    <cellStyle name="Normal 3 6 30 2" xfId="4661"/>
    <cellStyle name="Normal 3 6 30 3" xfId="7047"/>
    <cellStyle name="Normal 3 6 30 4" xfId="7278"/>
    <cellStyle name="Normal 3 6 30 5" xfId="10271"/>
    <cellStyle name="Normal 3 6 30 6" xfId="12051"/>
    <cellStyle name="Normal 3 6 30 7" xfId="14438"/>
    <cellStyle name="Normal 3 6 31" xfId="2352"/>
    <cellStyle name="Normal 3 6 31 2" xfId="4733"/>
    <cellStyle name="Normal 3 6 31 3" xfId="7119"/>
    <cellStyle name="Normal 3 6 31 4" xfId="7277"/>
    <cellStyle name="Normal 3 6 31 5" xfId="10270"/>
    <cellStyle name="Normal 3 6 31 6" xfId="12050"/>
    <cellStyle name="Normal 3 6 31 7" xfId="14437"/>
    <cellStyle name="Normal 3 6 32" xfId="2430"/>
    <cellStyle name="Normal 3 6 33" xfId="4816"/>
    <cellStyle name="Normal 3 6 34" xfId="8733"/>
    <cellStyle name="Normal 3 6 35" xfId="11905"/>
    <cellStyle name="Normal 3 6 36" xfId="13507"/>
    <cellStyle name="Normal 3 6 37" xfId="15894"/>
    <cellStyle name="Normal 3 6 4" xfId="285"/>
    <cellStyle name="Normal 3 6 4 2" xfId="2666"/>
    <cellStyle name="Normal 3 6 4 3" xfId="5052"/>
    <cellStyle name="Normal 3 6 4 4" xfId="7997"/>
    <cellStyle name="Normal 3 6 4 5" xfId="10262"/>
    <cellStyle name="Normal 3 6 4 6" xfId="12771"/>
    <cellStyle name="Normal 3 6 4 7" xfId="15158"/>
    <cellStyle name="Normal 3 6 5" xfId="362"/>
    <cellStyle name="Normal 3 6 5 2" xfId="2743"/>
    <cellStyle name="Normal 3 6 5 3" xfId="5129"/>
    <cellStyle name="Normal 3 6 5 4" xfId="7842"/>
    <cellStyle name="Normal 3 6 5 5" xfId="11754"/>
    <cellStyle name="Normal 3 6 5 6" xfId="12615"/>
    <cellStyle name="Normal 3 6 5 7" xfId="15002"/>
    <cellStyle name="Normal 3 6 6" xfId="439"/>
    <cellStyle name="Normal 3 6 6 2" xfId="2820"/>
    <cellStyle name="Normal 3 6 6 3" xfId="5206"/>
    <cellStyle name="Normal 3 6 6 4" xfId="8990"/>
    <cellStyle name="Normal 3 6 6 5" xfId="10681"/>
    <cellStyle name="Normal 3 6 6 6" xfId="13764"/>
    <cellStyle name="Normal 3 6 6 7" xfId="16150"/>
    <cellStyle name="Normal 3 6 7" xfId="516"/>
    <cellStyle name="Normal 3 6 7 2" xfId="2897"/>
    <cellStyle name="Normal 3 6 7 3" xfId="5283"/>
    <cellStyle name="Normal 3 6 7 4" xfId="8532"/>
    <cellStyle name="Normal 3 6 7 5" xfId="10797"/>
    <cellStyle name="Normal 3 6 7 6" xfId="13306"/>
    <cellStyle name="Normal 3 6 7 7" xfId="15693"/>
    <cellStyle name="Normal 3 6 8" xfId="593"/>
    <cellStyle name="Normal 3 6 8 2" xfId="2974"/>
    <cellStyle name="Normal 3 6 8 3" xfId="5360"/>
    <cellStyle name="Normal 3 6 8 4" xfId="8146"/>
    <cellStyle name="Normal 3 6 8 5" xfId="10411"/>
    <cellStyle name="Normal 3 6 8 6" xfId="12920"/>
    <cellStyle name="Normal 3 6 8 7" xfId="15307"/>
    <cellStyle name="Normal 3 6 9" xfId="670"/>
    <cellStyle name="Normal 3 6 9 2" xfId="3051"/>
    <cellStyle name="Normal 3 6 9 3" xfId="5437"/>
    <cellStyle name="Normal 3 6 9 4" xfId="8647"/>
    <cellStyle name="Normal 3 6 9 5" xfId="11826"/>
    <cellStyle name="Normal 3 6 9 6" xfId="13421"/>
    <cellStyle name="Normal 3 6 9 7" xfId="15808"/>
    <cellStyle name="Normal 3 7" xfId="90"/>
    <cellStyle name="Normal 3 7 2" xfId="2471"/>
    <cellStyle name="Normal 3 7 3" xfId="4857"/>
    <cellStyle name="Normal 3 7 4" xfId="7963"/>
    <cellStyle name="Normal 3 7 5" xfId="11868"/>
    <cellStyle name="Normal 3 7 6" xfId="12737"/>
    <cellStyle name="Normal 3 7 7" xfId="15124"/>
    <cellStyle name="Normal 3 8" xfId="168"/>
    <cellStyle name="Normal 3 8 2" xfId="2549"/>
    <cellStyle name="Normal 3 8 3" xfId="4935"/>
    <cellStyle name="Normal 3 8 4" xfId="7347"/>
    <cellStyle name="Normal 3 8 5" xfId="11336"/>
    <cellStyle name="Normal 3 8 6" xfId="12120"/>
    <cellStyle name="Normal 3 8 7" xfId="14507"/>
    <cellStyle name="Normal 3 9" xfId="245"/>
    <cellStyle name="Normal 3 9 2" xfId="2626"/>
    <cellStyle name="Normal 3 9 3" xfId="5012"/>
    <cellStyle name="Normal 3 9 4" xfId="7269"/>
    <cellStyle name="Normal 3 9 5" xfId="10955"/>
    <cellStyle name="Normal 3 9 6" xfId="12042"/>
    <cellStyle name="Normal 3 9 7" xfId="14429"/>
    <cellStyle name="Normal 30" xfId="1484"/>
    <cellStyle name="Normal 30 2" xfId="3865"/>
    <cellStyle name="Normal 30 3" xfId="6251"/>
    <cellStyle name="Normal 30 4" xfId="9321"/>
    <cellStyle name="Normal 30 5" xfId="11013"/>
    <cellStyle name="Normal 30 6" xfId="14095"/>
    <cellStyle name="Normal 30 7" xfId="16479"/>
    <cellStyle name="Normal 31" xfId="1561"/>
    <cellStyle name="Normal 31 2" xfId="3942"/>
    <cellStyle name="Normal 31 3" xfId="6328"/>
    <cellStyle name="Normal 31 4" xfId="9382"/>
    <cellStyle name="Normal 31 5" xfId="9696"/>
    <cellStyle name="Normal 31 6" xfId="14156"/>
    <cellStyle name="Normal 31 7" xfId="16540"/>
    <cellStyle name="Normal 32" xfId="1638"/>
    <cellStyle name="Normal 32 2" xfId="4019"/>
    <cellStyle name="Normal 32 3" xfId="6405"/>
    <cellStyle name="Normal 32 4" xfId="8819"/>
    <cellStyle name="Normal 32 5" xfId="10505"/>
    <cellStyle name="Normal 32 6" xfId="13593"/>
    <cellStyle name="Normal 32 7" xfId="15980"/>
    <cellStyle name="Normal 33" xfId="1715"/>
    <cellStyle name="Normal 33 2" xfId="4096"/>
    <cellStyle name="Normal 33 3" xfId="6482"/>
    <cellStyle name="Normal 33 4" xfId="7628"/>
    <cellStyle name="Normal 33 5" xfId="11617"/>
    <cellStyle name="Normal 33 6" xfId="12401"/>
    <cellStyle name="Normal 33 7" xfId="14788"/>
    <cellStyle name="Normal 34" xfId="16731"/>
    <cellStyle name="Normal 34 2" xfId="4767"/>
    <cellStyle name="Normal 34 3" xfId="7153"/>
    <cellStyle name="Normal 34 4" xfId="9539"/>
    <cellStyle name="Normal 34 5" xfId="11926"/>
    <cellStyle name="Normal 34 6" xfId="14313"/>
    <cellStyle name="Normal 34 7" xfId="16695"/>
    <cellStyle name="Normal 35" xfId="16732"/>
    <cellStyle name="Normal 35 2" xfId="7155"/>
    <cellStyle name="Normal 35 3" xfId="9541"/>
    <cellStyle name="Normal 35 4" xfId="11928"/>
    <cellStyle name="Normal 35 5" xfId="14315"/>
    <cellStyle name="Normal 35 6" xfId="16697"/>
    <cellStyle name="Normal 36" xfId="16733"/>
    <cellStyle name="Normal 36 2" xfId="4768"/>
    <cellStyle name="Normal 36 3" xfId="7154"/>
    <cellStyle name="Normal 36 4" xfId="9540"/>
    <cellStyle name="Normal 36 5" xfId="11927"/>
    <cellStyle name="Normal 36 6" xfId="14314"/>
    <cellStyle name="Normal 36 7" xfId="16696"/>
    <cellStyle name="Normal 37" xfId="16734"/>
    <cellStyle name="Normal 37 2" xfId="7157"/>
    <cellStyle name="Normal 37 3" xfId="9543"/>
    <cellStyle name="Normal 37 4" xfId="11930"/>
    <cellStyle name="Normal 37 5" xfId="14317"/>
    <cellStyle name="Normal 37 6" xfId="16701"/>
    <cellStyle name="Normal 38" xfId="16735"/>
    <cellStyle name="Normal 38 2" xfId="16699"/>
    <cellStyle name="Normal 39" xfId="16736"/>
    <cellStyle name="Normal 4" xfId="41"/>
    <cellStyle name="Normal 4 10" xfId="432"/>
    <cellStyle name="Normal 4 10 2" xfId="2813"/>
    <cellStyle name="Normal 4 10 3" xfId="5199"/>
    <cellStyle name="Normal 4 10 4" xfId="9450"/>
    <cellStyle name="Normal 4 10 5" xfId="11143"/>
    <cellStyle name="Normal 4 10 6" xfId="14224"/>
    <cellStyle name="Normal 4 10 7" xfId="16608"/>
    <cellStyle name="Normal 4 11" xfId="509"/>
    <cellStyle name="Normal 4 11 2" xfId="2890"/>
    <cellStyle name="Normal 4 11 3" xfId="5276"/>
    <cellStyle name="Normal 4 11 4" xfId="8989"/>
    <cellStyle name="Normal 4 11 5" xfId="10680"/>
    <cellStyle name="Normal 4 11 6" xfId="13763"/>
    <cellStyle name="Normal 4 11 7" xfId="16149"/>
    <cellStyle name="Normal 4 12" xfId="586"/>
    <cellStyle name="Normal 4 12 2" xfId="2967"/>
    <cellStyle name="Normal 4 12 3" xfId="5353"/>
    <cellStyle name="Normal 4 12 4" xfId="7301"/>
    <cellStyle name="Normal 4 12 5" xfId="10294"/>
    <cellStyle name="Normal 4 12 6" xfId="12074"/>
    <cellStyle name="Normal 4 12 7" xfId="14461"/>
    <cellStyle name="Normal 4 13" xfId="663"/>
    <cellStyle name="Normal 4 13 2" xfId="3044"/>
    <cellStyle name="Normal 4 13 3" xfId="5430"/>
    <cellStyle name="Normal 4 13 4" xfId="9182"/>
    <cellStyle name="Normal 4 13 5" xfId="10141"/>
    <cellStyle name="Normal 4 13 6" xfId="13956"/>
    <cellStyle name="Normal 4 13 7" xfId="16340"/>
    <cellStyle name="Normal 4 14" xfId="740"/>
    <cellStyle name="Normal 4 14 2" xfId="3121"/>
    <cellStyle name="Normal 4 14 3" xfId="5507"/>
    <cellStyle name="Normal 4 14 4" xfId="7219"/>
    <cellStyle name="Normal 4 14 5" xfId="11293"/>
    <cellStyle name="Normal 4 14 6" xfId="11992"/>
    <cellStyle name="Normal 4 14 7" xfId="14379"/>
    <cellStyle name="Normal 4 15" xfId="817"/>
    <cellStyle name="Normal 4 15 2" xfId="3198"/>
    <cellStyle name="Normal 4 15 3" xfId="5584"/>
    <cellStyle name="Normal 4 15 4" xfId="9141"/>
    <cellStyle name="Normal 4 15 5" xfId="10830"/>
    <cellStyle name="Normal 4 15 6" xfId="13915"/>
    <cellStyle name="Normal 4 15 7" xfId="16299"/>
    <cellStyle name="Normal 4 16" xfId="894"/>
    <cellStyle name="Normal 4 16 2" xfId="3275"/>
    <cellStyle name="Normal 4 16 3" xfId="5661"/>
    <cellStyle name="Normal 4 16 4" xfId="8758"/>
    <cellStyle name="Normal 4 16 5" xfId="10444"/>
    <cellStyle name="Normal 4 16 6" xfId="13532"/>
    <cellStyle name="Normal 4 16 7" xfId="15919"/>
    <cellStyle name="Normal 4 17" xfId="971"/>
    <cellStyle name="Normal 4 17 2" xfId="3352"/>
    <cellStyle name="Normal 4 17 3" xfId="5738"/>
    <cellStyle name="Normal 4 17 4" xfId="7259"/>
    <cellStyle name="Normal 4 17 5" xfId="10944"/>
    <cellStyle name="Normal 4 17 6" xfId="12032"/>
    <cellStyle name="Normal 4 17 7" xfId="14419"/>
    <cellStyle name="Normal 4 18" xfId="1048"/>
    <cellStyle name="Normal 4 18 2" xfId="3429"/>
    <cellStyle name="Normal 4 18 3" xfId="5815"/>
    <cellStyle name="Normal 4 18 4" xfId="7524"/>
    <cellStyle name="Normal 4 18 5" xfId="11438"/>
    <cellStyle name="Normal 4 18 6" xfId="12297"/>
    <cellStyle name="Normal 4 18 7" xfId="14684"/>
    <cellStyle name="Normal 4 19" xfId="1125"/>
    <cellStyle name="Normal 4 19 2" xfId="3506"/>
    <cellStyle name="Normal 4 19 3" xfId="5892"/>
    <cellStyle name="Normal 4 19 4" xfId="9284"/>
    <cellStyle name="Normal 4 19 5" xfId="10979"/>
    <cellStyle name="Normal 4 19 6" xfId="14058"/>
    <cellStyle name="Normal 4 19 7" xfId="16442"/>
    <cellStyle name="Normal 4 2" xfId="13"/>
    <cellStyle name="Normal 4 20" xfId="1202"/>
    <cellStyle name="Normal 4 20 2" xfId="3583"/>
    <cellStyle name="Normal 4 20 3" xfId="5969"/>
    <cellStyle name="Normal 4 20 4" xfId="8907"/>
    <cellStyle name="Normal 4 20 5" xfId="10593"/>
    <cellStyle name="Normal 4 20 6" xfId="13681"/>
    <cellStyle name="Normal 4 20 7" xfId="16068"/>
    <cellStyle name="Normal 4 21" xfId="1279"/>
    <cellStyle name="Normal 4 21 2" xfId="3660"/>
    <cellStyle name="Normal 4 21 3" xfId="6046"/>
    <cellStyle name="Normal 4 21 4" xfId="9400"/>
    <cellStyle name="Normal 4 21 5" xfId="11093"/>
    <cellStyle name="Normal 4 21 6" xfId="14174"/>
    <cellStyle name="Normal 4 21 7" xfId="16558"/>
    <cellStyle name="Normal 4 22" xfId="1356"/>
    <cellStyle name="Normal 4 22 2" xfId="3737"/>
    <cellStyle name="Normal 4 22 3" xfId="6123"/>
    <cellStyle name="Normal 4 22 4" xfId="7673"/>
    <cellStyle name="Normal 4 22 5" xfId="11587"/>
    <cellStyle name="Normal 4 22 6" xfId="12446"/>
    <cellStyle name="Normal 4 22 7" xfId="14833"/>
    <cellStyle name="Normal 4 23" xfId="1433"/>
    <cellStyle name="Normal 4 23 2" xfId="3814"/>
    <cellStyle name="Normal 4 23 3" xfId="6200"/>
    <cellStyle name="Normal 4 23 4" xfId="7365"/>
    <cellStyle name="Normal 4 23 5" xfId="11051"/>
    <cellStyle name="Normal 4 23 6" xfId="12138"/>
    <cellStyle name="Normal 4 23 7" xfId="14525"/>
    <cellStyle name="Normal 4 24" xfId="1510"/>
    <cellStyle name="Normal 4 24 2" xfId="3891"/>
    <cellStyle name="Normal 4 24 3" xfId="6277"/>
    <cellStyle name="Normal 4 24 4" xfId="9052"/>
    <cellStyle name="Normal 4 24 5" xfId="10742"/>
    <cellStyle name="Normal 4 24 6" xfId="13826"/>
    <cellStyle name="Normal 4 24 7" xfId="16211"/>
    <cellStyle name="Normal 4 25" xfId="1587"/>
    <cellStyle name="Normal 4 25 2" xfId="3968"/>
    <cellStyle name="Normal 4 25 3" xfId="6354"/>
    <cellStyle name="Normal 4 25 4" xfId="9265"/>
    <cellStyle name="Normal 4 25 5" xfId="10960"/>
    <cellStyle name="Normal 4 25 6" xfId="14039"/>
    <cellStyle name="Normal 4 25 7" xfId="16423"/>
    <cellStyle name="Normal 4 26" xfId="1664"/>
    <cellStyle name="Normal 4 26 2" xfId="4045"/>
    <cellStyle name="Normal 4 26 3" xfId="6431"/>
    <cellStyle name="Normal 4 26 4" xfId="9165"/>
    <cellStyle name="Normal 4 26 5" xfId="10126"/>
    <cellStyle name="Normal 4 26 6" xfId="13939"/>
    <cellStyle name="Normal 4 26 7" xfId="16323"/>
    <cellStyle name="Normal 4 27" xfId="1741"/>
    <cellStyle name="Normal 4 27 2" xfId="4122"/>
    <cellStyle name="Normal 4 27 3" xfId="6508"/>
    <cellStyle name="Normal 4 27 4" xfId="7204"/>
    <cellStyle name="Normal 4 27 5" xfId="11278"/>
    <cellStyle name="Normal 4 27 6" xfId="11977"/>
    <cellStyle name="Normal 4 27 7" xfId="14364"/>
    <cellStyle name="Normal 4 28" xfId="1813"/>
    <cellStyle name="Normal 4 28 2" xfId="4194"/>
    <cellStyle name="Normal 4 28 3" xfId="6580"/>
    <cellStyle name="Normal 4 28 4" xfId="9430"/>
    <cellStyle name="Normal 4 28 5" xfId="11123"/>
    <cellStyle name="Normal 4 28 6" xfId="14204"/>
    <cellStyle name="Normal 4 28 7" xfId="16588"/>
    <cellStyle name="Normal 4 29" xfId="1891"/>
    <cellStyle name="Normal 4 29 2" xfId="4272"/>
    <cellStyle name="Normal 4 29 3" xfId="6658"/>
    <cellStyle name="Normal 4 29 4" xfId="9047"/>
    <cellStyle name="Normal 4 29 5" xfId="10737"/>
    <cellStyle name="Normal 4 29 6" xfId="13821"/>
    <cellStyle name="Normal 4 29 7" xfId="16206"/>
    <cellStyle name="Normal 4 3" xfId="14"/>
    <cellStyle name="Normal 4 30" xfId="1969"/>
    <cellStyle name="Normal 4 30 2" xfId="4350"/>
    <cellStyle name="Normal 4 30 3" xfId="6736"/>
    <cellStyle name="Normal 4 30 4" xfId="7927"/>
    <cellStyle name="Normal 4 30 5" xfId="9775"/>
    <cellStyle name="Normal 4 30 6" xfId="12701"/>
    <cellStyle name="Normal 4 30 7" xfId="15088"/>
    <cellStyle name="Normal 4 31" xfId="2045"/>
    <cellStyle name="Normal 4 31 2" xfId="4426"/>
    <cellStyle name="Normal 4 31 3" xfId="6812"/>
    <cellStyle name="Normal 4 31 4" xfId="7463"/>
    <cellStyle name="Normal 4 31 5" xfId="11454"/>
    <cellStyle name="Normal 4 31 6" xfId="12236"/>
    <cellStyle name="Normal 4 31 7" xfId="14623"/>
    <cellStyle name="Normal 4 32" xfId="2117"/>
    <cellStyle name="Normal 4 32 2" xfId="4498"/>
    <cellStyle name="Normal 4 32 3" xfId="6884"/>
    <cellStyle name="Normal 4 32 4" xfId="7239"/>
    <cellStyle name="Normal 4 32 5" xfId="10848"/>
    <cellStyle name="Normal 4 32 6" xfId="12012"/>
    <cellStyle name="Normal 4 32 7" xfId="14399"/>
    <cellStyle name="Normal 4 33" xfId="2197"/>
    <cellStyle name="Normal 4 33 2" xfId="4578"/>
    <cellStyle name="Normal 4 33 3" xfId="6964"/>
    <cellStyle name="Normal 4 33 4" xfId="9498"/>
    <cellStyle name="Normal 4 33 5" xfId="11196"/>
    <cellStyle name="Normal 4 33 6" xfId="14272"/>
    <cellStyle name="Normal 4 33 7" xfId="16655"/>
    <cellStyle name="Normal 4 34" xfId="2273"/>
    <cellStyle name="Normal 4 34 2" xfId="4654"/>
    <cellStyle name="Normal 4 34 3" xfId="7040"/>
    <cellStyle name="Normal 4 34 4" xfId="9121"/>
    <cellStyle name="Normal 4 34 5" xfId="10810"/>
    <cellStyle name="Normal 4 34 6" xfId="13895"/>
    <cellStyle name="Normal 4 34 7" xfId="16279"/>
    <cellStyle name="Normal 4 35" xfId="2345"/>
    <cellStyle name="Normal 4 35 2" xfId="4726"/>
    <cellStyle name="Normal 4 35 3" xfId="7112"/>
    <cellStyle name="Normal 4 35 4" xfId="9120"/>
    <cellStyle name="Normal 4 35 5" xfId="10809"/>
    <cellStyle name="Normal 4 35 6" xfId="13894"/>
    <cellStyle name="Normal 4 35 7" xfId="16278"/>
    <cellStyle name="Normal 4 36" xfId="2423"/>
    <cellStyle name="Normal 4 37" xfId="4809"/>
    <cellStyle name="Normal 4 38" xfId="9263"/>
    <cellStyle name="Normal 4 39" xfId="10225"/>
    <cellStyle name="Normal 4 4" xfId="15"/>
    <cellStyle name="Normal 4 40" xfId="14037"/>
    <cellStyle name="Normal 4 41" xfId="16421"/>
    <cellStyle name="Normal 4 5" xfId="78"/>
    <cellStyle name="Normal 4 5 10" xfId="777"/>
    <cellStyle name="Normal 4 5 10 2" xfId="3158"/>
    <cellStyle name="Normal 4 5 10 3" xfId="5544"/>
    <cellStyle name="Normal 4 5 10 4" xfId="9406"/>
    <cellStyle name="Normal 4 5 10 5" xfId="9799"/>
    <cellStyle name="Normal 4 5 10 6" xfId="14180"/>
    <cellStyle name="Normal 4 5 10 7" xfId="16564"/>
    <cellStyle name="Normal 4 5 11" xfId="854"/>
    <cellStyle name="Normal 4 5 11 2" xfId="3235"/>
    <cellStyle name="Normal 4 5 11 3" xfId="5621"/>
    <cellStyle name="Normal 4 5 11 4" xfId="8258"/>
    <cellStyle name="Normal 4 5 11 5" xfId="11710"/>
    <cellStyle name="Normal 4 5 11 6" xfId="13032"/>
    <cellStyle name="Normal 4 5 11 7" xfId="15419"/>
    <cellStyle name="Normal 4 5 12" xfId="931"/>
    <cellStyle name="Normal 4 5 12 2" xfId="3312"/>
    <cellStyle name="Normal 4 5 12 3" xfId="5698"/>
    <cellStyle name="Normal 4 5 12 4" xfId="7752"/>
    <cellStyle name="Normal 4 5 12 5" xfId="11661"/>
    <cellStyle name="Normal 4 5 12 6" xfId="12525"/>
    <cellStyle name="Normal 4 5 12 7" xfId="14912"/>
    <cellStyle name="Normal 4 5 13" xfId="1008"/>
    <cellStyle name="Normal 4 5 13 2" xfId="3389"/>
    <cellStyle name="Normal 4 5 13 3" xfId="5775"/>
    <cellStyle name="Normal 4 5 13 4" xfId="8217"/>
    <cellStyle name="Normal 4 5 13 5" xfId="10482"/>
    <cellStyle name="Normal 4 5 13 6" xfId="12991"/>
    <cellStyle name="Normal 4 5 13 7" xfId="15378"/>
    <cellStyle name="Normal 4 5 14" xfId="1085"/>
    <cellStyle name="Normal 4 5 14 2" xfId="3466"/>
    <cellStyle name="Normal 4 5 14 3" xfId="5852"/>
    <cellStyle name="Normal 4 5 14 4" xfId="7174"/>
    <cellStyle name="Normal 4 5 14 5" xfId="9945"/>
    <cellStyle name="Normal 4 5 14 6" xfId="11947"/>
    <cellStyle name="Normal 4 5 14 7" xfId="14334"/>
    <cellStyle name="Normal 4 5 15" xfId="1162"/>
    <cellStyle name="Normal 4 5 15 2" xfId="3543"/>
    <cellStyle name="Normal 4 5 15 3" xfId="5929"/>
    <cellStyle name="Normal 4 5 15 4" xfId="8407"/>
    <cellStyle name="Normal 4 5 15 5" xfId="11852"/>
    <cellStyle name="Normal 4 5 15 6" xfId="13181"/>
    <cellStyle name="Normal 4 5 15 7" xfId="15568"/>
    <cellStyle name="Normal 4 5 16" xfId="1239"/>
    <cellStyle name="Normal 4 5 16 2" xfId="3620"/>
    <cellStyle name="Normal 4 5 16 3" xfId="6006"/>
    <cellStyle name="Normal 4 5 16 4" xfId="7250"/>
    <cellStyle name="Normal 4 5 16 5" xfId="9748"/>
    <cellStyle name="Normal 4 5 16 6" xfId="12023"/>
    <cellStyle name="Normal 4 5 16 7" xfId="14410"/>
    <cellStyle name="Normal 4 5 17" xfId="1316"/>
    <cellStyle name="Normal 4 5 17 2" xfId="3697"/>
    <cellStyle name="Normal 4 5 17 3" xfId="6083"/>
    <cellStyle name="Normal 4 5 17 4" xfId="8366"/>
    <cellStyle name="Normal 4 5 17 5" xfId="10631"/>
    <cellStyle name="Normal 4 5 17 6" xfId="13140"/>
    <cellStyle name="Normal 4 5 17 7" xfId="15527"/>
    <cellStyle name="Normal 4 5 18" xfId="1393"/>
    <cellStyle name="Normal 4 5 18 2" xfId="3774"/>
    <cellStyle name="Normal 4 5 18 3" xfId="6160"/>
    <cellStyle name="Normal 4 5 18 4" xfId="7866"/>
    <cellStyle name="Normal 4 5 18 5" xfId="10092"/>
    <cellStyle name="Normal 4 5 18 6" xfId="12640"/>
    <cellStyle name="Normal 4 5 18 7" xfId="15027"/>
    <cellStyle name="Normal 4 5 19" xfId="1470"/>
    <cellStyle name="Normal 4 5 19 2" xfId="3851"/>
    <cellStyle name="Normal 4 5 19 3" xfId="6237"/>
    <cellStyle name="Normal 4 5 19 4" xfId="8556"/>
    <cellStyle name="Normal 4 5 19 5" xfId="9713"/>
    <cellStyle name="Normal 4 5 19 6" xfId="13330"/>
    <cellStyle name="Normal 4 5 19 7" xfId="15717"/>
    <cellStyle name="Normal 4 5 2" xfId="160"/>
    <cellStyle name="Normal 4 5 2 2" xfId="2541"/>
    <cellStyle name="Normal 4 5 2 3" xfId="4927"/>
    <cellStyle name="Normal 4 5 2 4" xfId="9187"/>
    <cellStyle name="Normal 4 5 2 5" xfId="11867"/>
    <cellStyle name="Normal 4 5 2 6" xfId="13961"/>
    <cellStyle name="Normal 4 5 2 7" xfId="16345"/>
    <cellStyle name="Normal 4 5 20" xfId="1547"/>
    <cellStyle name="Normal 4 5 20 2" xfId="3928"/>
    <cellStyle name="Normal 4 5 20 3" xfId="6314"/>
    <cellStyle name="Normal 4 5 20 4" xfId="7504"/>
    <cellStyle name="Normal 4 5 20 5" xfId="9615"/>
    <cellStyle name="Normal 4 5 20 6" xfId="12277"/>
    <cellStyle name="Normal 4 5 20 7" xfId="14664"/>
    <cellStyle name="Normal 4 5 21" xfId="1624"/>
    <cellStyle name="Normal 4 5 21 2" xfId="4005"/>
    <cellStyle name="Normal 4 5 21 3" xfId="6391"/>
    <cellStyle name="Normal 4 5 21 4" xfId="7588"/>
    <cellStyle name="Normal 4 5 21 5" xfId="11503"/>
    <cellStyle name="Normal 4 5 21 6" xfId="12361"/>
    <cellStyle name="Normal 4 5 21 7" xfId="14748"/>
    <cellStyle name="Normal 4 5 22" xfId="1701"/>
    <cellStyle name="Normal 4 5 22 2" xfId="4082"/>
    <cellStyle name="Normal 4 5 22 3" xfId="6468"/>
    <cellStyle name="Normal 4 5 22 4" xfId="8053"/>
    <cellStyle name="Normal 4 5 22 5" xfId="10315"/>
    <cellStyle name="Normal 4 5 22 6" xfId="12827"/>
    <cellStyle name="Normal 4 5 22 7" xfId="15214"/>
    <cellStyle name="Normal 4 5 23" xfId="1778"/>
    <cellStyle name="Normal 4 5 23 2" xfId="4159"/>
    <cellStyle name="Normal 4 5 23 3" xfId="6545"/>
    <cellStyle name="Normal 4 5 23 4" xfId="9389"/>
    <cellStyle name="Normal 4 5 23 5" xfId="9781"/>
    <cellStyle name="Normal 4 5 23 6" xfId="14163"/>
    <cellStyle name="Normal 4 5 23 7" xfId="16547"/>
    <cellStyle name="Normal 4 5 24" xfId="1850"/>
    <cellStyle name="Normal 4 5 24 2" xfId="4231"/>
    <cellStyle name="Normal 4 5 24 3" xfId="6617"/>
    <cellStyle name="Normal 4 5 24 4" xfId="8625"/>
    <cellStyle name="Normal 4 5 24 5" xfId="9780"/>
    <cellStyle name="Normal 4 5 24 6" xfId="13399"/>
    <cellStyle name="Normal 4 5 24 7" xfId="15786"/>
    <cellStyle name="Normal 4 5 25" xfId="1928"/>
    <cellStyle name="Normal 4 5 25 2" xfId="4309"/>
    <cellStyle name="Normal 4 5 25 3" xfId="6695"/>
    <cellStyle name="Normal 4 5 25 4" xfId="8555"/>
    <cellStyle name="Normal 4 5 25 5" xfId="9700"/>
    <cellStyle name="Normal 4 5 25 6" xfId="13329"/>
    <cellStyle name="Normal 4 5 25 7" xfId="15716"/>
    <cellStyle name="Normal 4 5 26" xfId="2006"/>
    <cellStyle name="Normal 4 5 26 2" xfId="4387"/>
    <cellStyle name="Normal 4 5 26 3" xfId="6773"/>
    <cellStyle name="Normal 4 5 26 4" xfId="7426"/>
    <cellStyle name="Normal 4 5 26 5" xfId="11339"/>
    <cellStyle name="Normal 4 5 26 6" xfId="12199"/>
    <cellStyle name="Normal 4 5 26 7" xfId="14586"/>
    <cellStyle name="Normal 4 5 27" xfId="2082"/>
    <cellStyle name="Normal 4 5 27 2" xfId="4463"/>
    <cellStyle name="Normal 4 5 27 3" xfId="6849"/>
    <cellStyle name="Normal 4 5 27 4" xfId="7196"/>
    <cellStyle name="Normal 4 5 27 5" xfId="11270"/>
    <cellStyle name="Normal 4 5 27 6" xfId="11969"/>
    <cellStyle name="Normal 4 5 27 7" xfId="14356"/>
    <cellStyle name="Normal 4 5 28" xfId="2154"/>
    <cellStyle name="Normal 4 5 28 2" xfId="4535"/>
    <cellStyle name="Normal 4 5 28 3" xfId="6921"/>
    <cellStyle name="Normal 4 5 28 4" xfId="8202"/>
    <cellStyle name="Normal 4 5 28 5" xfId="10386"/>
    <cellStyle name="Normal 4 5 28 6" xfId="12976"/>
    <cellStyle name="Normal 4 5 28 7" xfId="15363"/>
    <cellStyle name="Normal 4 5 29" xfId="2234"/>
    <cellStyle name="Normal 4 5 29 2" xfId="4615"/>
    <cellStyle name="Normal 4 5 29 3" xfId="7001"/>
    <cellStyle name="Normal 4 5 29 4" xfId="9306"/>
    <cellStyle name="Normal 4 5 29 5" xfId="9626"/>
    <cellStyle name="Normal 4 5 29 6" xfId="14080"/>
    <cellStyle name="Normal 4 5 29 7" xfId="16464"/>
    <cellStyle name="Normal 4 5 3" xfId="238"/>
    <cellStyle name="Normal 4 5 3 2" xfId="2619"/>
    <cellStyle name="Normal 4 5 3 3" xfId="5005"/>
    <cellStyle name="Normal 4 5 3 4" xfId="7499"/>
    <cellStyle name="Normal 4 5 3 5" xfId="11491"/>
    <cellStyle name="Normal 4 5 3 6" xfId="12272"/>
    <cellStyle name="Normal 4 5 3 7" xfId="14659"/>
    <cellStyle name="Normal 4 5 30" xfId="2310"/>
    <cellStyle name="Normal 4 5 30 2" xfId="4691"/>
    <cellStyle name="Normal 4 5 30 3" xfId="7077"/>
    <cellStyle name="Normal 4 5 30 4" xfId="8169"/>
    <cellStyle name="Normal 4 5 30 5" xfId="11686"/>
    <cellStyle name="Normal 4 5 30 6" xfId="12943"/>
    <cellStyle name="Normal 4 5 30 7" xfId="15330"/>
    <cellStyle name="Normal 4 5 31" xfId="2382"/>
    <cellStyle name="Normal 4 5 31 2" xfId="4763"/>
    <cellStyle name="Normal 4 5 31 3" xfId="7149"/>
    <cellStyle name="Normal 4 5 31 4" xfId="7401"/>
    <cellStyle name="Normal 4 5 31 5" xfId="11922"/>
    <cellStyle name="Normal 4 5 31 6" xfId="12174"/>
    <cellStyle name="Normal 4 5 31 7" xfId="14561"/>
    <cellStyle name="Normal 4 5 32" xfId="2459"/>
    <cellStyle name="Normal 4 5 33" xfId="4845"/>
    <cellStyle name="Normal 4 5 34" xfId="8231"/>
    <cellStyle name="Normal 4 5 35" xfId="10496"/>
    <cellStyle name="Normal 4 5 36" xfId="13005"/>
    <cellStyle name="Normal 4 5 37" xfId="15392"/>
    <cellStyle name="Normal 4 5 4" xfId="315"/>
    <cellStyle name="Normal 4 5 4 2" xfId="2696"/>
    <cellStyle name="Normal 4 5 4 3" xfId="5082"/>
    <cellStyle name="Normal 4 5 4 4" xfId="7465"/>
    <cellStyle name="Normal 4 5 4 5" xfId="11378"/>
    <cellStyle name="Normal 4 5 4 6" xfId="12238"/>
    <cellStyle name="Normal 4 5 4 7" xfId="14625"/>
    <cellStyle name="Normal 4 5 5" xfId="392"/>
    <cellStyle name="Normal 4 5 5 2" xfId="2773"/>
    <cellStyle name="Normal 4 5 5 3" xfId="5159"/>
    <cellStyle name="Normal 4 5 5 4" xfId="7918"/>
    <cellStyle name="Normal 4 5 5 5" xfId="10184"/>
    <cellStyle name="Normal 4 5 5 6" xfId="12692"/>
    <cellStyle name="Normal 4 5 5 7" xfId="15079"/>
    <cellStyle name="Normal 4 5 6" xfId="469"/>
    <cellStyle name="Normal 4 5 6 2" xfId="2850"/>
    <cellStyle name="Normal 4 5 6 3" xfId="5236"/>
    <cellStyle name="Normal 4 5 6 4" xfId="9266"/>
    <cellStyle name="Normal 4 5 6 5" xfId="9571"/>
    <cellStyle name="Normal 4 5 6 6" xfId="14040"/>
    <cellStyle name="Normal 4 5 6 7" xfId="16424"/>
    <cellStyle name="Normal 4 5 7" xfId="546"/>
    <cellStyle name="Normal 4 5 7 2" xfId="2927"/>
    <cellStyle name="Normal 4 5 7 3" xfId="5313"/>
    <cellStyle name="Normal 4 5 7 4" xfId="7648"/>
    <cellStyle name="Normal 4 5 7 5" xfId="11634"/>
    <cellStyle name="Normal 4 5 7 6" xfId="12421"/>
    <cellStyle name="Normal 4 5 7 7" xfId="14808"/>
    <cellStyle name="Normal 4 5 8" xfId="623"/>
    <cellStyle name="Normal 4 5 8 2" xfId="3004"/>
    <cellStyle name="Normal 4 5 8 3" xfId="5390"/>
    <cellStyle name="Normal 4 5 8 4" xfId="7603"/>
    <cellStyle name="Normal 4 5 8 5" xfId="11518"/>
    <cellStyle name="Normal 4 5 8 6" xfId="12376"/>
    <cellStyle name="Normal 4 5 8 7" xfId="14763"/>
    <cellStyle name="Normal 4 5 9" xfId="700"/>
    <cellStyle name="Normal 4 5 9 2" xfId="3081"/>
    <cellStyle name="Normal 4 5 9 3" xfId="5467"/>
    <cellStyle name="Normal 4 5 9 4" xfId="8068"/>
    <cellStyle name="Normal 4 5 9 5" xfId="10333"/>
    <cellStyle name="Normal 4 5 9 6" xfId="12842"/>
    <cellStyle name="Normal 4 5 9 7" xfId="15229"/>
    <cellStyle name="Normal 4 6" xfId="123"/>
    <cellStyle name="Normal 4 6 2" xfId="2504"/>
    <cellStyle name="Normal 4 6 3" xfId="4890"/>
    <cellStyle name="Normal 4 6 4" xfId="7385"/>
    <cellStyle name="Normal 4 6 5" xfId="11071"/>
    <cellStyle name="Normal 4 6 6" xfId="12158"/>
    <cellStyle name="Normal 4 6 7" xfId="14545"/>
    <cellStyle name="Normal 4 7" xfId="201"/>
    <cellStyle name="Normal 4 7 2" xfId="2582"/>
    <cellStyle name="Normal 4 7 3" xfId="4968"/>
    <cellStyle name="Normal 4 7 4" xfId="8845"/>
    <cellStyle name="Normal 4 7 5" xfId="10531"/>
    <cellStyle name="Normal 4 7 6" xfId="13619"/>
    <cellStyle name="Normal 4 7 7" xfId="16006"/>
    <cellStyle name="Normal 4 8" xfId="278"/>
    <cellStyle name="Normal 4 8 2" xfId="2659"/>
    <cellStyle name="Normal 4 8 3" xfId="5045"/>
    <cellStyle name="Normal 4 8 4" xfId="8536"/>
    <cellStyle name="Normal 4 8 5" xfId="10801"/>
    <cellStyle name="Normal 4 8 6" xfId="13310"/>
    <cellStyle name="Normal 4 8 7" xfId="15697"/>
    <cellStyle name="Normal 4 9" xfId="355"/>
    <cellStyle name="Normal 4 9 2" xfId="2736"/>
    <cellStyle name="Normal 4 9 3" xfId="5122"/>
    <cellStyle name="Normal 4 9 4" xfId="9032"/>
    <cellStyle name="Normal 4 9 5" xfId="9993"/>
    <cellStyle name="Normal 4 9 6" xfId="13806"/>
    <cellStyle name="Normal 4 9 7" xfId="16191"/>
    <cellStyle name="Normal 40" xfId="11755"/>
    <cellStyle name="Normal 40 2" xfId="16710"/>
    <cellStyle name="Normal 41" xfId="12616"/>
    <cellStyle name="Normal 41 2" xfId="16712"/>
    <cellStyle name="Normal 42" xfId="15003"/>
    <cellStyle name="Normal 43" xfId="16749"/>
    <cellStyle name="Normal 44" xfId="16713"/>
    <cellStyle name="Normal 45" xfId="16714"/>
    <cellStyle name="Normal 46" xfId="16715"/>
    <cellStyle name="Normal 47" xfId="16716"/>
    <cellStyle name="Normal 48" xfId="16717"/>
    <cellStyle name="Normal 49" xfId="16718"/>
    <cellStyle name="Normal 5" xfId="16"/>
    <cellStyle name="Normal 5 10" xfId="330"/>
    <cellStyle name="Normal 5 10 2" xfId="2711"/>
    <cellStyle name="Normal 5 10 3" xfId="5097"/>
    <cellStyle name="Normal 5 10 4" xfId="7312"/>
    <cellStyle name="Normal 5 10 5" xfId="10305"/>
    <cellStyle name="Normal 5 10 6" xfId="12085"/>
    <cellStyle name="Normal 5 10 7" xfId="14472"/>
    <cellStyle name="Normal 5 11" xfId="407"/>
    <cellStyle name="Normal 5 11 2" xfId="2788"/>
    <cellStyle name="Normal 5 11 3" xfId="5174"/>
    <cellStyle name="Normal 5 11 4" xfId="7420"/>
    <cellStyle name="Normal 5 11 5" xfId="11410"/>
    <cellStyle name="Normal 5 11 6" xfId="12193"/>
    <cellStyle name="Normal 5 11 7" xfId="14580"/>
    <cellStyle name="Normal 5 12" xfId="484"/>
    <cellStyle name="Normal 5 12 2" xfId="2865"/>
    <cellStyle name="Normal 5 12 3" xfId="5251"/>
    <cellStyle name="Normal 5 12 4" xfId="9256"/>
    <cellStyle name="Normal 5 12 5" xfId="10219"/>
    <cellStyle name="Normal 5 12 6" xfId="14030"/>
    <cellStyle name="Normal 5 12 7" xfId="16414"/>
    <cellStyle name="Normal 5 13" xfId="561"/>
    <cellStyle name="Normal 5 13 2" xfId="2942"/>
    <cellStyle name="Normal 5 13 3" xfId="5328"/>
    <cellStyle name="Normal 5 13 4" xfId="8879"/>
    <cellStyle name="Normal 5 13 5" xfId="9838"/>
    <cellStyle name="Normal 5 13 6" xfId="13653"/>
    <cellStyle name="Normal 5 13 7" xfId="16040"/>
    <cellStyle name="Normal 5 14" xfId="638"/>
    <cellStyle name="Normal 5 14 2" xfId="3019"/>
    <cellStyle name="Normal 5 14 3" xfId="5405"/>
    <cellStyle name="Normal 5 14 4" xfId="8757"/>
    <cellStyle name="Normal 5 14 5" xfId="10443"/>
    <cellStyle name="Normal 5 14 6" xfId="13531"/>
    <cellStyle name="Normal 5 14 7" xfId="15918"/>
    <cellStyle name="Normal 5 15" xfId="715"/>
    <cellStyle name="Normal 5 15 2" xfId="3096"/>
    <cellStyle name="Normal 5 15 3" xfId="5482"/>
    <cellStyle name="Normal 5 15 4" xfId="7569"/>
    <cellStyle name="Normal 5 15 5" xfId="11560"/>
    <cellStyle name="Normal 5 15 6" xfId="12342"/>
    <cellStyle name="Normal 5 15 7" xfId="14729"/>
    <cellStyle name="Normal 5 16" xfId="792"/>
    <cellStyle name="Normal 5 16 2" xfId="3173"/>
    <cellStyle name="Normal 5 16 3" xfId="5559"/>
    <cellStyle name="Normal 5 16 4" xfId="9332"/>
    <cellStyle name="Normal 5 16 5" xfId="11024"/>
    <cellStyle name="Normal 5 16 6" xfId="14106"/>
    <cellStyle name="Normal 5 16 7" xfId="16490"/>
    <cellStyle name="Normal 5 17" xfId="869"/>
    <cellStyle name="Normal 5 17 2" xfId="3250"/>
    <cellStyle name="Normal 5 17 3" xfId="5636"/>
    <cellStyle name="Normal 5 17 4" xfId="9025"/>
    <cellStyle name="Normal 5 17 5" xfId="9986"/>
    <cellStyle name="Normal 5 17 6" xfId="13799"/>
    <cellStyle name="Normal 5 17 7" xfId="16184"/>
    <cellStyle name="Normal 5 18" xfId="946"/>
    <cellStyle name="Normal 5 18 2" xfId="3327"/>
    <cellStyle name="Normal 5 18 3" xfId="5713"/>
    <cellStyle name="Normal 5 18 4" xfId="8906"/>
    <cellStyle name="Normal 5 18 5" xfId="10592"/>
    <cellStyle name="Normal 5 18 6" xfId="13680"/>
    <cellStyle name="Normal 5 18 7" xfId="16067"/>
    <cellStyle name="Normal 5 19" xfId="1023"/>
    <cellStyle name="Normal 5 19 2" xfId="3404"/>
    <cellStyle name="Normal 5 19 3" xfId="5790"/>
    <cellStyle name="Normal 5 19 4" xfId="7718"/>
    <cellStyle name="Normal 5 19 5" xfId="9643"/>
    <cellStyle name="Normal 5 19 6" xfId="12491"/>
    <cellStyle name="Normal 5 19 7" xfId="14878"/>
    <cellStyle name="Normal 5 2" xfId="17"/>
    <cellStyle name="Normal 5 2 10" xfId="639"/>
    <cellStyle name="Normal 5 2 10 2" xfId="3020"/>
    <cellStyle name="Normal 5 2 10 3" xfId="5406"/>
    <cellStyle name="Normal 5 2 10 4" xfId="8680"/>
    <cellStyle name="Normal 5 2 10 5" xfId="10366"/>
    <cellStyle name="Normal 5 2 10 6" xfId="13454"/>
    <cellStyle name="Normal 5 2 10 7" xfId="15841"/>
    <cellStyle name="Normal 5 2 11" xfId="716"/>
    <cellStyle name="Normal 5 2 11 2" xfId="3097"/>
    <cellStyle name="Normal 5 2 11 3" xfId="5483"/>
    <cellStyle name="Normal 5 2 11 4" xfId="7492"/>
    <cellStyle name="Normal 5 2 11 5" xfId="11484"/>
    <cellStyle name="Normal 5 2 11 6" xfId="12265"/>
    <cellStyle name="Normal 5 2 11 7" xfId="14652"/>
    <cellStyle name="Normal 5 2 12" xfId="793"/>
    <cellStyle name="Normal 5 2 12 2" xfId="3174"/>
    <cellStyle name="Normal 5 2 12 3" xfId="5560"/>
    <cellStyle name="Normal 5 2 12 4" xfId="7262"/>
    <cellStyle name="Normal 5 2 12 5" xfId="10947"/>
    <cellStyle name="Normal 5 2 12 6" xfId="12035"/>
    <cellStyle name="Normal 5 2 12 7" xfId="14422"/>
    <cellStyle name="Normal 5 2 13" xfId="870"/>
    <cellStyle name="Normal 5 2 13 2" xfId="3251"/>
    <cellStyle name="Normal 5 2 13 3" xfId="5637"/>
    <cellStyle name="Normal 5 2 13 4" xfId="8947"/>
    <cellStyle name="Normal 5 2 13 5" xfId="9910"/>
    <cellStyle name="Normal 5 2 13 6" xfId="13721"/>
    <cellStyle name="Normal 5 2 13 7" xfId="16107"/>
    <cellStyle name="Normal 5 2 14" xfId="947"/>
    <cellStyle name="Normal 5 2 14 2" xfId="3328"/>
    <cellStyle name="Normal 5 2 14 3" xfId="5714"/>
    <cellStyle name="Normal 5 2 14 4" xfId="8829"/>
    <cellStyle name="Normal 5 2 14 5" xfId="10515"/>
    <cellStyle name="Normal 5 2 14 6" xfId="13603"/>
    <cellStyle name="Normal 5 2 14 7" xfId="15990"/>
    <cellStyle name="Normal 5 2 15" xfId="1024"/>
    <cellStyle name="Normal 5 2 15 2" xfId="3405"/>
    <cellStyle name="Normal 5 2 15 3" xfId="5791"/>
    <cellStyle name="Normal 5 2 15 4" xfId="7641"/>
    <cellStyle name="Normal 5 2 15 5" xfId="11627"/>
    <cellStyle name="Normal 5 2 15 6" xfId="12414"/>
    <cellStyle name="Normal 5 2 15 7" xfId="14801"/>
    <cellStyle name="Normal 5 2 16" xfId="1101"/>
    <cellStyle name="Normal 5 2 16 2" xfId="3482"/>
    <cellStyle name="Normal 5 2 16 3" xfId="5868"/>
    <cellStyle name="Normal 5 2 16 4" xfId="9403"/>
    <cellStyle name="Normal 5 2 16 5" xfId="11096"/>
    <cellStyle name="Normal 5 2 16 6" xfId="14177"/>
    <cellStyle name="Normal 5 2 16 7" xfId="16561"/>
    <cellStyle name="Normal 5 2 17" xfId="1178"/>
    <cellStyle name="Normal 5 2 17 2" xfId="3559"/>
    <cellStyle name="Normal 5 2 17 3" xfId="5945"/>
    <cellStyle name="Normal 5 2 17 4" xfId="9098"/>
    <cellStyle name="Normal 5 2 17 5" xfId="10057"/>
    <cellStyle name="Normal 5 2 17 6" xfId="13872"/>
    <cellStyle name="Normal 5 2 17 7" xfId="16256"/>
    <cellStyle name="Normal 5 2 18" xfId="1255"/>
    <cellStyle name="Normal 5 2 18 2" xfId="3636"/>
    <cellStyle name="Normal 5 2 18 3" xfId="6022"/>
    <cellStyle name="Normal 5 2 18 4" xfId="8973"/>
    <cellStyle name="Normal 5 2 18 5" xfId="10664"/>
    <cellStyle name="Normal 5 2 18 6" xfId="13747"/>
    <cellStyle name="Normal 5 2 18 7" xfId="16133"/>
    <cellStyle name="Normal 5 2 19" xfId="1332"/>
    <cellStyle name="Normal 5 2 19 2" xfId="3713"/>
    <cellStyle name="Normal 5 2 19 3" xfId="6099"/>
    <cellStyle name="Normal 5 2 19 4" xfId="7791"/>
    <cellStyle name="Normal 5 2 19 5" xfId="11702"/>
    <cellStyle name="Normal 5 2 19 6" xfId="12564"/>
    <cellStyle name="Normal 5 2 19 7" xfId="14951"/>
    <cellStyle name="Normal 5 2 2" xfId="54"/>
    <cellStyle name="Normal 5 2 2 10" xfId="753"/>
    <cellStyle name="Normal 5 2 2 10 2" xfId="3134"/>
    <cellStyle name="Normal 5 2 2 10 3" xfId="5520"/>
    <cellStyle name="Normal 5 2 2 10 4" xfId="8683"/>
    <cellStyle name="Normal 5 2 2 10 5" xfId="10369"/>
    <cellStyle name="Normal 5 2 2 10 6" xfId="13457"/>
    <cellStyle name="Normal 5 2 2 10 7" xfId="15844"/>
    <cellStyle name="Normal 5 2 2 11" xfId="830"/>
    <cellStyle name="Normal 5 2 2 11 2" xfId="3211"/>
    <cellStyle name="Normal 5 2 2 11 3" xfId="5597"/>
    <cellStyle name="Normal 5 2 2 11 4" xfId="8220"/>
    <cellStyle name="Normal 5 2 2 11 5" xfId="10485"/>
    <cellStyle name="Normal 5 2 2 11 6" xfId="12994"/>
    <cellStyle name="Normal 5 2 2 11 7" xfId="15381"/>
    <cellStyle name="Normal 5 2 2 12" xfId="907"/>
    <cellStyle name="Normal 5 2 2 12 2" xfId="3288"/>
    <cellStyle name="Normal 5 2 2 12 3" xfId="5674"/>
    <cellStyle name="Normal 5 2 2 12 4" xfId="8490"/>
    <cellStyle name="Normal 5 2 2 12 5" xfId="10560"/>
    <cellStyle name="Normal 5 2 2 12 6" xfId="13264"/>
    <cellStyle name="Normal 5 2 2 12 7" xfId="15651"/>
    <cellStyle name="Normal 5 2 2 13" xfId="984"/>
    <cellStyle name="Normal 5 2 2 13 2" xfId="3365"/>
    <cellStyle name="Normal 5 2 2 13 3" xfId="5751"/>
    <cellStyle name="Normal 5 2 2 13 4" xfId="7679"/>
    <cellStyle name="Normal 5 2 2 13 5" xfId="11593"/>
    <cellStyle name="Normal 5 2 2 13 6" xfId="12452"/>
    <cellStyle name="Normal 5 2 2 13 7" xfId="14839"/>
    <cellStyle name="Normal 5 2 2 14" xfId="1061"/>
    <cellStyle name="Normal 5 2 2 14 2" xfId="3442"/>
    <cellStyle name="Normal 5 2 2 14 3" xfId="5828"/>
    <cellStyle name="Normal 5 2 2 14 4" xfId="8832"/>
    <cellStyle name="Normal 5 2 2 14 5" xfId="10518"/>
    <cellStyle name="Normal 5 2 2 14 6" xfId="13606"/>
    <cellStyle name="Normal 5 2 2 14 7" xfId="15993"/>
    <cellStyle name="Normal 5 2 2 15" xfId="1138"/>
    <cellStyle name="Normal 5 2 2 15 2" xfId="3519"/>
    <cellStyle name="Normal 5 2 2 15 3" xfId="5905"/>
    <cellStyle name="Normal 5 2 2 15 4" xfId="8369"/>
    <cellStyle name="Normal 5 2 2 15 5" xfId="10634"/>
    <cellStyle name="Normal 5 2 2 15 6" xfId="13143"/>
    <cellStyle name="Normal 5 2 2 15 7" xfId="15530"/>
    <cellStyle name="Normal 5 2 2 16" xfId="1215"/>
    <cellStyle name="Normal 5 2 2 16 2" xfId="3596"/>
    <cellStyle name="Normal 5 2 2 16 3" xfId="5982"/>
    <cellStyle name="Normal 5 2 2 16 4" xfId="7983"/>
    <cellStyle name="Normal 5 2 2 16 5" xfId="10248"/>
    <cellStyle name="Normal 5 2 2 16 6" xfId="12757"/>
    <cellStyle name="Normal 5 2 2 16 7" xfId="15144"/>
    <cellStyle name="Normal 5 2 2 17" xfId="1292"/>
    <cellStyle name="Normal 5 2 2 17 2" xfId="3673"/>
    <cellStyle name="Normal 5 2 2 17 3" xfId="6059"/>
    <cellStyle name="Normal 5 2 2 17 4" xfId="7828"/>
    <cellStyle name="Normal 5 2 2 17 5" xfId="11740"/>
    <cellStyle name="Normal 5 2 2 17 6" xfId="12601"/>
    <cellStyle name="Normal 5 2 2 17 7" xfId="14988"/>
    <cellStyle name="Normal 5 2 2 18" xfId="1369"/>
    <cellStyle name="Normal 5 2 2 18 2" xfId="3750"/>
    <cellStyle name="Normal 5 2 2 18 3" xfId="6136"/>
    <cellStyle name="Normal 5 2 2 18 4" xfId="8976"/>
    <cellStyle name="Normal 5 2 2 18 5" xfId="10667"/>
    <cellStyle name="Normal 5 2 2 18 6" xfId="13750"/>
    <cellStyle name="Normal 5 2 2 18 7" xfId="16136"/>
    <cellStyle name="Normal 5 2 2 19" xfId="1446"/>
    <cellStyle name="Normal 5 2 2 19 2" xfId="3827"/>
    <cellStyle name="Normal 5 2 2 19 3" xfId="6213"/>
    <cellStyle name="Normal 5 2 2 19 4" xfId="8518"/>
    <cellStyle name="Normal 5 2 2 19 5" xfId="10783"/>
    <cellStyle name="Normal 5 2 2 19 6" xfId="13292"/>
    <cellStyle name="Normal 5 2 2 19 7" xfId="15679"/>
    <cellStyle name="Normal 5 2 2 2" xfId="136"/>
    <cellStyle name="Normal 5 2 2 2 2" xfId="2517"/>
    <cellStyle name="Normal 5 2 2 2 3" xfId="4903"/>
    <cellStyle name="Normal 5 2 2 2 4" xfId="8538"/>
    <cellStyle name="Normal 5 2 2 2 5" xfId="10803"/>
    <cellStyle name="Normal 5 2 2 2 6" xfId="13312"/>
    <cellStyle name="Normal 5 2 2 2 7" xfId="15699"/>
    <cellStyle name="Normal 5 2 2 20" xfId="1523"/>
    <cellStyle name="Normal 5 2 2 20 2" xfId="3904"/>
    <cellStyle name="Normal 5 2 2 20 3" xfId="6290"/>
    <cellStyle name="Normal 5 2 2 20 4" xfId="8132"/>
    <cellStyle name="Normal 5 2 2 20 5" xfId="10397"/>
    <cellStyle name="Normal 5 2 2 20 6" xfId="12906"/>
    <cellStyle name="Normal 5 2 2 20 7" xfId="15293"/>
    <cellStyle name="Normal 5 2 2 21" xfId="1600"/>
    <cellStyle name="Normal 5 2 2 21 2" xfId="3981"/>
    <cellStyle name="Normal 5 2 2 21 3" xfId="6367"/>
    <cellStyle name="Normal 5 2 2 21 4" xfId="8350"/>
    <cellStyle name="Normal 5 2 2 21 5" xfId="10039"/>
    <cellStyle name="Normal 5 2 2 21 6" xfId="13124"/>
    <cellStyle name="Normal 5 2 2 21 7" xfId="15511"/>
    <cellStyle name="Normal 5 2 2 22" xfId="1677"/>
    <cellStyle name="Normal 5 2 2 22 2" xfId="4058"/>
    <cellStyle name="Normal 5 2 2 22 3" xfId="6444"/>
    <cellStyle name="Normal 5 2 2 22 4" xfId="7515"/>
    <cellStyle name="Normal 5 2 2 22 5" xfId="11429"/>
    <cellStyle name="Normal 5 2 2 22 6" xfId="12288"/>
    <cellStyle name="Normal 5 2 2 22 7" xfId="14675"/>
    <cellStyle name="Normal 5 2 2 23" xfId="1754"/>
    <cellStyle name="Normal 5 2 2 23 2" xfId="4135"/>
    <cellStyle name="Normal 5 2 2 23 3" xfId="6521"/>
    <cellStyle name="Normal 5 2 2 23 4" xfId="8668"/>
    <cellStyle name="Normal 5 2 2 23 5" xfId="10354"/>
    <cellStyle name="Normal 5 2 2 23 6" xfId="13442"/>
    <cellStyle name="Normal 5 2 2 23 7" xfId="15829"/>
    <cellStyle name="Normal 5 2 2 24" xfId="1826"/>
    <cellStyle name="Normal 5 2 2 24 2" xfId="4207"/>
    <cellStyle name="Normal 5 2 2 24 3" xfId="6593"/>
    <cellStyle name="Normal 5 2 2 24 4" xfId="8590"/>
    <cellStyle name="Normal 5 2 2 24 5" xfId="10852"/>
    <cellStyle name="Normal 5 2 2 24 6" xfId="13364"/>
    <cellStyle name="Normal 5 2 2 24 7" xfId="15751"/>
    <cellStyle name="Normal 5 2 2 25" xfId="1904"/>
    <cellStyle name="Normal 5 2 2 25 2" xfId="4285"/>
    <cellStyle name="Normal 5 2 2 25 3" xfId="6671"/>
    <cellStyle name="Normal 5 2 2 25 4" xfId="8127"/>
    <cellStyle name="Normal 5 2 2 25 5" xfId="10389"/>
    <cellStyle name="Normal 5 2 2 25 6" xfId="12901"/>
    <cellStyle name="Normal 5 2 2 25 7" xfId="15288"/>
    <cellStyle name="Normal 5 2 2 26" xfId="1982"/>
    <cellStyle name="Normal 5 2 2 26 2" xfId="4363"/>
    <cellStyle name="Normal 5 2 2 26 3" xfId="6749"/>
    <cellStyle name="Normal 5 2 2 26 4" xfId="9233"/>
    <cellStyle name="Normal 5 2 2 26 5" xfId="10923"/>
    <cellStyle name="Normal 5 2 2 26 6" xfId="14007"/>
    <cellStyle name="Normal 5 2 2 26 7" xfId="16391"/>
    <cellStyle name="Normal 5 2 2 27" xfId="2058"/>
    <cellStyle name="Normal 5 2 2 27 2" xfId="4439"/>
    <cellStyle name="Normal 5 2 2 27 3" xfId="6825"/>
    <cellStyle name="Normal 5 2 2 27 4" xfId="8848"/>
    <cellStyle name="Normal 5 2 2 27 5" xfId="10534"/>
    <cellStyle name="Normal 5 2 2 27 6" xfId="13622"/>
    <cellStyle name="Normal 5 2 2 27 7" xfId="16009"/>
    <cellStyle name="Normal 5 2 2 28" xfId="2130"/>
    <cellStyle name="Normal 5 2 2 28 2" xfId="4511"/>
    <cellStyle name="Normal 5 2 2 28 3" xfId="6897"/>
    <cellStyle name="Normal 5 2 2 28 4" xfId="7664"/>
    <cellStyle name="Normal 5 2 2 28 5" xfId="11578"/>
    <cellStyle name="Normal 5 2 2 28 6" xfId="12437"/>
    <cellStyle name="Normal 5 2 2 28 7" xfId="14824"/>
    <cellStyle name="Normal 5 2 2 29" xfId="2210"/>
    <cellStyle name="Normal 5 2 2 29 2" xfId="4591"/>
    <cellStyle name="Normal 5 2 2 29 3" xfId="6977"/>
    <cellStyle name="Normal 5 2 2 29 4" xfId="7279"/>
    <cellStyle name="Normal 5 2 2 29 5" xfId="10272"/>
    <cellStyle name="Normal 5 2 2 29 6" xfId="12052"/>
    <cellStyle name="Normal 5 2 2 29 7" xfId="14439"/>
    <cellStyle name="Normal 5 2 2 3" xfId="214"/>
    <cellStyle name="Normal 5 2 2 3 2" xfId="2595"/>
    <cellStyle name="Normal 5 2 2 3 3" xfId="4981"/>
    <cellStyle name="Normal 5 2 2 3 4" xfId="7921"/>
    <cellStyle name="Normal 5 2 2 3 5" xfId="10187"/>
    <cellStyle name="Normal 5 2 2 3 6" xfId="12695"/>
    <cellStyle name="Normal 5 2 2 3 7" xfId="15082"/>
    <cellStyle name="Normal 5 2 2 30" xfId="2286"/>
    <cellStyle name="Normal 5 2 2 30 2" xfId="4667"/>
    <cellStyle name="Normal 5 2 2 30 3" xfId="7053"/>
    <cellStyle name="Normal 5 2 2 30 4" xfId="8200"/>
    <cellStyle name="Normal 5 2 2 30 5" xfId="10462"/>
    <cellStyle name="Normal 5 2 2 30 6" xfId="12974"/>
    <cellStyle name="Normal 5 2 2 30 7" xfId="15361"/>
    <cellStyle name="Normal 5 2 2 31" xfId="2358"/>
    <cellStyle name="Normal 5 2 2 31 2" xfId="4739"/>
    <cellStyle name="Normal 5 2 2 31 3" xfId="7125"/>
    <cellStyle name="Normal 5 2 2 31 4" xfId="8199"/>
    <cellStyle name="Normal 5 2 2 31 5" xfId="10393"/>
    <cellStyle name="Normal 5 2 2 31 6" xfId="12973"/>
    <cellStyle name="Normal 5 2 2 31 7" xfId="15360"/>
    <cellStyle name="Normal 5 2 2 32" xfId="2436"/>
    <cellStyle name="Normal 5 2 2 33" xfId="4822"/>
    <cellStyle name="Normal 5 2 2 34" xfId="7616"/>
    <cellStyle name="Normal 5 2 2 35" xfId="11531"/>
    <cellStyle name="Normal 5 2 2 36" xfId="12389"/>
    <cellStyle name="Normal 5 2 2 37" xfId="14776"/>
    <cellStyle name="Normal 5 2 2 4" xfId="291"/>
    <cellStyle name="Normal 5 2 2 4 2" xfId="2672"/>
    <cellStyle name="Normal 5 2 2 4 3" xfId="5058"/>
    <cellStyle name="Normal 5 2 2 4 4" xfId="8191"/>
    <cellStyle name="Normal 5 2 2 4 5" xfId="10261"/>
    <cellStyle name="Normal 5 2 2 4 6" xfId="12965"/>
    <cellStyle name="Normal 5 2 2 4 7" xfId="15352"/>
    <cellStyle name="Normal 5 2 2 5" xfId="368"/>
    <cellStyle name="Normal 5 2 2 5 2" xfId="2749"/>
    <cellStyle name="Normal 5 2 2 5 3" xfId="5135"/>
    <cellStyle name="Normal 5 2 2 5 4" xfId="7224"/>
    <cellStyle name="Normal 5 2 2 5 5" xfId="11298"/>
    <cellStyle name="Normal 5 2 2 5 6" xfId="11997"/>
    <cellStyle name="Normal 5 2 2 5 7" xfId="14384"/>
    <cellStyle name="Normal 5 2 2 6" xfId="445"/>
    <cellStyle name="Normal 5 2 2 6 2" xfId="2826"/>
    <cellStyle name="Normal 5 2 2 6 3" xfId="5212"/>
    <cellStyle name="Normal 5 2 2 6 4" xfId="8610"/>
    <cellStyle name="Normal 5 2 2 6 5" xfId="10875"/>
    <cellStyle name="Normal 5 2 2 6 6" xfId="13384"/>
    <cellStyle name="Normal 5 2 2 6 7" xfId="15771"/>
    <cellStyle name="Normal 5 2 2 7" xfId="522"/>
    <cellStyle name="Normal 5 2 2 7 2" xfId="2903"/>
    <cellStyle name="Normal 5 2 2 7 3" xfId="5289"/>
    <cellStyle name="Normal 5 2 2 7 4" xfId="8070"/>
    <cellStyle name="Normal 5 2 2 7 5" xfId="10335"/>
    <cellStyle name="Normal 5 2 2 7 6" xfId="12844"/>
    <cellStyle name="Normal 5 2 2 7 7" xfId="15231"/>
    <cellStyle name="Normal 5 2 2 8" xfId="599"/>
    <cellStyle name="Normal 5 2 2 8 2" xfId="2980"/>
    <cellStyle name="Normal 5 2 2 8 3" xfId="5366"/>
    <cellStyle name="Normal 5 2 2 8 4" xfId="8340"/>
    <cellStyle name="Normal 5 2 2 8 5" xfId="10422"/>
    <cellStyle name="Normal 5 2 2 8 6" xfId="13114"/>
    <cellStyle name="Normal 5 2 2 8 7" xfId="15501"/>
    <cellStyle name="Normal 5 2 2 9" xfId="676"/>
    <cellStyle name="Normal 5 2 2 9 2" xfId="3057"/>
    <cellStyle name="Normal 5 2 2 9 3" xfId="5443"/>
    <cellStyle name="Normal 5 2 2 9 4" xfId="7530"/>
    <cellStyle name="Normal 5 2 2 9 5" xfId="11444"/>
    <cellStyle name="Normal 5 2 2 9 6" xfId="12303"/>
    <cellStyle name="Normal 5 2 2 9 7" xfId="14690"/>
    <cellStyle name="Normal 5 2 20" xfId="1409"/>
    <cellStyle name="Normal 5 2 20 2" xfId="3790"/>
    <cellStyle name="Normal 5 2 20 3" xfId="6176"/>
    <cellStyle name="Normal 5 2 20 4" xfId="7171"/>
    <cellStyle name="Normal 5 2 20 5" xfId="11245"/>
    <cellStyle name="Normal 5 2 20 6" xfId="11944"/>
    <cellStyle name="Normal 5 2 20 7" xfId="14331"/>
    <cellStyle name="Normal 5 2 21" xfId="1486"/>
    <cellStyle name="Normal 5 2 21 2" xfId="3867"/>
    <cellStyle name="Normal 5 2 21 3" xfId="6253"/>
    <cellStyle name="Normal 5 2 21 4" xfId="9241"/>
    <cellStyle name="Normal 5 2 21 5" xfId="10204"/>
    <cellStyle name="Normal 5 2 21 6" xfId="14015"/>
    <cellStyle name="Normal 5 2 21 7" xfId="16399"/>
    <cellStyle name="Normal 5 2 22" xfId="1563"/>
    <cellStyle name="Normal 5 2 22 2" xfId="3944"/>
    <cellStyle name="Normal 5 2 22 3" xfId="6330"/>
    <cellStyle name="Normal 5 2 22 4" xfId="9230"/>
    <cellStyle name="Normal 5 2 22 5" xfId="10920"/>
    <cellStyle name="Normal 5 2 22 6" xfId="14004"/>
    <cellStyle name="Normal 5 2 22 7" xfId="16388"/>
    <cellStyle name="Normal 5 2 23" xfId="1640"/>
    <cellStyle name="Normal 5 2 23 2" xfId="4021"/>
    <cellStyle name="Normal 5 2 23 3" xfId="6407"/>
    <cellStyle name="Normal 5 2 23 4" xfId="8665"/>
    <cellStyle name="Normal 5 2 23 5" xfId="10351"/>
    <cellStyle name="Normal 5 2 23 6" xfId="13439"/>
    <cellStyle name="Normal 5 2 23 7" xfId="15826"/>
    <cellStyle name="Normal 5 2 24" xfId="1717"/>
    <cellStyle name="Normal 5 2 24 2" xfId="4098"/>
    <cellStyle name="Normal 5 2 24 3" xfId="6484"/>
    <cellStyle name="Normal 5 2 24 4" xfId="7474"/>
    <cellStyle name="Normal 5 2 24 5" xfId="11467"/>
    <cellStyle name="Normal 5 2 24 6" xfId="12247"/>
    <cellStyle name="Normal 5 2 24 7" xfId="14634"/>
    <cellStyle name="Normal 5 2 25" xfId="1789"/>
    <cellStyle name="Normal 5 2 25 2" xfId="4170"/>
    <cellStyle name="Normal 5 2 25 3" xfId="6556"/>
    <cellStyle name="Normal 5 2 25 4" xfId="7321"/>
    <cellStyle name="Normal 5 2 25 5" xfId="11312"/>
    <cellStyle name="Normal 5 2 25 6" xfId="12094"/>
    <cellStyle name="Normal 5 2 25 7" xfId="14481"/>
    <cellStyle name="Normal 5 2 26" xfId="1867"/>
    <cellStyle name="Normal 5 2 26 2" xfId="4248"/>
    <cellStyle name="Normal 5 2 26 3" xfId="6634"/>
    <cellStyle name="Normal 5 2 26 4" xfId="9236"/>
    <cellStyle name="Normal 5 2 26 5" xfId="10199"/>
    <cellStyle name="Normal 5 2 26 6" xfId="14010"/>
    <cellStyle name="Normal 5 2 26 7" xfId="16394"/>
    <cellStyle name="Normal 5 2 27" xfId="1945"/>
    <cellStyle name="Normal 5 2 27 2" xfId="4326"/>
    <cellStyle name="Normal 5 2 27 3" xfId="6712"/>
    <cellStyle name="Normal 5 2 27 4" xfId="7232"/>
    <cellStyle name="Normal 5 2 27 5" xfId="11307"/>
    <cellStyle name="Normal 5 2 27 6" xfId="12005"/>
    <cellStyle name="Normal 5 2 27 7" xfId="14392"/>
    <cellStyle name="Normal 5 2 28" xfId="2021"/>
    <cellStyle name="Normal 5 2 28 2" xfId="4402"/>
    <cellStyle name="Normal 5 2 28 3" xfId="6788"/>
    <cellStyle name="Normal 5 2 28 4" xfId="7273"/>
    <cellStyle name="Normal 5 2 28 5" xfId="10266"/>
    <cellStyle name="Normal 5 2 28 6" xfId="12046"/>
    <cellStyle name="Normal 5 2 28 7" xfId="14433"/>
    <cellStyle name="Normal 5 2 29" xfId="2093"/>
    <cellStyle name="Normal 5 2 29 2" xfId="4474"/>
    <cellStyle name="Normal 5 2 29 3" xfId="6860"/>
    <cellStyle name="Normal 5 2 29 4" xfId="8814"/>
    <cellStyle name="Normal 5 2 29 5" xfId="10500"/>
    <cellStyle name="Normal 5 2 29 6" xfId="13588"/>
    <cellStyle name="Normal 5 2 29 7" xfId="15975"/>
    <cellStyle name="Normal 5 2 3" xfId="99"/>
    <cellStyle name="Normal 5 2 3 2" xfId="2480"/>
    <cellStyle name="Normal 5 2 3 3" xfId="4866"/>
    <cellStyle name="Normal 5 2 3 4" xfId="7191"/>
    <cellStyle name="Normal 5 2 3 5" xfId="11265"/>
    <cellStyle name="Normal 5 2 3 6" xfId="11964"/>
    <cellStyle name="Normal 5 2 3 7" xfId="14351"/>
    <cellStyle name="Normal 5 2 30" xfId="2173"/>
    <cellStyle name="Normal 5 2 30 2" xfId="4554"/>
    <cellStyle name="Normal 5 2 30 3" xfId="6940"/>
    <cellStyle name="Normal 5 2 30 4" xfId="7318"/>
    <cellStyle name="Normal 5 2 30 5" xfId="11384"/>
    <cellStyle name="Normal 5 2 30 6" xfId="12091"/>
    <cellStyle name="Normal 5 2 30 7" xfId="14478"/>
    <cellStyle name="Normal 5 2 31" xfId="2249"/>
    <cellStyle name="Normal 5 2 31 2" xfId="4630"/>
    <cellStyle name="Normal 5 2 31 3" xfId="7016"/>
    <cellStyle name="Normal 5 2 31 4" xfId="7237"/>
    <cellStyle name="Normal 5 2 31 5" xfId="10924"/>
    <cellStyle name="Normal 5 2 31 6" xfId="12010"/>
    <cellStyle name="Normal 5 2 31 7" xfId="14397"/>
    <cellStyle name="Normal 5 2 32" xfId="2321"/>
    <cellStyle name="Normal 5 2 32 2" xfId="4702"/>
    <cellStyle name="Normal 5 2 32 3" xfId="7088"/>
    <cellStyle name="Normal 5 2 32 4" xfId="7236"/>
    <cellStyle name="Normal 5 2 32 5" xfId="10855"/>
    <cellStyle name="Normal 5 2 32 6" xfId="12009"/>
    <cellStyle name="Normal 5 2 32 7" xfId="14396"/>
    <cellStyle name="Normal 5 2 33" xfId="2399"/>
    <cellStyle name="Normal 5 2 34" xfId="4785"/>
    <cellStyle name="Normal 5 2 35" xfId="8766"/>
    <cellStyle name="Normal 5 2 36" xfId="10452"/>
    <cellStyle name="Normal 5 2 37" xfId="13540"/>
    <cellStyle name="Normal 5 2 38" xfId="15927"/>
    <cellStyle name="Normal 5 2 4" xfId="177"/>
    <cellStyle name="Normal 5 2 4 2" xfId="2558"/>
    <cellStyle name="Normal 5 2 4 3" xfId="4944"/>
    <cellStyle name="Normal 5 2 4 4" xfId="9035"/>
    <cellStyle name="Normal 5 2 4 5" xfId="9995"/>
    <cellStyle name="Normal 5 2 4 6" xfId="13809"/>
    <cellStyle name="Normal 5 2 4 7" xfId="16194"/>
    <cellStyle name="Normal 5 2 5" xfId="254"/>
    <cellStyle name="Normal 5 2 5 2" xfId="2635"/>
    <cellStyle name="Normal 5 2 5 3" xfId="5021"/>
    <cellStyle name="Normal 5 2 5 4" xfId="8653"/>
    <cellStyle name="Normal 5 2 5 5" xfId="11831"/>
    <cellStyle name="Normal 5 2 5 6" xfId="13427"/>
    <cellStyle name="Normal 5 2 5 7" xfId="15814"/>
    <cellStyle name="Normal 5 2 6" xfId="331"/>
    <cellStyle name="Normal 5 2 6 2" xfId="2712"/>
    <cellStyle name="Normal 5 2 6 3" xfId="5098"/>
    <cellStyle name="Normal 5 2 6 4" xfId="8619"/>
    <cellStyle name="Normal 5 2 6 5" xfId="10108"/>
    <cellStyle name="Normal 5 2 6 6" xfId="13393"/>
    <cellStyle name="Normal 5 2 6 7" xfId="15780"/>
    <cellStyle name="Normal 5 2 7" xfId="408"/>
    <cellStyle name="Normal 5 2 7 2" xfId="2789"/>
    <cellStyle name="Normal 5 2 7 3" xfId="5175"/>
    <cellStyle name="Normal 5 2 7 4" xfId="7344"/>
    <cellStyle name="Normal 5 2 7 5" xfId="11332"/>
    <cellStyle name="Normal 5 2 7 6" xfId="12117"/>
    <cellStyle name="Normal 5 2 7 7" xfId="14504"/>
    <cellStyle name="Normal 5 2 8" xfId="485"/>
    <cellStyle name="Normal 5 2 8 2" xfId="2866"/>
    <cellStyle name="Normal 5 2 8 3" xfId="5252"/>
    <cellStyle name="Normal 5 2 8 4" xfId="9184"/>
    <cellStyle name="Normal 5 2 8 5" xfId="10143"/>
    <cellStyle name="Normal 5 2 8 6" xfId="13958"/>
    <cellStyle name="Normal 5 2 8 7" xfId="16342"/>
    <cellStyle name="Normal 5 2 9" xfId="562"/>
    <cellStyle name="Normal 5 2 9 2" xfId="2943"/>
    <cellStyle name="Normal 5 2 9 3" xfId="5329"/>
    <cellStyle name="Normal 5 2 9 4" xfId="8802"/>
    <cellStyle name="Normal 5 2 9 5" xfId="9607"/>
    <cellStyle name="Normal 5 2 9 6" xfId="13576"/>
    <cellStyle name="Normal 5 2 9 7" xfId="15963"/>
    <cellStyle name="Normal 5 20" xfId="1100"/>
    <cellStyle name="Normal 5 20 2" xfId="3481"/>
    <cellStyle name="Normal 5 20 3" xfId="5867"/>
    <cellStyle name="Normal 5 20 4" xfId="9475"/>
    <cellStyle name="Normal 5 20 5" xfId="11173"/>
    <cellStyle name="Normal 5 20 6" xfId="14249"/>
    <cellStyle name="Normal 5 20 7" xfId="16632"/>
    <cellStyle name="Normal 5 21" xfId="1177"/>
    <cellStyle name="Normal 5 21 2" xfId="3558"/>
    <cellStyle name="Normal 5 21 3" xfId="5944"/>
    <cellStyle name="Normal 5 21 4" xfId="9174"/>
    <cellStyle name="Normal 5 21 5" xfId="10133"/>
    <cellStyle name="Normal 5 21 6" xfId="13948"/>
    <cellStyle name="Normal 5 21 7" xfId="16332"/>
    <cellStyle name="Normal 5 22" xfId="1254"/>
    <cellStyle name="Normal 5 22 2" xfId="3635"/>
    <cellStyle name="Normal 5 22 3" xfId="6021"/>
    <cellStyle name="Normal 5 22 4" xfId="9051"/>
    <cellStyle name="Normal 5 22 5" xfId="10741"/>
    <cellStyle name="Normal 5 22 6" xfId="13825"/>
    <cellStyle name="Normal 5 22 7" xfId="16210"/>
    <cellStyle name="Normal 5 23" xfId="1331"/>
    <cellStyle name="Normal 5 23 2" xfId="3712"/>
    <cellStyle name="Normal 5 23 3" xfId="6098"/>
    <cellStyle name="Normal 5 23 4" xfId="7867"/>
    <cellStyle name="Normal 5 23 5" xfId="11778"/>
    <cellStyle name="Normal 5 23 6" xfId="12641"/>
    <cellStyle name="Normal 5 23 7" xfId="15028"/>
    <cellStyle name="Normal 5 24" xfId="1408"/>
    <cellStyle name="Normal 5 24 2" xfId="3789"/>
    <cellStyle name="Normal 5 24 3" xfId="6175"/>
    <cellStyle name="Normal 5 24 4" xfId="7329"/>
    <cellStyle name="Normal 5 24 5" xfId="11317"/>
    <cellStyle name="Normal 5 24 6" xfId="12102"/>
    <cellStyle name="Normal 5 24 7" xfId="14489"/>
    <cellStyle name="Normal 5 25" xfId="1485"/>
    <cellStyle name="Normal 5 25 2" xfId="3866"/>
    <cellStyle name="Normal 5 25 3" xfId="6252"/>
    <cellStyle name="Normal 5 25 4" xfId="7251"/>
    <cellStyle name="Normal 5 25 5" xfId="10936"/>
    <cellStyle name="Normal 5 25 6" xfId="12024"/>
    <cellStyle name="Normal 5 25 7" xfId="14411"/>
    <cellStyle name="Normal 5 26" xfId="1562"/>
    <cellStyle name="Normal 5 26 2" xfId="3943"/>
    <cellStyle name="Normal 5 26 3" xfId="6329"/>
    <cellStyle name="Normal 5 26 4" xfId="9302"/>
    <cellStyle name="Normal 5 26 5" xfId="10997"/>
    <cellStyle name="Normal 5 26 6" xfId="14076"/>
    <cellStyle name="Normal 5 26 7" xfId="16460"/>
    <cellStyle name="Normal 5 27" xfId="1639"/>
    <cellStyle name="Normal 5 27 2" xfId="4020"/>
    <cellStyle name="Normal 5 27 3" xfId="6406"/>
    <cellStyle name="Normal 5 27 4" xfId="8742"/>
    <cellStyle name="Normal 5 27 5" xfId="10428"/>
    <cellStyle name="Normal 5 27 6" xfId="13516"/>
    <cellStyle name="Normal 5 27 7" xfId="15903"/>
    <cellStyle name="Normal 5 28" xfId="1716"/>
    <cellStyle name="Normal 5 28 2" xfId="4097"/>
    <cellStyle name="Normal 5 28 3" xfId="6483"/>
    <cellStyle name="Normal 5 28 4" xfId="7551"/>
    <cellStyle name="Normal 5 28 5" xfId="11543"/>
    <cellStyle name="Normal 5 28 6" xfId="12324"/>
    <cellStyle name="Normal 5 28 7" xfId="14711"/>
    <cellStyle name="Normal 5 29" xfId="1788"/>
    <cellStyle name="Normal 5 29 2" xfId="4169"/>
    <cellStyle name="Normal 5 29 3" xfId="6555"/>
    <cellStyle name="Normal 5 29 4" xfId="7397"/>
    <cellStyle name="Normal 5 29 5" xfId="11390"/>
    <cellStyle name="Normal 5 29 6" xfId="12170"/>
    <cellStyle name="Normal 5 29 7" xfId="14557"/>
    <cellStyle name="Normal 5 3" xfId="18"/>
    <cellStyle name="Normal 5 3 10" xfId="640"/>
    <cellStyle name="Normal 5 3 10 2" xfId="3021"/>
    <cellStyle name="Normal 5 3 10 3" xfId="5407"/>
    <cellStyle name="Normal 5 3 10 4" xfId="7296"/>
    <cellStyle name="Normal 5 3 10 5" xfId="10289"/>
    <cellStyle name="Normal 5 3 10 6" xfId="12069"/>
    <cellStyle name="Normal 5 3 10 7" xfId="14456"/>
    <cellStyle name="Normal 5 3 11" xfId="717"/>
    <cellStyle name="Normal 5 3 11 2" xfId="3098"/>
    <cellStyle name="Normal 5 3 11 3" xfId="5484"/>
    <cellStyle name="Normal 5 3 11 4" xfId="7416"/>
    <cellStyle name="Normal 5 3 11 5" xfId="11406"/>
    <cellStyle name="Normal 5 3 11 6" xfId="12189"/>
    <cellStyle name="Normal 5 3 11 7" xfId="14576"/>
    <cellStyle name="Normal 5 3 12" xfId="794"/>
    <cellStyle name="Normal 5 3 12 2" xfId="3175"/>
    <cellStyle name="Normal 5 3 12 3" xfId="5561"/>
    <cellStyle name="Normal 5 3 12 4" xfId="9252"/>
    <cellStyle name="Normal 5 3 12 5" xfId="10215"/>
    <cellStyle name="Normal 5 3 12 6" xfId="14026"/>
    <cellStyle name="Normal 5 3 12 7" xfId="16410"/>
    <cellStyle name="Normal 5 3 13" xfId="871"/>
    <cellStyle name="Normal 5 3 13 2" xfId="3252"/>
    <cellStyle name="Normal 5 3 13 3" xfId="5638"/>
    <cellStyle name="Normal 5 3 13 4" xfId="8875"/>
    <cellStyle name="Normal 5 3 13 5" xfId="9834"/>
    <cellStyle name="Normal 5 3 13 6" xfId="13649"/>
    <cellStyle name="Normal 5 3 13 7" xfId="16036"/>
    <cellStyle name="Normal 5 3 14" xfId="948"/>
    <cellStyle name="Normal 5 3 14 2" xfId="3329"/>
    <cellStyle name="Normal 5 3 14 3" xfId="5715"/>
    <cellStyle name="Normal 5 3 14 4" xfId="8752"/>
    <cellStyle name="Normal 5 3 14 5" xfId="10438"/>
    <cellStyle name="Normal 5 3 14 6" xfId="13526"/>
    <cellStyle name="Normal 5 3 14 7" xfId="15913"/>
    <cellStyle name="Normal 5 3 15" xfId="1025"/>
    <cellStyle name="Normal 5 3 15 2" xfId="3406"/>
    <cellStyle name="Normal 5 3 15 3" xfId="5792"/>
    <cellStyle name="Normal 5 3 15 4" xfId="7564"/>
    <cellStyle name="Normal 5 3 15 5" xfId="11555"/>
    <cellStyle name="Normal 5 3 15 6" xfId="12337"/>
    <cellStyle name="Normal 5 3 15 7" xfId="14724"/>
    <cellStyle name="Normal 5 3 16" xfId="1102"/>
    <cellStyle name="Normal 5 3 16 2" xfId="3483"/>
    <cellStyle name="Normal 5 3 16 3" xfId="5869"/>
    <cellStyle name="Normal 5 3 16 4" xfId="9327"/>
    <cellStyle name="Normal 5 3 16 5" xfId="11019"/>
    <cellStyle name="Normal 5 3 16 6" xfId="14101"/>
    <cellStyle name="Normal 5 3 16 7" xfId="16485"/>
    <cellStyle name="Normal 5 3 17" xfId="1179"/>
    <cellStyle name="Normal 5 3 17 2" xfId="3560"/>
    <cellStyle name="Normal 5 3 17 3" xfId="5946"/>
    <cellStyle name="Normal 5 3 17 4" xfId="9020"/>
    <cellStyle name="Normal 5 3 17 5" xfId="9981"/>
    <cellStyle name="Normal 5 3 17 6" xfId="13794"/>
    <cellStyle name="Normal 5 3 17 7" xfId="16179"/>
    <cellStyle name="Normal 5 3 18" xfId="1256"/>
    <cellStyle name="Normal 5 3 18 2" xfId="3637"/>
    <cellStyle name="Normal 5 3 18 3" xfId="6023"/>
    <cellStyle name="Normal 5 3 18 4" xfId="8901"/>
    <cellStyle name="Normal 5 3 18 5" xfId="10587"/>
    <cellStyle name="Normal 5 3 18 6" xfId="13675"/>
    <cellStyle name="Normal 5 3 18 7" xfId="16062"/>
    <cellStyle name="Normal 5 3 19" xfId="1333"/>
    <cellStyle name="Normal 5 3 19 2" xfId="3714"/>
    <cellStyle name="Normal 5 3 19 3" xfId="6100"/>
    <cellStyle name="Normal 5 3 19 4" xfId="7713"/>
    <cellStyle name="Normal 5 3 19 5" xfId="9638"/>
    <cellStyle name="Normal 5 3 19 6" xfId="12486"/>
    <cellStyle name="Normal 5 3 19 7" xfId="14873"/>
    <cellStyle name="Normal 5 3 2" xfId="55"/>
    <cellStyle name="Normal 5 3 2 10" xfId="754"/>
    <cellStyle name="Normal 5 3 2 10 2" xfId="3135"/>
    <cellStyle name="Normal 5 3 2 10 3" xfId="5521"/>
    <cellStyle name="Normal 5 3 2 10 4" xfId="7299"/>
    <cellStyle name="Normal 5 3 2 10 5" xfId="10292"/>
    <cellStyle name="Normal 5 3 2 10 6" xfId="12072"/>
    <cellStyle name="Normal 5 3 2 10 7" xfId="14459"/>
    <cellStyle name="Normal 5 3 2 11" xfId="831"/>
    <cellStyle name="Normal 5 3 2 11 2" xfId="3212"/>
    <cellStyle name="Normal 5 3 2 11 3" xfId="5598"/>
    <cellStyle name="Normal 5 3 2 11 4" xfId="8143"/>
    <cellStyle name="Normal 5 3 2 11 5" xfId="10408"/>
    <cellStyle name="Normal 5 3 2 11 6" xfId="12917"/>
    <cellStyle name="Normal 5 3 2 11 7" xfId="15304"/>
    <cellStyle name="Normal 5 3 2 12" xfId="908"/>
    <cellStyle name="Normal 5 3 2 12 2" xfId="3289"/>
    <cellStyle name="Normal 5 3 2 12 3" xfId="5675"/>
    <cellStyle name="Normal 5 3 2 12 4" xfId="8413"/>
    <cellStyle name="Normal 5 3 2 12 5" xfId="10483"/>
    <cellStyle name="Normal 5 3 2 12 6" xfId="13187"/>
    <cellStyle name="Normal 5 3 2 12 7" xfId="15574"/>
    <cellStyle name="Normal 5 3 2 13" xfId="985"/>
    <cellStyle name="Normal 5 3 2 13 2" xfId="3366"/>
    <cellStyle name="Normal 5 3 2 13 3" xfId="5752"/>
    <cellStyle name="Normal 5 3 2 13 4" xfId="7602"/>
    <cellStyle name="Normal 5 3 2 13 5" xfId="11517"/>
    <cellStyle name="Normal 5 3 2 13 6" xfId="12375"/>
    <cellStyle name="Normal 5 3 2 13 7" xfId="14762"/>
    <cellStyle name="Normal 5 3 2 14" xfId="1062"/>
    <cellStyle name="Normal 5 3 2 14 2" xfId="3443"/>
    <cellStyle name="Normal 5 3 2 14 3" xfId="5829"/>
    <cellStyle name="Normal 5 3 2 14 4" xfId="8755"/>
    <cellStyle name="Normal 5 3 2 14 5" xfId="10441"/>
    <cellStyle name="Normal 5 3 2 14 6" xfId="13529"/>
    <cellStyle name="Normal 5 3 2 14 7" xfId="15916"/>
    <cellStyle name="Normal 5 3 2 15" xfId="1139"/>
    <cellStyle name="Normal 5 3 2 15 2" xfId="3520"/>
    <cellStyle name="Normal 5 3 2 15 3" xfId="5906"/>
    <cellStyle name="Normal 5 3 2 15 4" xfId="8292"/>
    <cellStyle name="Normal 5 3 2 15 5" xfId="10557"/>
    <cellStyle name="Normal 5 3 2 15 6" xfId="13066"/>
    <cellStyle name="Normal 5 3 2 15 7" xfId="15453"/>
    <cellStyle name="Normal 5 3 2 16" xfId="1216"/>
    <cellStyle name="Normal 5 3 2 16 2" xfId="3597"/>
    <cellStyle name="Normal 5 3 2 16 3" xfId="5983"/>
    <cellStyle name="Normal 5 3 2 16 4" xfId="7906"/>
    <cellStyle name="Normal 5 3 2 16 5" xfId="10172"/>
    <cellStyle name="Normal 5 3 2 16 6" xfId="12680"/>
    <cellStyle name="Normal 5 3 2 16 7" xfId="15067"/>
    <cellStyle name="Normal 5 3 2 17" xfId="1293"/>
    <cellStyle name="Normal 5 3 2 17 2" xfId="3674"/>
    <cellStyle name="Normal 5 3 2 17 3" xfId="6060"/>
    <cellStyle name="Normal 5 3 2 17 4" xfId="7751"/>
    <cellStyle name="Normal 5 3 2 17 5" xfId="11660"/>
    <cellStyle name="Normal 5 3 2 17 6" xfId="12524"/>
    <cellStyle name="Normal 5 3 2 17 7" xfId="14911"/>
    <cellStyle name="Normal 5 3 2 18" xfId="1370"/>
    <cellStyle name="Normal 5 3 2 18 2" xfId="3751"/>
    <cellStyle name="Normal 5 3 2 18 3" xfId="6137"/>
    <cellStyle name="Normal 5 3 2 18 4" xfId="8904"/>
    <cellStyle name="Normal 5 3 2 18 5" xfId="10590"/>
    <cellStyle name="Normal 5 3 2 18 6" xfId="13678"/>
    <cellStyle name="Normal 5 3 2 18 7" xfId="16065"/>
    <cellStyle name="Normal 5 3 2 19" xfId="1447"/>
    <cellStyle name="Normal 5 3 2 19 2" xfId="3828"/>
    <cellStyle name="Normal 5 3 2 19 3" xfId="6214"/>
    <cellStyle name="Normal 5 3 2 19 4" xfId="8441"/>
    <cellStyle name="Normal 5 3 2 19 5" xfId="10706"/>
    <cellStyle name="Normal 5 3 2 19 6" xfId="13215"/>
    <cellStyle name="Normal 5 3 2 19 7" xfId="15602"/>
    <cellStyle name="Normal 5 3 2 2" xfId="137"/>
    <cellStyle name="Normal 5 3 2 2 2" xfId="2518"/>
    <cellStyle name="Normal 5 3 2 2 3" xfId="4904"/>
    <cellStyle name="Normal 5 3 2 2 4" xfId="8461"/>
    <cellStyle name="Normal 5 3 2 2 5" xfId="10726"/>
    <cellStyle name="Normal 5 3 2 2 6" xfId="13235"/>
    <cellStyle name="Normal 5 3 2 2 7" xfId="15622"/>
    <cellStyle name="Normal 5 3 2 20" xfId="1524"/>
    <cellStyle name="Normal 5 3 2 20 2" xfId="3905"/>
    <cellStyle name="Normal 5 3 2 20 3" xfId="6291"/>
    <cellStyle name="Normal 5 3 2 20 4" xfId="8055"/>
    <cellStyle name="Normal 5 3 2 20 5" xfId="10320"/>
    <cellStyle name="Normal 5 3 2 20 6" xfId="12829"/>
    <cellStyle name="Normal 5 3 2 20 7" xfId="15216"/>
    <cellStyle name="Normal 5 3 2 21" xfId="1601"/>
    <cellStyle name="Normal 5 3 2 21 2" xfId="3982"/>
    <cellStyle name="Normal 5 3 2 21 3" xfId="6368"/>
    <cellStyle name="Normal 5 3 2 21 4" xfId="4781"/>
    <cellStyle name="Normal 5 3 2 21 5" xfId="9963"/>
    <cellStyle name="Normal 5 3 2 21 6" xfId="10760"/>
    <cellStyle name="Normal 5 3 2 21 7" xfId="13844"/>
    <cellStyle name="Normal 5 3 2 22" xfId="1678"/>
    <cellStyle name="Normal 5 3 2 22 2" xfId="4059"/>
    <cellStyle name="Normal 5 3 2 22 3" xfId="6445"/>
    <cellStyle name="Normal 5 3 2 22 4" xfId="7438"/>
    <cellStyle name="Normal 5 3 2 22 5" xfId="11351"/>
    <cellStyle name="Normal 5 3 2 22 6" xfId="12211"/>
    <cellStyle name="Normal 5 3 2 22 7" xfId="14598"/>
    <cellStyle name="Normal 5 3 2 23" xfId="1755"/>
    <cellStyle name="Normal 5 3 2 23 2" xfId="4136"/>
    <cellStyle name="Normal 5 3 2 23 3" xfId="6522"/>
    <cellStyle name="Normal 5 3 2 23 4" xfId="7284"/>
    <cellStyle name="Normal 5 3 2 23 5" xfId="10277"/>
    <cellStyle name="Normal 5 3 2 23 6" xfId="12057"/>
    <cellStyle name="Normal 5 3 2 23 7" xfId="14444"/>
    <cellStyle name="Normal 5 3 2 24" xfId="1827"/>
    <cellStyle name="Normal 5 3 2 24 2" xfId="4208"/>
    <cellStyle name="Normal 5 3 2 24 3" xfId="6594"/>
    <cellStyle name="Normal 5 3 2 24 4" xfId="8513"/>
    <cellStyle name="Normal 5 3 2 24 5" xfId="10775"/>
    <cellStyle name="Normal 5 3 2 24 6" xfId="13287"/>
    <cellStyle name="Normal 5 3 2 24 7" xfId="15674"/>
    <cellStyle name="Normal 5 3 2 25" xfId="1905"/>
    <cellStyle name="Normal 5 3 2 25 2" xfId="4286"/>
    <cellStyle name="Normal 5 3 2 25 3" xfId="6672"/>
    <cellStyle name="Normal 5 3 2 25 4" xfId="8050"/>
    <cellStyle name="Normal 5 3 2 25 5" xfId="10312"/>
    <cellStyle name="Normal 5 3 2 25 6" xfId="12824"/>
    <cellStyle name="Normal 5 3 2 25 7" xfId="15211"/>
    <cellStyle name="Normal 5 3 2 26" xfId="1983"/>
    <cellStyle name="Normal 5 3 2 26 2" xfId="4364"/>
    <cellStyle name="Normal 5 3 2 26 3" xfId="6750"/>
    <cellStyle name="Normal 5 3 2 26 4" xfId="9157"/>
    <cellStyle name="Normal 5 3 2 26 5" xfId="10846"/>
    <cellStyle name="Normal 5 3 2 26 6" xfId="13931"/>
    <cellStyle name="Normal 5 3 2 26 7" xfId="16315"/>
    <cellStyle name="Normal 5 3 2 27" xfId="2059"/>
    <cellStyle name="Normal 5 3 2 27 2" xfId="4440"/>
    <cellStyle name="Normal 5 3 2 27 3" xfId="6826"/>
    <cellStyle name="Normal 5 3 2 27 4" xfId="8771"/>
    <cellStyle name="Normal 5 3 2 27 5" xfId="10457"/>
    <cellStyle name="Normal 5 3 2 27 6" xfId="13545"/>
    <cellStyle name="Normal 5 3 2 27 7" xfId="15932"/>
    <cellStyle name="Normal 5 3 2 28" xfId="2131"/>
    <cellStyle name="Normal 5 3 2 28 2" xfId="4512"/>
    <cellStyle name="Normal 5 3 2 28 3" xfId="6898"/>
    <cellStyle name="Normal 5 3 2 28 4" xfId="7587"/>
    <cellStyle name="Normal 5 3 2 28 5" xfId="11502"/>
    <cellStyle name="Normal 5 3 2 28 6" xfId="12360"/>
    <cellStyle name="Normal 5 3 2 28 7" xfId="14747"/>
    <cellStyle name="Normal 5 3 2 29" xfId="2211"/>
    <cellStyle name="Normal 5 3 2 29 2" xfId="4592"/>
    <cellStyle name="Normal 5 3 2 29 3" xfId="6978"/>
    <cellStyle name="Normal 5 3 2 29 4" xfId="8586"/>
    <cellStyle name="Normal 5 3 2 29 5" xfId="10772"/>
    <cellStyle name="Normal 5 3 2 29 6" xfId="13360"/>
    <cellStyle name="Normal 5 3 2 29 7" xfId="15747"/>
    <cellStyle name="Normal 5 3 2 3" xfId="215"/>
    <cellStyle name="Normal 5 3 2 3 2" xfId="2596"/>
    <cellStyle name="Normal 5 3 2 3 3" xfId="4982"/>
    <cellStyle name="Normal 5 3 2 3 4" xfId="8500"/>
    <cellStyle name="Normal 5 3 2 3 5" xfId="11334"/>
    <cellStyle name="Normal 5 3 2 3 6" xfId="13274"/>
    <cellStyle name="Normal 5 3 2 3 7" xfId="15661"/>
    <cellStyle name="Normal 5 3 2 30" xfId="2287"/>
    <cellStyle name="Normal 5 3 2 30 2" xfId="4668"/>
    <cellStyle name="Normal 5 3 2 30 3" xfId="7054"/>
    <cellStyle name="Normal 5 3 2 30 4" xfId="8123"/>
    <cellStyle name="Normal 5 3 2 30 5" xfId="10385"/>
    <cellStyle name="Normal 5 3 2 30 6" xfId="12897"/>
    <cellStyle name="Normal 5 3 2 30 7" xfId="15284"/>
    <cellStyle name="Normal 5 3 2 31" xfId="2359"/>
    <cellStyle name="Normal 5 3 2 31 2" xfId="4740"/>
    <cellStyle name="Normal 5 3 2 31 3" xfId="7126"/>
    <cellStyle name="Normal 5 3 2 31 4" xfId="8122"/>
    <cellStyle name="Normal 5 3 2 31 5" xfId="10316"/>
    <cellStyle name="Normal 5 3 2 31 6" xfId="12896"/>
    <cellStyle name="Normal 5 3 2 31 7" xfId="15283"/>
    <cellStyle name="Normal 5 3 2 32" xfId="2437"/>
    <cellStyle name="Normal 5 3 2 33" xfId="4823"/>
    <cellStyle name="Normal 5 3 2 34" xfId="7539"/>
    <cellStyle name="Normal 5 3 2 35" xfId="11453"/>
    <cellStyle name="Normal 5 3 2 36" xfId="12312"/>
    <cellStyle name="Normal 5 3 2 37" xfId="14699"/>
    <cellStyle name="Normal 5 3 2 4" xfId="292"/>
    <cellStyle name="Normal 5 3 2 4 2" xfId="2673"/>
    <cellStyle name="Normal 5 3 2 4 3" xfId="5059"/>
    <cellStyle name="Normal 5 3 2 4 4" xfId="8114"/>
    <cellStyle name="Normal 5 3 2 4 5" xfId="10185"/>
    <cellStyle name="Normal 5 3 2 4 6" xfId="12888"/>
    <cellStyle name="Normal 5 3 2 4 7" xfId="15275"/>
    <cellStyle name="Normal 5 3 2 5" xfId="369"/>
    <cellStyle name="Normal 5 3 2 5 2" xfId="2750"/>
    <cellStyle name="Normal 5 3 2 5 3" xfId="5136"/>
    <cellStyle name="Normal 5 3 2 5 4" xfId="9523"/>
    <cellStyle name="Normal 5 3 2 5 5" xfId="11221"/>
    <cellStyle name="Normal 5 3 2 5 6" xfId="14297"/>
    <cellStyle name="Normal 5 3 2 5 7" xfId="16680"/>
    <cellStyle name="Normal 5 3 2 6" xfId="446"/>
    <cellStyle name="Normal 5 3 2 6 2" xfId="2827"/>
    <cellStyle name="Normal 5 3 2 6 3" xfId="5213"/>
    <cellStyle name="Normal 5 3 2 6 4" xfId="8533"/>
    <cellStyle name="Normal 5 3 2 6 5" xfId="10798"/>
    <cellStyle name="Normal 5 3 2 6 6" xfId="13307"/>
    <cellStyle name="Normal 5 3 2 6 7" xfId="15694"/>
    <cellStyle name="Normal 5 3 2 7" xfId="523"/>
    <cellStyle name="Normal 5 3 2 7 2" xfId="2904"/>
    <cellStyle name="Normal 5 3 2 7 3" xfId="5290"/>
    <cellStyle name="Normal 5 3 2 7 4" xfId="7993"/>
    <cellStyle name="Normal 5 3 2 7 5" xfId="10258"/>
    <cellStyle name="Normal 5 3 2 7 6" xfId="12767"/>
    <cellStyle name="Normal 5 3 2 7 7" xfId="15154"/>
    <cellStyle name="Normal 5 3 2 8" xfId="600"/>
    <cellStyle name="Normal 5 3 2 8 2" xfId="2981"/>
    <cellStyle name="Normal 5 3 2 8 3" xfId="5367"/>
    <cellStyle name="Normal 5 3 2 8 4" xfId="8263"/>
    <cellStyle name="Normal 5 3 2 8 5" xfId="10345"/>
    <cellStyle name="Normal 5 3 2 8 6" xfId="13037"/>
    <cellStyle name="Normal 5 3 2 8 7" xfId="15424"/>
    <cellStyle name="Normal 5 3 2 9" xfId="677"/>
    <cellStyle name="Normal 5 3 2 9 2" xfId="3058"/>
    <cellStyle name="Normal 5 3 2 9 3" xfId="5444"/>
    <cellStyle name="Normal 5 3 2 9 4" xfId="7453"/>
    <cellStyle name="Normal 5 3 2 9 5" xfId="11366"/>
    <cellStyle name="Normal 5 3 2 9 6" xfId="12226"/>
    <cellStyle name="Normal 5 3 2 9 7" xfId="14613"/>
    <cellStyle name="Normal 5 3 20" xfId="1410"/>
    <cellStyle name="Normal 5 3 20 2" xfId="3791"/>
    <cellStyle name="Normal 5 3 20 3" xfId="6177"/>
    <cellStyle name="Normal 5 3 20 4" xfId="9470"/>
    <cellStyle name="Normal 5 3 20 5" xfId="11168"/>
    <cellStyle name="Normal 5 3 20 6" xfId="14244"/>
    <cellStyle name="Normal 5 3 20 7" xfId="16627"/>
    <cellStyle name="Normal 5 3 21" xfId="1487"/>
    <cellStyle name="Normal 5 3 21 2" xfId="3868"/>
    <cellStyle name="Normal 5 3 21 3" xfId="6254"/>
    <cellStyle name="Normal 5 3 21 4" xfId="9169"/>
    <cellStyle name="Normal 5 3 21 5" xfId="10128"/>
    <cellStyle name="Normal 5 3 21 6" xfId="13943"/>
    <cellStyle name="Normal 5 3 21 7" xfId="16327"/>
    <cellStyle name="Normal 5 3 22" xfId="1564"/>
    <cellStyle name="Normal 5 3 22 2" xfId="3945"/>
    <cellStyle name="Normal 5 3 22 3" xfId="6331"/>
    <cellStyle name="Normal 5 3 22 4" xfId="9154"/>
    <cellStyle name="Normal 5 3 22 5" xfId="10843"/>
    <cellStyle name="Normal 5 3 22 6" xfId="13928"/>
    <cellStyle name="Normal 5 3 22 7" xfId="16312"/>
    <cellStyle name="Normal 5 3 23" xfId="1641"/>
    <cellStyle name="Normal 5 3 23 2" xfId="4022"/>
    <cellStyle name="Normal 5 3 23 3" xfId="6408"/>
    <cellStyle name="Normal 5 3 23 4" xfId="7281"/>
    <cellStyle name="Normal 5 3 23 5" xfId="10274"/>
    <cellStyle name="Normal 5 3 23 6" xfId="12054"/>
    <cellStyle name="Normal 5 3 23 7" xfId="14441"/>
    <cellStyle name="Normal 5 3 24" xfId="1718"/>
    <cellStyle name="Normal 5 3 24 2" xfId="4099"/>
    <cellStyle name="Normal 5 3 24 3" xfId="6485"/>
    <cellStyle name="Normal 5 3 24 4" xfId="7398"/>
    <cellStyle name="Normal 5 3 24 5" xfId="11391"/>
    <cellStyle name="Normal 5 3 24 6" xfId="12171"/>
    <cellStyle name="Normal 5 3 24 7" xfId="14558"/>
    <cellStyle name="Normal 5 3 25" xfId="1790"/>
    <cellStyle name="Normal 5 3 25 2" xfId="4171"/>
    <cellStyle name="Normal 5 3 25 3" xfId="6557"/>
    <cellStyle name="Normal 5 3 25 4" xfId="7166"/>
    <cellStyle name="Normal 5 3 25 5" xfId="11237"/>
    <cellStyle name="Normal 5 3 25 6" xfId="11939"/>
    <cellStyle name="Normal 5 3 25 7" xfId="14326"/>
    <cellStyle name="Normal 5 3 26" xfId="1868"/>
    <cellStyle name="Normal 5 3 26 2" xfId="4249"/>
    <cellStyle name="Normal 5 3 26 3" xfId="6635"/>
    <cellStyle name="Normal 5 3 26 4" xfId="9162"/>
    <cellStyle name="Normal 5 3 26 5" xfId="10123"/>
    <cellStyle name="Normal 5 3 26 6" xfId="13936"/>
    <cellStyle name="Normal 5 3 26 7" xfId="16320"/>
    <cellStyle name="Normal 5 3 27" xfId="1946"/>
    <cellStyle name="Normal 5 3 27 2" xfId="4327"/>
    <cellStyle name="Normal 5 3 27 3" xfId="6713"/>
    <cellStyle name="Normal 5 3 27 4" xfId="9532"/>
    <cellStyle name="Normal 5 3 27 5" xfId="11230"/>
    <cellStyle name="Normal 5 3 27 6" xfId="14306"/>
    <cellStyle name="Normal 5 3 27 7" xfId="16688"/>
    <cellStyle name="Normal 5 3 28" xfId="2022"/>
    <cellStyle name="Normal 5 3 28 2" xfId="4403"/>
    <cellStyle name="Normal 5 3 28 3" xfId="6789"/>
    <cellStyle name="Normal 5 3 28 4" xfId="8580"/>
    <cellStyle name="Normal 5 3 28 5" xfId="10165"/>
    <cellStyle name="Normal 5 3 28 6" xfId="13354"/>
    <cellStyle name="Normal 5 3 28 7" xfId="15741"/>
    <cellStyle name="Normal 5 3 29" xfId="2094"/>
    <cellStyle name="Normal 5 3 29 2" xfId="4475"/>
    <cellStyle name="Normal 5 3 29 3" xfId="6861"/>
    <cellStyle name="Normal 5 3 29 4" xfId="8737"/>
    <cellStyle name="Normal 5 3 29 5" xfId="10423"/>
    <cellStyle name="Normal 5 3 29 6" xfId="13511"/>
    <cellStyle name="Normal 5 3 29 7" xfId="15898"/>
    <cellStyle name="Normal 5 3 3" xfId="100"/>
    <cellStyle name="Normal 5 3 3 2" xfId="2481"/>
    <cellStyle name="Normal 5 3 3 3" xfId="4867"/>
    <cellStyle name="Normal 5 3 3 4" xfId="9490"/>
    <cellStyle name="Normal 5 3 3 5" xfId="11188"/>
    <cellStyle name="Normal 5 3 3 6" xfId="14264"/>
    <cellStyle name="Normal 5 3 3 7" xfId="16647"/>
    <cellStyle name="Normal 5 3 30" xfId="2174"/>
    <cellStyle name="Normal 5 3 30 2" xfId="4555"/>
    <cellStyle name="Normal 5 3 30 3" xfId="6941"/>
    <cellStyle name="Normal 5 3 30 4" xfId="7240"/>
    <cellStyle name="Normal 5 3 30 5" xfId="11234"/>
    <cellStyle name="Normal 5 3 30 6" xfId="12013"/>
    <cellStyle name="Normal 5 3 30 7" xfId="14400"/>
    <cellStyle name="Normal 5 3 31" xfId="2250"/>
    <cellStyle name="Normal 5 3 31 2" xfId="4631"/>
    <cellStyle name="Normal 5 3 31 3" xfId="7017"/>
    <cellStyle name="Normal 5 3 31 4" xfId="9234"/>
    <cellStyle name="Normal 5 3 31 5" xfId="10195"/>
    <cellStyle name="Normal 5 3 31 6" xfId="14008"/>
    <cellStyle name="Normal 5 3 31 7" xfId="16392"/>
    <cellStyle name="Normal 5 3 32" xfId="2322"/>
    <cellStyle name="Normal 5 3 32 2" xfId="4703"/>
    <cellStyle name="Normal 5 3 32 3" xfId="7089"/>
    <cellStyle name="Normal 5 3 32 4" xfId="9166"/>
    <cellStyle name="Normal 5 3 32 5" xfId="10194"/>
    <cellStyle name="Normal 5 3 32 6" xfId="13940"/>
    <cellStyle name="Normal 5 3 32 7" xfId="16324"/>
    <cellStyle name="Normal 5 3 33" xfId="2400"/>
    <cellStyle name="Normal 5 3 34" xfId="4786"/>
    <cellStyle name="Normal 5 3 35" xfId="8689"/>
    <cellStyle name="Normal 5 3 36" xfId="10375"/>
    <cellStyle name="Normal 5 3 37" xfId="13463"/>
    <cellStyle name="Normal 5 3 38" xfId="15850"/>
    <cellStyle name="Normal 5 3 4" xfId="178"/>
    <cellStyle name="Normal 5 3 4 2" xfId="2559"/>
    <cellStyle name="Normal 5 3 4 3" xfId="4945"/>
    <cellStyle name="Normal 5 3 4 4" xfId="8957"/>
    <cellStyle name="Normal 5 3 4 5" xfId="9919"/>
    <cellStyle name="Normal 5 3 4 6" xfId="13731"/>
    <cellStyle name="Normal 5 3 4 7" xfId="16117"/>
    <cellStyle name="Normal 5 3 5" xfId="255"/>
    <cellStyle name="Normal 5 3 5 2" xfId="2636"/>
    <cellStyle name="Normal 5 3 5 3" xfId="5022"/>
    <cellStyle name="Normal 5 3 5 4" xfId="8576"/>
    <cellStyle name="Normal 5 3 5 5" xfId="9767"/>
    <cellStyle name="Normal 5 3 5 6" xfId="13350"/>
    <cellStyle name="Normal 5 3 5 7" xfId="15737"/>
    <cellStyle name="Normal 5 3 6" xfId="332"/>
    <cellStyle name="Normal 5 3 6 2" xfId="2713"/>
    <cellStyle name="Normal 5 3 6 3" xfId="5099"/>
    <cellStyle name="Normal 5 3 6 4" xfId="8542"/>
    <cellStyle name="Normal 5 3 6 5" xfId="10032"/>
    <cellStyle name="Normal 5 3 6 6" xfId="13316"/>
    <cellStyle name="Normal 5 3 6 7" xfId="15703"/>
    <cellStyle name="Normal 5 3 7" xfId="409"/>
    <cellStyle name="Normal 5 3 7 2" xfId="2790"/>
    <cellStyle name="Normal 5 3 7 3" xfId="5176"/>
    <cellStyle name="Normal 5 3 7 4" xfId="7186"/>
    <cellStyle name="Normal 5 3 7 5" xfId="11260"/>
    <cellStyle name="Normal 5 3 7 6" xfId="11959"/>
    <cellStyle name="Normal 5 3 7 7" xfId="14346"/>
    <cellStyle name="Normal 5 3 8" xfId="486"/>
    <cellStyle name="Normal 5 3 8 2" xfId="2867"/>
    <cellStyle name="Normal 5 3 8 3" xfId="5253"/>
    <cellStyle name="Normal 5 3 8 4" xfId="9108"/>
    <cellStyle name="Normal 5 3 8 5" xfId="10067"/>
    <cellStyle name="Normal 5 3 8 6" xfId="13882"/>
    <cellStyle name="Normal 5 3 8 7" xfId="16266"/>
    <cellStyle name="Normal 5 3 9" xfId="563"/>
    <cellStyle name="Normal 5 3 9 2" xfId="2944"/>
    <cellStyle name="Normal 5 3 9 3" xfId="5330"/>
    <cellStyle name="Normal 5 3 9 4" xfId="8725"/>
    <cellStyle name="Normal 5 3 9 5" xfId="11898"/>
    <cellStyle name="Normal 5 3 9 6" xfId="13499"/>
    <cellStyle name="Normal 5 3 9 7" xfId="15886"/>
    <cellStyle name="Normal 5 30" xfId="1866"/>
    <cellStyle name="Normal 5 30 2" xfId="4247"/>
    <cellStyle name="Normal 5 30 3" xfId="6633"/>
    <cellStyle name="Normal 5 30 4" xfId="7243"/>
    <cellStyle name="Normal 5 30 5" xfId="10928"/>
    <cellStyle name="Normal 5 30 6" xfId="12016"/>
    <cellStyle name="Normal 5 30 7" xfId="14403"/>
    <cellStyle name="Normal 5 31" xfId="1944"/>
    <cellStyle name="Normal 5 31 2" xfId="4325"/>
    <cellStyle name="Normal 5 31 3" xfId="6711"/>
    <cellStyle name="Normal 5 31 4" xfId="7466"/>
    <cellStyle name="Normal 5 31 5" xfId="11379"/>
    <cellStyle name="Normal 5 31 6" xfId="12239"/>
    <cellStyle name="Normal 5 31 7" xfId="14626"/>
    <cellStyle name="Normal 5 32" xfId="2020"/>
    <cellStyle name="Normal 5 32 2" xfId="4401"/>
    <cellStyle name="Normal 5 32 3" xfId="6787"/>
    <cellStyle name="Normal 5 32 4" xfId="8657"/>
    <cellStyle name="Normal 5 32 5" xfId="10343"/>
    <cellStyle name="Normal 5 32 6" xfId="13431"/>
    <cellStyle name="Normal 5 32 7" xfId="15818"/>
    <cellStyle name="Normal 5 33" xfId="2092"/>
    <cellStyle name="Normal 5 33 2" xfId="4473"/>
    <cellStyle name="Normal 5 33 3" xfId="6859"/>
    <cellStyle name="Normal 5 33 4" xfId="8891"/>
    <cellStyle name="Normal 5 33 5" xfId="10577"/>
    <cellStyle name="Normal 5 33 6" xfId="13665"/>
    <cellStyle name="Normal 5 33 7" xfId="16052"/>
    <cellStyle name="Normal 5 34" xfId="2172"/>
    <cellStyle name="Normal 5 34 2" xfId="4553"/>
    <cellStyle name="Normal 5 34 3" xfId="6939"/>
    <cellStyle name="Normal 5 34 4" xfId="7394"/>
    <cellStyle name="Normal 5 34 5" xfId="11460"/>
    <cellStyle name="Normal 5 34 6" xfId="12167"/>
    <cellStyle name="Normal 5 34 7" xfId="14554"/>
    <cellStyle name="Normal 5 35" xfId="2248"/>
    <cellStyle name="Normal 5 35 2" xfId="4629"/>
    <cellStyle name="Normal 5 35 3" xfId="7015"/>
    <cellStyle name="Normal 5 35 4" xfId="9308"/>
    <cellStyle name="Normal 5 35 5" xfId="11001"/>
    <cellStyle name="Normal 5 35 6" xfId="14082"/>
    <cellStyle name="Normal 5 35 7" xfId="16466"/>
    <cellStyle name="Normal 5 36" xfId="2320"/>
    <cellStyle name="Normal 5 36 2" xfId="4701"/>
    <cellStyle name="Normal 5 36 3" xfId="7087"/>
    <cellStyle name="Normal 5 36 4" xfId="9307"/>
    <cellStyle name="Normal 5 36 5" xfId="10932"/>
    <cellStyle name="Normal 5 36 6" xfId="14081"/>
    <cellStyle name="Normal 5 36 7" xfId="16465"/>
    <cellStyle name="Normal 5 37" xfId="2398"/>
    <cellStyle name="Normal 5 38" xfId="4784"/>
    <cellStyle name="Normal 5 39" xfId="8843"/>
    <cellStyle name="Normal 5 4" xfId="19"/>
    <cellStyle name="Normal 5 4 10" xfId="641"/>
    <cellStyle name="Normal 5 4 10 2" xfId="3022"/>
    <cellStyle name="Normal 5 4 10 3" xfId="5408"/>
    <cellStyle name="Normal 5 4 10 4" xfId="8603"/>
    <cellStyle name="Normal 5 4 10 5" xfId="10104"/>
    <cellStyle name="Normal 5 4 10 6" xfId="13377"/>
    <cellStyle name="Normal 5 4 10 7" xfId="15764"/>
    <cellStyle name="Normal 5 4 11" xfId="718"/>
    <cellStyle name="Normal 5 4 11 2" xfId="3099"/>
    <cellStyle name="Normal 5 4 11 3" xfId="5485"/>
    <cellStyle name="Normal 5 4 11 4" xfId="7340"/>
    <cellStyle name="Normal 5 4 11 5" xfId="11328"/>
    <cellStyle name="Normal 5 4 11 6" xfId="12113"/>
    <cellStyle name="Normal 5 4 11 7" xfId="14500"/>
    <cellStyle name="Normal 5 4 12" xfId="795"/>
    <cellStyle name="Normal 5 4 12 2" xfId="3176"/>
    <cellStyle name="Normal 5 4 12 3" xfId="5562"/>
    <cellStyle name="Normal 5 4 12 4" xfId="9180"/>
    <cellStyle name="Normal 5 4 12 5" xfId="10139"/>
    <cellStyle name="Normal 5 4 12 6" xfId="13954"/>
    <cellStyle name="Normal 5 4 12 7" xfId="16338"/>
    <cellStyle name="Normal 5 4 13" xfId="872"/>
    <cellStyle name="Normal 5 4 13 2" xfId="3253"/>
    <cellStyle name="Normal 5 4 13 3" xfId="5639"/>
    <cellStyle name="Normal 5 4 13 4" xfId="8798"/>
    <cellStyle name="Normal 5 4 13 5" xfId="9603"/>
    <cellStyle name="Normal 5 4 13 6" xfId="13572"/>
    <cellStyle name="Normal 5 4 13 7" xfId="15959"/>
    <cellStyle name="Normal 5 4 14" xfId="949"/>
    <cellStyle name="Normal 5 4 14 2" xfId="3330"/>
    <cellStyle name="Normal 5 4 14 3" xfId="5716"/>
    <cellStyle name="Normal 5 4 14 4" xfId="8675"/>
    <cellStyle name="Normal 5 4 14 5" xfId="10361"/>
    <cellStyle name="Normal 5 4 14 6" xfId="13449"/>
    <cellStyle name="Normal 5 4 14 7" xfId="15836"/>
    <cellStyle name="Normal 5 4 15" xfId="1026"/>
    <cellStyle name="Normal 5 4 15 2" xfId="3407"/>
    <cellStyle name="Normal 5 4 15 3" xfId="5793"/>
    <cellStyle name="Normal 5 4 15 4" xfId="7487"/>
    <cellStyle name="Normal 5 4 15 5" xfId="11479"/>
    <cellStyle name="Normal 5 4 15 6" xfId="12260"/>
    <cellStyle name="Normal 5 4 15 7" xfId="14647"/>
    <cellStyle name="Normal 5 4 16" xfId="1103"/>
    <cellStyle name="Normal 5 4 16 2" xfId="3484"/>
    <cellStyle name="Normal 5 4 16 3" xfId="5870"/>
    <cellStyle name="Normal 5 4 16 4" xfId="7257"/>
    <cellStyle name="Normal 5 4 16 5" xfId="10942"/>
    <cellStyle name="Normal 5 4 16 6" xfId="12030"/>
    <cellStyle name="Normal 5 4 16 7" xfId="14417"/>
    <cellStyle name="Normal 5 4 17" xfId="1180"/>
    <cellStyle name="Normal 5 4 17 2" xfId="3561"/>
    <cellStyle name="Normal 5 4 17 3" xfId="5947"/>
    <cellStyle name="Normal 5 4 17 4" xfId="8942"/>
    <cellStyle name="Normal 5 4 17 5" xfId="9905"/>
    <cellStyle name="Normal 5 4 17 6" xfId="13716"/>
    <cellStyle name="Normal 5 4 17 7" xfId="16102"/>
    <cellStyle name="Normal 5 4 18" xfId="1257"/>
    <cellStyle name="Normal 5 4 18 2" xfId="3638"/>
    <cellStyle name="Normal 5 4 18 3" xfId="6024"/>
    <cellStyle name="Normal 5 4 18 4" xfId="8824"/>
    <cellStyle name="Normal 5 4 18 5" xfId="10510"/>
    <cellStyle name="Normal 5 4 18 6" xfId="13598"/>
    <cellStyle name="Normal 5 4 18 7" xfId="15985"/>
    <cellStyle name="Normal 5 4 19" xfId="1334"/>
    <cellStyle name="Normal 5 4 19 2" xfId="3715"/>
    <cellStyle name="Normal 5 4 19 3" xfId="6101"/>
    <cellStyle name="Normal 5 4 19 4" xfId="7636"/>
    <cellStyle name="Normal 5 4 19 5" xfId="11622"/>
    <cellStyle name="Normal 5 4 19 6" xfId="12409"/>
    <cellStyle name="Normal 5 4 19 7" xfId="14796"/>
    <cellStyle name="Normal 5 4 2" xfId="56"/>
    <cellStyle name="Normal 5 4 2 10" xfId="755"/>
    <cellStyle name="Normal 5 4 2 10 2" xfId="3136"/>
    <cellStyle name="Normal 5 4 2 10 3" xfId="5522"/>
    <cellStyle name="Normal 5 4 2 10 4" xfId="8606"/>
    <cellStyle name="Normal 5 4 2 10 5" xfId="10871"/>
    <cellStyle name="Normal 5 4 2 10 6" xfId="13380"/>
    <cellStyle name="Normal 5 4 2 10 7" xfId="15767"/>
    <cellStyle name="Normal 5 4 2 11" xfId="832"/>
    <cellStyle name="Normal 5 4 2 11 2" xfId="3213"/>
    <cellStyle name="Normal 5 4 2 11 3" xfId="5599"/>
    <cellStyle name="Normal 5 4 2 11 4" xfId="8066"/>
    <cellStyle name="Normal 5 4 2 11 5" xfId="10331"/>
    <cellStyle name="Normal 5 4 2 11 6" xfId="12840"/>
    <cellStyle name="Normal 5 4 2 11 7" xfId="15227"/>
    <cellStyle name="Normal 5 4 2 12" xfId="909"/>
    <cellStyle name="Normal 5 4 2 12 2" xfId="3290"/>
    <cellStyle name="Normal 5 4 2 12 3" xfId="5676"/>
    <cellStyle name="Normal 5 4 2 12 4" xfId="8336"/>
    <cellStyle name="Normal 5 4 2 12 5" xfId="10406"/>
    <cellStyle name="Normal 5 4 2 12 6" xfId="13110"/>
    <cellStyle name="Normal 5 4 2 12 7" xfId="15497"/>
    <cellStyle name="Normal 5 4 2 13" xfId="986"/>
    <cellStyle name="Normal 5 4 2 13 2" xfId="3367"/>
    <cellStyle name="Normal 5 4 2 13 3" xfId="5753"/>
    <cellStyle name="Normal 5 4 2 13 4" xfId="7525"/>
    <cellStyle name="Normal 5 4 2 13 5" xfId="11439"/>
    <cellStyle name="Normal 5 4 2 13 6" xfId="12298"/>
    <cellStyle name="Normal 5 4 2 13 7" xfId="14685"/>
    <cellStyle name="Normal 5 4 2 14" xfId="1063"/>
    <cellStyle name="Normal 5 4 2 14 2" xfId="3444"/>
    <cellStyle name="Normal 5 4 2 14 3" xfId="5830"/>
    <cellStyle name="Normal 5 4 2 14 4" xfId="8678"/>
    <cellStyle name="Normal 5 4 2 14 5" xfId="10364"/>
    <cellStyle name="Normal 5 4 2 14 6" xfId="13452"/>
    <cellStyle name="Normal 5 4 2 14 7" xfId="15839"/>
    <cellStyle name="Normal 5 4 2 15" xfId="1140"/>
    <cellStyle name="Normal 5 4 2 15 2" xfId="3521"/>
    <cellStyle name="Normal 5 4 2 15 3" xfId="5907"/>
    <cellStyle name="Normal 5 4 2 15 4" xfId="8215"/>
    <cellStyle name="Normal 5 4 2 15 5" xfId="10480"/>
    <cellStyle name="Normal 5 4 2 15 6" xfId="12989"/>
    <cellStyle name="Normal 5 4 2 15 7" xfId="15376"/>
    <cellStyle name="Normal 5 4 2 16" xfId="1217"/>
    <cellStyle name="Normal 5 4 2 16 2" xfId="3598"/>
    <cellStyle name="Normal 5 4 2 16 3" xfId="5984"/>
    <cellStyle name="Normal 5 4 2 16 4" xfId="8485"/>
    <cellStyle name="Normal 5 4 2 16 5" xfId="10555"/>
    <cellStyle name="Normal 5 4 2 16 6" xfId="13259"/>
    <cellStyle name="Normal 5 4 2 16 7" xfId="15646"/>
    <cellStyle name="Normal 5 4 2 17" xfId="1294"/>
    <cellStyle name="Normal 5 4 2 17 2" xfId="3675"/>
    <cellStyle name="Normal 5 4 2 17 3" xfId="6061"/>
    <cellStyle name="Normal 5 4 2 17 4" xfId="7674"/>
    <cellStyle name="Normal 5 4 2 17 5" xfId="11588"/>
    <cellStyle name="Normal 5 4 2 17 6" xfId="12447"/>
    <cellStyle name="Normal 5 4 2 17 7" xfId="14834"/>
    <cellStyle name="Normal 5 4 2 18" xfId="1371"/>
    <cellStyle name="Normal 5 4 2 18 2" xfId="3752"/>
    <cellStyle name="Normal 5 4 2 18 3" xfId="6138"/>
    <cellStyle name="Normal 5 4 2 18 4" xfId="8827"/>
    <cellStyle name="Normal 5 4 2 18 5" xfId="10513"/>
    <cellStyle name="Normal 5 4 2 18 6" xfId="13601"/>
    <cellStyle name="Normal 5 4 2 18 7" xfId="15988"/>
    <cellStyle name="Normal 5 4 2 19" xfId="1448"/>
    <cellStyle name="Normal 5 4 2 19 2" xfId="3829"/>
    <cellStyle name="Normal 5 4 2 19 3" xfId="6215"/>
    <cellStyle name="Normal 5 4 2 19 4" xfId="8364"/>
    <cellStyle name="Normal 5 4 2 19 5" xfId="10629"/>
    <cellStyle name="Normal 5 4 2 19 6" xfId="13138"/>
    <cellStyle name="Normal 5 4 2 19 7" xfId="15525"/>
    <cellStyle name="Normal 5 4 2 2" xfId="138"/>
    <cellStyle name="Normal 5 4 2 2 2" xfId="2519"/>
    <cellStyle name="Normal 5 4 2 2 3" xfId="4905"/>
    <cellStyle name="Normal 5 4 2 2 4" xfId="8384"/>
    <cellStyle name="Normal 5 4 2 2 5" xfId="10649"/>
    <cellStyle name="Normal 5 4 2 2 6" xfId="13158"/>
    <cellStyle name="Normal 5 4 2 2 7" xfId="15545"/>
    <cellStyle name="Normal 5 4 2 20" xfId="1525"/>
    <cellStyle name="Normal 5 4 2 20 2" xfId="3906"/>
    <cellStyle name="Normal 5 4 2 20 3" xfId="6292"/>
    <cellStyle name="Normal 5 4 2 20 4" xfId="7978"/>
    <cellStyle name="Normal 5 4 2 20 5" xfId="10243"/>
    <cellStyle name="Normal 5 4 2 20 6" xfId="12752"/>
    <cellStyle name="Normal 5 4 2 20 7" xfId="15139"/>
    <cellStyle name="Normal 5 4 2 21" xfId="1602"/>
    <cellStyle name="Normal 5 4 2 21 2" xfId="3983"/>
    <cellStyle name="Normal 5 4 2 21 3" xfId="6369"/>
    <cellStyle name="Normal 5 4 2 21 4" xfId="8273"/>
    <cellStyle name="Normal 5 4 2 21 5" xfId="11912"/>
    <cellStyle name="Normal 5 4 2 21 6" xfId="13047"/>
    <cellStyle name="Normal 5 4 2 21 7" xfId="15434"/>
    <cellStyle name="Normal 5 4 2 22" xfId="1679"/>
    <cellStyle name="Normal 5 4 2 22 2" xfId="4060"/>
    <cellStyle name="Normal 5 4 2 22 3" xfId="6446"/>
    <cellStyle name="Normal 5 4 2 22 4" xfId="7205"/>
    <cellStyle name="Normal 5 4 2 22 5" xfId="11279"/>
    <cellStyle name="Normal 5 4 2 22 6" xfId="11978"/>
    <cellStyle name="Normal 5 4 2 22 7" xfId="14365"/>
    <cellStyle name="Normal 5 4 2 23" xfId="1756"/>
    <cellStyle name="Normal 5 4 2 23 2" xfId="4137"/>
    <cellStyle name="Normal 5 4 2 23 3" xfId="6523"/>
    <cellStyle name="Normal 5 4 2 23 4" xfId="8591"/>
    <cellStyle name="Normal 5 4 2 23 5" xfId="10853"/>
    <cellStyle name="Normal 5 4 2 23 6" xfId="13365"/>
    <cellStyle name="Normal 5 4 2 23 7" xfId="15752"/>
    <cellStyle name="Normal 5 4 2 24" xfId="1828"/>
    <cellStyle name="Normal 5 4 2 24 2" xfId="4209"/>
    <cellStyle name="Normal 5 4 2 24 3" xfId="6595"/>
    <cellStyle name="Normal 5 4 2 24 4" xfId="8436"/>
    <cellStyle name="Normal 5 4 2 24 5" xfId="10698"/>
    <cellStyle name="Normal 5 4 2 24 6" xfId="13210"/>
    <cellStyle name="Normal 5 4 2 24 7" xfId="15597"/>
    <cellStyle name="Normal 5 4 2 25" xfId="1906"/>
    <cellStyle name="Normal 5 4 2 25 2" xfId="4287"/>
    <cellStyle name="Normal 5 4 2 25 3" xfId="6673"/>
    <cellStyle name="Normal 5 4 2 25 4" xfId="7973"/>
    <cellStyle name="Normal 5 4 2 25 5" xfId="10235"/>
    <cellStyle name="Normal 5 4 2 25 6" xfId="12747"/>
    <cellStyle name="Normal 5 4 2 25 7" xfId="15134"/>
    <cellStyle name="Normal 5 4 2 26" xfId="1984"/>
    <cellStyle name="Normal 5 4 2 26 2" xfId="4365"/>
    <cellStyle name="Normal 5 4 2 26 3" xfId="6751"/>
    <cellStyle name="Normal 5 4 2 26 4" xfId="9079"/>
    <cellStyle name="Normal 5 4 2 26 5" xfId="10769"/>
    <cellStyle name="Normal 5 4 2 26 6" xfId="13853"/>
    <cellStyle name="Normal 5 4 2 26 7" xfId="16237"/>
    <cellStyle name="Normal 5 4 2 27" xfId="2060"/>
    <cellStyle name="Normal 5 4 2 27 2" xfId="4441"/>
    <cellStyle name="Normal 5 4 2 27 3" xfId="6827"/>
    <cellStyle name="Normal 5 4 2 27 4" xfId="8694"/>
    <cellStyle name="Normal 5 4 2 27 5" xfId="10380"/>
    <cellStyle name="Normal 5 4 2 27 6" xfId="13468"/>
    <cellStyle name="Normal 5 4 2 27 7" xfId="15855"/>
    <cellStyle name="Normal 5 4 2 28" xfId="2132"/>
    <cellStyle name="Normal 5 4 2 28 2" xfId="4513"/>
    <cellStyle name="Normal 5 4 2 28 3" xfId="6899"/>
    <cellStyle name="Normal 5 4 2 28 4" xfId="7510"/>
    <cellStyle name="Normal 5 4 2 28 5" xfId="11424"/>
    <cellStyle name="Normal 5 4 2 28 6" xfId="12283"/>
    <cellStyle name="Normal 5 4 2 28 7" xfId="14670"/>
    <cellStyle name="Normal 5 4 2 29" xfId="2212"/>
    <cellStyle name="Normal 5 4 2 29 2" xfId="4593"/>
    <cellStyle name="Normal 5 4 2 29 3" xfId="6979"/>
    <cellStyle name="Normal 5 4 2 29 4" xfId="8509"/>
    <cellStyle name="Normal 5 4 2 29 5" xfId="10695"/>
    <cellStyle name="Normal 5 4 2 29 6" xfId="13283"/>
    <cellStyle name="Normal 5 4 2 29 7" xfId="15670"/>
    <cellStyle name="Normal 5 4 2 3" xfId="216"/>
    <cellStyle name="Normal 5 4 2 3 2" xfId="2597"/>
    <cellStyle name="Normal 5 4 2 3 3" xfId="4983"/>
    <cellStyle name="Normal 5 4 2 3 4" xfId="8423"/>
    <cellStyle name="Normal 5 4 2 3 5" xfId="11262"/>
    <cellStyle name="Normal 5 4 2 3 6" xfId="13197"/>
    <cellStyle name="Normal 5 4 2 3 7" xfId="15584"/>
    <cellStyle name="Normal 5 4 2 30" xfId="2288"/>
    <cellStyle name="Normal 5 4 2 30 2" xfId="4669"/>
    <cellStyle name="Normal 5 4 2 30 3" xfId="7055"/>
    <cellStyle name="Normal 5 4 2 30 4" xfId="8046"/>
    <cellStyle name="Normal 5 4 2 30 5" xfId="10308"/>
    <cellStyle name="Normal 5 4 2 30 6" xfId="12820"/>
    <cellStyle name="Normal 5 4 2 30 7" xfId="15207"/>
    <cellStyle name="Normal 5 4 2 31" xfId="2360"/>
    <cellStyle name="Normal 5 4 2 31 2" xfId="4741"/>
    <cellStyle name="Normal 5 4 2 31 3" xfId="7127"/>
    <cellStyle name="Normal 5 4 2 31 4" xfId="8045"/>
    <cellStyle name="Normal 5 4 2 31 5" xfId="10239"/>
    <cellStyle name="Normal 5 4 2 31 6" xfId="12819"/>
    <cellStyle name="Normal 5 4 2 31 7" xfId="15206"/>
    <cellStyle name="Normal 5 4 2 32" xfId="2438"/>
    <cellStyle name="Normal 5 4 2 33" xfId="4824"/>
    <cellStyle name="Normal 5 4 2 34" xfId="7462"/>
    <cellStyle name="Normal 5 4 2 35" xfId="11375"/>
    <cellStyle name="Normal 5 4 2 36" xfId="12235"/>
    <cellStyle name="Normal 5 4 2 37" xfId="14622"/>
    <cellStyle name="Normal 5 4 2 4" xfId="293"/>
    <cellStyle name="Normal 5 4 2 4 2" xfId="2674"/>
    <cellStyle name="Normal 5 4 2 4 3" xfId="5060"/>
    <cellStyle name="Normal 5 4 2 4 4" xfId="8037"/>
    <cellStyle name="Normal 5 4 2 4 5" xfId="10109"/>
    <cellStyle name="Normal 5 4 2 4 6" xfId="12811"/>
    <cellStyle name="Normal 5 4 2 4 7" xfId="15198"/>
    <cellStyle name="Normal 5 4 2 5" xfId="370"/>
    <cellStyle name="Normal 5 4 2 5 2" xfId="2751"/>
    <cellStyle name="Normal 5 4 2 5 3" xfId="5137"/>
    <cellStyle name="Normal 5 4 2 5 4" xfId="9451"/>
    <cellStyle name="Normal 5 4 2 5 5" xfId="11144"/>
    <cellStyle name="Normal 5 4 2 5 6" xfId="14225"/>
    <cellStyle name="Normal 5 4 2 5 7" xfId="16609"/>
    <cellStyle name="Normal 5 4 2 6" xfId="447"/>
    <cellStyle name="Normal 5 4 2 6 2" xfId="2828"/>
    <cellStyle name="Normal 5 4 2 6 3" xfId="5214"/>
    <cellStyle name="Normal 5 4 2 6 4" xfId="8456"/>
    <cellStyle name="Normal 5 4 2 6 5" xfId="10721"/>
    <cellStyle name="Normal 5 4 2 6 6" xfId="13230"/>
    <cellStyle name="Normal 5 4 2 6 7" xfId="15617"/>
    <cellStyle name="Normal 5 4 2 7" xfId="524"/>
    <cellStyle name="Normal 5 4 2 7 2" xfId="2905"/>
    <cellStyle name="Normal 5 4 2 7 3" xfId="5291"/>
    <cellStyle name="Normal 5 4 2 7 4" xfId="7916"/>
    <cellStyle name="Normal 5 4 2 7 5" xfId="10182"/>
    <cellStyle name="Normal 5 4 2 7 6" xfId="12690"/>
    <cellStyle name="Normal 5 4 2 7 7" xfId="15077"/>
    <cellStyle name="Normal 5 4 2 8" xfId="601"/>
    <cellStyle name="Normal 5 4 2 8 2" xfId="2982"/>
    <cellStyle name="Normal 5 4 2 8 3" xfId="5368"/>
    <cellStyle name="Normal 5 4 2 8 4" xfId="8186"/>
    <cellStyle name="Normal 5 4 2 8 5" xfId="10268"/>
    <cellStyle name="Normal 5 4 2 8 6" xfId="12960"/>
    <cellStyle name="Normal 5 4 2 8 7" xfId="15347"/>
    <cellStyle name="Normal 5 4 2 9" xfId="678"/>
    <cellStyle name="Normal 5 4 2 9 2" xfId="3059"/>
    <cellStyle name="Normal 5 4 2 9 3" xfId="5445"/>
    <cellStyle name="Normal 5 4 2 9 4" xfId="7220"/>
    <cellStyle name="Normal 5 4 2 9 5" xfId="11294"/>
    <cellStyle name="Normal 5 4 2 9 6" xfId="11993"/>
    <cellStyle name="Normal 5 4 2 9 7" xfId="14380"/>
    <cellStyle name="Normal 5 4 20" xfId="1411"/>
    <cellStyle name="Normal 5 4 20 2" xfId="3792"/>
    <cellStyle name="Normal 5 4 20 3" xfId="6178"/>
    <cellStyle name="Normal 5 4 20 4" xfId="9398"/>
    <cellStyle name="Normal 5 4 20 5" xfId="11091"/>
    <cellStyle name="Normal 5 4 20 6" xfId="14172"/>
    <cellStyle name="Normal 5 4 20 7" xfId="16556"/>
    <cellStyle name="Normal 5 4 21" xfId="1488"/>
    <cellStyle name="Normal 5 4 21 2" xfId="3869"/>
    <cellStyle name="Normal 5 4 21 3" xfId="6255"/>
    <cellStyle name="Normal 5 4 21 4" xfId="9093"/>
    <cellStyle name="Normal 5 4 21 5" xfId="10052"/>
    <cellStyle name="Normal 5 4 21 6" xfId="13867"/>
    <cellStyle name="Normal 5 4 21 7" xfId="16251"/>
    <cellStyle name="Normal 5 4 22" xfId="1565"/>
    <cellStyle name="Normal 5 4 22 2" xfId="3946"/>
    <cellStyle name="Normal 5 4 22 3" xfId="6332"/>
    <cellStyle name="Normal 5 4 22 4" xfId="9076"/>
    <cellStyle name="Normal 5 4 22 5" xfId="10766"/>
    <cellStyle name="Normal 5 4 22 6" xfId="13850"/>
    <cellStyle name="Normal 5 4 22 7" xfId="16234"/>
    <cellStyle name="Normal 5 4 23" xfId="1642"/>
    <cellStyle name="Normal 5 4 23 2" xfId="4023"/>
    <cellStyle name="Normal 5 4 23 3" xfId="6409"/>
    <cellStyle name="Normal 5 4 23 4" xfId="8588"/>
    <cellStyle name="Normal 5 4 23 5" xfId="10086"/>
    <cellStyle name="Normal 5 4 23 6" xfId="13362"/>
    <cellStyle name="Normal 5 4 23 7" xfId="15749"/>
    <cellStyle name="Normal 5 4 24" xfId="1719"/>
    <cellStyle name="Normal 5 4 24 2" xfId="4100"/>
    <cellStyle name="Normal 5 4 24 3" xfId="6486"/>
    <cellStyle name="Normal 5 4 24 4" xfId="7322"/>
    <cellStyle name="Normal 5 4 24 5" xfId="11313"/>
    <cellStyle name="Normal 5 4 24 6" xfId="12095"/>
    <cellStyle name="Normal 5 4 24 7" xfId="14482"/>
    <cellStyle name="Normal 5 4 25" xfId="1791"/>
    <cellStyle name="Normal 5 4 25 2" xfId="4172"/>
    <cellStyle name="Normal 5 4 25 3" xfId="6558"/>
    <cellStyle name="Normal 5 4 25 4" xfId="9465"/>
    <cellStyle name="Normal 5 4 25 5" xfId="11160"/>
    <cellStyle name="Normal 5 4 25 6" xfId="14239"/>
    <cellStyle name="Normal 5 4 25 7" xfId="16622"/>
    <cellStyle name="Normal 5 4 26" xfId="1869"/>
    <cellStyle name="Normal 5 4 26 2" xfId="4250"/>
    <cellStyle name="Normal 5 4 26 3" xfId="6636"/>
    <cellStyle name="Normal 5 4 26 4" xfId="9086"/>
    <cellStyle name="Normal 5 4 26 5" xfId="10047"/>
    <cellStyle name="Normal 5 4 26 6" xfId="13860"/>
    <cellStyle name="Normal 5 4 26 7" xfId="16244"/>
    <cellStyle name="Normal 5 4 27" xfId="1947"/>
    <cellStyle name="Normal 5 4 27 2" xfId="4328"/>
    <cellStyle name="Normal 5 4 27 3" xfId="6714"/>
    <cellStyle name="Normal 5 4 27 4" xfId="9460"/>
    <cellStyle name="Normal 5 4 27 5" xfId="11153"/>
    <cellStyle name="Normal 5 4 27 6" xfId="14234"/>
    <cellStyle name="Normal 5 4 27 7" xfId="16617"/>
    <cellStyle name="Normal 5 4 28" xfId="2023"/>
    <cellStyle name="Normal 5 4 28 2" xfId="4404"/>
    <cellStyle name="Normal 5 4 28 3" xfId="6790"/>
    <cellStyle name="Normal 5 4 28 4" xfId="8503"/>
    <cellStyle name="Normal 5 4 28 5" xfId="10089"/>
    <cellStyle name="Normal 5 4 28 6" xfId="13277"/>
    <cellStyle name="Normal 5 4 28 7" xfId="15664"/>
    <cellStyle name="Normal 5 4 29" xfId="2095"/>
    <cellStyle name="Normal 5 4 29 2" xfId="4476"/>
    <cellStyle name="Normal 5 4 29 3" xfId="6862"/>
    <cellStyle name="Normal 5 4 29 4" xfId="8660"/>
    <cellStyle name="Normal 5 4 29 5" xfId="10346"/>
    <cellStyle name="Normal 5 4 29 6" xfId="13434"/>
    <cellStyle name="Normal 5 4 29 7" xfId="15821"/>
    <cellStyle name="Normal 5 4 3" xfId="101"/>
    <cellStyle name="Normal 5 4 3 2" xfId="2482"/>
    <cellStyle name="Normal 5 4 3 3" xfId="4868"/>
    <cellStyle name="Normal 5 4 3 4" xfId="9418"/>
    <cellStyle name="Normal 5 4 3 5" xfId="11111"/>
    <cellStyle name="Normal 5 4 3 6" xfId="14192"/>
    <cellStyle name="Normal 5 4 3 7" xfId="16576"/>
    <cellStyle name="Normal 5 4 30" xfId="2175"/>
    <cellStyle name="Normal 5 4 30 2" xfId="4556"/>
    <cellStyle name="Normal 5 4 30 3" xfId="6942"/>
    <cellStyle name="Normal 5 4 30 4" xfId="7162"/>
    <cellStyle name="Normal 5 4 30 5" xfId="11157"/>
    <cellStyle name="Normal 5 4 30 6" xfId="11935"/>
    <cellStyle name="Normal 5 4 30 7" xfId="14322"/>
    <cellStyle name="Normal 5 4 31" xfId="2251"/>
    <cellStyle name="Normal 5 4 31 2" xfId="4632"/>
    <cellStyle name="Normal 5 4 31 3" xfId="7018"/>
    <cellStyle name="Normal 5 4 31 4" xfId="9158"/>
    <cellStyle name="Normal 5 4 31 5" xfId="10119"/>
    <cellStyle name="Normal 5 4 31 6" xfId="13932"/>
    <cellStyle name="Normal 5 4 31 7" xfId="16316"/>
    <cellStyle name="Normal 5 4 32" xfId="2323"/>
    <cellStyle name="Normal 5 4 32 2" xfId="4704"/>
    <cellStyle name="Normal 5 4 32 3" xfId="7090"/>
    <cellStyle name="Normal 5 4 32 4" xfId="9090"/>
    <cellStyle name="Normal 5 4 32 5" xfId="10118"/>
    <cellStyle name="Normal 5 4 32 6" xfId="13864"/>
    <cellStyle name="Normal 5 4 32 7" xfId="16248"/>
    <cellStyle name="Normal 5 4 33" xfId="2401"/>
    <cellStyle name="Normal 5 4 34" xfId="4787"/>
    <cellStyle name="Normal 5 4 35" xfId="7305"/>
    <cellStyle name="Normal 5 4 36" xfId="10298"/>
    <cellStyle name="Normal 5 4 37" xfId="12078"/>
    <cellStyle name="Normal 5 4 38" xfId="14465"/>
    <cellStyle name="Normal 5 4 4" xfId="179"/>
    <cellStyle name="Normal 5 4 4 2" xfId="2560"/>
    <cellStyle name="Normal 5 4 4 3" xfId="4946"/>
    <cellStyle name="Normal 5 4 4 4" xfId="8885"/>
    <cellStyle name="Normal 5 4 4 5" xfId="9843"/>
    <cellStyle name="Normal 5 4 4 6" xfId="13659"/>
    <cellStyle name="Normal 5 4 4 7" xfId="16046"/>
    <cellStyle name="Normal 5 4 5" xfId="256"/>
    <cellStyle name="Normal 5 4 5 2" xfId="2637"/>
    <cellStyle name="Normal 5 4 5 3" xfId="5023"/>
    <cellStyle name="Normal 5 4 5 4" xfId="7843"/>
    <cellStyle name="Normal 5 4 5 5" xfId="11756"/>
    <cellStyle name="Normal 5 4 5 6" xfId="12617"/>
    <cellStyle name="Normal 5 4 5 7" xfId="15004"/>
    <cellStyle name="Normal 5 4 6" xfId="333"/>
    <cellStyle name="Normal 5 4 6 2" xfId="2714"/>
    <cellStyle name="Normal 5 4 6 3" xfId="5100"/>
    <cellStyle name="Normal 5 4 6 4" xfId="8465"/>
    <cellStyle name="Normal 5 4 6 5" xfId="9956"/>
    <cellStyle name="Normal 5 4 6 6" xfId="13239"/>
    <cellStyle name="Normal 5 4 6 7" xfId="15626"/>
    <cellStyle name="Normal 5 4 7" xfId="410"/>
    <cellStyle name="Normal 5 4 7 2" xfId="2791"/>
    <cellStyle name="Normal 5 4 7 3" xfId="5177"/>
    <cellStyle name="Normal 5 4 7 4" xfId="9485"/>
    <cellStyle name="Normal 5 4 7 5" xfId="11183"/>
    <cellStyle name="Normal 5 4 7 6" xfId="14259"/>
    <cellStyle name="Normal 5 4 7 7" xfId="16642"/>
    <cellStyle name="Normal 5 4 8" xfId="487"/>
    <cellStyle name="Normal 5 4 8 2" xfId="2868"/>
    <cellStyle name="Normal 5 4 8 3" xfId="5254"/>
    <cellStyle name="Normal 5 4 8 4" xfId="9030"/>
    <cellStyle name="Normal 5 4 8 5" xfId="9991"/>
    <cellStyle name="Normal 5 4 8 6" xfId="13804"/>
    <cellStyle name="Normal 5 4 8 7" xfId="16189"/>
    <cellStyle name="Normal 5 4 9" xfId="564"/>
    <cellStyle name="Normal 5 4 9 2" xfId="2945"/>
    <cellStyle name="Normal 5 4 9 3" xfId="5331"/>
    <cellStyle name="Normal 5 4 9 4" xfId="8648"/>
    <cellStyle name="Normal 5 4 9 5" xfId="11827"/>
    <cellStyle name="Normal 5 4 9 6" xfId="13422"/>
    <cellStyle name="Normal 5 4 9 7" xfId="15809"/>
    <cellStyle name="Normal 5 40" xfId="10529"/>
    <cellStyle name="Normal 5 41" xfId="13617"/>
    <cellStyle name="Normal 5 42" xfId="16004"/>
    <cellStyle name="Normal 5 5" xfId="20"/>
    <cellStyle name="Normal 5 5 10" xfId="642"/>
    <cellStyle name="Normal 5 5 10 2" xfId="3023"/>
    <cellStyle name="Normal 5 5 10 3" xfId="5409"/>
    <cellStyle name="Normal 5 5 10 4" xfId="8526"/>
    <cellStyle name="Normal 5 5 10 5" xfId="10028"/>
    <cellStyle name="Normal 5 5 10 6" xfId="13300"/>
    <cellStyle name="Normal 5 5 10 7" xfId="15687"/>
    <cellStyle name="Normal 5 5 11" xfId="719"/>
    <cellStyle name="Normal 5 5 11 2" xfId="3100"/>
    <cellStyle name="Normal 5 5 11 3" xfId="5486"/>
    <cellStyle name="Normal 5 5 11 4" xfId="7182"/>
    <cellStyle name="Normal 5 5 11 5" xfId="11256"/>
    <cellStyle name="Normal 5 5 11 6" xfId="11955"/>
    <cellStyle name="Normal 5 5 11 7" xfId="14342"/>
    <cellStyle name="Normal 5 5 12" xfId="796"/>
    <cellStyle name="Normal 5 5 12 2" xfId="3177"/>
    <cellStyle name="Normal 5 5 12 3" xfId="5563"/>
    <cellStyle name="Normal 5 5 12 4" xfId="9104"/>
    <cellStyle name="Normal 5 5 12 5" xfId="10063"/>
    <cellStyle name="Normal 5 5 12 6" xfId="13878"/>
    <cellStyle name="Normal 5 5 12 7" xfId="16262"/>
    <cellStyle name="Normal 5 5 13" xfId="873"/>
    <cellStyle name="Normal 5 5 13 2" xfId="3254"/>
    <cellStyle name="Normal 5 5 13 3" xfId="5640"/>
    <cellStyle name="Normal 5 5 13 4" xfId="8721"/>
    <cellStyle name="Normal 5 5 13 5" xfId="11894"/>
    <cellStyle name="Normal 5 5 13 6" xfId="13495"/>
    <cellStyle name="Normal 5 5 13 7" xfId="15882"/>
    <cellStyle name="Normal 5 5 14" xfId="950"/>
    <cellStyle name="Normal 5 5 14 2" xfId="3331"/>
    <cellStyle name="Normal 5 5 14 3" xfId="5717"/>
    <cellStyle name="Normal 5 5 14 4" xfId="7291"/>
    <cellStyle name="Normal 5 5 14 5" xfId="10284"/>
    <cellStyle name="Normal 5 5 14 6" xfId="12064"/>
    <cellStyle name="Normal 5 5 14 7" xfId="14451"/>
    <cellStyle name="Normal 5 5 15" xfId="1027"/>
    <cellStyle name="Normal 5 5 15 2" xfId="3408"/>
    <cellStyle name="Normal 5 5 15 3" xfId="5794"/>
    <cellStyle name="Normal 5 5 15 4" xfId="7411"/>
    <cellStyle name="Normal 5 5 15 5" xfId="11401"/>
    <cellStyle name="Normal 5 5 15 6" xfId="12184"/>
    <cellStyle name="Normal 5 5 15 7" xfId="14571"/>
    <cellStyle name="Normal 5 5 16" xfId="1104"/>
    <cellStyle name="Normal 5 5 16 2" xfId="3485"/>
    <cellStyle name="Normal 5 5 16 3" xfId="5871"/>
    <cellStyle name="Normal 5 5 16 4" xfId="9247"/>
    <cellStyle name="Normal 5 5 16 5" xfId="10210"/>
    <cellStyle name="Normal 5 5 16 6" xfId="14021"/>
    <cellStyle name="Normal 5 5 16 7" xfId="16405"/>
    <cellStyle name="Normal 5 5 17" xfId="1181"/>
    <cellStyle name="Normal 5 5 17 2" xfId="3562"/>
    <cellStyle name="Normal 5 5 17 3" xfId="5948"/>
    <cellStyle name="Normal 5 5 17 4" xfId="8870"/>
    <cellStyle name="Normal 5 5 17 5" xfId="9829"/>
    <cellStyle name="Normal 5 5 17 6" xfId="13644"/>
    <cellStyle name="Normal 5 5 17 7" xfId="16031"/>
    <cellStyle name="Normal 5 5 18" xfId="1258"/>
    <cellStyle name="Normal 5 5 18 2" xfId="3639"/>
    <cellStyle name="Normal 5 5 18 3" xfId="6025"/>
    <cellStyle name="Normal 5 5 18 4" xfId="8747"/>
    <cellStyle name="Normal 5 5 18 5" xfId="10433"/>
    <cellStyle name="Normal 5 5 18 6" xfId="13521"/>
    <cellStyle name="Normal 5 5 18 7" xfId="15908"/>
    <cellStyle name="Normal 5 5 19" xfId="1335"/>
    <cellStyle name="Normal 5 5 19 2" xfId="3716"/>
    <cellStyle name="Normal 5 5 19 3" xfId="6102"/>
    <cellStyle name="Normal 5 5 19 4" xfId="7559"/>
    <cellStyle name="Normal 5 5 19 5" xfId="11550"/>
    <cellStyle name="Normal 5 5 19 6" xfId="12332"/>
    <cellStyle name="Normal 5 5 19 7" xfId="14719"/>
    <cellStyle name="Normal 5 5 2" xfId="57"/>
    <cellStyle name="Normal 5 5 2 10" xfId="756"/>
    <cellStyle name="Normal 5 5 2 10 2" xfId="3137"/>
    <cellStyle name="Normal 5 5 2 10 3" xfId="5523"/>
    <cellStyle name="Normal 5 5 2 10 4" xfId="8529"/>
    <cellStyle name="Normal 5 5 2 10 5" xfId="10794"/>
    <cellStyle name="Normal 5 5 2 10 6" xfId="13303"/>
    <cellStyle name="Normal 5 5 2 10 7" xfId="15690"/>
    <cellStyle name="Normal 5 5 2 11" xfId="833"/>
    <cellStyle name="Normal 5 5 2 11 2" xfId="3214"/>
    <cellStyle name="Normal 5 5 2 11 3" xfId="5600"/>
    <cellStyle name="Normal 5 5 2 11 4" xfId="7989"/>
    <cellStyle name="Normal 5 5 2 11 5" xfId="10254"/>
    <cellStyle name="Normal 5 5 2 11 6" xfId="12763"/>
    <cellStyle name="Normal 5 5 2 11 7" xfId="15150"/>
    <cellStyle name="Normal 5 5 2 12" xfId="910"/>
    <cellStyle name="Normal 5 5 2 12 2" xfId="3291"/>
    <cellStyle name="Normal 5 5 2 12 3" xfId="5677"/>
    <cellStyle name="Normal 5 5 2 12 4" xfId="8259"/>
    <cellStyle name="Normal 5 5 2 12 5" xfId="10329"/>
    <cellStyle name="Normal 5 5 2 12 6" xfId="13033"/>
    <cellStyle name="Normal 5 5 2 12 7" xfId="15420"/>
    <cellStyle name="Normal 5 5 2 13" xfId="987"/>
    <cellStyle name="Normal 5 5 2 13 2" xfId="3368"/>
    <cellStyle name="Normal 5 5 2 13 3" xfId="5754"/>
    <cellStyle name="Normal 5 5 2 13 4" xfId="7448"/>
    <cellStyle name="Normal 5 5 2 13 5" xfId="11361"/>
    <cellStyle name="Normal 5 5 2 13 6" xfId="12221"/>
    <cellStyle name="Normal 5 5 2 13 7" xfId="14608"/>
    <cellStyle name="Normal 5 5 2 14" xfId="1064"/>
    <cellStyle name="Normal 5 5 2 14 2" xfId="3445"/>
    <cellStyle name="Normal 5 5 2 14 3" xfId="5831"/>
    <cellStyle name="Normal 5 5 2 14 4" xfId="7294"/>
    <cellStyle name="Normal 5 5 2 14 5" xfId="10287"/>
    <cellStyle name="Normal 5 5 2 14 6" xfId="12067"/>
    <cellStyle name="Normal 5 5 2 14 7" xfId="14454"/>
    <cellStyle name="Normal 5 5 2 15" xfId="1141"/>
    <cellStyle name="Normal 5 5 2 15 2" xfId="3522"/>
    <cellStyle name="Normal 5 5 2 15 3" xfId="5908"/>
    <cellStyle name="Normal 5 5 2 15 4" xfId="8138"/>
    <cellStyle name="Normal 5 5 2 15 5" xfId="10403"/>
    <cellStyle name="Normal 5 5 2 15 6" xfId="12912"/>
    <cellStyle name="Normal 5 5 2 15 7" xfId="15299"/>
    <cellStyle name="Normal 5 5 2 16" xfId="1218"/>
    <cellStyle name="Normal 5 5 2 16 2" xfId="3599"/>
    <cellStyle name="Normal 5 5 2 16 3" xfId="5985"/>
    <cellStyle name="Normal 5 5 2 16 4" xfId="8408"/>
    <cellStyle name="Normal 5 5 2 16 5" xfId="10478"/>
    <cellStyle name="Normal 5 5 2 16 6" xfId="13182"/>
    <cellStyle name="Normal 5 5 2 16 7" xfId="15569"/>
    <cellStyle name="Normal 5 5 2 17" xfId="1295"/>
    <cellStyle name="Normal 5 5 2 17 2" xfId="3676"/>
    <cellStyle name="Normal 5 5 2 17 3" xfId="6062"/>
    <cellStyle name="Normal 5 5 2 17 4" xfId="7597"/>
    <cellStyle name="Normal 5 5 2 17 5" xfId="11512"/>
    <cellStyle name="Normal 5 5 2 17 6" xfId="12370"/>
    <cellStyle name="Normal 5 5 2 17 7" xfId="14757"/>
    <cellStyle name="Normal 5 5 2 18" xfId="1372"/>
    <cellStyle name="Normal 5 5 2 18 2" xfId="3753"/>
    <cellStyle name="Normal 5 5 2 18 3" xfId="6139"/>
    <cellStyle name="Normal 5 5 2 18 4" xfId="8750"/>
    <cellStyle name="Normal 5 5 2 18 5" xfId="10436"/>
    <cellStyle name="Normal 5 5 2 18 6" xfId="13524"/>
    <cellStyle name="Normal 5 5 2 18 7" xfId="15911"/>
    <cellStyle name="Normal 5 5 2 19" xfId="1449"/>
    <cellStyle name="Normal 5 5 2 19 2" xfId="3830"/>
    <cellStyle name="Normal 5 5 2 19 3" xfId="6216"/>
    <cellStyle name="Normal 5 5 2 19 4" xfId="8287"/>
    <cellStyle name="Normal 5 5 2 19 5" xfId="10552"/>
    <cellStyle name="Normal 5 5 2 19 6" xfId="13061"/>
    <cellStyle name="Normal 5 5 2 19 7" xfId="15448"/>
    <cellStyle name="Normal 5 5 2 2" xfId="139"/>
    <cellStyle name="Normal 5 5 2 2 2" xfId="2520"/>
    <cellStyle name="Normal 5 5 2 2 3" xfId="4906"/>
    <cellStyle name="Normal 5 5 2 2 4" xfId="8307"/>
    <cellStyle name="Normal 5 5 2 2 5" xfId="10572"/>
    <cellStyle name="Normal 5 5 2 2 6" xfId="13081"/>
    <cellStyle name="Normal 5 5 2 2 7" xfId="15468"/>
    <cellStyle name="Normal 5 5 2 20" xfId="1526"/>
    <cellStyle name="Normal 5 5 2 20 2" xfId="3907"/>
    <cellStyle name="Normal 5 5 2 20 3" xfId="6293"/>
    <cellStyle name="Normal 5 5 2 20 4" xfId="7901"/>
    <cellStyle name="Normal 5 5 2 20 5" xfId="10167"/>
    <cellStyle name="Normal 5 5 2 20 6" xfId="12675"/>
    <cellStyle name="Normal 5 5 2 20 7" xfId="15062"/>
    <cellStyle name="Normal 5 5 2 21" xfId="1603"/>
    <cellStyle name="Normal 5 5 2 21 2" xfId="3984"/>
    <cellStyle name="Normal 5 5 2 21 3" xfId="6370"/>
    <cellStyle name="Normal 5 5 2 21 4" xfId="8196"/>
    <cellStyle name="Normal 5 5 2 21 5" xfId="11911"/>
    <cellStyle name="Normal 5 5 2 21 6" xfId="12970"/>
    <cellStyle name="Normal 5 5 2 21 7" xfId="15357"/>
    <cellStyle name="Normal 5 5 2 22" xfId="1680"/>
    <cellStyle name="Normal 5 5 2 22 2" xfId="4061"/>
    <cellStyle name="Normal 5 5 2 22 3" xfId="6447"/>
    <cellStyle name="Normal 5 5 2 22 4" xfId="9504"/>
    <cellStyle name="Normal 5 5 2 22 5" xfId="11202"/>
    <cellStyle name="Normal 5 5 2 22 6" xfId="14278"/>
    <cellStyle name="Normal 5 5 2 22 7" xfId="16661"/>
    <cellStyle name="Normal 5 5 2 23" xfId="1757"/>
    <cellStyle name="Normal 5 5 2 23 2" xfId="4138"/>
    <cellStyle name="Normal 5 5 2 23 3" xfId="6524"/>
    <cellStyle name="Normal 5 5 2 23 4" xfId="8514"/>
    <cellStyle name="Normal 5 5 2 23 5" xfId="10776"/>
    <cellStyle name="Normal 5 5 2 23 6" xfId="13288"/>
    <cellStyle name="Normal 5 5 2 23 7" xfId="15675"/>
    <cellStyle name="Normal 5 5 2 24" xfId="1829"/>
    <cellStyle name="Normal 5 5 2 24 2" xfId="4210"/>
    <cellStyle name="Normal 5 5 2 24 3" xfId="6596"/>
    <cellStyle name="Normal 5 5 2 24 4" xfId="8359"/>
    <cellStyle name="Normal 5 5 2 24 5" xfId="10621"/>
    <cellStyle name="Normal 5 5 2 24 6" xfId="13133"/>
    <cellStyle name="Normal 5 5 2 24 7" xfId="15520"/>
    <cellStyle name="Normal 5 5 2 25" xfId="1907"/>
    <cellStyle name="Normal 5 5 2 25 2" xfId="4288"/>
    <cellStyle name="Normal 5 5 2 25 3" xfId="6674"/>
    <cellStyle name="Normal 5 5 2 25 4" xfId="7896"/>
    <cellStyle name="Normal 5 5 2 25 5" xfId="10159"/>
    <cellStyle name="Normal 5 5 2 25 6" xfId="12670"/>
    <cellStyle name="Normal 5 5 2 25 7" xfId="15057"/>
    <cellStyle name="Normal 5 5 2 26" xfId="1985"/>
    <cellStyle name="Normal 5 5 2 26 2" xfId="4366"/>
    <cellStyle name="Normal 5 5 2 26 3" xfId="6752"/>
    <cellStyle name="Normal 5 5 2 26 4" xfId="9001"/>
    <cellStyle name="Normal 5 5 2 26 5" xfId="10692"/>
    <cellStyle name="Normal 5 5 2 26 6" xfId="13775"/>
    <cellStyle name="Normal 5 5 2 26 7" xfId="16160"/>
    <cellStyle name="Normal 5 5 2 27" xfId="2061"/>
    <cellStyle name="Normal 5 5 2 27 2" xfId="4442"/>
    <cellStyle name="Normal 5 5 2 27 3" xfId="6828"/>
    <cellStyle name="Normal 5 5 2 27 4" xfId="8617"/>
    <cellStyle name="Normal 5 5 2 27 5" xfId="10303"/>
    <cellStyle name="Normal 5 5 2 27 6" xfId="13391"/>
    <cellStyle name="Normal 5 5 2 27 7" xfId="15778"/>
    <cellStyle name="Normal 5 5 2 28" xfId="2133"/>
    <cellStyle name="Normal 5 5 2 28 2" xfId="4514"/>
    <cellStyle name="Normal 5 5 2 28 3" xfId="6900"/>
    <cellStyle name="Normal 5 5 2 28 4" xfId="7433"/>
    <cellStyle name="Normal 5 5 2 28 5" xfId="11346"/>
    <cellStyle name="Normal 5 5 2 28 6" xfId="12206"/>
    <cellStyle name="Normal 5 5 2 28 7" xfId="14593"/>
    <cellStyle name="Normal 5 5 2 29" xfId="2213"/>
    <cellStyle name="Normal 5 5 2 29 2" xfId="4594"/>
    <cellStyle name="Normal 5 5 2 29 3" xfId="6980"/>
    <cellStyle name="Normal 5 5 2 29 4" xfId="8432"/>
    <cellStyle name="Normal 5 5 2 29 5" xfId="10618"/>
    <cellStyle name="Normal 5 5 2 29 6" xfId="13206"/>
    <cellStyle name="Normal 5 5 2 29 7" xfId="15593"/>
    <cellStyle name="Normal 5 5 2 3" xfId="217"/>
    <cellStyle name="Normal 5 5 2 3 2" xfId="2598"/>
    <cellStyle name="Normal 5 5 2 3 3" xfId="4984"/>
    <cellStyle name="Normal 5 5 2 3 4" xfId="8346"/>
    <cellStyle name="Normal 5 5 2 3 5" xfId="11185"/>
    <cellStyle name="Normal 5 5 2 3 6" xfId="13120"/>
    <cellStyle name="Normal 5 5 2 3 7" xfId="15507"/>
    <cellStyle name="Normal 5 5 2 30" xfId="2289"/>
    <cellStyle name="Normal 5 5 2 30 2" xfId="4670"/>
    <cellStyle name="Normal 5 5 2 30 3" xfId="7056"/>
    <cellStyle name="Normal 5 5 2 30 4" xfId="7969"/>
    <cellStyle name="Normal 5 5 2 30 5" xfId="10231"/>
    <cellStyle name="Normal 5 5 2 30 6" xfId="12743"/>
    <cellStyle name="Normal 5 5 2 30 7" xfId="15130"/>
    <cellStyle name="Normal 5 5 2 31" xfId="2361"/>
    <cellStyle name="Normal 5 5 2 31 2" xfId="4742"/>
    <cellStyle name="Normal 5 5 2 31 3" xfId="7128"/>
    <cellStyle name="Normal 5 5 2 31 4" xfId="7968"/>
    <cellStyle name="Normal 5 5 2 31 5" xfId="10163"/>
    <cellStyle name="Normal 5 5 2 31 6" xfId="12742"/>
    <cellStyle name="Normal 5 5 2 31 7" xfId="15129"/>
    <cellStyle name="Normal 5 5 2 32" xfId="2439"/>
    <cellStyle name="Normal 5 5 2 33" xfId="4825"/>
    <cellStyle name="Normal 5 5 2 34" xfId="7229"/>
    <cellStyle name="Normal 5 5 2 35" xfId="11303"/>
    <cellStyle name="Normal 5 5 2 36" xfId="12002"/>
    <cellStyle name="Normal 5 5 2 37" xfId="14389"/>
    <cellStyle name="Normal 5 5 2 4" xfId="294"/>
    <cellStyle name="Normal 5 5 2 4 2" xfId="2675"/>
    <cellStyle name="Normal 5 5 2 4 3" xfId="5061"/>
    <cellStyle name="Normal 5 5 2 4 4" xfId="7960"/>
    <cellStyle name="Normal 5 5 2 4 5" xfId="10033"/>
    <cellStyle name="Normal 5 5 2 4 6" xfId="12734"/>
    <cellStyle name="Normal 5 5 2 4 7" xfId="15121"/>
    <cellStyle name="Normal 5 5 2 5" xfId="371"/>
    <cellStyle name="Normal 5 5 2 5 2" xfId="2752"/>
    <cellStyle name="Normal 5 5 2 5 3" xfId="5138"/>
    <cellStyle name="Normal 5 5 2 5 4" xfId="7381"/>
    <cellStyle name="Normal 5 5 2 5 5" xfId="11067"/>
    <cellStyle name="Normal 5 5 2 5 6" xfId="12154"/>
    <cellStyle name="Normal 5 5 2 5 7" xfId="14541"/>
    <cellStyle name="Normal 5 5 2 6" xfId="448"/>
    <cellStyle name="Normal 5 5 2 6 2" xfId="2829"/>
    <cellStyle name="Normal 5 5 2 6 3" xfId="5215"/>
    <cellStyle name="Normal 5 5 2 6 4" xfId="8379"/>
    <cellStyle name="Normal 5 5 2 6 5" xfId="10644"/>
    <cellStyle name="Normal 5 5 2 6 6" xfId="13153"/>
    <cellStyle name="Normal 5 5 2 6 7" xfId="15540"/>
    <cellStyle name="Normal 5 5 2 7" xfId="525"/>
    <cellStyle name="Normal 5 5 2 7 2" xfId="2906"/>
    <cellStyle name="Normal 5 5 2 7 3" xfId="5292"/>
    <cellStyle name="Normal 5 5 2 7 4" xfId="8495"/>
    <cellStyle name="Normal 5 5 2 7 5" xfId="11341"/>
    <cellStyle name="Normal 5 5 2 7 6" xfId="13269"/>
    <cellStyle name="Normal 5 5 2 7 7" xfId="15656"/>
    <cellStyle name="Normal 5 5 2 8" xfId="602"/>
    <cellStyle name="Normal 5 5 2 8 2" xfId="2983"/>
    <cellStyle name="Normal 5 5 2 8 3" xfId="5369"/>
    <cellStyle name="Normal 5 5 2 8 4" xfId="8109"/>
    <cellStyle name="Normal 5 5 2 8 5" xfId="10192"/>
    <cellStyle name="Normal 5 5 2 8 6" xfId="12883"/>
    <cellStyle name="Normal 5 5 2 8 7" xfId="15270"/>
    <cellStyle name="Normal 5 5 2 9" xfId="679"/>
    <cellStyle name="Normal 5 5 2 9 2" xfId="3060"/>
    <cellStyle name="Normal 5 5 2 9 3" xfId="5446"/>
    <cellStyle name="Normal 5 5 2 9 4" xfId="9519"/>
    <cellStyle name="Normal 5 5 2 9 5" xfId="11217"/>
    <cellStyle name="Normal 5 5 2 9 6" xfId="14293"/>
    <cellStyle name="Normal 5 5 2 9 7" xfId="16676"/>
    <cellStyle name="Normal 5 5 20" xfId="1412"/>
    <cellStyle name="Normal 5 5 20 2" xfId="3793"/>
    <cellStyle name="Normal 5 5 20 3" xfId="6179"/>
    <cellStyle name="Normal 5 5 20 4" xfId="9322"/>
    <cellStyle name="Normal 5 5 20 5" xfId="11014"/>
    <cellStyle name="Normal 5 5 20 6" xfId="14096"/>
    <cellStyle name="Normal 5 5 20 7" xfId="16480"/>
    <cellStyle name="Normal 5 5 21" xfId="1489"/>
    <cellStyle name="Normal 5 5 21 2" xfId="3870"/>
    <cellStyle name="Normal 5 5 21 3" xfId="6256"/>
    <cellStyle name="Normal 5 5 21 4" xfId="9015"/>
    <cellStyle name="Normal 5 5 21 5" xfId="9976"/>
    <cellStyle name="Normal 5 5 21 6" xfId="13789"/>
    <cellStyle name="Normal 5 5 21 7" xfId="16174"/>
    <cellStyle name="Normal 5 5 22" xfId="1566"/>
    <cellStyle name="Normal 5 5 22 2" xfId="3947"/>
    <cellStyle name="Normal 5 5 22 3" xfId="6333"/>
    <cellStyle name="Normal 5 5 22 4" xfId="8998"/>
    <cellStyle name="Normal 5 5 22 5" xfId="10689"/>
    <cellStyle name="Normal 5 5 22 6" xfId="13772"/>
    <cellStyle name="Normal 5 5 22 7" xfId="16157"/>
    <cellStyle name="Normal 5 5 23" xfId="1643"/>
    <cellStyle name="Normal 5 5 23 2" xfId="4024"/>
    <cellStyle name="Normal 5 5 23 3" xfId="6410"/>
    <cellStyle name="Normal 5 5 23 4" xfId="8511"/>
    <cellStyle name="Normal 5 5 23 5" xfId="10010"/>
    <cellStyle name="Normal 5 5 23 6" xfId="13285"/>
    <cellStyle name="Normal 5 5 23 7" xfId="15672"/>
    <cellStyle name="Normal 5 5 24" xfId="1720"/>
    <cellStyle name="Normal 5 5 24 2" xfId="4101"/>
    <cellStyle name="Normal 5 5 24 3" xfId="6487"/>
    <cellStyle name="Normal 5 5 24 4" xfId="7167"/>
    <cellStyle name="Normal 5 5 24 5" xfId="11238"/>
    <cellStyle name="Normal 5 5 24 6" xfId="11940"/>
    <cellStyle name="Normal 5 5 24 7" xfId="14327"/>
    <cellStyle name="Normal 5 5 25" xfId="1792"/>
    <cellStyle name="Normal 5 5 25 2" xfId="4173"/>
    <cellStyle name="Normal 5 5 25 3" xfId="6559"/>
    <cellStyle name="Normal 5 5 25 4" xfId="9391"/>
    <cellStyle name="Normal 5 5 25 5" xfId="11083"/>
    <cellStyle name="Normal 5 5 25 6" xfId="14165"/>
    <cellStyle name="Normal 5 5 25 7" xfId="16549"/>
    <cellStyle name="Normal 5 5 26" xfId="1870"/>
    <cellStyle name="Normal 5 5 26 2" xfId="4251"/>
    <cellStyle name="Normal 5 5 26 3" xfId="6637"/>
    <cellStyle name="Normal 5 5 26 4" xfId="9010"/>
    <cellStyle name="Normal 5 5 26 5" xfId="9971"/>
    <cellStyle name="Normal 5 5 26 6" xfId="13784"/>
    <cellStyle name="Normal 5 5 26 7" xfId="16169"/>
    <cellStyle name="Normal 5 5 27" xfId="1948"/>
    <cellStyle name="Normal 5 5 27 2" xfId="4329"/>
    <cellStyle name="Normal 5 5 27 3" xfId="6715"/>
    <cellStyle name="Normal 5 5 27 4" xfId="7390"/>
    <cellStyle name="Normal 5 5 27 5" xfId="11076"/>
    <cellStyle name="Normal 5 5 27 6" xfId="12163"/>
    <cellStyle name="Normal 5 5 27 7" xfId="14550"/>
    <cellStyle name="Normal 5 5 28" xfId="2024"/>
    <cellStyle name="Normal 5 5 28 2" xfId="4405"/>
    <cellStyle name="Normal 5 5 28 3" xfId="6791"/>
    <cellStyle name="Normal 5 5 28 4" xfId="8426"/>
    <cellStyle name="Normal 5 5 28 5" xfId="10013"/>
    <cellStyle name="Normal 5 5 28 6" xfId="13200"/>
    <cellStyle name="Normal 5 5 28 7" xfId="15587"/>
    <cellStyle name="Normal 5 5 29" xfId="2096"/>
    <cellStyle name="Normal 5 5 29 2" xfId="4477"/>
    <cellStyle name="Normal 5 5 29 3" xfId="6863"/>
    <cellStyle name="Normal 5 5 29 4" xfId="7276"/>
    <cellStyle name="Normal 5 5 29 5" xfId="10269"/>
    <cellStyle name="Normal 5 5 29 6" xfId="12049"/>
    <cellStyle name="Normal 5 5 29 7" xfId="14436"/>
    <cellStyle name="Normal 5 5 3" xfId="102"/>
    <cellStyle name="Normal 5 5 3 2" xfId="2483"/>
    <cellStyle name="Normal 5 5 3 3" xfId="4869"/>
    <cellStyle name="Normal 5 5 3 4" xfId="9342"/>
    <cellStyle name="Normal 5 5 3 5" xfId="11034"/>
    <cellStyle name="Normal 5 5 3 6" xfId="14116"/>
    <cellStyle name="Normal 5 5 3 7" xfId="16500"/>
    <cellStyle name="Normal 5 5 30" xfId="2176"/>
    <cellStyle name="Normal 5 5 30 2" xfId="4557"/>
    <cellStyle name="Normal 5 5 30 3" xfId="6943"/>
    <cellStyle name="Normal 5 5 30 4" xfId="9388"/>
    <cellStyle name="Normal 5 5 30 5" xfId="11080"/>
    <cellStyle name="Normal 5 5 30 6" xfId="14162"/>
    <cellStyle name="Normal 5 5 30 7" xfId="16546"/>
    <cellStyle name="Normal 5 5 31" xfId="2252"/>
    <cellStyle name="Normal 5 5 31 2" xfId="4633"/>
    <cellStyle name="Normal 5 5 31 3" xfId="7019"/>
    <cellStyle name="Normal 5 5 31 4" xfId="9080"/>
    <cellStyle name="Normal 5 5 31 5" xfId="10043"/>
    <cellStyle name="Normal 5 5 31 6" xfId="13854"/>
    <cellStyle name="Normal 5 5 31 7" xfId="16238"/>
    <cellStyle name="Normal 5 5 32" xfId="2324"/>
    <cellStyle name="Normal 5 5 32 2" xfId="4705"/>
    <cellStyle name="Normal 5 5 32 3" xfId="7091"/>
    <cellStyle name="Normal 5 5 32 4" xfId="9007"/>
    <cellStyle name="Normal 5 5 32 5" xfId="10042"/>
    <cellStyle name="Normal 5 5 32 6" xfId="13781"/>
    <cellStyle name="Normal 5 5 32 7" xfId="16166"/>
    <cellStyle name="Normal 5 5 33" xfId="2402"/>
    <cellStyle name="Normal 5 5 34" xfId="4788"/>
    <cellStyle name="Normal 5 5 35" xfId="8612"/>
    <cellStyle name="Normal 5 5 36" xfId="10113"/>
    <cellStyle name="Normal 5 5 37" xfId="13386"/>
    <cellStyle name="Normal 5 5 38" xfId="15773"/>
    <cellStyle name="Normal 5 5 4" xfId="180"/>
    <cellStyle name="Normal 5 5 4 2" xfId="2561"/>
    <cellStyle name="Normal 5 5 4 3" xfId="4947"/>
    <cellStyle name="Normal 5 5 4 4" xfId="8808"/>
    <cellStyle name="Normal 5 5 4 5" xfId="9612"/>
    <cellStyle name="Normal 5 5 4 6" xfId="13582"/>
    <cellStyle name="Normal 5 5 4 7" xfId="15969"/>
    <cellStyle name="Normal 5 5 5" xfId="257"/>
    <cellStyle name="Normal 5 5 5 2" xfId="2638"/>
    <cellStyle name="Normal 5 5 5 3" xfId="5024"/>
    <cellStyle name="Normal 5 5 5 4" xfId="7767"/>
    <cellStyle name="Normal 5 5 5 5" xfId="11676"/>
    <cellStyle name="Normal 5 5 5 6" xfId="12540"/>
    <cellStyle name="Normal 5 5 5 7" xfId="14927"/>
    <cellStyle name="Normal 5 5 6" xfId="334"/>
    <cellStyle name="Normal 5 5 6 2" xfId="2715"/>
    <cellStyle name="Normal 5 5 6 3" xfId="5101"/>
    <cellStyle name="Normal 5 5 6 4" xfId="8388"/>
    <cellStyle name="Normal 5 5 6 5" xfId="9880"/>
    <cellStyle name="Normal 5 5 6 6" xfId="13162"/>
    <cellStyle name="Normal 5 5 6 7" xfId="15549"/>
    <cellStyle name="Normal 5 5 7" xfId="411"/>
    <cellStyle name="Normal 5 5 7 2" xfId="2792"/>
    <cellStyle name="Normal 5 5 7 3" xfId="5178"/>
    <cellStyle name="Normal 5 5 7 4" xfId="9413"/>
    <cellStyle name="Normal 5 5 7 5" xfId="11106"/>
    <cellStyle name="Normal 5 5 7 6" xfId="14187"/>
    <cellStyle name="Normal 5 5 7 7" xfId="16571"/>
    <cellStyle name="Normal 5 5 8" xfId="488"/>
    <cellStyle name="Normal 5 5 8 2" xfId="2869"/>
    <cellStyle name="Normal 5 5 8 3" xfId="5255"/>
    <cellStyle name="Normal 5 5 8 4" xfId="8952"/>
    <cellStyle name="Normal 5 5 8 5" xfId="9915"/>
    <cellStyle name="Normal 5 5 8 6" xfId="13726"/>
    <cellStyle name="Normal 5 5 8 7" xfId="16112"/>
    <cellStyle name="Normal 5 5 9" xfId="565"/>
    <cellStyle name="Normal 5 5 9 2" xfId="2946"/>
    <cellStyle name="Normal 5 5 9 3" xfId="5332"/>
    <cellStyle name="Normal 5 5 9 4" xfId="8571"/>
    <cellStyle name="Normal 5 5 9 5" xfId="9763"/>
    <cellStyle name="Normal 5 5 9 6" xfId="13345"/>
    <cellStyle name="Normal 5 5 9 7" xfId="15732"/>
    <cellStyle name="Normal 5 6" xfId="53"/>
    <cellStyle name="Normal 5 6 10" xfId="752"/>
    <cellStyle name="Normal 5 6 10 2" xfId="3133"/>
    <cellStyle name="Normal 5 6 10 3" xfId="5519"/>
    <cellStyle name="Normal 5 6 10 4" xfId="8760"/>
    <cellStyle name="Normal 5 6 10 5" xfId="10446"/>
    <cellStyle name="Normal 5 6 10 6" xfId="13534"/>
    <cellStyle name="Normal 5 6 10 7" xfId="15921"/>
    <cellStyle name="Normal 5 6 11" xfId="829"/>
    <cellStyle name="Normal 5 6 11 2" xfId="3210"/>
    <cellStyle name="Normal 5 6 11 3" xfId="5596"/>
    <cellStyle name="Normal 5 6 11 4" xfId="8297"/>
    <cellStyle name="Normal 5 6 11 5" xfId="10562"/>
    <cellStyle name="Normal 5 6 11 6" xfId="13071"/>
    <cellStyle name="Normal 5 6 11 7" xfId="15458"/>
    <cellStyle name="Normal 5 6 12" xfId="906"/>
    <cellStyle name="Normal 5 6 12 2" xfId="3287"/>
    <cellStyle name="Normal 5 6 12 3" xfId="5673"/>
    <cellStyle name="Normal 5 6 12 4" xfId="7911"/>
    <cellStyle name="Normal 5 6 12 5" xfId="10177"/>
    <cellStyle name="Normal 5 6 12 6" xfId="12685"/>
    <cellStyle name="Normal 5 6 12 7" xfId="15072"/>
    <cellStyle name="Normal 5 6 13" xfId="983"/>
    <cellStyle name="Normal 5 6 13 2" xfId="3364"/>
    <cellStyle name="Normal 5 6 13 3" xfId="5750"/>
    <cellStyle name="Normal 5 6 13 4" xfId="7756"/>
    <cellStyle name="Normal 5 6 13 5" xfId="11665"/>
    <cellStyle name="Normal 5 6 13 6" xfId="12529"/>
    <cellStyle name="Normal 5 6 13 7" xfId="14916"/>
    <cellStyle name="Normal 5 6 14" xfId="1060"/>
    <cellStyle name="Normal 5 6 14 2" xfId="3441"/>
    <cellStyle name="Normal 5 6 14 3" xfId="5827"/>
    <cellStyle name="Normal 5 6 14 4" xfId="8909"/>
    <cellStyle name="Normal 5 6 14 5" xfId="10595"/>
    <cellStyle name="Normal 5 6 14 6" xfId="13683"/>
    <cellStyle name="Normal 5 6 14 7" xfId="16070"/>
    <cellStyle name="Normal 5 6 15" xfId="1137"/>
    <cellStyle name="Normal 5 6 15 2" xfId="3518"/>
    <cellStyle name="Normal 5 6 15 3" xfId="5904"/>
    <cellStyle name="Normal 5 6 15 4" xfId="8446"/>
    <cellStyle name="Normal 5 6 15 5" xfId="10711"/>
    <cellStyle name="Normal 5 6 15 6" xfId="13220"/>
    <cellStyle name="Normal 5 6 15 7" xfId="15607"/>
    <cellStyle name="Normal 5 6 16" xfId="1214"/>
    <cellStyle name="Normal 5 6 16 2" xfId="3595"/>
    <cellStyle name="Normal 5 6 16 3" xfId="5981"/>
    <cellStyle name="Normal 5 6 16 4" xfId="8060"/>
    <cellStyle name="Normal 5 6 16 5" xfId="10325"/>
    <cellStyle name="Normal 5 6 16 6" xfId="12834"/>
    <cellStyle name="Normal 5 6 16 7" xfId="15221"/>
    <cellStyle name="Normal 5 6 17" xfId="1291"/>
    <cellStyle name="Normal 5 6 17 2" xfId="3672"/>
    <cellStyle name="Normal 5 6 17 3" xfId="6058"/>
    <cellStyle name="Normal 5 6 17 4" xfId="8560"/>
    <cellStyle name="Normal 5 6 17 5" xfId="9752"/>
    <cellStyle name="Normal 5 6 17 6" xfId="13334"/>
    <cellStyle name="Normal 5 6 17 7" xfId="15721"/>
    <cellStyle name="Normal 5 6 18" xfId="1368"/>
    <cellStyle name="Normal 5 6 18 2" xfId="3749"/>
    <cellStyle name="Normal 5 6 18 3" xfId="6135"/>
    <cellStyle name="Normal 5 6 18 4" xfId="9054"/>
    <cellStyle name="Normal 5 6 18 5" xfId="10744"/>
    <cellStyle name="Normal 5 6 18 6" xfId="13828"/>
    <cellStyle name="Normal 5 6 18 7" xfId="16213"/>
    <cellStyle name="Normal 5 6 19" xfId="1445"/>
    <cellStyle name="Normal 5 6 19 2" xfId="3826"/>
    <cellStyle name="Normal 5 6 19 3" xfId="6212"/>
    <cellStyle name="Normal 5 6 19 4" xfId="8595"/>
    <cellStyle name="Normal 5 6 19 5" xfId="10860"/>
    <cellStyle name="Normal 5 6 19 6" xfId="13369"/>
    <cellStyle name="Normal 5 6 19 7" xfId="15756"/>
    <cellStyle name="Normal 5 6 2" xfId="135"/>
    <cellStyle name="Normal 5 6 2 2" xfId="2516"/>
    <cellStyle name="Normal 5 6 2 3" xfId="4902"/>
    <cellStyle name="Normal 5 6 2 4" xfId="8615"/>
    <cellStyle name="Normal 5 6 2 5" xfId="10880"/>
    <cellStyle name="Normal 5 6 2 6" xfId="13389"/>
    <cellStyle name="Normal 5 6 2 7" xfId="15776"/>
    <cellStyle name="Normal 5 6 20" xfId="1522"/>
    <cellStyle name="Normal 5 6 20 2" xfId="3903"/>
    <cellStyle name="Normal 5 6 20 3" xfId="6289"/>
    <cellStyle name="Normal 5 6 20 4" xfId="8209"/>
    <cellStyle name="Normal 5 6 20 5" xfId="10474"/>
    <cellStyle name="Normal 5 6 20 6" xfId="12983"/>
    <cellStyle name="Normal 5 6 20 7" xfId="15370"/>
    <cellStyle name="Normal 5 6 21" xfId="1599"/>
    <cellStyle name="Normal 5 6 21 2" xfId="3980"/>
    <cellStyle name="Normal 5 6 21 3" xfId="6366"/>
    <cellStyle name="Normal 5 6 21 4" xfId="8427"/>
    <cellStyle name="Normal 5 6 21 5" xfId="10115"/>
    <cellStyle name="Normal 5 6 21 6" xfId="13201"/>
    <cellStyle name="Normal 5 6 21 7" xfId="15588"/>
    <cellStyle name="Normal 5 6 22" xfId="1676"/>
    <cellStyle name="Normal 5 6 22 2" xfId="4057"/>
    <cellStyle name="Normal 5 6 22 3" xfId="6443"/>
    <cellStyle name="Normal 5 6 22 4" xfId="7592"/>
    <cellStyle name="Normal 5 6 22 5" xfId="11507"/>
    <cellStyle name="Normal 5 6 22 6" xfId="12365"/>
    <cellStyle name="Normal 5 6 22 7" xfId="14752"/>
    <cellStyle name="Normal 5 6 23" xfId="1753"/>
    <cellStyle name="Normal 5 6 23 2" xfId="4134"/>
    <cellStyle name="Normal 5 6 23 3" xfId="6520"/>
    <cellStyle name="Normal 5 6 23 4" xfId="8745"/>
    <cellStyle name="Normal 5 6 23 5" xfId="10431"/>
    <cellStyle name="Normal 5 6 23 6" xfId="13519"/>
    <cellStyle name="Normal 5 6 23 7" xfId="15906"/>
    <cellStyle name="Normal 5 6 24" xfId="1825"/>
    <cellStyle name="Normal 5 6 24 2" xfId="4206"/>
    <cellStyle name="Normal 5 6 24 3" xfId="6592"/>
    <cellStyle name="Normal 5 6 24 4" xfId="7283"/>
    <cellStyle name="Normal 5 6 24 5" xfId="10276"/>
    <cellStyle name="Normal 5 6 24 6" xfId="12056"/>
    <cellStyle name="Normal 5 6 24 7" xfId="14443"/>
    <cellStyle name="Normal 5 6 25" xfId="1903"/>
    <cellStyle name="Normal 5 6 25 2" xfId="4284"/>
    <cellStyle name="Normal 5 6 25 3" xfId="6670"/>
    <cellStyle name="Normal 5 6 25 4" xfId="8204"/>
    <cellStyle name="Normal 5 6 25 5" xfId="10466"/>
    <cellStyle name="Normal 5 6 25 6" xfId="12978"/>
    <cellStyle name="Normal 5 6 25 7" xfId="15365"/>
    <cellStyle name="Normal 5 6 26" xfId="1981"/>
    <cellStyle name="Normal 5 6 26 2" xfId="4362"/>
    <cellStyle name="Normal 5 6 26 3" xfId="6748"/>
    <cellStyle name="Normal 5 6 26 4" xfId="9305"/>
    <cellStyle name="Normal 5 6 26 5" xfId="11000"/>
    <cellStyle name="Normal 5 6 26 6" xfId="14079"/>
    <cellStyle name="Normal 5 6 26 7" xfId="16463"/>
    <cellStyle name="Normal 5 6 27" xfId="2057"/>
    <cellStyle name="Normal 5 6 27 2" xfId="4438"/>
    <cellStyle name="Normal 5 6 27 3" xfId="6824"/>
    <cellStyle name="Normal 5 6 27 4" xfId="8925"/>
    <cellStyle name="Normal 5 6 27 5" xfId="10611"/>
    <cellStyle name="Normal 5 6 27 6" xfId="13699"/>
    <cellStyle name="Normal 5 6 27 7" xfId="16085"/>
    <cellStyle name="Normal 5 6 28" xfId="2129"/>
    <cellStyle name="Normal 5 6 28 2" xfId="4510"/>
    <cellStyle name="Normal 5 6 28 3" xfId="6896"/>
    <cellStyle name="Normal 5 6 28 4" xfId="7741"/>
    <cellStyle name="Normal 5 6 28 5" xfId="11650"/>
    <cellStyle name="Normal 5 6 28 6" xfId="12514"/>
    <cellStyle name="Normal 5 6 28 7" xfId="14901"/>
    <cellStyle name="Normal 5 6 29" xfId="2209"/>
    <cellStyle name="Normal 5 6 29 2" xfId="4590"/>
    <cellStyle name="Normal 5 6 29 3" xfId="6976"/>
    <cellStyle name="Normal 5 6 29 4" xfId="8663"/>
    <cellStyle name="Normal 5 6 29 5" xfId="10349"/>
    <cellStyle name="Normal 5 6 29 6" xfId="13437"/>
    <cellStyle name="Normal 5 6 29 7" xfId="15824"/>
    <cellStyle name="Normal 5 6 3" xfId="213"/>
    <cellStyle name="Normal 5 6 3 2" xfId="2594"/>
    <cellStyle name="Normal 5 6 3 3" xfId="4980"/>
    <cellStyle name="Normal 5 6 3 4" xfId="7998"/>
    <cellStyle name="Normal 5 6 3 5" xfId="10263"/>
    <cellStyle name="Normal 5 6 3 6" xfId="12772"/>
    <cellStyle name="Normal 5 6 3 7" xfId="15159"/>
    <cellStyle name="Normal 5 6 30" xfId="2285"/>
    <cellStyle name="Normal 5 6 30 2" xfId="4666"/>
    <cellStyle name="Normal 5 6 30 3" xfId="7052"/>
    <cellStyle name="Normal 5 6 30 4" xfId="8277"/>
    <cellStyle name="Normal 5 6 30 5" xfId="10539"/>
    <cellStyle name="Normal 5 6 30 6" xfId="13051"/>
    <cellStyle name="Normal 5 6 30 7" xfId="15438"/>
    <cellStyle name="Normal 5 6 31" xfId="2357"/>
    <cellStyle name="Normal 5 6 31 2" xfId="4738"/>
    <cellStyle name="Normal 5 6 31 3" xfId="7124"/>
    <cellStyle name="Normal 5 6 31 4" xfId="8276"/>
    <cellStyle name="Normal 5 6 31 5" xfId="10470"/>
    <cellStyle name="Normal 5 6 31 6" xfId="13050"/>
    <cellStyle name="Normal 5 6 31 7" xfId="15437"/>
    <cellStyle name="Normal 5 6 32" xfId="2435"/>
    <cellStyle name="Normal 5 6 33" xfId="4821"/>
    <cellStyle name="Normal 5 6 34" xfId="7693"/>
    <cellStyle name="Normal 5 6 35" xfId="11607"/>
    <cellStyle name="Normal 5 6 36" xfId="12466"/>
    <cellStyle name="Normal 5 6 37" xfId="14853"/>
    <cellStyle name="Normal 5 6 4" xfId="290"/>
    <cellStyle name="Normal 5 6 4 2" xfId="2671"/>
    <cellStyle name="Normal 5 6 4 3" xfId="5057"/>
    <cellStyle name="Normal 5 6 4 4" xfId="8268"/>
    <cellStyle name="Normal 5 6 4 5" xfId="10338"/>
    <cellStyle name="Normal 5 6 4 6" xfId="13042"/>
    <cellStyle name="Normal 5 6 4 7" xfId="15429"/>
    <cellStyle name="Normal 5 6 5" xfId="367"/>
    <cellStyle name="Normal 5 6 5 2" xfId="2748"/>
    <cellStyle name="Normal 5 6 5 3" xfId="5134"/>
    <cellStyle name="Normal 5 6 5 4" xfId="7457"/>
    <cellStyle name="Normal 5 6 5 5" xfId="11370"/>
    <cellStyle name="Normal 5 6 5 6" xfId="12230"/>
    <cellStyle name="Normal 5 6 5 7" xfId="14617"/>
    <cellStyle name="Normal 5 6 6" xfId="444"/>
    <cellStyle name="Normal 5 6 6 2" xfId="2825"/>
    <cellStyle name="Normal 5 6 6 3" xfId="5211"/>
    <cellStyle name="Normal 5 6 6 4" xfId="7303"/>
    <cellStyle name="Normal 5 6 6 5" xfId="10296"/>
    <cellStyle name="Normal 5 6 6 6" xfId="12076"/>
    <cellStyle name="Normal 5 6 6 7" xfId="14463"/>
    <cellStyle name="Normal 5 6 7" xfId="521"/>
    <cellStyle name="Normal 5 6 7 2" xfId="2902"/>
    <cellStyle name="Normal 5 6 7 3" xfId="5288"/>
    <cellStyle name="Normal 5 6 7 4" xfId="8147"/>
    <cellStyle name="Normal 5 6 7 5" xfId="10412"/>
    <cellStyle name="Normal 5 6 7 6" xfId="12921"/>
    <cellStyle name="Normal 5 6 7 7" xfId="15308"/>
    <cellStyle name="Normal 5 6 8" xfId="598"/>
    <cellStyle name="Normal 5 6 8 2" xfId="2979"/>
    <cellStyle name="Normal 5 6 8 3" xfId="5365"/>
    <cellStyle name="Normal 5 6 8 4" xfId="8417"/>
    <cellStyle name="Normal 5 6 8 5" xfId="10499"/>
    <cellStyle name="Normal 5 6 8 6" xfId="13191"/>
    <cellStyle name="Normal 5 6 8 7" xfId="15578"/>
    <cellStyle name="Normal 5 6 9" xfId="675"/>
    <cellStyle name="Normal 5 6 9 2" xfId="3056"/>
    <cellStyle name="Normal 5 6 9 3" xfId="5442"/>
    <cellStyle name="Normal 5 6 9 4" xfId="7607"/>
    <cellStyle name="Normal 5 6 9 5" xfId="11522"/>
    <cellStyle name="Normal 5 6 9 6" xfId="12380"/>
    <cellStyle name="Normal 5 6 9 7" xfId="14767"/>
    <cellStyle name="Normal 5 7" xfId="98"/>
    <cellStyle name="Normal 5 7 2" xfId="2479"/>
    <cellStyle name="Normal 5 7 3" xfId="4865"/>
    <cellStyle name="Normal 5 7 4" xfId="7348"/>
    <cellStyle name="Normal 5 7 5" xfId="11337"/>
    <cellStyle name="Normal 5 7 6" xfId="12121"/>
    <cellStyle name="Normal 5 7 7" xfId="14508"/>
    <cellStyle name="Normal 5 8" xfId="176"/>
    <cellStyle name="Normal 5 8 2" xfId="2557"/>
    <cellStyle name="Normal 5 8 3" xfId="4943"/>
    <cellStyle name="Normal 5 8 4" xfId="9113"/>
    <cellStyle name="Normal 5 8 5" xfId="10071"/>
    <cellStyle name="Normal 5 8 6" xfId="13887"/>
    <cellStyle name="Normal 5 8 7" xfId="16271"/>
    <cellStyle name="Normal 5 9" xfId="253"/>
    <cellStyle name="Normal 5 9 2" xfId="2634"/>
    <cellStyle name="Normal 5 9 3" xfId="5020"/>
    <cellStyle name="Normal 5 9 4" xfId="8730"/>
    <cellStyle name="Normal 5 9 5" xfId="11902"/>
    <cellStyle name="Normal 5 9 6" xfId="13504"/>
    <cellStyle name="Normal 5 9 7" xfId="15891"/>
    <cellStyle name="Normal 50" xfId="16750"/>
    <cellStyle name="Normal 51" xfId="16751"/>
    <cellStyle name="Normal 52" xfId="16752"/>
    <cellStyle name="Normal 53" xfId="16753"/>
    <cellStyle name="Normal 54" xfId="16754"/>
    <cellStyle name="Normal 55" xfId="16755"/>
    <cellStyle name="Normal 56" xfId="16769"/>
    <cellStyle name="Normal 57" xfId="16737"/>
    <cellStyle name="Normal 58" xfId="16738"/>
    <cellStyle name="Normal 59" xfId="16739"/>
    <cellStyle name="Normal 6" xfId="21"/>
    <cellStyle name="Normal 6 10" xfId="335"/>
    <cellStyle name="Normal 6 10 2" xfId="2716"/>
    <cellStyle name="Normal 6 10 3" xfId="5102"/>
    <cellStyle name="Normal 6 10 4" xfId="8311"/>
    <cellStyle name="Normal 6 10 5" xfId="9805"/>
    <cellStyle name="Normal 6 10 6" xfId="13085"/>
    <cellStyle name="Normal 6 10 7" xfId="15472"/>
    <cellStyle name="Normal 6 11" xfId="412"/>
    <cellStyle name="Normal 6 11 2" xfId="2793"/>
    <cellStyle name="Normal 6 11 3" xfId="5179"/>
    <cellStyle name="Normal 6 11 4" xfId="9337"/>
    <cellStyle name="Normal 6 11 5" xfId="11029"/>
    <cellStyle name="Normal 6 11 6" xfId="14111"/>
    <cellStyle name="Normal 6 11 7" xfId="16495"/>
    <cellStyle name="Normal 6 12" xfId="489"/>
    <cellStyle name="Normal 6 12 2" xfId="2870"/>
    <cellStyle name="Normal 6 12 3" xfId="5256"/>
    <cellStyle name="Normal 6 12 4" xfId="8880"/>
    <cellStyle name="Normal 6 12 5" xfId="9839"/>
    <cellStyle name="Normal 6 12 6" xfId="13654"/>
    <cellStyle name="Normal 6 12 7" xfId="16041"/>
    <cellStyle name="Normal 6 13" xfId="566"/>
    <cellStyle name="Normal 6 13 2" xfId="2947"/>
    <cellStyle name="Normal 6 13 3" xfId="5333"/>
    <cellStyle name="Normal 6 13 4" xfId="7839"/>
    <cellStyle name="Normal 6 13 5" xfId="11751"/>
    <cellStyle name="Normal 6 13 6" xfId="12612"/>
    <cellStyle name="Normal 6 13 7" xfId="14999"/>
    <cellStyle name="Normal 6 14" xfId="643"/>
    <cellStyle name="Normal 6 14 2" xfId="3024"/>
    <cellStyle name="Normal 6 14 3" xfId="5410"/>
    <cellStyle name="Normal 6 14 4" xfId="8449"/>
    <cellStyle name="Normal 6 14 5" xfId="9952"/>
    <cellStyle name="Normal 6 14 6" xfId="13223"/>
    <cellStyle name="Normal 6 14 7" xfId="15610"/>
    <cellStyle name="Normal 6 15" xfId="720"/>
    <cellStyle name="Normal 6 15 2" xfId="3101"/>
    <cellStyle name="Normal 6 15 3" xfId="5487"/>
    <cellStyle name="Normal 6 15 4" xfId="9481"/>
    <cellStyle name="Normal 6 15 5" xfId="11179"/>
    <cellStyle name="Normal 6 15 6" xfId="14255"/>
    <cellStyle name="Normal 6 15 7" xfId="16638"/>
    <cellStyle name="Normal 6 16" xfId="797"/>
    <cellStyle name="Normal 6 16 2" xfId="3178"/>
    <cellStyle name="Normal 6 16 3" xfId="5564"/>
    <cellStyle name="Normal 6 16 4" xfId="9026"/>
    <cellStyle name="Normal 6 16 5" xfId="9987"/>
    <cellStyle name="Normal 6 16 6" xfId="13800"/>
    <cellStyle name="Normal 6 16 7" xfId="16185"/>
    <cellStyle name="Normal 6 17" xfId="874"/>
    <cellStyle name="Normal 6 17 2" xfId="3255"/>
    <cellStyle name="Normal 6 17 3" xfId="5641"/>
    <cellStyle name="Normal 6 17 4" xfId="8644"/>
    <cellStyle name="Normal 6 17 5" xfId="11823"/>
    <cellStyle name="Normal 6 17 6" xfId="13418"/>
    <cellStyle name="Normal 6 17 7" xfId="15805"/>
    <cellStyle name="Normal 6 18" xfId="951"/>
    <cellStyle name="Normal 6 18 2" xfId="3332"/>
    <cellStyle name="Normal 6 18 3" xfId="5718"/>
    <cellStyle name="Normal 6 18 4" xfId="8598"/>
    <cellStyle name="Normal 6 18 5" xfId="10099"/>
    <cellStyle name="Normal 6 18 6" xfId="13372"/>
    <cellStyle name="Normal 6 18 7" xfId="15759"/>
    <cellStyle name="Normal 6 19" xfId="1028"/>
    <cellStyle name="Normal 6 19 2" xfId="3409"/>
    <cellStyle name="Normal 6 19 3" xfId="5795"/>
    <cellStyle name="Normal 6 19 4" xfId="7335"/>
    <cellStyle name="Normal 6 19 5" xfId="11323"/>
    <cellStyle name="Normal 6 19 6" xfId="12108"/>
    <cellStyle name="Normal 6 19 7" xfId="14495"/>
    <cellStyle name="Normal 6 2" xfId="22"/>
    <cellStyle name="Normal 6 2 10" xfId="644"/>
    <cellStyle name="Normal 6 2 10 2" xfId="3025"/>
    <cellStyle name="Normal 6 2 10 3" xfId="5411"/>
    <cellStyle name="Normal 6 2 10 4" xfId="8372"/>
    <cellStyle name="Normal 6 2 10 5" xfId="9876"/>
    <cellStyle name="Normal 6 2 10 6" xfId="13146"/>
    <cellStyle name="Normal 6 2 10 7" xfId="15533"/>
    <cellStyle name="Normal 6 2 11" xfId="721"/>
    <cellStyle name="Normal 6 2 11 2" xfId="3102"/>
    <cellStyle name="Normal 6 2 11 3" xfId="5488"/>
    <cellStyle name="Normal 6 2 11 4" xfId="9409"/>
    <cellStyle name="Normal 6 2 11 5" xfId="11102"/>
    <cellStyle name="Normal 6 2 11 6" xfId="14183"/>
    <cellStyle name="Normal 6 2 11 7" xfId="16567"/>
    <cellStyle name="Normal 6 2 12" xfId="798"/>
    <cellStyle name="Normal 6 2 12 2" xfId="3179"/>
    <cellStyle name="Normal 6 2 12 3" xfId="5565"/>
    <cellStyle name="Normal 6 2 12 4" xfId="8948"/>
    <cellStyle name="Normal 6 2 12 5" xfId="9911"/>
    <cellStyle name="Normal 6 2 12 6" xfId="13722"/>
    <cellStyle name="Normal 6 2 12 7" xfId="16108"/>
    <cellStyle name="Normal 6 2 13" xfId="875"/>
    <cellStyle name="Normal 6 2 13 2" xfId="3256"/>
    <cellStyle name="Normal 6 2 13 3" xfId="5642"/>
    <cellStyle name="Normal 6 2 13 4" xfId="8567"/>
    <cellStyle name="Normal 6 2 13 5" xfId="9759"/>
    <cellStyle name="Normal 6 2 13 6" xfId="13341"/>
    <cellStyle name="Normal 6 2 13 7" xfId="15728"/>
    <cellStyle name="Normal 6 2 14" xfId="952"/>
    <cellStyle name="Normal 6 2 14 2" xfId="3333"/>
    <cellStyle name="Normal 6 2 14 3" xfId="5719"/>
    <cellStyle name="Normal 6 2 14 4" xfId="8521"/>
    <cellStyle name="Normal 6 2 14 5" xfId="10023"/>
    <cellStyle name="Normal 6 2 14 6" xfId="13295"/>
    <cellStyle name="Normal 6 2 14 7" xfId="15682"/>
    <cellStyle name="Normal 6 2 15" xfId="1029"/>
    <cellStyle name="Normal 6 2 15 2" xfId="3410"/>
    <cellStyle name="Normal 6 2 15 3" xfId="5796"/>
    <cellStyle name="Normal 6 2 15 4" xfId="7177"/>
    <cellStyle name="Normal 6 2 15 5" xfId="11251"/>
    <cellStyle name="Normal 6 2 15 6" xfId="11950"/>
    <cellStyle name="Normal 6 2 15 7" xfId="14337"/>
    <cellStyle name="Normal 6 2 16" xfId="1106"/>
    <cellStyle name="Normal 6 2 16 2" xfId="3487"/>
    <cellStyle name="Normal 6 2 16 3" xfId="5873"/>
    <cellStyle name="Normal 6 2 16 4" xfId="9099"/>
    <cellStyle name="Normal 6 2 16 5" xfId="10058"/>
    <cellStyle name="Normal 6 2 16 6" xfId="13873"/>
    <cellStyle name="Normal 6 2 16 7" xfId="16257"/>
    <cellStyle name="Normal 6 2 17" xfId="1183"/>
    <cellStyle name="Normal 6 2 17 2" xfId="3564"/>
    <cellStyle name="Normal 6 2 17 3" xfId="5950"/>
    <cellStyle name="Normal 6 2 17 4" xfId="8716"/>
    <cellStyle name="Normal 6 2 17 5" xfId="11889"/>
    <cellStyle name="Normal 6 2 17 6" xfId="13490"/>
    <cellStyle name="Normal 6 2 17 7" xfId="15877"/>
    <cellStyle name="Normal 6 2 18" xfId="1260"/>
    <cellStyle name="Normal 6 2 18 2" xfId="3641"/>
    <cellStyle name="Normal 6 2 18 3" xfId="6027"/>
    <cellStyle name="Normal 6 2 18 4" xfId="7286"/>
    <cellStyle name="Normal 6 2 18 5" xfId="10279"/>
    <cellStyle name="Normal 6 2 18 6" xfId="12059"/>
    <cellStyle name="Normal 6 2 18 7" xfId="14446"/>
    <cellStyle name="Normal 6 2 19" xfId="1337"/>
    <cellStyle name="Normal 6 2 19 2" xfId="3718"/>
    <cellStyle name="Normal 6 2 19 3" xfId="6104"/>
    <cellStyle name="Normal 6 2 19 4" xfId="7406"/>
    <cellStyle name="Normal 6 2 19 5" xfId="11396"/>
    <cellStyle name="Normal 6 2 19 6" xfId="12179"/>
    <cellStyle name="Normal 6 2 19 7" xfId="14566"/>
    <cellStyle name="Normal 6 2 2" xfId="59"/>
    <cellStyle name="Normal 6 2 2 10" xfId="758"/>
    <cellStyle name="Normal 6 2 2 10 2" xfId="3139"/>
    <cellStyle name="Normal 6 2 2 10 3" xfId="5525"/>
    <cellStyle name="Normal 6 2 2 10 4" xfId="8375"/>
    <cellStyle name="Normal 6 2 2 10 5" xfId="10640"/>
    <cellStyle name="Normal 6 2 2 10 6" xfId="13149"/>
    <cellStyle name="Normal 6 2 2 10 7" xfId="15536"/>
    <cellStyle name="Normal 6 2 2 11" xfId="835"/>
    <cellStyle name="Normal 6 2 2 11 2" xfId="3216"/>
    <cellStyle name="Normal 6 2 2 11 3" xfId="5602"/>
    <cellStyle name="Normal 6 2 2 11 4" xfId="8491"/>
    <cellStyle name="Normal 6 2 2 11 5" xfId="11325"/>
    <cellStyle name="Normal 6 2 2 11 6" xfId="13265"/>
    <cellStyle name="Normal 6 2 2 11 7" xfId="15652"/>
    <cellStyle name="Normal 6 2 2 12" xfId="912"/>
    <cellStyle name="Normal 6 2 2 12 2" xfId="3293"/>
    <cellStyle name="Normal 6 2 2 12 3" xfId="5679"/>
    <cellStyle name="Normal 6 2 2 12 4" xfId="8105"/>
    <cellStyle name="Normal 6 2 2 12 5" xfId="10176"/>
    <cellStyle name="Normal 6 2 2 12 6" xfId="12879"/>
    <cellStyle name="Normal 6 2 2 12 7" xfId="15266"/>
    <cellStyle name="Normal 6 2 2 13" xfId="989"/>
    <cellStyle name="Normal 6 2 2 13 2" xfId="3370"/>
    <cellStyle name="Normal 6 2 2 13 3" xfId="5756"/>
    <cellStyle name="Normal 6 2 2 13 4" xfId="9514"/>
    <cellStyle name="Normal 6 2 2 13 5" xfId="11212"/>
    <cellStyle name="Normal 6 2 2 13 6" xfId="14288"/>
    <cellStyle name="Normal 6 2 2 13 7" xfId="16671"/>
    <cellStyle name="Normal 6 2 2 14" xfId="1066"/>
    <cellStyle name="Normal 6 2 2 14 2" xfId="3447"/>
    <cellStyle name="Normal 6 2 2 14 3" xfId="5833"/>
    <cellStyle name="Normal 6 2 2 14 4" xfId="8524"/>
    <cellStyle name="Normal 6 2 2 14 5" xfId="10789"/>
    <cellStyle name="Normal 6 2 2 14 6" xfId="13298"/>
    <cellStyle name="Normal 6 2 2 14 7" xfId="15685"/>
    <cellStyle name="Normal 6 2 2 15" xfId="1143"/>
    <cellStyle name="Normal 6 2 2 15 2" xfId="3524"/>
    <cellStyle name="Normal 6 2 2 15 3" xfId="5910"/>
    <cellStyle name="Normal 6 2 2 15 4" xfId="7984"/>
    <cellStyle name="Normal 6 2 2 15 5" xfId="10249"/>
    <cellStyle name="Normal 6 2 2 15 6" xfId="12758"/>
    <cellStyle name="Normal 6 2 2 15 7" xfId="15145"/>
    <cellStyle name="Normal 6 2 2 16" xfId="1220"/>
    <cellStyle name="Normal 6 2 2 16 2" xfId="3601"/>
    <cellStyle name="Normal 6 2 2 16 3" xfId="5987"/>
    <cellStyle name="Normal 6 2 2 16 4" xfId="8254"/>
    <cellStyle name="Normal 6 2 2 16 5" xfId="10324"/>
    <cellStyle name="Normal 6 2 2 16 6" xfId="13028"/>
    <cellStyle name="Normal 6 2 2 16 7" xfId="15415"/>
    <cellStyle name="Normal 6 2 2 17" xfId="1297"/>
    <cellStyle name="Normal 6 2 2 17 2" xfId="3678"/>
    <cellStyle name="Normal 6 2 2 17 3" xfId="6064"/>
    <cellStyle name="Normal 6 2 2 17 4" xfId="7443"/>
    <cellStyle name="Normal 6 2 2 17 5" xfId="11356"/>
    <cellStyle name="Normal 6 2 2 17 6" xfId="12216"/>
    <cellStyle name="Normal 6 2 2 17 7" xfId="14603"/>
    <cellStyle name="Normal 6 2 2 18" xfId="1374"/>
    <cellStyle name="Normal 6 2 2 18 2" xfId="3755"/>
    <cellStyle name="Normal 6 2 2 18 3" xfId="6141"/>
    <cellStyle name="Normal 6 2 2 18 4" xfId="7289"/>
    <cellStyle name="Normal 6 2 2 18 5" xfId="10282"/>
    <cellStyle name="Normal 6 2 2 18 6" xfId="12062"/>
    <cellStyle name="Normal 6 2 2 18 7" xfId="14449"/>
    <cellStyle name="Normal 6 2 2 19" xfId="1451"/>
    <cellStyle name="Normal 6 2 2 19 2" xfId="3832"/>
    <cellStyle name="Normal 6 2 2 19 3" xfId="6218"/>
    <cellStyle name="Normal 6 2 2 19 4" xfId="8133"/>
    <cellStyle name="Normal 6 2 2 19 5" xfId="10398"/>
    <cellStyle name="Normal 6 2 2 19 6" xfId="12907"/>
    <cellStyle name="Normal 6 2 2 19 7" xfId="15294"/>
    <cellStyle name="Normal 6 2 2 2" xfId="141"/>
    <cellStyle name="Normal 6 2 2 2 2" xfId="2522"/>
    <cellStyle name="Normal 6 2 2 2 3" xfId="4908"/>
    <cellStyle name="Normal 6 2 2 2 4" xfId="8153"/>
    <cellStyle name="Normal 6 2 2 2 5" xfId="10418"/>
    <cellStyle name="Normal 6 2 2 2 6" xfId="12927"/>
    <cellStyle name="Normal 6 2 2 2 7" xfId="15314"/>
    <cellStyle name="Normal 6 2 2 20" xfId="1528"/>
    <cellStyle name="Normal 6 2 2 20 2" xfId="3909"/>
    <cellStyle name="Normal 6 2 2 20 3" xfId="6295"/>
    <cellStyle name="Normal 6 2 2 20 4" xfId="8403"/>
    <cellStyle name="Normal 6 2 2 20 5" xfId="10473"/>
    <cellStyle name="Normal 6 2 2 20 6" xfId="13177"/>
    <cellStyle name="Normal 6 2 2 20 7" xfId="15564"/>
    <cellStyle name="Normal 6 2 2 21" xfId="1605"/>
    <cellStyle name="Normal 6 2 2 21 2" xfId="3986"/>
    <cellStyle name="Normal 6 2 2 21 3" xfId="6372"/>
    <cellStyle name="Normal 6 2 2 21 4" xfId="8042"/>
    <cellStyle name="Normal 6 2 2 21 5" xfId="11165"/>
    <cellStyle name="Normal 6 2 2 21 6" xfId="12816"/>
    <cellStyle name="Normal 6 2 2 21 7" xfId="15203"/>
    <cellStyle name="Normal 6 2 2 22" xfId="1682"/>
    <cellStyle name="Normal 6 2 2 22 2" xfId="4063"/>
    <cellStyle name="Normal 6 2 2 22 3" xfId="6449"/>
    <cellStyle name="Normal 6 2 2 22 4" xfId="7362"/>
    <cellStyle name="Normal 6 2 2 22 5" xfId="11048"/>
    <cellStyle name="Normal 6 2 2 22 6" xfId="12135"/>
    <cellStyle name="Normal 6 2 2 22 7" xfId="14522"/>
    <cellStyle name="Normal 6 2 2 23" xfId="1759"/>
    <cellStyle name="Normal 6 2 2 23 2" xfId="4140"/>
    <cellStyle name="Normal 6 2 2 23 3" xfId="6526"/>
    <cellStyle name="Normal 6 2 2 23 4" xfId="8360"/>
    <cellStyle name="Normal 6 2 2 23 5" xfId="10622"/>
    <cellStyle name="Normal 6 2 2 23 6" xfId="13134"/>
    <cellStyle name="Normal 6 2 2 23 7" xfId="15521"/>
    <cellStyle name="Normal 6 2 2 24" xfId="1831"/>
    <cellStyle name="Normal 6 2 2 24 2" xfId="4212"/>
    <cellStyle name="Normal 6 2 2 24 3" xfId="6598"/>
    <cellStyle name="Normal 6 2 2 24 4" xfId="8205"/>
    <cellStyle name="Normal 6 2 2 24 5" xfId="10467"/>
    <cellStyle name="Normal 6 2 2 24 6" xfId="12979"/>
    <cellStyle name="Normal 6 2 2 24 7" xfId="15366"/>
    <cellStyle name="Normal 6 2 2 25" xfId="1909"/>
    <cellStyle name="Normal 6 2 2 25 2" xfId="4290"/>
    <cellStyle name="Normal 6 2 2 25 3" xfId="6676"/>
    <cellStyle name="Normal 6 2 2 25 4" xfId="8395"/>
    <cellStyle name="Normal 6 2 2 25 5" xfId="10465"/>
    <cellStyle name="Normal 6 2 2 25 6" xfId="13169"/>
    <cellStyle name="Normal 6 2 2 25 7" xfId="15556"/>
    <cellStyle name="Normal 6 2 2 26" xfId="1987"/>
    <cellStyle name="Normal 6 2 2 26 2" xfId="4368"/>
    <cellStyle name="Normal 6 2 2 26 3" xfId="6754"/>
    <cellStyle name="Normal 6 2 2 26 4" xfId="8852"/>
    <cellStyle name="Normal 6 2 2 26 5" xfId="10538"/>
    <cellStyle name="Normal 6 2 2 26 6" xfId="13626"/>
    <cellStyle name="Normal 6 2 2 26 7" xfId="16013"/>
    <cellStyle name="Normal 6 2 2 27" xfId="2063"/>
    <cellStyle name="Normal 6 2 2 27 2" xfId="4444"/>
    <cellStyle name="Normal 6 2 2 27 3" xfId="6830"/>
    <cellStyle name="Normal 6 2 2 27 4" xfId="8540"/>
    <cellStyle name="Normal 6 2 2 27 5" xfId="9710"/>
    <cellStyle name="Normal 6 2 2 27 6" xfId="13314"/>
    <cellStyle name="Normal 6 2 2 27 7" xfId="15701"/>
    <cellStyle name="Normal 6 2 2 28" xfId="2135"/>
    <cellStyle name="Normal 6 2 2 28 2" xfId="4516"/>
    <cellStyle name="Normal 6 2 2 28 3" xfId="6902"/>
    <cellStyle name="Normal 6 2 2 28 4" xfId="9499"/>
    <cellStyle name="Normal 6 2 2 28 5" xfId="11197"/>
    <cellStyle name="Normal 6 2 2 28 6" xfId="14273"/>
    <cellStyle name="Normal 6 2 2 28 7" xfId="16656"/>
    <cellStyle name="Normal 6 2 2 29" xfId="2215"/>
    <cellStyle name="Normal 6 2 2 29 2" xfId="4596"/>
    <cellStyle name="Normal 6 2 2 29 3" xfId="6982"/>
    <cellStyle name="Normal 6 2 2 29 4" xfId="8278"/>
    <cellStyle name="Normal 6 2 2 29 5" xfId="10464"/>
    <cellStyle name="Normal 6 2 2 29 6" xfId="13052"/>
    <cellStyle name="Normal 6 2 2 29 7" xfId="15439"/>
    <cellStyle name="Normal 6 2 2 3" xfId="219"/>
    <cellStyle name="Normal 6 2 2 3 2" xfId="2600"/>
    <cellStyle name="Normal 6 2 2 3 3" xfId="4986"/>
    <cellStyle name="Normal 6 2 2 3 4" xfId="8192"/>
    <cellStyle name="Normal 6 2 2 3 5" xfId="11031"/>
    <cellStyle name="Normal 6 2 2 3 6" xfId="12966"/>
    <cellStyle name="Normal 6 2 2 3 7" xfId="15353"/>
    <cellStyle name="Normal 6 2 2 30" xfId="2291"/>
    <cellStyle name="Normal 6 2 2 30 2" xfId="4672"/>
    <cellStyle name="Normal 6 2 2 30 3" xfId="7058"/>
    <cellStyle name="Normal 6 2 2 30 4" xfId="8468"/>
    <cellStyle name="Normal 6 2 2 30 5" xfId="11241"/>
    <cellStyle name="Normal 6 2 2 30 6" xfId="13242"/>
    <cellStyle name="Normal 6 2 2 30 7" xfId="15629"/>
    <cellStyle name="Normal 6 2 2 31" xfId="2363"/>
    <cellStyle name="Normal 6 2 2 31 2" xfId="4744"/>
    <cellStyle name="Normal 6 2 2 31 3" xfId="7130"/>
    <cellStyle name="Normal 6 2 2 31 4" xfId="8399"/>
    <cellStyle name="Normal 6 2 2 31 5" xfId="10471"/>
    <cellStyle name="Normal 6 2 2 31 6" xfId="13173"/>
    <cellStyle name="Normal 6 2 2 31 7" xfId="15560"/>
    <cellStyle name="Normal 6 2 2 32" xfId="2441"/>
    <cellStyle name="Normal 6 2 2 33" xfId="4827"/>
    <cellStyle name="Normal 6 2 2 34" xfId="9456"/>
    <cellStyle name="Normal 6 2 2 35" xfId="11149"/>
    <cellStyle name="Normal 6 2 2 36" xfId="14230"/>
    <cellStyle name="Normal 6 2 2 37" xfId="16613"/>
    <cellStyle name="Normal 6 2 2 4" xfId="296"/>
    <cellStyle name="Normal 6 2 2 4 2" xfId="2677"/>
    <cellStyle name="Normal 6 2 2 4 3" xfId="5063"/>
    <cellStyle name="Normal 6 2 2 4 4" xfId="7807"/>
    <cellStyle name="Normal 6 2 2 4 5" xfId="9881"/>
    <cellStyle name="Normal 6 2 2 4 6" xfId="12580"/>
    <cellStyle name="Normal 6 2 2 4 7" xfId="14967"/>
    <cellStyle name="Normal 6 2 2 5" xfId="373"/>
    <cellStyle name="Normal 6 2 2 5 2" xfId="2754"/>
    <cellStyle name="Normal 6 2 2 5 3" xfId="5140"/>
    <cellStyle name="Normal 6 2 2 5 4" xfId="9295"/>
    <cellStyle name="Normal 6 2 2 5 5" xfId="10990"/>
    <cellStyle name="Normal 6 2 2 5 6" xfId="14069"/>
    <cellStyle name="Normal 6 2 2 5 7" xfId="16453"/>
    <cellStyle name="Normal 6 2 2 6" xfId="450"/>
    <cellStyle name="Normal 6 2 2 6 2" xfId="2831"/>
    <cellStyle name="Normal 6 2 2 6 3" xfId="5217"/>
    <cellStyle name="Normal 6 2 2 6 4" xfId="8225"/>
    <cellStyle name="Normal 6 2 2 6 5" xfId="10490"/>
    <cellStyle name="Normal 6 2 2 6 6" xfId="12999"/>
    <cellStyle name="Normal 6 2 2 6 7" xfId="15386"/>
    <cellStyle name="Normal 6 2 2 7" xfId="527"/>
    <cellStyle name="Normal 6 2 2 7 2" xfId="2908"/>
    <cellStyle name="Normal 6 2 2 7 3" xfId="5294"/>
    <cellStyle name="Normal 6 2 2 7 4" xfId="8341"/>
    <cellStyle name="Normal 6 2 2 7 5" xfId="11192"/>
    <cellStyle name="Normal 6 2 2 7 6" xfId="13115"/>
    <cellStyle name="Normal 6 2 2 7 7" xfId="15502"/>
    <cellStyle name="Normal 6 2 2 8" xfId="604"/>
    <cellStyle name="Normal 6 2 2 8 2" xfId="2985"/>
    <cellStyle name="Normal 6 2 2 8 3" xfId="5371"/>
    <cellStyle name="Normal 6 2 2 8 4" xfId="7955"/>
    <cellStyle name="Normal 6 2 2 8 5" xfId="10040"/>
    <cellStyle name="Normal 6 2 2 8 6" xfId="12729"/>
    <cellStyle name="Normal 6 2 2 8 7" xfId="15116"/>
    <cellStyle name="Normal 6 2 2 9" xfId="681"/>
    <cellStyle name="Normal 6 2 2 9 2" xfId="3062"/>
    <cellStyle name="Normal 6 2 2 9 3" xfId="5448"/>
    <cellStyle name="Normal 6 2 2 9 4" xfId="7377"/>
    <cellStyle name="Normal 6 2 2 9 5" xfId="11063"/>
    <cellStyle name="Normal 6 2 2 9 6" xfId="12150"/>
    <cellStyle name="Normal 6 2 2 9 7" xfId="14537"/>
    <cellStyle name="Normal 6 2 20" xfId="1414"/>
    <cellStyle name="Normal 6 2 20 2" xfId="3795"/>
    <cellStyle name="Normal 6 2 20 3" xfId="6181"/>
    <cellStyle name="Normal 6 2 20 4" xfId="9242"/>
    <cellStyle name="Normal 6 2 20 5" xfId="10205"/>
    <cellStyle name="Normal 6 2 20 6" xfId="14016"/>
    <cellStyle name="Normal 6 2 20 7" xfId="16400"/>
    <cellStyle name="Normal 6 2 21" xfId="1491"/>
    <cellStyle name="Normal 6 2 21 2" xfId="3872"/>
    <cellStyle name="Normal 6 2 21 3" xfId="6258"/>
    <cellStyle name="Normal 6 2 21 4" xfId="8865"/>
    <cellStyle name="Normal 6 2 21 5" xfId="9824"/>
    <cellStyle name="Normal 6 2 21 6" xfId="13639"/>
    <cellStyle name="Normal 6 2 21 7" xfId="16026"/>
    <cellStyle name="Normal 6 2 22" xfId="1568"/>
    <cellStyle name="Normal 6 2 22 2" xfId="3949"/>
    <cellStyle name="Normal 6 2 22 3" xfId="6335"/>
    <cellStyle name="Normal 6 2 22 4" xfId="8849"/>
    <cellStyle name="Normal 6 2 22 5" xfId="10535"/>
    <cellStyle name="Normal 6 2 22 6" xfId="13623"/>
    <cellStyle name="Normal 6 2 22 7" xfId="16010"/>
    <cellStyle name="Normal 6 2 23" xfId="1645"/>
    <cellStyle name="Normal 6 2 23 2" xfId="4026"/>
    <cellStyle name="Normal 6 2 23 3" xfId="6412"/>
    <cellStyle name="Normal 6 2 23 4" xfId="8357"/>
    <cellStyle name="Normal 6 2 23 5" xfId="9858"/>
    <cellStyle name="Normal 6 2 23 6" xfId="13131"/>
    <cellStyle name="Normal 6 2 23 7" xfId="15518"/>
    <cellStyle name="Normal 6 2 24" xfId="1722"/>
    <cellStyle name="Normal 6 2 24 2" xfId="4103"/>
    <cellStyle name="Normal 6 2 24 3" xfId="6489"/>
    <cellStyle name="Normal 6 2 24 4" xfId="9392"/>
    <cellStyle name="Normal 6 2 24 5" xfId="11084"/>
    <cellStyle name="Normal 6 2 24 6" xfId="14166"/>
    <cellStyle name="Normal 6 2 24 7" xfId="16550"/>
    <cellStyle name="Normal 6 2 25" xfId="1794"/>
    <cellStyle name="Normal 6 2 25 2" xfId="4175"/>
    <cellStyle name="Normal 6 2 25 3" xfId="6561"/>
    <cellStyle name="Normal 6 2 25 4" xfId="7244"/>
    <cellStyle name="Normal 6 2 25 5" xfId="10929"/>
    <cellStyle name="Normal 6 2 25 6" xfId="12017"/>
    <cellStyle name="Normal 6 2 25 7" xfId="14404"/>
    <cellStyle name="Normal 6 2 26" xfId="1872"/>
    <cellStyle name="Normal 6 2 26 2" xfId="4253"/>
    <cellStyle name="Normal 6 2 26 3" xfId="6639"/>
    <cellStyle name="Normal 6 2 26 4" xfId="8857"/>
    <cellStyle name="Normal 6 2 26 5" xfId="9819"/>
    <cellStyle name="Normal 6 2 26 6" xfId="13631"/>
    <cellStyle name="Normal 6 2 26 7" xfId="16018"/>
    <cellStyle name="Normal 6 2 27" xfId="1950"/>
    <cellStyle name="Normal 6 2 27 2" xfId="4331"/>
    <cellStyle name="Normal 6 2 27 3" xfId="6717"/>
    <cellStyle name="Normal 6 2 27 4" xfId="9304"/>
    <cellStyle name="Normal 6 2 27 5" xfId="10999"/>
    <cellStyle name="Normal 6 2 27 6" xfId="14078"/>
    <cellStyle name="Normal 6 2 27 7" xfId="16462"/>
    <cellStyle name="Normal 6 2 28" xfId="2026"/>
    <cellStyle name="Normal 6 2 28 2" xfId="4407"/>
    <cellStyle name="Normal 6 2 28 3" xfId="6793"/>
    <cellStyle name="Normal 6 2 28 4" xfId="8272"/>
    <cellStyle name="Normal 6 2 28 5" xfId="9861"/>
    <cellStyle name="Normal 6 2 28 6" xfId="13046"/>
    <cellStyle name="Normal 6 2 28 7" xfId="15433"/>
    <cellStyle name="Normal 6 2 29" xfId="2098"/>
    <cellStyle name="Normal 6 2 29 2" xfId="4479"/>
    <cellStyle name="Normal 6 2 29 3" xfId="6865"/>
    <cellStyle name="Normal 6 2 29 4" xfId="8506"/>
    <cellStyle name="Normal 6 2 29 5" xfId="9928"/>
    <cellStyle name="Normal 6 2 29 6" xfId="13280"/>
    <cellStyle name="Normal 6 2 29 7" xfId="15667"/>
    <cellStyle name="Normal 6 2 3" xfId="104"/>
    <cellStyle name="Normal 6 2 3 2" xfId="2485"/>
    <cellStyle name="Normal 6 2 3 3" xfId="4871"/>
    <cellStyle name="Normal 6 2 3 4" xfId="9262"/>
    <cellStyle name="Normal 6 2 3 5" xfId="10224"/>
    <cellStyle name="Normal 6 2 3 6" xfId="14036"/>
    <cellStyle name="Normal 6 2 3 7" xfId="16420"/>
    <cellStyle name="Normal 6 2 30" xfId="2178"/>
    <cellStyle name="Normal 6 2 30 2" xfId="4559"/>
    <cellStyle name="Normal 6 2 30 3" xfId="6945"/>
    <cellStyle name="Normal 6 2 30 4" xfId="9309"/>
    <cellStyle name="Normal 6 2 30 5" xfId="10926"/>
    <cellStyle name="Normal 6 2 30 6" xfId="14083"/>
    <cellStyle name="Normal 6 2 30 7" xfId="16467"/>
    <cellStyle name="Normal 6 2 31" xfId="2254"/>
    <cellStyle name="Normal 6 2 31 2" xfId="4635"/>
    <cellStyle name="Normal 6 2 31 3" xfId="7021"/>
    <cellStyle name="Normal 6 2 31 4" xfId="8930"/>
    <cellStyle name="Normal 6 2 31 5" xfId="9891"/>
    <cellStyle name="Normal 6 2 31 6" xfId="13704"/>
    <cellStyle name="Normal 6 2 31 7" xfId="16090"/>
    <cellStyle name="Normal 6 2 32" xfId="2326"/>
    <cellStyle name="Normal 6 2 32 2" xfId="4707"/>
    <cellStyle name="Normal 6 2 32 3" xfId="7093"/>
    <cellStyle name="Normal 6 2 32 4" xfId="8861"/>
    <cellStyle name="Normal 6 2 32 5" xfId="9890"/>
    <cellStyle name="Normal 6 2 32 6" xfId="13635"/>
    <cellStyle name="Normal 6 2 32 7" xfId="16022"/>
    <cellStyle name="Normal 6 2 33" xfId="2404"/>
    <cellStyle name="Normal 6 2 34" xfId="4790"/>
    <cellStyle name="Normal 6 2 35" xfId="8458"/>
    <cellStyle name="Normal 6 2 36" xfId="9961"/>
    <cellStyle name="Normal 6 2 37" xfId="13232"/>
    <cellStyle name="Normal 6 2 38" xfId="15619"/>
    <cellStyle name="Normal 6 2 4" xfId="182"/>
    <cellStyle name="Normal 6 2 4 2" xfId="2563"/>
    <cellStyle name="Normal 6 2 4 3" xfId="4949"/>
    <cellStyle name="Normal 6 2 4 4" xfId="8654"/>
    <cellStyle name="Normal 6 2 4 5" xfId="11832"/>
    <cellStyle name="Normal 6 2 4 6" xfId="13428"/>
    <cellStyle name="Normal 6 2 4 7" xfId="15815"/>
    <cellStyle name="Normal 6 2 5" xfId="259"/>
    <cellStyle name="Normal 6 2 5 2" xfId="2640"/>
    <cellStyle name="Normal 6 2 5 3" xfId="5026"/>
    <cellStyle name="Normal 6 2 5 4" xfId="7613"/>
    <cellStyle name="Normal 6 2 5 5" xfId="11528"/>
    <cellStyle name="Normal 6 2 5 6" xfId="12386"/>
    <cellStyle name="Normal 6 2 5 7" xfId="14773"/>
    <cellStyle name="Normal 6 2 6" xfId="336"/>
    <cellStyle name="Normal 6 2 6 2" xfId="2717"/>
    <cellStyle name="Normal 6 2 6 3" xfId="5103"/>
    <cellStyle name="Normal 6 2 6 4" xfId="8234"/>
    <cellStyle name="Normal 6 2 6 5" xfId="9730"/>
    <cellStyle name="Normal 6 2 6 6" xfId="13008"/>
    <cellStyle name="Normal 6 2 6 7" xfId="15395"/>
    <cellStyle name="Normal 6 2 7" xfId="413"/>
    <cellStyle name="Normal 6 2 7 2" xfId="2794"/>
    <cellStyle name="Normal 6 2 7 3" xfId="5180"/>
    <cellStyle name="Normal 6 2 7 4" xfId="7267"/>
    <cellStyle name="Normal 6 2 7 5" xfId="10952"/>
    <cellStyle name="Normal 6 2 7 6" xfId="12040"/>
    <cellStyle name="Normal 6 2 7 7" xfId="14427"/>
    <cellStyle name="Normal 6 2 8" xfId="490"/>
    <cellStyle name="Normal 6 2 8 2" xfId="2871"/>
    <cellStyle name="Normal 6 2 8 3" xfId="5257"/>
    <cellStyle name="Normal 6 2 8 4" xfId="8803"/>
    <cellStyle name="Normal 6 2 8 5" xfId="9608"/>
    <cellStyle name="Normal 6 2 8 6" xfId="13577"/>
    <cellStyle name="Normal 6 2 8 7" xfId="15964"/>
    <cellStyle name="Normal 6 2 9" xfId="567"/>
    <cellStyle name="Normal 6 2 9 2" xfId="2948"/>
    <cellStyle name="Normal 6 2 9 3" xfId="5334"/>
    <cellStyle name="Normal 6 2 9 4" xfId="7762"/>
    <cellStyle name="Normal 6 2 9 5" xfId="11671"/>
    <cellStyle name="Normal 6 2 9 6" xfId="12535"/>
    <cellStyle name="Normal 6 2 9 7" xfId="14922"/>
    <cellStyle name="Normal 6 20" xfId="1105"/>
    <cellStyle name="Normal 6 20 2" xfId="3486"/>
    <cellStyle name="Normal 6 20 3" xfId="5872"/>
    <cellStyle name="Normal 6 20 4" xfId="9175"/>
    <cellStyle name="Normal 6 20 5" xfId="10134"/>
    <cellStyle name="Normal 6 20 6" xfId="13949"/>
    <cellStyle name="Normal 6 20 7" xfId="16333"/>
    <cellStyle name="Normal 6 21" xfId="1182"/>
    <cellStyle name="Normal 6 21 2" xfId="3563"/>
    <cellStyle name="Normal 6 21 3" xfId="5949"/>
    <cellStyle name="Normal 6 21 4" xfId="8793"/>
    <cellStyle name="Normal 6 21 5" xfId="9598"/>
    <cellStyle name="Normal 6 21 6" xfId="13567"/>
    <cellStyle name="Normal 6 21 7" xfId="15954"/>
    <cellStyle name="Normal 6 22" xfId="1259"/>
    <cellStyle name="Normal 6 22 2" xfId="3640"/>
    <cellStyle name="Normal 6 22 3" xfId="6026"/>
    <cellStyle name="Normal 6 22 4" xfId="8670"/>
    <cellStyle name="Normal 6 22 5" xfId="10356"/>
    <cellStyle name="Normal 6 22 6" xfId="13444"/>
    <cellStyle name="Normal 6 22 7" xfId="15831"/>
    <cellStyle name="Normal 6 23" xfId="1336"/>
    <cellStyle name="Normal 6 23 2" xfId="3717"/>
    <cellStyle name="Normal 6 23 3" xfId="6103"/>
    <cellStyle name="Normal 6 23 4" xfId="7482"/>
    <cellStyle name="Normal 6 23 5" xfId="11474"/>
    <cellStyle name="Normal 6 23 6" xfId="12255"/>
    <cellStyle name="Normal 6 23 7" xfId="14642"/>
    <cellStyle name="Normal 6 24" xfId="1413"/>
    <cellStyle name="Normal 6 24 2" xfId="3794"/>
    <cellStyle name="Normal 6 24 3" xfId="6180"/>
    <cellStyle name="Normal 6 24 4" xfId="7252"/>
    <cellStyle name="Normal 6 24 5" xfId="10937"/>
    <cellStyle name="Normal 6 24 6" xfId="12025"/>
    <cellStyle name="Normal 6 24 7" xfId="14412"/>
    <cellStyle name="Normal 6 25" xfId="1490"/>
    <cellStyle name="Normal 6 25 2" xfId="3871"/>
    <cellStyle name="Normal 6 25 3" xfId="6257"/>
    <cellStyle name="Normal 6 25 4" xfId="8937"/>
    <cellStyle name="Normal 6 25 5" xfId="9900"/>
    <cellStyle name="Normal 6 25 6" xfId="13711"/>
    <cellStyle name="Normal 6 25 7" xfId="16097"/>
    <cellStyle name="Normal 6 26" xfId="1567"/>
    <cellStyle name="Normal 6 26 2" xfId="3948"/>
    <cellStyle name="Normal 6 26 3" xfId="6334"/>
    <cellStyle name="Normal 6 26 4" xfId="8926"/>
    <cellStyle name="Normal 6 26 5" xfId="10612"/>
    <cellStyle name="Normal 6 26 6" xfId="13700"/>
    <cellStyle name="Normal 6 26 7" xfId="16086"/>
    <cellStyle name="Normal 6 27" xfId="1644"/>
    <cellStyle name="Normal 6 27 2" xfId="4025"/>
    <cellStyle name="Normal 6 27 3" xfId="6411"/>
    <cellStyle name="Normal 6 27 4" xfId="8434"/>
    <cellStyle name="Normal 6 27 5" xfId="9934"/>
    <cellStyle name="Normal 6 27 6" xfId="13208"/>
    <cellStyle name="Normal 6 27 7" xfId="15595"/>
    <cellStyle name="Normal 6 28" xfId="1721"/>
    <cellStyle name="Normal 6 28 2" xfId="4102"/>
    <cellStyle name="Normal 6 28 3" xfId="6488"/>
    <cellStyle name="Normal 6 28 4" xfId="9466"/>
    <cellStyle name="Normal 6 28 5" xfId="11161"/>
    <cellStyle name="Normal 6 28 6" xfId="14240"/>
    <cellStyle name="Normal 6 28 7" xfId="16623"/>
    <cellStyle name="Normal 6 29" xfId="1793"/>
    <cellStyle name="Normal 6 29 2" xfId="4174"/>
    <cellStyle name="Normal 6 29 3" xfId="6560"/>
    <cellStyle name="Normal 6 29 4" xfId="9315"/>
    <cellStyle name="Normal 6 29 5" xfId="11006"/>
    <cellStyle name="Normal 6 29 6" xfId="14089"/>
    <cellStyle name="Normal 6 29 7" xfId="16473"/>
    <cellStyle name="Normal 6 3" xfId="23"/>
    <cellStyle name="Normal 6 3 10" xfId="645"/>
    <cellStyle name="Normal 6 3 10 2" xfId="3026"/>
    <cellStyle name="Normal 6 3 10 3" xfId="5412"/>
    <cellStyle name="Normal 6 3 10 4" xfId="8295"/>
    <cellStyle name="Normal 6 3 10 5" xfId="9801"/>
    <cellStyle name="Normal 6 3 10 6" xfId="13069"/>
    <cellStyle name="Normal 6 3 10 7" xfId="15456"/>
    <cellStyle name="Normal 6 3 11" xfId="722"/>
    <cellStyle name="Normal 6 3 11 2" xfId="3103"/>
    <cellStyle name="Normal 6 3 11 3" xfId="5489"/>
    <cellStyle name="Normal 6 3 11 4" xfId="9333"/>
    <cellStyle name="Normal 6 3 11 5" xfId="11025"/>
    <cellStyle name="Normal 6 3 11 6" xfId="14107"/>
    <cellStyle name="Normal 6 3 11 7" xfId="16491"/>
    <cellStyle name="Normal 6 3 12" xfId="799"/>
    <cellStyle name="Normal 6 3 12 2" xfId="3180"/>
    <cellStyle name="Normal 6 3 12 3" xfId="5566"/>
    <cellStyle name="Normal 6 3 12 4" xfId="8876"/>
    <cellStyle name="Normal 6 3 12 5" xfId="9835"/>
    <cellStyle name="Normal 6 3 12 6" xfId="13650"/>
    <cellStyle name="Normal 6 3 12 7" xfId="16037"/>
    <cellStyle name="Normal 6 3 13" xfId="876"/>
    <cellStyle name="Normal 6 3 13 2" xfId="3257"/>
    <cellStyle name="Normal 6 3 13 3" xfId="5643"/>
    <cellStyle name="Normal 6 3 13 4" xfId="7835"/>
    <cellStyle name="Normal 6 3 13 5" xfId="11747"/>
    <cellStyle name="Normal 6 3 13 6" xfId="12608"/>
    <cellStyle name="Normal 6 3 13 7" xfId="14995"/>
    <cellStyle name="Normal 6 3 14" xfId="953"/>
    <cellStyle name="Normal 6 3 14 2" xfId="3334"/>
    <cellStyle name="Normal 6 3 14 3" xfId="5720"/>
    <cellStyle name="Normal 6 3 14 4" xfId="8444"/>
    <cellStyle name="Normal 6 3 14 5" xfId="9947"/>
    <cellStyle name="Normal 6 3 14 6" xfId="13218"/>
    <cellStyle name="Normal 6 3 14 7" xfId="15605"/>
    <cellStyle name="Normal 6 3 15" xfId="1030"/>
    <cellStyle name="Normal 6 3 15 2" xfId="3411"/>
    <cellStyle name="Normal 6 3 15 3" xfId="5797"/>
    <cellStyle name="Normal 6 3 15 4" xfId="9476"/>
    <cellStyle name="Normal 6 3 15 5" xfId="11174"/>
    <cellStyle name="Normal 6 3 15 6" xfId="14250"/>
    <cellStyle name="Normal 6 3 15 7" xfId="16633"/>
    <cellStyle name="Normal 6 3 16" xfId="1107"/>
    <cellStyle name="Normal 6 3 16 2" xfId="3488"/>
    <cellStyle name="Normal 6 3 16 3" xfId="5874"/>
    <cellStyle name="Normal 6 3 16 4" xfId="9021"/>
    <cellStyle name="Normal 6 3 16 5" xfId="9982"/>
    <cellStyle name="Normal 6 3 16 6" xfId="13795"/>
    <cellStyle name="Normal 6 3 16 7" xfId="16180"/>
    <cellStyle name="Normal 6 3 17" xfId="1184"/>
    <cellStyle name="Normal 6 3 17 2" xfId="3565"/>
    <cellStyle name="Normal 6 3 17 3" xfId="5951"/>
    <cellStyle name="Normal 6 3 17 4" xfId="8639"/>
    <cellStyle name="Normal 6 3 17 5" xfId="11818"/>
    <cellStyle name="Normal 6 3 17 6" xfId="13413"/>
    <cellStyle name="Normal 6 3 17 7" xfId="15800"/>
    <cellStyle name="Normal 6 3 18" xfId="1261"/>
    <cellStyle name="Normal 6 3 18 2" xfId="3642"/>
    <cellStyle name="Normal 6 3 18 3" xfId="6028"/>
    <cellStyle name="Normal 6 3 18 4" xfId="8593"/>
    <cellStyle name="Normal 6 3 18 5" xfId="10094"/>
    <cellStyle name="Normal 6 3 18 6" xfId="13367"/>
    <cellStyle name="Normal 6 3 18 7" xfId="15754"/>
    <cellStyle name="Normal 6 3 19" xfId="1338"/>
    <cellStyle name="Normal 6 3 19 2" xfId="3719"/>
    <cellStyle name="Normal 6 3 19 3" xfId="6105"/>
    <cellStyle name="Normal 6 3 19 4" xfId="7330"/>
    <cellStyle name="Normal 6 3 19 5" xfId="11318"/>
    <cellStyle name="Normal 6 3 19 6" xfId="12103"/>
    <cellStyle name="Normal 6 3 19 7" xfId="14490"/>
    <cellStyle name="Normal 6 3 2" xfId="60"/>
    <cellStyle name="Normal 6 3 2 10" xfId="759"/>
    <cellStyle name="Normal 6 3 2 10 2" xfId="3140"/>
    <cellStyle name="Normal 6 3 2 10 3" xfId="5526"/>
    <cellStyle name="Normal 6 3 2 10 4" xfId="8298"/>
    <cellStyle name="Normal 6 3 2 10 5" xfId="10563"/>
    <cellStyle name="Normal 6 3 2 10 6" xfId="13072"/>
    <cellStyle name="Normal 6 3 2 10 7" xfId="15459"/>
    <cellStyle name="Normal 6 3 2 11" xfId="836"/>
    <cellStyle name="Normal 6 3 2 11 2" xfId="3217"/>
    <cellStyle name="Normal 6 3 2 11 3" xfId="5603"/>
    <cellStyle name="Normal 6 3 2 11 4" xfId="8414"/>
    <cellStyle name="Normal 6 3 2 11 5" xfId="11253"/>
    <cellStyle name="Normal 6 3 2 11 6" xfId="13188"/>
    <cellStyle name="Normal 6 3 2 11 7" xfId="15575"/>
    <cellStyle name="Normal 6 3 2 12" xfId="913"/>
    <cellStyle name="Normal 6 3 2 12 2" xfId="3294"/>
    <cellStyle name="Normal 6 3 2 12 3" xfId="5680"/>
    <cellStyle name="Normal 6 3 2 12 4" xfId="8028"/>
    <cellStyle name="Normal 6 3 2 12 5" xfId="10100"/>
    <cellStyle name="Normal 6 3 2 12 6" xfId="12802"/>
    <cellStyle name="Normal 6 3 2 12 7" xfId="15189"/>
    <cellStyle name="Normal 6 3 2 13" xfId="990"/>
    <cellStyle name="Normal 6 3 2 13 2" xfId="3371"/>
    <cellStyle name="Normal 6 3 2 13 3" xfId="5757"/>
    <cellStyle name="Normal 6 3 2 13 4" xfId="9442"/>
    <cellStyle name="Normal 6 3 2 13 5" xfId="11135"/>
    <cellStyle name="Normal 6 3 2 13 6" xfId="14216"/>
    <cellStyle name="Normal 6 3 2 13 7" xfId="16600"/>
    <cellStyle name="Normal 6 3 2 14" xfId="1067"/>
    <cellStyle name="Normal 6 3 2 14 2" xfId="3448"/>
    <cellStyle name="Normal 6 3 2 14 3" xfId="5834"/>
    <cellStyle name="Normal 6 3 2 14 4" xfId="8447"/>
    <cellStyle name="Normal 6 3 2 14 5" xfId="10712"/>
    <cellStyle name="Normal 6 3 2 14 6" xfId="13221"/>
    <cellStyle name="Normal 6 3 2 14 7" xfId="15608"/>
    <cellStyle name="Normal 6 3 2 15" xfId="1144"/>
    <cellStyle name="Normal 6 3 2 15 2" xfId="3525"/>
    <cellStyle name="Normal 6 3 2 15 3" xfId="5911"/>
    <cellStyle name="Normal 6 3 2 15 4" xfId="7907"/>
    <cellStyle name="Normal 6 3 2 15 5" xfId="10173"/>
    <cellStyle name="Normal 6 3 2 15 6" xfId="12681"/>
    <cellStyle name="Normal 6 3 2 15 7" xfId="15068"/>
    <cellStyle name="Normal 6 3 2 16" xfId="1221"/>
    <cellStyle name="Normal 6 3 2 16 2" xfId="3602"/>
    <cellStyle name="Normal 6 3 2 16 3" xfId="5988"/>
    <cellStyle name="Normal 6 3 2 16 4" xfId="8177"/>
    <cellStyle name="Normal 6 3 2 16 5" xfId="10247"/>
    <cellStyle name="Normal 6 3 2 16 6" xfId="12951"/>
    <cellStyle name="Normal 6 3 2 16 7" xfId="15338"/>
    <cellStyle name="Normal 6 3 2 17" xfId="1298"/>
    <cellStyle name="Normal 6 3 2 17 2" xfId="3679"/>
    <cellStyle name="Normal 6 3 2 17 3" xfId="6065"/>
    <cellStyle name="Normal 6 3 2 17 4" xfId="7210"/>
    <cellStyle name="Normal 6 3 2 17 5" xfId="11284"/>
    <cellStyle name="Normal 6 3 2 17 6" xfId="11983"/>
    <cellStyle name="Normal 6 3 2 17 7" xfId="14370"/>
    <cellStyle name="Normal 6 3 2 18" xfId="1375"/>
    <cellStyle name="Normal 6 3 2 18 2" xfId="3756"/>
    <cellStyle name="Normal 6 3 2 18 3" xfId="6142"/>
    <cellStyle name="Normal 6 3 2 18 4" xfId="8596"/>
    <cellStyle name="Normal 6 3 2 18 5" xfId="10861"/>
    <cellStyle name="Normal 6 3 2 18 6" xfId="13370"/>
    <cellStyle name="Normal 6 3 2 18 7" xfId="15757"/>
    <cellStyle name="Normal 6 3 2 19" xfId="1452"/>
    <cellStyle name="Normal 6 3 2 19 2" xfId="3833"/>
    <cellStyle name="Normal 6 3 2 19 3" xfId="6219"/>
    <cellStyle name="Normal 6 3 2 19 4" xfId="8056"/>
    <cellStyle name="Normal 6 3 2 19 5" xfId="10321"/>
    <cellStyle name="Normal 6 3 2 19 6" xfId="12830"/>
    <cellStyle name="Normal 6 3 2 19 7" xfId="15217"/>
    <cellStyle name="Normal 6 3 2 2" xfId="142"/>
    <cellStyle name="Normal 6 3 2 2 2" xfId="2523"/>
    <cellStyle name="Normal 6 3 2 2 3" xfId="4909"/>
    <cellStyle name="Normal 6 3 2 2 4" xfId="8076"/>
    <cellStyle name="Normal 6 3 2 2 5" xfId="10341"/>
    <cellStyle name="Normal 6 3 2 2 6" xfId="12850"/>
    <cellStyle name="Normal 6 3 2 2 7" xfId="15237"/>
    <cellStyle name="Normal 6 3 2 20" xfId="1529"/>
    <cellStyle name="Normal 6 3 2 20 2" xfId="3910"/>
    <cellStyle name="Normal 6 3 2 20 3" xfId="6296"/>
    <cellStyle name="Normal 6 3 2 20 4" xfId="8326"/>
    <cellStyle name="Normal 6 3 2 20 5" xfId="10396"/>
    <cellStyle name="Normal 6 3 2 20 6" xfId="13100"/>
    <cellStyle name="Normal 6 3 2 20 7" xfId="15487"/>
    <cellStyle name="Normal 6 3 2 21" xfId="1606"/>
    <cellStyle name="Normal 6 3 2 21 2" xfId="3987"/>
    <cellStyle name="Normal 6 3 2 21 3" xfId="6373"/>
    <cellStyle name="Normal 6 3 2 21 4" xfId="7965"/>
    <cellStyle name="Normal 6 3 2 21 5" xfId="11088"/>
    <cellStyle name="Normal 6 3 2 21 6" xfId="12739"/>
    <cellStyle name="Normal 6 3 2 21 7" xfId="15126"/>
    <cellStyle name="Normal 6 3 2 22" xfId="1683"/>
    <cellStyle name="Normal 6 3 2 22 2" xfId="4064"/>
    <cellStyle name="Normal 6 3 2 22 3" xfId="6450"/>
    <cellStyle name="Normal 6 3 2 22 4" xfId="9356"/>
    <cellStyle name="Normal 6 3 2 22 5" xfId="9670"/>
    <cellStyle name="Normal 6 3 2 22 6" xfId="14130"/>
    <cellStyle name="Normal 6 3 2 22 7" xfId="16514"/>
    <cellStyle name="Normal 6 3 2 23" xfId="1760"/>
    <cellStyle name="Normal 6 3 2 23 2" xfId="4141"/>
    <cellStyle name="Normal 6 3 2 23 3" xfId="6527"/>
    <cellStyle name="Normal 6 3 2 23 4" xfId="8283"/>
    <cellStyle name="Normal 6 3 2 23 5" xfId="10545"/>
    <cellStyle name="Normal 6 3 2 23 6" xfId="13057"/>
    <cellStyle name="Normal 6 3 2 23 7" xfId="15444"/>
    <cellStyle name="Normal 6 3 2 24" xfId="1832"/>
    <cellStyle name="Normal 6 3 2 24 2" xfId="4213"/>
    <cellStyle name="Normal 6 3 2 24 3" xfId="6599"/>
    <cellStyle name="Normal 6 3 2 24 4" xfId="8128"/>
    <cellStyle name="Normal 6 3 2 24 5" xfId="10390"/>
    <cellStyle name="Normal 6 3 2 24 6" xfId="12902"/>
    <cellStyle name="Normal 6 3 2 24 7" xfId="15289"/>
    <cellStyle name="Normal 6 3 2 25" xfId="1910"/>
    <cellStyle name="Normal 6 3 2 25 2" xfId="4291"/>
    <cellStyle name="Normal 6 3 2 25 3" xfId="6677"/>
    <cellStyle name="Normal 6 3 2 25 4" xfId="8318"/>
    <cellStyle name="Normal 6 3 2 25 5" xfId="10388"/>
    <cellStyle name="Normal 6 3 2 25 6" xfId="13092"/>
    <cellStyle name="Normal 6 3 2 25 7" xfId="15479"/>
    <cellStyle name="Normal 6 3 2 26" xfId="1988"/>
    <cellStyle name="Normal 6 3 2 26 2" xfId="4369"/>
    <cellStyle name="Normal 6 3 2 26 3" xfId="6755"/>
    <cellStyle name="Normal 6 3 2 26 4" xfId="8775"/>
    <cellStyle name="Normal 6 3 2 26 5" xfId="10461"/>
    <cellStyle name="Normal 6 3 2 26 6" xfId="13549"/>
    <cellStyle name="Normal 6 3 2 26 7" xfId="15936"/>
    <cellStyle name="Normal 6 3 2 27" xfId="2064"/>
    <cellStyle name="Normal 6 3 2 27 2" xfId="4445"/>
    <cellStyle name="Normal 6 3 2 27 3" xfId="6831"/>
    <cellStyle name="Normal 6 3 2 27 4" xfId="8463"/>
    <cellStyle name="Normal 6 3 2 27 5" xfId="9633"/>
    <cellStyle name="Normal 6 3 2 27 6" xfId="13237"/>
    <cellStyle name="Normal 6 3 2 27 7" xfId="15624"/>
    <cellStyle name="Normal 6 3 2 28" xfId="2136"/>
    <cellStyle name="Normal 6 3 2 28 2" xfId="4517"/>
    <cellStyle name="Normal 6 3 2 28 3" xfId="6903"/>
    <cellStyle name="Normal 6 3 2 28 4" xfId="9427"/>
    <cellStyle name="Normal 6 3 2 28 5" xfId="11120"/>
    <cellStyle name="Normal 6 3 2 28 6" xfId="14201"/>
    <cellStyle name="Normal 6 3 2 28 7" xfId="16585"/>
    <cellStyle name="Normal 6 3 2 29" xfId="2216"/>
    <cellStyle name="Normal 6 3 2 29 2" xfId="4597"/>
    <cellStyle name="Normal 6 3 2 29 3" xfId="6983"/>
    <cellStyle name="Normal 6 3 2 29 4" xfId="8201"/>
    <cellStyle name="Normal 6 3 2 29 5" xfId="10387"/>
    <cellStyle name="Normal 6 3 2 29 6" xfId="12975"/>
    <cellStyle name="Normal 6 3 2 29 7" xfId="15362"/>
    <cellStyle name="Normal 6 3 2 3" xfId="220"/>
    <cellStyle name="Normal 6 3 2 3 2" xfId="2601"/>
    <cellStyle name="Normal 6 3 2 3 3" xfId="4987"/>
    <cellStyle name="Normal 6 3 2 3 4" xfId="8115"/>
    <cellStyle name="Normal 6 3 2 3 5" xfId="10954"/>
    <cellStyle name="Normal 6 3 2 3 6" xfId="12889"/>
    <cellStyle name="Normal 6 3 2 3 7" xfId="15276"/>
    <cellStyle name="Normal 6 3 2 30" xfId="2292"/>
    <cellStyle name="Normal 6 3 2 30 2" xfId="4673"/>
    <cellStyle name="Normal 6 3 2 30 3" xfId="7059"/>
    <cellStyle name="Normal 6 3 2 30 4" xfId="8391"/>
    <cellStyle name="Normal 6 3 2 30 5" xfId="11164"/>
    <cellStyle name="Normal 6 3 2 30 6" xfId="13165"/>
    <cellStyle name="Normal 6 3 2 30 7" xfId="15552"/>
    <cellStyle name="Normal 6 3 2 31" xfId="2364"/>
    <cellStyle name="Normal 6 3 2 31 2" xfId="4745"/>
    <cellStyle name="Normal 6 3 2 31 3" xfId="7131"/>
    <cellStyle name="Normal 6 3 2 31 4" xfId="8322"/>
    <cellStyle name="Normal 6 3 2 31 5" xfId="10394"/>
    <cellStyle name="Normal 6 3 2 31 6" xfId="13096"/>
    <cellStyle name="Normal 6 3 2 31 7" xfId="15483"/>
    <cellStyle name="Normal 6 3 2 32" xfId="2442"/>
    <cellStyle name="Normal 6 3 2 33" xfId="4828"/>
    <cellStyle name="Normal 6 3 2 34" xfId="7386"/>
    <cellStyle name="Normal 6 3 2 35" xfId="11072"/>
    <cellStyle name="Normal 6 3 2 36" xfId="12159"/>
    <cellStyle name="Normal 6 3 2 37" xfId="14546"/>
    <cellStyle name="Normal 6 3 2 4" xfId="297"/>
    <cellStyle name="Normal 6 3 2 4 2" xfId="2678"/>
    <cellStyle name="Normal 6 3 2 4 3" xfId="5064"/>
    <cellStyle name="Normal 6 3 2 4 4" xfId="8190"/>
    <cellStyle name="Normal 6 3 2 4 5" xfId="9812"/>
    <cellStyle name="Normal 6 3 2 4 6" xfId="12964"/>
    <cellStyle name="Normal 6 3 2 4 7" xfId="15351"/>
    <cellStyle name="Normal 6 3 2 5" xfId="374"/>
    <cellStyle name="Normal 6 3 2 5 2" xfId="2755"/>
    <cellStyle name="Normal 6 3 2 5 3" xfId="5141"/>
    <cellStyle name="Normal 6 3 2 5 4" xfId="9223"/>
    <cellStyle name="Normal 6 3 2 5 5" xfId="10913"/>
    <cellStyle name="Normal 6 3 2 5 6" xfId="13997"/>
    <cellStyle name="Normal 6 3 2 5 7" xfId="16381"/>
    <cellStyle name="Normal 6 3 2 6" xfId="451"/>
    <cellStyle name="Normal 6 3 2 6 2" xfId="2832"/>
    <cellStyle name="Normal 6 3 2 6 3" xfId="5218"/>
    <cellStyle name="Normal 6 3 2 6 4" xfId="8148"/>
    <cellStyle name="Normal 6 3 2 6 5" xfId="10413"/>
    <cellStyle name="Normal 6 3 2 6 6" xfId="12922"/>
    <cellStyle name="Normal 6 3 2 6 7" xfId="15309"/>
    <cellStyle name="Normal 6 3 2 7" xfId="528"/>
    <cellStyle name="Normal 6 3 2 7 2" xfId="2909"/>
    <cellStyle name="Normal 6 3 2 7 3" xfId="5295"/>
    <cellStyle name="Normal 6 3 2 7 4" xfId="8264"/>
    <cellStyle name="Normal 6 3 2 7 5" xfId="11115"/>
    <cellStyle name="Normal 6 3 2 7 6" xfId="13038"/>
    <cellStyle name="Normal 6 3 2 7 7" xfId="15425"/>
    <cellStyle name="Normal 6 3 2 8" xfId="605"/>
    <cellStyle name="Normal 6 3 2 8 2" xfId="2986"/>
    <cellStyle name="Normal 6 3 2 8 3" xfId="5372"/>
    <cellStyle name="Normal 6 3 2 8 4" xfId="7878"/>
    <cellStyle name="Normal 6 3 2 8 5" xfId="9964"/>
    <cellStyle name="Normal 6 3 2 8 6" xfId="12652"/>
    <cellStyle name="Normal 6 3 2 8 7" xfId="15039"/>
    <cellStyle name="Normal 6 3 2 9" xfId="682"/>
    <cellStyle name="Normal 6 3 2 9 2" xfId="3063"/>
    <cellStyle name="Normal 6 3 2 9 3" xfId="5449"/>
    <cellStyle name="Normal 6 3 2 9 4" xfId="9371"/>
    <cellStyle name="Normal 6 3 2 9 5" xfId="9685"/>
    <cellStyle name="Normal 6 3 2 9 6" xfId="14145"/>
    <cellStyle name="Normal 6 3 2 9 7" xfId="16529"/>
    <cellStyle name="Normal 6 3 20" xfId="1415"/>
    <cellStyle name="Normal 6 3 20 2" xfId="3796"/>
    <cellStyle name="Normal 6 3 20 3" xfId="6182"/>
    <cellStyle name="Normal 6 3 20 4" xfId="9170"/>
    <cellStyle name="Normal 6 3 20 5" xfId="10129"/>
    <cellStyle name="Normal 6 3 20 6" xfId="13944"/>
    <cellStyle name="Normal 6 3 20 7" xfId="16328"/>
    <cellStyle name="Normal 6 3 21" xfId="1492"/>
    <cellStyle name="Normal 6 3 21 2" xfId="3873"/>
    <cellStyle name="Normal 6 3 21 3" xfId="6259"/>
    <cellStyle name="Normal 6 3 21 4" xfId="8788"/>
    <cellStyle name="Normal 6 3 21 5" xfId="9593"/>
    <cellStyle name="Normal 6 3 21 6" xfId="13562"/>
    <cellStyle name="Normal 6 3 21 7" xfId="15949"/>
    <cellStyle name="Normal 6 3 22" xfId="1569"/>
    <cellStyle name="Normal 6 3 22 2" xfId="3950"/>
    <cellStyle name="Normal 6 3 22 3" xfId="6336"/>
    <cellStyle name="Normal 6 3 22 4" xfId="8772"/>
    <cellStyle name="Normal 6 3 22 5" xfId="10458"/>
    <cellStyle name="Normal 6 3 22 6" xfId="13546"/>
    <cellStyle name="Normal 6 3 22 7" xfId="15933"/>
    <cellStyle name="Normal 6 3 23" xfId="1646"/>
    <cellStyle name="Normal 6 3 23 2" xfId="4027"/>
    <cellStyle name="Normal 6 3 23 3" xfId="6413"/>
    <cellStyle name="Normal 6 3 23 4" xfId="8280"/>
    <cellStyle name="Normal 6 3 23 5" xfId="9783"/>
    <cellStyle name="Normal 6 3 23 6" xfId="13054"/>
    <cellStyle name="Normal 6 3 23 7" xfId="15441"/>
    <cellStyle name="Normal 6 3 24" xfId="1723"/>
    <cellStyle name="Normal 6 3 24 2" xfId="4104"/>
    <cellStyle name="Normal 6 3 24 3" xfId="6490"/>
    <cellStyle name="Normal 6 3 24 4" xfId="9316"/>
    <cellStyle name="Normal 6 3 24 5" xfId="11007"/>
    <cellStyle name="Normal 6 3 24 6" xfId="14090"/>
    <cellStyle name="Normal 6 3 24 7" xfId="16474"/>
    <cellStyle name="Normal 6 3 25" xfId="1795"/>
    <cellStyle name="Normal 6 3 25 2" xfId="4176"/>
    <cellStyle name="Normal 6 3 25 3" xfId="6562"/>
    <cellStyle name="Normal 6 3 25 4" xfId="9237"/>
    <cellStyle name="Normal 6 3 25 5" xfId="10200"/>
    <cellStyle name="Normal 6 3 25 6" xfId="14011"/>
    <cellStyle name="Normal 6 3 25 7" xfId="16395"/>
    <cellStyle name="Normal 6 3 26" xfId="1873"/>
    <cellStyle name="Normal 6 3 26 2" xfId="4254"/>
    <cellStyle name="Normal 6 3 26 3" xfId="6640"/>
    <cellStyle name="Normal 6 3 26 4" xfId="8780"/>
    <cellStyle name="Normal 6 3 26 5" xfId="9588"/>
    <cellStyle name="Normal 6 3 26 6" xfId="13554"/>
    <cellStyle name="Normal 6 3 26 7" xfId="15941"/>
    <cellStyle name="Normal 6 3 27" xfId="1951"/>
    <cellStyle name="Normal 6 3 27 2" xfId="4332"/>
    <cellStyle name="Normal 6 3 27 3" xfId="6718"/>
    <cellStyle name="Normal 6 3 27 4" xfId="9232"/>
    <cellStyle name="Normal 6 3 27 5" xfId="10922"/>
    <cellStyle name="Normal 6 3 27 6" xfId="14006"/>
    <cellStyle name="Normal 6 3 27 7" xfId="16390"/>
    <cellStyle name="Normal 6 3 28" xfId="2027"/>
    <cellStyle name="Normal 6 3 28 2" xfId="4408"/>
    <cellStyle name="Normal 6 3 28 3" xfId="6794"/>
    <cellStyle name="Normal 6 3 28 4" xfId="8195"/>
    <cellStyle name="Normal 6 3 28 5" xfId="9786"/>
    <cellStyle name="Normal 6 3 28 6" xfId="12969"/>
    <cellStyle name="Normal 6 3 28 7" xfId="15356"/>
    <cellStyle name="Normal 6 3 29" xfId="2099"/>
    <cellStyle name="Normal 6 3 29 2" xfId="4480"/>
    <cellStyle name="Normal 6 3 29 3" xfId="6866"/>
    <cellStyle name="Normal 6 3 29 4" xfId="8429"/>
    <cellStyle name="Normal 6 3 29 5" xfId="9852"/>
    <cellStyle name="Normal 6 3 29 6" xfId="13203"/>
    <cellStyle name="Normal 6 3 29 7" xfId="15590"/>
    <cellStyle name="Normal 6 3 3" xfId="105"/>
    <cellStyle name="Normal 6 3 3 2" xfId="2486"/>
    <cellStyle name="Normal 6 3 3 3" xfId="4872"/>
    <cellStyle name="Normal 6 3 3 4" xfId="9190"/>
    <cellStyle name="Normal 6 3 3 5" xfId="10148"/>
    <cellStyle name="Normal 6 3 3 6" xfId="13964"/>
    <cellStyle name="Normal 6 3 3 7" xfId="16348"/>
    <cellStyle name="Normal 6 3 30" xfId="2179"/>
    <cellStyle name="Normal 6 3 30 2" xfId="4560"/>
    <cellStyle name="Normal 6 3 30 3" xfId="6946"/>
    <cellStyle name="Normal 6 3 30 4" xfId="7238"/>
    <cellStyle name="Normal 6 3 30 5" xfId="10849"/>
    <cellStyle name="Normal 6 3 30 6" xfId="12011"/>
    <cellStyle name="Normal 6 3 30 7" xfId="14398"/>
    <cellStyle name="Normal 6 3 31" xfId="2255"/>
    <cellStyle name="Normal 6 3 31 2" xfId="4636"/>
    <cellStyle name="Normal 6 3 31 3" xfId="7022"/>
    <cellStyle name="Normal 6 3 31 4" xfId="8853"/>
    <cellStyle name="Normal 6 3 31 5" xfId="9815"/>
    <cellStyle name="Normal 6 3 31 6" xfId="13627"/>
    <cellStyle name="Normal 6 3 31 7" xfId="16014"/>
    <cellStyle name="Normal 6 3 32" xfId="2327"/>
    <cellStyle name="Normal 6 3 32 2" xfId="4708"/>
    <cellStyle name="Normal 6 3 32 3" xfId="7094"/>
    <cellStyle name="Normal 6 3 32 4" xfId="8784"/>
    <cellStyle name="Normal 6 3 32 5" xfId="9814"/>
    <cellStyle name="Normal 6 3 32 6" xfId="13558"/>
    <cellStyle name="Normal 6 3 32 7" xfId="15945"/>
    <cellStyle name="Normal 6 3 33" xfId="2405"/>
    <cellStyle name="Normal 6 3 34" xfId="4791"/>
    <cellStyle name="Normal 6 3 35" xfId="8381"/>
    <cellStyle name="Normal 6 3 36" xfId="9885"/>
    <cellStyle name="Normal 6 3 37" xfId="13155"/>
    <cellStyle name="Normal 6 3 38" xfId="15542"/>
    <cellStyle name="Normal 6 3 4" xfId="183"/>
    <cellStyle name="Normal 6 3 4 2" xfId="2564"/>
    <cellStyle name="Normal 6 3 4 3" xfId="4950"/>
    <cellStyle name="Normal 6 3 4 4" xfId="8577"/>
    <cellStyle name="Normal 6 3 4 5" xfId="9768"/>
    <cellStyle name="Normal 6 3 4 6" xfId="13351"/>
    <cellStyle name="Normal 6 3 4 7" xfId="15738"/>
    <cellStyle name="Normal 6 3 5" xfId="260"/>
    <cellStyle name="Normal 6 3 5 2" xfId="2641"/>
    <cellStyle name="Normal 6 3 5 3" xfId="5027"/>
    <cellStyle name="Normal 6 3 5 4" xfId="7536"/>
    <cellStyle name="Normal 6 3 5 5" xfId="11450"/>
    <cellStyle name="Normal 6 3 5 6" xfId="12309"/>
    <cellStyle name="Normal 6 3 5 7" xfId="14696"/>
    <cellStyle name="Normal 6 3 6" xfId="337"/>
    <cellStyle name="Normal 6 3 6 2" xfId="2718"/>
    <cellStyle name="Normal 6 3 6 3" xfId="5104"/>
    <cellStyle name="Normal 6 3 6 4" xfId="8157"/>
    <cellStyle name="Normal 6 3 6 5" xfId="9573"/>
    <cellStyle name="Normal 6 3 6 6" xfId="12931"/>
    <cellStyle name="Normal 6 3 6 7" xfId="15318"/>
    <cellStyle name="Normal 6 3 7" xfId="414"/>
    <cellStyle name="Normal 6 3 7 2" xfId="2795"/>
    <cellStyle name="Normal 6 3 7 3" xfId="5181"/>
    <cellStyle name="Normal 6 3 7 4" xfId="9257"/>
    <cellStyle name="Normal 6 3 7 5" xfId="10220"/>
    <cellStyle name="Normal 6 3 7 6" xfId="14031"/>
    <cellStyle name="Normal 6 3 7 7" xfId="16415"/>
    <cellStyle name="Normal 6 3 8" xfId="491"/>
    <cellStyle name="Normal 6 3 8 2" xfId="2872"/>
    <cellStyle name="Normal 6 3 8 3" xfId="5258"/>
    <cellStyle name="Normal 6 3 8 4" xfId="8726"/>
    <cellStyle name="Normal 6 3 8 5" xfId="11899"/>
    <cellStyle name="Normal 6 3 8 6" xfId="13500"/>
    <cellStyle name="Normal 6 3 8 7" xfId="15887"/>
    <cellStyle name="Normal 6 3 9" xfId="568"/>
    <cellStyle name="Normal 6 3 9 2" xfId="2949"/>
    <cellStyle name="Normal 6 3 9 3" xfId="5335"/>
    <cellStyle name="Normal 6 3 9 4" xfId="7685"/>
    <cellStyle name="Normal 6 3 9 5" xfId="11599"/>
    <cellStyle name="Normal 6 3 9 6" xfId="12458"/>
    <cellStyle name="Normal 6 3 9 7" xfId="14845"/>
    <cellStyle name="Normal 6 30" xfId="1871"/>
    <cellStyle name="Normal 6 30 2" xfId="4252"/>
    <cellStyle name="Normal 6 30 3" xfId="6638"/>
    <cellStyle name="Normal 6 30 4" xfId="8932"/>
    <cellStyle name="Normal 6 30 5" xfId="9895"/>
    <cellStyle name="Normal 6 30 6" xfId="13706"/>
    <cellStyle name="Normal 6 30 7" xfId="16092"/>
    <cellStyle name="Normal 6 31" xfId="1949"/>
    <cellStyle name="Normal 6 31 2" xfId="4330"/>
    <cellStyle name="Normal 6 31 3" xfId="6716"/>
    <cellStyle name="Normal 6 31 4" xfId="9384"/>
    <cellStyle name="Normal 6 31 5" xfId="9698"/>
    <cellStyle name="Normal 6 31 6" xfId="14158"/>
    <cellStyle name="Normal 6 31 7" xfId="16542"/>
    <cellStyle name="Normal 6 32" xfId="2025"/>
    <cellStyle name="Normal 6 32 2" xfId="4406"/>
    <cellStyle name="Normal 6 32 3" xfId="6792"/>
    <cellStyle name="Normal 6 32 4" xfId="8349"/>
    <cellStyle name="Normal 6 32 5" xfId="9937"/>
    <cellStyle name="Normal 6 32 6" xfId="13123"/>
    <cellStyle name="Normal 6 32 7" xfId="15510"/>
    <cellStyle name="Normal 6 33" xfId="2097"/>
    <cellStyle name="Normal 6 33 2" xfId="4478"/>
    <cellStyle name="Normal 6 33 3" xfId="6864"/>
    <cellStyle name="Normal 6 33 4" xfId="8583"/>
    <cellStyle name="Normal 6 33 5" xfId="10004"/>
    <cellStyle name="Normal 6 33 6" xfId="13357"/>
    <cellStyle name="Normal 6 33 7" xfId="15744"/>
    <cellStyle name="Normal 6 34" xfId="2177"/>
    <cellStyle name="Normal 6 34 2" xfId="4558"/>
    <cellStyle name="Normal 6 34 3" xfId="6944"/>
    <cellStyle name="Normal 6 34 4" xfId="9312"/>
    <cellStyle name="Normal 6 34 5" xfId="11003"/>
    <cellStyle name="Normal 6 34 6" xfId="14086"/>
    <cellStyle name="Normal 6 34 7" xfId="16470"/>
    <cellStyle name="Normal 6 35" xfId="2253"/>
    <cellStyle name="Normal 6 35 2" xfId="4634"/>
    <cellStyle name="Normal 6 35 3" xfId="7020"/>
    <cellStyle name="Normal 6 35 4" xfId="9004"/>
    <cellStyle name="Normal 6 35 5" xfId="9967"/>
    <cellStyle name="Normal 6 35 6" xfId="13778"/>
    <cellStyle name="Normal 6 35 7" xfId="16163"/>
    <cellStyle name="Normal 6 36" xfId="2325"/>
    <cellStyle name="Normal 6 36 2" xfId="4706"/>
    <cellStyle name="Normal 6 36 3" xfId="7092"/>
    <cellStyle name="Normal 6 36 4" xfId="9003"/>
    <cellStyle name="Normal 6 36 5" xfId="9966"/>
    <cellStyle name="Normal 6 36 6" xfId="13777"/>
    <cellStyle name="Normal 6 36 7" xfId="16162"/>
    <cellStyle name="Normal 6 37" xfId="2403"/>
    <cellStyle name="Normal 6 38" xfId="4789"/>
    <cellStyle name="Normal 6 39" xfId="8535"/>
    <cellStyle name="Normal 6 4" xfId="24"/>
    <cellStyle name="Normal 6 4 10" xfId="646"/>
    <cellStyle name="Normal 6 4 10 2" xfId="3027"/>
    <cellStyle name="Normal 6 4 10 3" xfId="5413"/>
    <cellStyle name="Normal 6 4 10 4" xfId="8218"/>
    <cellStyle name="Normal 6 4 10 5" xfId="9726"/>
    <cellStyle name="Normal 6 4 10 6" xfId="12992"/>
    <cellStyle name="Normal 6 4 10 7" xfId="15379"/>
    <cellStyle name="Normal 6 4 11" xfId="723"/>
    <cellStyle name="Normal 6 4 11 2" xfId="3104"/>
    <cellStyle name="Normal 6 4 11 3" xfId="5490"/>
    <cellStyle name="Normal 6 4 11 4" xfId="7263"/>
    <cellStyle name="Normal 6 4 11 5" xfId="10948"/>
    <cellStyle name="Normal 6 4 11 6" xfId="12036"/>
    <cellStyle name="Normal 6 4 11 7" xfId="14423"/>
    <cellStyle name="Normal 6 4 12" xfId="800"/>
    <cellStyle name="Normal 6 4 12 2" xfId="3181"/>
    <cellStyle name="Normal 6 4 12 3" xfId="5567"/>
    <cellStyle name="Normal 6 4 12 4" xfId="8799"/>
    <cellStyle name="Normal 6 4 12 5" xfId="9604"/>
    <cellStyle name="Normal 6 4 12 6" xfId="13573"/>
    <cellStyle name="Normal 6 4 12 7" xfId="15960"/>
    <cellStyle name="Normal 6 4 13" xfId="877"/>
    <cellStyle name="Normal 6 4 13 2" xfId="3258"/>
    <cellStyle name="Normal 6 4 13 3" xfId="5644"/>
    <cellStyle name="Normal 6 4 13 4" xfId="7758"/>
    <cellStyle name="Normal 6 4 13 5" xfId="11667"/>
    <cellStyle name="Normal 6 4 13 6" xfId="12531"/>
    <cellStyle name="Normal 6 4 13 7" xfId="14918"/>
    <cellStyle name="Normal 6 4 14" xfId="954"/>
    <cellStyle name="Normal 6 4 14 2" xfId="3335"/>
    <cellStyle name="Normal 6 4 14 3" xfId="5721"/>
    <cellStyle name="Normal 6 4 14 4" xfId="8367"/>
    <cellStyle name="Normal 6 4 14 5" xfId="9871"/>
    <cellStyle name="Normal 6 4 14 6" xfId="13141"/>
    <cellStyle name="Normal 6 4 14 7" xfId="15528"/>
    <cellStyle name="Normal 6 4 15" xfId="1031"/>
    <cellStyle name="Normal 6 4 15 2" xfId="3412"/>
    <cellStyle name="Normal 6 4 15 3" xfId="5798"/>
    <cellStyle name="Normal 6 4 15 4" xfId="9404"/>
    <cellStyle name="Normal 6 4 15 5" xfId="11097"/>
    <cellStyle name="Normal 6 4 15 6" xfId="14178"/>
    <cellStyle name="Normal 6 4 15 7" xfId="16562"/>
    <cellStyle name="Normal 6 4 16" xfId="1108"/>
    <cellStyle name="Normal 6 4 16 2" xfId="3489"/>
    <cellStyle name="Normal 6 4 16 3" xfId="5875"/>
    <cellStyle name="Normal 6 4 16 4" xfId="8943"/>
    <cellStyle name="Normal 6 4 16 5" xfId="9906"/>
    <cellStyle name="Normal 6 4 16 6" xfId="13717"/>
    <cellStyle name="Normal 6 4 16 7" xfId="16103"/>
    <cellStyle name="Normal 6 4 17" xfId="1185"/>
    <cellStyle name="Normal 6 4 17 2" xfId="3566"/>
    <cellStyle name="Normal 6 4 17 3" xfId="5952"/>
    <cellStyle name="Normal 6 4 17 4" xfId="8562"/>
    <cellStyle name="Normal 6 4 17 5" xfId="9754"/>
    <cellStyle name="Normal 6 4 17 6" xfId="13336"/>
    <cellStyle name="Normal 6 4 17 7" xfId="15723"/>
    <cellStyle name="Normal 6 4 18" xfId="1262"/>
    <cellStyle name="Normal 6 4 18 2" xfId="3643"/>
    <cellStyle name="Normal 6 4 18 3" xfId="6029"/>
    <cellStyle name="Normal 6 4 18 4" xfId="8516"/>
    <cellStyle name="Normal 6 4 18 5" xfId="10018"/>
    <cellStyle name="Normal 6 4 18 6" xfId="13290"/>
    <cellStyle name="Normal 6 4 18 7" xfId="15677"/>
    <cellStyle name="Normal 6 4 19" xfId="1339"/>
    <cellStyle name="Normal 6 4 19 2" xfId="3720"/>
    <cellStyle name="Normal 6 4 19 3" xfId="6106"/>
    <cellStyle name="Normal 6 4 19 4" xfId="7172"/>
    <cellStyle name="Normal 6 4 19 5" xfId="11246"/>
    <cellStyle name="Normal 6 4 19 6" xfId="11945"/>
    <cellStyle name="Normal 6 4 19 7" xfId="14332"/>
    <cellStyle name="Normal 6 4 2" xfId="61"/>
    <cellStyle name="Normal 6 4 2 10" xfId="760"/>
    <cellStyle name="Normal 6 4 2 10 2" xfId="3141"/>
    <cellStyle name="Normal 6 4 2 10 3" xfId="5527"/>
    <cellStyle name="Normal 6 4 2 10 4" xfId="8221"/>
    <cellStyle name="Normal 6 4 2 10 5" xfId="10486"/>
    <cellStyle name="Normal 6 4 2 10 6" xfId="12995"/>
    <cellStyle name="Normal 6 4 2 10 7" xfId="15382"/>
    <cellStyle name="Normal 6 4 2 11" xfId="837"/>
    <cellStyle name="Normal 6 4 2 11 2" xfId="3218"/>
    <cellStyle name="Normal 6 4 2 11 3" xfId="5604"/>
    <cellStyle name="Normal 6 4 2 11 4" xfId="8337"/>
    <cellStyle name="Normal 6 4 2 11 5" xfId="11176"/>
    <cellStyle name="Normal 6 4 2 11 6" xfId="13111"/>
    <cellStyle name="Normal 6 4 2 11 7" xfId="15498"/>
    <cellStyle name="Normal 6 4 2 12" xfId="914"/>
    <cellStyle name="Normal 6 4 2 12 2" xfId="3295"/>
    <cellStyle name="Normal 6 4 2 12 3" xfId="5681"/>
    <cellStyle name="Normal 6 4 2 12 4" xfId="7951"/>
    <cellStyle name="Normal 6 4 2 12 5" xfId="10024"/>
    <cellStyle name="Normal 6 4 2 12 6" xfId="12725"/>
    <cellStyle name="Normal 6 4 2 12 7" xfId="15112"/>
    <cellStyle name="Normal 6 4 2 13" xfId="991"/>
    <cellStyle name="Normal 6 4 2 13 2" xfId="3372"/>
    <cellStyle name="Normal 6 4 2 13 3" xfId="5758"/>
    <cellStyle name="Normal 6 4 2 13 4" xfId="7372"/>
    <cellStyle name="Normal 6 4 2 13 5" xfId="11058"/>
    <cellStyle name="Normal 6 4 2 13 6" xfId="12145"/>
    <cellStyle name="Normal 6 4 2 13 7" xfId="14532"/>
    <cellStyle name="Normal 6 4 2 14" xfId="1068"/>
    <cellStyle name="Normal 6 4 2 14 2" xfId="3449"/>
    <cellStyle name="Normal 6 4 2 14 3" xfId="5835"/>
    <cellStyle name="Normal 6 4 2 14 4" xfId="8370"/>
    <cellStyle name="Normal 6 4 2 14 5" xfId="10635"/>
    <cellStyle name="Normal 6 4 2 14 6" xfId="13144"/>
    <cellStyle name="Normal 6 4 2 14 7" xfId="15531"/>
    <cellStyle name="Normal 6 4 2 15" xfId="1145"/>
    <cellStyle name="Normal 6 4 2 15 2" xfId="3526"/>
    <cellStyle name="Normal 6 4 2 15 3" xfId="5912"/>
    <cellStyle name="Normal 6 4 2 15 4" xfId="8486"/>
    <cellStyle name="Normal 6 4 2 15 5" xfId="11320"/>
    <cellStyle name="Normal 6 4 2 15 6" xfId="13260"/>
    <cellStyle name="Normal 6 4 2 15 7" xfId="15647"/>
    <cellStyle name="Normal 6 4 2 16" xfId="1222"/>
    <cellStyle name="Normal 6 4 2 16 2" xfId="3603"/>
    <cellStyle name="Normal 6 4 2 16 3" xfId="5989"/>
    <cellStyle name="Normal 6 4 2 16 4" xfId="8100"/>
    <cellStyle name="Normal 6 4 2 16 5" xfId="10171"/>
    <cellStyle name="Normal 6 4 2 16 6" xfId="12874"/>
    <cellStyle name="Normal 6 4 2 16 7" xfId="15261"/>
    <cellStyle name="Normal 6 4 2 17" xfId="1299"/>
    <cellStyle name="Normal 6 4 2 17 2" xfId="3680"/>
    <cellStyle name="Normal 6 4 2 17 3" xfId="6066"/>
    <cellStyle name="Normal 6 4 2 17 4" xfId="9509"/>
    <cellStyle name="Normal 6 4 2 17 5" xfId="11207"/>
    <cellStyle name="Normal 6 4 2 17 6" xfId="14283"/>
    <cellStyle name="Normal 6 4 2 17 7" xfId="16666"/>
    <cellStyle name="Normal 6 4 2 18" xfId="1376"/>
    <cellStyle name="Normal 6 4 2 18 2" xfId="3757"/>
    <cellStyle name="Normal 6 4 2 18 3" xfId="6143"/>
    <cellStyle name="Normal 6 4 2 18 4" xfId="8519"/>
    <cellStyle name="Normal 6 4 2 18 5" xfId="10784"/>
    <cellStyle name="Normal 6 4 2 18 6" xfId="13293"/>
    <cellStyle name="Normal 6 4 2 18 7" xfId="15680"/>
    <cellStyle name="Normal 6 4 2 19" xfId="1453"/>
    <cellStyle name="Normal 6 4 2 19 2" xfId="3834"/>
    <cellStyle name="Normal 6 4 2 19 3" xfId="6220"/>
    <cellStyle name="Normal 6 4 2 19 4" xfId="7979"/>
    <cellStyle name="Normal 6 4 2 19 5" xfId="10244"/>
    <cellStyle name="Normal 6 4 2 19 6" xfId="12753"/>
    <cellStyle name="Normal 6 4 2 19 7" xfId="15140"/>
    <cellStyle name="Normal 6 4 2 2" xfId="143"/>
    <cellStyle name="Normal 6 4 2 2 2" xfId="2524"/>
    <cellStyle name="Normal 6 4 2 2 3" xfId="4910"/>
    <cellStyle name="Normal 6 4 2 2 4" xfId="7999"/>
    <cellStyle name="Normal 6 4 2 2 5" xfId="10264"/>
    <cellStyle name="Normal 6 4 2 2 6" xfId="12773"/>
    <cellStyle name="Normal 6 4 2 2 7" xfId="15160"/>
    <cellStyle name="Normal 6 4 2 20" xfId="1530"/>
    <cellStyle name="Normal 6 4 2 20 2" xfId="3911"/>
    <cellStyle name="Normal 6 4 2 20 3" xfId="6297"/>
    <cellStyle name="Normal 6 4 2 20 4" xfId="8249"/>
    <cellStyle name="Normal 6 4 2 20 5" xfId="10319"/>
    <cellStyle name="Normal 6 4 2 20 6" xfId="13023"/>
    <cellStyle name="Normal 6 4 2 20 7" xfId="15410"/>
    <cellStyle name="Normal 6 4 2 21" xfId="1607"/>
    <cellStyle name="Normal 6 4 2 21 2" xfId="3988"/>
    <cellStyle name="Normal 6 4 2 21 3" xfId="6374"/>
    <cellStyle name="Normal 6 4 2 21 4" xfId="7888"/>
    <cellStyle name="Normal 6 4 2 21 5" xfId="11011"/>
    <cellStyle name="Normal 6 4 2 21 6" xfId="12662"/>
    <cellStyle name="Normal 6 4 2 21 7" xfId="15049"/>
    <cellStyle name="Normal 6 4 2 22" xfId="1684"/>
    <cellStyle name="Normal 6 4 2 22 2" xfId="4065"/>
    <cellStyle name="Normal 6 4 2 22 3" xfId="6451"/>
    <cellStyle name="Normal 6 4 2 22 4" xfId="9276"/>
    <cellStyle name="Normal 6 4 2 22 5" xfId="10971"/>
    <cellStyle name="Normal 6 4 2 22 6" xfId="14050"/>
    <cellStyle name="Normal 6 4 2 22 7" xfId="16434"/>
    <cellStyle name="Normal 6 4 2 23" xfId="1761"/>
    <cellStyle name="Normal 6 4 2 23 2" xfId="4142"/>
    <cellStyle name="Normal 6 4 2 23 3" xfId="6528"/>
    <cellStyle name="Normal 6 4 2 23 4" xfId="8206"/>
    <cellStyle name="Normal 6 4 2 23 5" xfId="10468"/>
    <cellStyle name="Normal 6 4 2 23 6" xfId="12980"/>
    <cellStyle name="Normal 6 4 2 23 7" xfId="15367"/>
    <cellStyle name="Normal 6 4 2 24" xfId="1833"/>
    <cellStyle name="Normal 6 4 2 24 2" xfId="4214"/>
    <cellStyle name="Normal 6 4 2 24 3" xfId="6600"/>
    <cellStyle name="Normal 6 4 2 24 4" xfId="8051"/>
    <cellStyle name="Normal 6 4 2 24 5" xfId="10313"/>
    <cellStyle name="Normal 6 4 2 24 6" xfId="12825"/>
    <cellStyle name="Normal 6 4 2 24 7" xfId="15212"/>
    <cellStyle name="Normal 6 4 2 25" xfId="1911"/>
    <cellStyle name="Normal 6 4 2 25 2" xfId="4292"/>
    <cellStyle name="Normal 6 4 2 25 3" xfId="6678"/>
    <cellStyle name="Normal 6 4 2 25 4" xfId="8241"/>
    <cellStyle name="Normal 6 4 2 25 5" xfId="10311"/>
    <cellStyle name="Normal 6 4 2 25 6" xfId="13015"/>
    <cellStyle name="Normal 6 4 2 25 7" xfId="15402"/>
    <cellStyle name="Normal 6 4 2 26" xfId="1989"/>
    <cellStyle name="Normal 6 4 2 26 2" xfId="4370"/>
    <cellStyle name="Normal 6 4 2 26 3" xfId="6756"/>
    <cellStyle name="Normal 6 4 2 26 4" xfId="8698"/>
    <cellStyle name="Normal 6 4 2 26 5" xfId="10384"/>
    <cellStyle name="Normal 6 4 2 26 6" xfId="13472"/>
    <cellStyle name="Normal 6 4 2 26 7" xfId="15859"/>
    <cellStyle name="Normal 6 4 2 27" xfId="2065"/>
    <cellStyle name="Normal 6 4 2 27 2" xfId="4446"/>
    <cellStyle name="Normal 6 4 2 27 3" xfId="6832"/>
    <cellStyle name="Normal 6 4 2 27 4" xfId="8386"/>
    <cellStyle name="Normal 6 4 2 27 5" xfId="9620"/>
    <cellStyle name="Normal 6 4 2 27 6" xfId="13160"/>
    <cellStyle name="Normal 6 4 2 27 7" xfId="15547"/>
    <cellStyle name="Normal 6 4 2 28" xfId="2137"/>
    <cellStyle name="Normal 6 4 2 28 2" xfId="4518"/>
    <cellStyle name="Normal 6 4 2 28 3" xfId="6904"/>
    <cellStyle name="Normal 6 4 2 28 4" xfId="7357"/>
    <cellStyle name="Normal 6 4 2 28 5" xfId="11043"/>
    <cellStyle name="Normal 6 4 2 28 6" xfId="12130"/>
    <cellStyle name="Normal 6 4 2 28 7" xfId="14517"/>
    <cellStyle name="Normal 6 4 2 29" xfId="2217"/>
    <cellStyle name="Normal 6 4 2 29 2" xfId="4598"/>
    <cellStyle name="Normal 6 4 2 29 3" xfId="6984"/>
    <cellStyle name="Normal 6 4 2 29 4" xfId="8124"/>
    <cellStyle name="Normal 6 4 2 29 5" xfId="10310"/>
    <cellStyle name="Normal 6 4 2 29 6" xfId="12898"/>
    <cellStyle name="Normal 6 4 2 29 7" xfId="15285"/>
    <cellStyle name="Normal 6 4 2 3" xfId="221"/>
    <cellStyle name="Normal 6 4 2 3 2" xfId="2602"/>
    <cellStyle name="Normal 6 4 2 3 3" xfId="4988"/>
    <cellStyle name="Normal 6 4 2 3 4" xfId="8038"/>
    <cellStyle name="Normal 6 4 2 3 5" xfId="10877"/>
    <cellStyle name="Normal 6 4 2 3 6" xfId="12812"/>
    <cellStyle name="Normal 6 4 2 3 7" xfId="15199"/>
    <cellStyle name="Normal 6 4 2 30" xfId="2293"/>
    <cellStyle name="Normal 6 4 2 30 2" xfId="4674"/>
    <cellStyle name="Normal 6 4 2 30 3" xfId="7060"/>
    <cellStyle name="Normal 6 4 2 30 4" xfId="8314"/>
    <cellStyle name="Normal 6 4 2 30 5" xfId="11087"/>
    <cellStyle name="Normal 6 4 2 30 6" xfId="13088"/>
    <cellStyle name="Normal 6 4 2 30 7" xfId="15475"/>
    <cellStyle name="Normal 6 4 2 31" xfId="2365"/>
    <cellStyle name="Normal 6 4 2 31 2" xfId="4746"/>
    <cellStyle name="Normal 6 4 2 31 3" xfId="7132"/>
    <cellStyle name="Normal 6 4 2 31 4" xfId="8245"/>
    <cellStyle name="Normal 6 4 2 31 5" xfId="10317"/>
    <cellStyle name="Normal 6 4 2 31 6" xfId="13019"/>
    <cellStyle name="Normal 6 4 2 31 7" xfId="15406"/>
    <cellStyle name="Normal 6 4 2 32" xfId="2443"/>
    <cellStyle name="Normal 6 4 2 33" xfId="4829"/>
    <cellStyle name="Normal 6 4 2 34" xfId="9380"/>
    <cellStyle name="Normal 6 4 2 35" xfId="9694"/>
    <cellStyle name="Normal 6 4 2 36" xfId="14154"/>
    <cellStyle name="Normal 6 4 2 37" xfId="16538"/>
    <cellStyle name="Normal 6 4 2 4" xfId="298"/>
    <cellStyle name="Normal 6 4 2 4 2" xfId="2679"/>
    <cellStyle name="Normal 6 4 2 4 3" xfId="5065"/>
    <cellStyle name="Normal 6 4 2 4 4" xfId="8113"/>
    <cellStyle name="Normal 6 4 2 4 5" xfId="9737"/>
    <cellStyle name="Normal 6 4 2 4 6" xfId="12887"/>
    <cellStyle name="Normal 6 4 2 4 7" xfId="15274"/>
    <cellStyle name="Normal 6 4 2 5" xfId="375"/>
    <cellStyle name="Normal 6 4 2 5 2" xfId="2756"/>
    <cellStyle name="Normal 6 4 2 5 3" xfId="5142"/>
    <cellStyle name="Normal 6 4 2 5 4" xfId="9147"/>
    <cellStyle name="Normal 6 4 2 5 5" xfId="10836"/>
    <cellStyle name="Normal 6 4 2 5 6" xfId="13921"/>
    <cellStyle name="Normal 6 4 2 5 7" xfId="16305"/>
    <cellStyle name="Normal 6 4 2 6" xfId="452"/>
    <cellStyle name="Normal 6 4 2 6 2" xfId="2833"/>
    <cellStyle name="Normal 6 4 2 6 3" xfId="5219"/>
    <cellStyle name="Normal 6 4 2 6 4" xfId="8071"/>
    <cellStyle name="Normal 6 4 2 6 5" xfId="10336"/>
    <cellStyle name="Normal 6 4 2 6 6" xfId="12845"/>
    <cellStyle name="Normal 6 4 2 6 7" xfId="15232"/>
    <cellStyle name="Normal 6 4 2 7" xfId="529"/>
    <cellStyle name="Normal 6 4 2 7 2" xfId="2910"/>
    <cellStyle name="Normal 6 4 2 7 3" xfId="5296"/>
    <cellStyle name="Normal 6 4 2 7 4" xfId="8187"/>
    <cellStyle name="Normal 6 4 2 7 5" xfId="11038"/>
    <cellStyle name="Normal 6 4 2 7 6" xfId="12961"/>
    <cellStyle name="Normal 6 4 2 7 7" xfId="15348"/>
    <cellStyle name="Normal 6 4 2 8" xfId="606"/>
    <cellStyle name="Normal 6 4 2 8 2" xfId="2987"/>
    <cellStyle name="Normal 6 4 2 8 3" xfId="5373"/>
    <cellStyle name="Normal 6 4 2 8 4" xfId="7802"/>
    <cellStyle name="Normal 6 4 2 8 5" xfId="9888"/>
    <cellStyle name="Normal 6 4 2 8 6" xfId="12575"/>
    <cellStyle name="Normal 6 4 2 8 7" xfId="14962"/>
    <cellStyle name="Normal 6 4 2 9" xfId="683"/>
    <cellStyle name="Normal 6 4 2 9 2" xfId="3064"/>
    <cellStyle name="Normal 6 4 2 9 3" xfId="5450"/>
    <cellStyle name="Normal 6 4 2 9 4" xfId="9291"/>
    <cellStyle name="Normal 6 4 2 9 5" xfId="10986"/>
    <cellStyle name="Normal 6 4 2 9 6" xfId="14065"/>
    <cellStyle name="Normal 6 4 2 9 7" xfId="16449"/>
    <cellStyle name="Normal 6 4 20" xfId="1416"/>
    <cellStyle name="Normal 6 4 20 2" xfId="3797"/>
    <cellStyle name="Normal 6 4 20 3" xfId="6183"/>
    <cellStyle name="Normal 6 4 20 4" xfId="9094"/>
    <cellStyle name="Normal 6 4 20 5" xfId="10053"/>
    <cellStyle name="Normal 6 4 20 6" xfId="13868"/>
    <cellStyle name="Normal 6 4 20 7" xfId="16252"/>
    <cellStyle name="Normal 6 4 21" xfId="1493"/>
    <cellStyle name="Normal 6 4 21 2" xfId="3874"/>
    <cellStyle name="Normal 6 4 21 3" xfId="6260"/>
    <cellStyle name="Normal 6 4 21 4" xfId="8711"/>
    <cellStyle name="Normal 6 4 21 5" xfId="11884"/>
    <cellStyle name="Normal 6 4 21 6" xfId="13485"/>
    <cellStyle name="Normal 6 4 21 7" xfId="15872"/>
    <cellStyle name="Normal 6 4 22" xfId="1570"/>
    <cellStyle name="Normal 6 4 22 2" xfId="3951"/>
    <cellStyle name="Normal 6 4 22 3" xfId="6337"/>
    <cellStyle name="Normal 6 4 22 4" xfId="8695"/>
    <cellStyle name="Normal 6 4 22 5" xfId="10381"/>
    <cellStyle name="Normal 6 4 22 6" xfId="13469"/>
    <cellStyle name="Normal 6 4 22 7" xfId="15856"/>
    <cellStyle name="Normal 6 4 23" xfId="1647"/>
    <cellStyle name="Normal 6 4 23 2" xfId="4028"/>
    <cellStyle name="Normal 6 4 23 3" xfId="6414"/>
    <cellStyle name="Normal 6 4 23 4" xfId="8203"/>
    <cellStyle name="Normal 6 4 23 5" xfId="9708"/>
    <cellStyle name="Normal 6 4 23 6" xfId="12977"/>
    <cellStyle name="Normal 6 4 23 7" xfId="15364"/>
    <cellStyle name="Normal 6 4 24" xfId="1724"/>
    <cellStyle name="Normal 6 4 24 2" xfId="4105"/>
    <cellStyle name="Normal 6 4 24 3" xfId="6491"/>
    <cellStyle name="Normal 6 4 24 4" xfId="7245"/>
    <cellStyle name="Normal 6 4 24 5" xfId="10930"/>
    <cellStyle name="Normal 6 4 24 6" xfId="12018"/>
    <cellStyle name="Normal 6 4 24 7" xfId="14405"/>
    <cellStyle name="Normal 6 4 25" xfId="1796"/>
    <cellStyle name="Normal 6 4 25 2" xfId="4177"/>
    <cellStyle name="Normal 6 4 25 3" xfId="6563"/>
    <cellStyle name="Normal 6 4 25 4" xfId="9163"/>
    <cellStyle name="Normal 6 4 25 5" xfId="10124"/>
    <cellStyle name="Normal 6 4 25 6" xfId="13937"/>
    <cellStyle name="Normal 6 4 25 7" xfId="16321"/>
    <cellStyle name="Normal 6 4 26" xfId="1874"/>
    <cellStyle name="Normal 6 4 26 2" xfId="4255"/>
    <cellStyle name="Normal 6 4 26 3" xfId="6641"/>
    <cellStyle name="Normal 6 4 26 4" xfId="8703"/>
    <cellStyle name="Normal 6 4 26 5" xfId="11879"/>
    <cellStyle name="Normal 6 4 26 6" xfId="13477"/>
    <cellStyle name="Normal 6 4 26 7" xfId="15864"/>
    <cellStyle name="Normal 6 4 27" xfId="1952"/>
    <cellStyle name="Normal 6 4 27 2" xfId="4333"/>
    <cellStyle name="Normal 6 4 27 3" xfId="6719"/>
    <cellStyle name="Normal 6 4 27 4" xfId="9156"/>
    <cellStyle name="Normal 6 4 27 5" xfId="10845"/>
    <cellStyle name="Normal 6 4 27 6" xfId="13930"/>
    <cellStyle name="Normal 6 4 27 7" xfId="16314"/>
    <cellStyle name="Normal 6 4 28" xfId="2028"/>
    <cellStyle name="Normal 6 4 28 2" xfId="4409"/>
    <cellStyle name="Normal 6 4 28 3" xfId="6795"/>
    <cellStyle name="Normal 6 4 28 4" xfId="8118"/>
    <cellStyle name="Normal 6 4 28 5" xfId="9711"/>
    <cellStyle name="Normal 6 4 28 6" xfId="12892"/>
    <cellStyle name="Normal 6 4 28 7" xfId="15279"/>
    <cellStyle name="Normal 6 4 29" xfId="2100"/>
    <cellStyle name="Normal 6 4 29 2" xfId="4481"/>
    <cellStyle name="Normal 6 4 29 3" xfId="6867"/>
    <cellStyle name="Normal 6 4 29 4" xfId="8352"/>
    <cellStyle name="Normal 6 4 29 5" xfId="9777"/>
    <cellStyle name="Normal 6 4 29 6" xfId="13126"/>
    <cellStyle name="Normal 6 4 29 7" xfId="15513"/>
    <cellStyle name="Normal 6 4 3" xfId="106"/>
    <cellStyle name="Normal 6 4 3 2" xfId="2487"/>
    <cellStyle name="Normal 6 4 3 3" xfId="4873"/>
    <cellStyle name="Normal 6 4 3 4" xfId="9114"/>
    <cellStyle name="Normal 6 4 3 5" xfId="10072"/>
    <cellStyle name="Normal 6 4 3 6" xfId="13888"/>
    <cellStyle name="Normal 6 4 3 7" xfId="16272"/>
    <cellStyle name="Normal 6 4 30" xfId="2180"/>
    <cellStyle name="Normal 6 4 30 2" xfId="4561"/>
    <cellStyle name="Normal 6 4 30 3" xfId="6947"/>
    <cellStyle name="Normal 6 4 30 4" xfId="9160"/>
    <cellStyle name="Normal 6 4 30 5" xfId="10196"/>
    <cellStyle name="Normal 6 4 30 6" xfId="13934"/>
    <cellStyle name="Normal 6 4 30 7" xfId="16318"/>
    <cellStyle name="Normal 6 4 31" xfId="2256"/>
    <cellStyle name="Normal 6 4 31 2" xfId="4637"/>
    <cellStyle name="Normal 6 4 31 3" xfId="7023"/>
    <cellStyle name="Normal 6 4 31 4" xfId="8776"/>
    <cellStyle name="Normal 6 4 31 5" xfId="9584"/>
    <cellStyle name="Normal 6 4 31 6" xfId="13550"/>
    <cellStyle name="Normal 6 4 31 7" xfId="15937"/>
    <cellStyle name="Normal 6 4 32" xfId="2328"/>
    <cellStyle name="Normal 6 4 32 2" xfId="4709"/>
    <cellStyle name="Normal 6 4 32 3" xfId="7095"/>
    <cellStyle name="Normal 6 4 32 4" xfId="8707"/>
    <cellStyle name="Normal 6 4 32 5" xfId="9583"/>
    <cellStyle name="Normal 6 4 32 6" xfId="13481"/>
    <cellStyle name="Normal 6 4 32 7" xfId="15868"/>
    <cellStyle name="Normal 6 4 33" xfId="2406"/>
    <cellStyle name="Normal 6 4 34" xfId="4792"/>
    <cellStyle name="Normal 6 4 35" xfId="8304"/>
    <cellStyle name="Normal 6 4 36" xfId="9809"/>
    <cellStyle name="Normal 6 4 37" xfId="13078"/>
    <cellStyle name="Normal 6 4 38" xfId="15465"/>
    <cellStyle name="Normal 6 4 4" xfId="184"/>
    <cellStyle name="Normal 6 4 4 2" xfId="2565"/>
    <cellStyle name="Normal 6 4 4 3" xfId="4951"/>
    <cellStyle name="Normal 6 4 4 4" xfId="7844"/>
    <cellStyle name="Normal 6 4 4 5" xfId="11757"/>
    <cellStyle name="Normal 6 4 4 6" xfId="12618"/>
    <cellStyle name="Normal 6 4 4 7" xfId="15005"/>
    <cellStyle name="Normal 6 4 5" xfId="261"/>
    <cellStyle name="Normal 6 4 5 2" xfId="2642"/>
    <cellStyle name="Normal 6 4 5 3" xfId="5028"/>
    <cellStyle name="Normal 6 4 5 4" xfId="7459"/>
    <cellStyle name="Normal 6 4 5 5" xfId="11372"/>
    <cellStyle name="Normal 6 4 5 6" xfId="12232"/>
    <cellStyle name="Normal 6 4 5 7" xfId="14619"/>
    <cellStyle name="Normal 6 4 6" xfId="338"/>
    <cellStyle name="Normal 6 4 6 2" xfId="2719"/>
    <cellStyle name="Normal 6 4 6 3" xfId="5105"/>
    <cellStyle name="Normal 6 4 6 4" xfId="8080"/>
    <cellStyle name="Normal 6 4 6 5" xfId="11864"/>
    <cellStyle name="Normal 6 4 6 6" xfId="12854"/>
    <cellStyle name="Normal 6 4 6 7" xfId="15241"/>
    <cellStyle name="Normal 6 4 7" xfId="415"/>
    <cellStyle name="Normal 6 4 7 2" xfId="2796"/>
    <cellStyle name="Normal 6 4 7 3" xfId="5182"/>
    <cellStyle name="Normal 6 4 7 4" xfId="9185"/>
    <cellStyle name="Normal 6 4 7 5" xfId="10144"/>
    <cellStyle name="Normal 6 4 7 6" xfId="13959"/>
    <cellStyle name="Normal 6 4 7 7" xfId="16343"/>
    <cellStyle name="Normal 6 4 8" xfId="492"/>
    <cellStyle name="Normal 6 4 8 2" xfId="2873"/>
    <cellStyle name="Normal 6 4 8 3" xfId="5259"/>
    <cellStyle name="Normal 6 4 8 4" xfId="8649"/>
    <cellStyle name="Normal 6 4 8 5" xfId="11828"/>
    <cellStyle name="Normal 6 4 8 6" xfId="13423"/>
    <cellStyle name="Normal 6 4 8 7" xfId="15810"/>
    <cellStyle name="Normal 6 4 9" xfId="569"/>
    <cellStyle name="Normal 6 4 9 2" xfId="2950"/>
    <cellStyle name="Normal 6 4 9 3" xfId="5336"/>
    <cellStyle name="Normal 6 4 9 4" xfId="7608"/>
    <cellStyle name="Normal 6 4 9 5" xfId="11523"/>
    <cellStyle name="Normal 6 4 9 6" xfId="12381"/>
    <cellStyle name="Normal 6 4 9 7" xfId="14768"/>
    <cellStyle name="Normal 6 40" xfId="10037"/>
    <cellStyle name="Normal 6 41" xfId="13309"/>
    <cellStyle name="Normal 6 42" xfId="15696"/>
    <cellStyle name="Normal 6 5" xfId="25"/>
    <cellStyle name="Normal 6 5 10" xfId="647"/>
    <cellStyle name="Normal 6 5 10 2" xfId="3028"/>
    <cellStyle name="Normal 6 5 10 3" xfId="5414"/>
    <cellStyle name="Normal 6 5 10 4" xfId="8141"/>
    <cellStyle name="Normal 6 5 10 5" xfId="9569"/>
    <cellStyle name="Normal 6 5 10 6" xfId="12915"/>
    <cellStyle name="Normal 6 5 10 7" xfId="15302"/>
    <cellStyle name="Normal 6 5 11" xfId="724"/>
    <cellStyle name="Normal 6 5 11 2" xfId="3105"/>
    <cellStyle name="Normal 6 5 11 3" xfId="5491"/>
    <cellStyle name="Normal 6 5 11 4" xfId="9253"/>
    <cellStyle name="Normal 6 5 11 5" xfId="10216"/>
    <cellStyle name="Normal 6 5 11 6" xfId="14027"/>
    <cellStyle name="Normal 6 5 11 7" xfId="16411"/>
    <cellStyle name="Normal 6 5 12" xfId="801"/>
    <cellStyle name="Normal 6 5 12 2" xfId="3182"/>
    <cellStyle name="Normal 6 5 12 3" xfId="5568"/>
    <cellStyle name="Normal 6 5 12 4" xfId="8722"/>
    <cellStyle name="Normal 6 5 12 5" xfId="11895"/>
    <cellStyle name="Normal 6 5 12 6" xfId="13496"/>
    <cellStyle name="Normal 6 5 12 7" xfId="15883"/>
    <cellStyle name="Normal 6 5 13" xfId="878"/>
    <cellStyle name="Normal 6 5 13 2" xfId="3259"/>
    <cellStyle name="Normal 6 5 13 3" xfId="5645"/>
    <cellStyle name="Normal 6 5 13 4" xfId="7681"/>
    <cellStyle name="Normal 6 5 13 5" xfId="11595"/>
    <cellStyle name="Normal 6 5 13 6" xfId="12454"/>
    <cellStyle name="Normal 6 5 13 7" xfId="14841"/>
    <cellStyle name="Normal 6 5 14" xfId="955"/>
    <cellStyle name="Normal 6 5 14 2" xfId="3336"/>
    <cellStyle name="Normal 6 5 14 3" xfId="5722"/>
    <cellStyle name="Normal 6 5 14 4" xfId="8290"/>
    <cellStyle name="Normal 6 5 14 5" xfId="9796"/>
    <cellStyle name="Normal 6 5 14 6" xfId="13064"/>
    <cellStyle name="Normal 6 5 14 7" xfId="15451"/>
    <cellStyle name="Normal 6 5 15" xfId="1032"/>
    <cellStyle name="Normal 6 5 15 2" xfId="3413"/>
    <cellStyle name="Normal 6 5 15 3" xfId="5799"/>
    <cellStyle name="Normal 6 5 15 4" xfId="9328"/>
    <cellStyle name="Normal 6 5 15 5" xfId="11020"/>
    <cellStyle name="Normal 6 5 15 6" xfId="14102"/>
    <cellStyle name="Normal 6 5 15 7" xfId="16486"/>
    <cellStyle name="Normal 6 5 16" xfId="1109"/>
    <cellStyle name="Normal 6 5 16 2" xfId="3490"/>
    <cellStyle name="Normal 6 5 16 3" xfId="5876"/>
    <cellStyle name="Normal 6 5 16 4" xfId="8871"/>
    <cellStyle name="Normal 6 5 16 5" xfId="9830"/>
    <cellStyle name="Normal 6 5 16 6" xfId="13645"/>
    <cellStyle name="Normal 6 5 16 7" xfId="16032"/>
    <cellStyle name="Normal 6 5 17" xfId="1186"/>
    <cellStyle name="Normal 6 5 17 2" xfId="3567"/>
    <cellStyle name="Normal 6 5 17 3" xfId="5953"/>
    <cellStyle name="Normal 6 5 17 4" xfId="7830"/>
    <cellStyle name="Normal 6 5 17 5" xfId="11742"/>
    <cellStyle name="Normal 6 5 17 6" xfId="12603"/>
    <cellStyle name="Normal 6 5 17 7" xfId="14990"/>
    <cellStyle name="Normal 6 5 18" xfId="1263"/>
    <cellStyle name="Normal 6 5 18 2" xfId="3644"/>
    <cellStyle name="Normal 6 5 18 3" xfId="6030"/>
    <cellStyle name="Normal 6 5 18 4" xfId="8439"/>
    <cellStyle name="Normal 6 5 18 5" xfId="9942"/>
    <cellStyle name="Normal 6 5 18 6" xfId="13213"/>
    <cellStyle name="Normal 6 5 18 7" xfId="15600"/>
    <cellStyle name="Normal 6 5 19" xfId="1340"/>
    <cellStyle name="Normal 6 5 19 2" xfId="3721"/>
    <cellStyle name="Normal 6 5 19 3" xfId="6107"/>
    <cellStyle name="Normal 6 5 19 4" xfId="9471"/>
    <cellStyle name="Normal 6 5 19 5" xfId="11169"/>
    <cellStyle name="Normal 6 5 19 6" xfId="14245"/>
    <cellStyle name="Normal 6 5 19 7" xfId="16628"/>
    <cellStyle name="Normal 6 5 2" xfId="62"/>
    <cellStyle name="Normal 6 5 2 10" xfId="761"/>
    <cellStyle name="Normal 6 5 2 10 2" xfId="3142"/>
    <cellStyle name="Normal 6 5 2 10 3" xfId="5528"/>
    <cellStyle name="Normal 6 5 2 10 4" xfId="8144"/>
    <cellStyle name="Normal 6 5 2 10 5" xfId="10409"/>
    <cellStyle name="Normal 6 5 2 10 6" xfId="12918"/>
    <cellStyle name="Normal 6 5 2 10 7" xfId="15305"/>
    <cellStyle name="Normal 6 5 2 11" xfId="838"/>
    <cellStyle name="Normal 6 5 2 11 2" xfId="3219"/>
    <cellStyle name="Normal 6 5 2 11 3" xfId="5605"/>
    <cellStyle name="Normal 6 5 2 11 4" xfId="8260"/>
    <cellStyle name="Normal 6 5 2 11 5" xfId="11099"/>
    <cellStyle name="Normal 6 5 2 11 6" xfId="13034"/>
    <cellStyle name="Normal 6 5 2 11 7" xfId="15421"/>
    <cellStyle name="Normal 6 5 2 12" xfId="915"/>
    <cellStyle name="Normal 6 5 2 12 2" xfId="3296"/>
    <cellStyle name="Normal 6 5 2 12 3" xfId="5682"/>
    <cellStyle name="Normal 6 5 2 12 4" xfId="7874"/>
    <cellStyle name="Normal 6 5 2 12 5" xfId="9948"/>
    <cellStyle name="Normal 6 5 2 12 6" xfId="12648"/>
    <cellStyle name="Normal 6 5 2 12 7" xfId="15035"/>
    <cellStyle name="Normal 6 5 2 13" xfId="992"/>
    <cellStyle name="Normal 6 5 2 13 2" xfId="3373"/>
    <cellStyle name="Normal 6 5 2 13 3" xfId="5759"/>
    <cellStyle name="Normal 6 5 2 13 4" xfId="9366"/>
    <cellStyle name="Normal 6 5 2 13 5" xfId="9680"/>
    <cellStyle name="Normal 6 5 2 13 6" xfId="14140"/>
    <cellStyle name="Normal 6 5 2 13 7" xfId="16524"/>
    <cellStyle name="Normal 6 5 2 14" xfId="1069"/>
    <cellStyle name="Normal 6 5 2 14 2" xfId="3450"/>
    <cellStyle name="Normal 6 5 2 14 3" xfId="5836"/>
    <cellStyle name="Normal 6 5 2 14 4" xfId="8293"/>
    <cellStyle name="Normal 6 5 2 14 5" xfId="10558"/>
    <cellStyle name="Normal 6 5 2 14 6" xfId="13067"/>
    <cellStyle name="Normal 6 5 2 14 7" xfId="15454"/>
    <cellStyle name="Normal 6 5 2 15" xfId="1146"/>
    <cellStyle name="Normal 6 5 2 15 2" xfId="3527"/>
    <cellStyle name="Normal 6 5 2 15 3" xfId="5913"/>
    <cellStyle name="Normal 6 5 2 15 4" xfId="8409"/>
    <cellStyle name="Normal 6 5 2 15 5" xfId="11248"/>
    <cellStyle name="Normal 6 5 2 15 6" xfId="13183"/>
    <cellStyle name="Normal 6 5 2 15 7" xfId="15570"/>
    <cellStyle name="Normal 6 5 2 16" xfId="1223"/>
    <cellStyle name="Normal 6 5 2 16 2" xfId="3604"/>
    <cellStyle name="Normal 6 5 2 16 3" xfId="5990"/>
    <cellStyle name="Normal 6 5 2 16 4" xfId="8023"/>
    <cellStyle name="Normal 6 5 2 16 5" xfId="10095"/>
    <cellStyle name="Normal 6 5 2 16 6" xfId="12797"/>
    <cellStyle name="Normal 6 5 2 16 7" xfId="15184"/>
    <cellStyle name="Normal 6 5 2 17" xfId="1300"/>
    <cellStyle name="Normal 6 5 2 17 2" xfId="3681"/>
    <cellStyle name="Normal 6 5 2 17 3" xfId="6067"/>
    <cellStyle name="Normal 6 5 2 17 4" xfId="9437"/>
    <cellStyle name="Normal 6 5 2 17 5" xfId="11130"/>
    <cellStyle name="Normal 6 5 2 17 6" xfId="14211"/>
    <cellStyle name="Normal 6 5 2 17 7" xfId="16595"/>
    <cellStyle name="Normal 6 5 2 18" xfId="1377"/>
    <cellStyle name="Normal 6 5 2 18 2" xfId="3758"/>
    <cellStyle name="Normal 6 5 2 18 3" xfId="6144"/>
    <cellStyle name="Normal 6 5 2 18 4" xfId="8442"/>
    <cellStyle name="Normal 6 5 2 18 5" xfId="10707"/>
    <cellStyle name="Normal 6 5 2 18 6" xfId="13216"/>
    <cellStyle name="Normal 6 5 2 18 7" xfId="15603"/>
    <cellStyle name="Normal 6 5 2 19" xfId="1454"/>
    <cellStyle name="Normal 6 5 2 19 2" xfId="3835"/>
    <cellStyle name="Normal 6 5 2 19 3" xfId="6221"/>
    <cellStyle name="Normal 6 5 2 19 4" xfId="7902"/>
    <cellStyle name="Normal 6 5 2 19 5" xfId="10168"/>
    <cellStyle name="Normal 6 5 2 19 6" xfId="12676"/>
    <cellStyle name="Normal 6 5 2 19 7" xfId="15063"/>
    <cellStyle name="Normal 6 5 2 2" xfId="144"/>
    <cellStyle name="Normal 6 5 2 2 2" xfId="2525"/>
    <cellStyle name="Normal 6 5 2 2 3" xfId="4911"/>
    <cellStyle name="Normal 6 5 2 2 4" xfId="7922"/>
    <cellStyle name="Normal 6 5 2 2 5" xfId="10188"/>
    <cellStyle name="Normal 6 5 2 2 6" xfId="12696"/>
    <cellStyle name="Normal 6 5 2 2 7" xfId="15083"/>
    <cellStyle name="Normal 6 5 2 20" xfId="1531"/>
    <cellStyle name="Normal 6 5 2 20 2" xfId="3912"/>
    <cellStyle name="Normal 6 5 2 20 3" xfId="6298"/>
    <cellStyle name="Normal 6 5 2 20 4" xfId="8172"/>
    <cellStyle name="Normal 6 5 2 20 5" xfId="10242"/>
    <cellStyle name="Normal 6 5 2 20 6" xfId="12946"/>
    <cellStyle name="Normal 6 5 2 20 7" xfId="15333"/>
    <cellStyle name="Normal 6 5 2 21" xfId="1608"/>
    <cellStyle name="Normal 6 5 2 21 2" xfId="3989"/>
    <cellStyle name="Normal 6 5 2 21 3" xfId="6375"/>
    <cellStyle name="Normal 6 5 2 21 4" xfId="7812"/>
    <cellStyle name="Normal 6 5 2 21 5" xfId="9779"/>
    <cellStyle name="Normal 6 5 2 21 6" xfId="12585"/>
    <cellStyle name="Normal 6 5 2 21 7" xfId="14972"/>
    <cellStyle name="Normal 6 5 2 22" xfId="1685"/>
    <cellStyle name="Normal 6 5 2 22 2" xfId="4066"/>
    <cellStyle name="Normal 6 5 2 22 3" xfId="6452"/>
    <cellStyle name="Normal 6 5 2 22 4" xfId="9204"/>
    <cellStyle name="Normal 6 5 2 22 5" xfId="10894"/>
    <cellStyle name="Normal 6 5 2 22 6" xfId="13978"/>
    <cellStyle name="Normal 6 5 2 22 7" xfId="16362"/>
    <cellStyle name="Normal 6 5 2 23" xfId="1762"/>
    <cellStyle name="Normal 6 5 2 23 2" xfId="4143"/>
    <cellStyle name="Normal 6 5 2 23 3" xfId="6529"/>
    <cellStyle name="Normal 6 5 2 23 4" xfId="8129"/>
    <cellStyle name="Normal 6 5 2 23 5" xfId="10391"/>
    <cellStyle name="Normal 6 5 2 23 6" xfId="12903"/>
    <cellStyle name="Normal 6 5 2 23 7" xfId="15290"/>
    <cellStyle name="Normal 6 5 2 24" xfId="1834"/>
    <cellStyle name="Normal 6 5 2 24 2" xfId="4215"/>
    <cellStyle name="Normal 6 5 2 24 3" xfId="6601"/>
    <cellStyle name="Normal 6 5 2 24 4" xfId="7974"/>
    <cellStyle name="Normal 6 5 2 24 5" xfId="10236"/>
    <cellStyle name="Normal 6 5 2 24 6" xfId="12748"/>
    <cellStyle name="Normal 6 5 2 24 7" xfId="15135"/>
    <cellStyle name="Normal 6 5 2 25" xfId="1912"/>
    <cellStyle name="Normal 6 5 2 25 2" xfId="4293"/>
    <cellStyle name="Normal 6 5 2 25 3" xfId="6679"/>
    <cellStyle name="Normal 6 5 2 25 4" xfId="8164"/>
    <cellStyle name="Normal 6 5 2 25 5" xfId="10234"/>
    <cellStyle name="Normal 6 5 2 25 6" xfId="12938"/>
    <cellStyle name="Normal 6 5 2 25 7" xfId="15325"/>
    <cellStyle name="Normal 6 5 2 26" xfId="1990"/>
    <cellStyle name="Normal 6 5 2 26 2" xfId="4371"/>
    <cellStyle name="Normal 6 5 2 26 3" xfId="6757"/>
    <cellStyle name="Normal 6 5 2 26 4" xfId="7314"/>
    <cellStyle name="Normal 6 5 2 26 5" xfId="10307"/>
    <cellStyle name="Normal 6 5 2 26 6" xfId="12087"/>
    <cellStyle name="Normal 6 5 2 26 7" xfId="14474"/>
    <cellStyle name="Normal 6 5 2 27" xfId="2066"/>
    <cellStyle name="Normal 6 5 2 27 2" xfId="4447"/>
    <cellStyle name="Normal 6 5 2 27 3" xfId="6833"/>
    <cellStyle name="Normal 6 5 2 27 4" xfId="8309"/>
    <cellStyle name="Normal 6 5 2 27 5" xfId="10193"/>
    <cellStyle name="Normal 6 5 2 27 6" xfId="13083"/>
    <cellStyle name="Normal 6 5 2 27 7" xfId="15470"/>
    <cellStyle name="Normal 6 5 2 28" xfId="2138"/>
    <cellStyle name="Normal 6 5 2 28 2" xfId="4519"/>
    <cellStyle name="Normal 6 5 2 28 3" xfId="6905"/>
    <cellStyle name="Normal 6 5 2 28 4" xfId="9351"/>
    <cellStyle name="Normal 6 5 2 28 5" xfId="9665"/>
    <cellStyle name="Normal 6 5 2 28 6" xfId="14125"/>
    <cellStyle name="Normal 6 5 2 28 7" xfId="16509"/>
    <cellStyle name="Normal 6 5 2 29" xfId="2218"/>
    <cellStyle name="Normal 6 5 2 29 2" xfId="4599"/>
    <cellStyle name="Normal 6 5 2 29 3" xfId="6985"/>
    <cellStyle name="Normal 6 5 2 29 4" xfId="8047"/>
    <cellStyle name="Normal 6 5 2 29 5" xfId="10233"/>
    <cellStyle name="Normal 6 5 2 29 6" xfId="12821"/>
    <cellStyle name="Normal 6 5 2 29 7" xfId="15208"/>
    <cellStyle name="Normal 6 5 2 3" xfId="222"/>
    <cellStyle name="Normal 6 5 2 3 2" xfId="2603"/>
    <cellStyle name="Normal 6 5 2 3 3" xfId="4989"/>
    <cellStyle name="Normal 6 5 2 3 4" xfId="7961"/>
    <cellStyle name="Normal 6 5 2 3 5" xfId="10800"/>
    <cellStyle name="Normal 6 5 2 3 6" xfId="12735"/>
    <cellStyle name="Normal 6 5 2 3 7" xfId="15122"/>
    <cellStyle name="Normal 6 5 2 30" xfId="2294"/>
    <cellStyle name="Normal 6 5 2 30 2" xfId="4675"/>
    <cellStyle name="Normal 6 5 2 30 3" xfId="7061"/>
    <cellStyle name="Normal 6 5 2 30 4" xfId="8237"/>
    <cellStyle name="Normal 6 5 2 30 5" xfId="11010"/>
    <cellStyle name="Normal 6 5 2 30 6" xfId="13011"/>
    <cellStyle name="Normal 6 5 2 30 7" xfId="15398"/>
    <cellStyle name="Normal 6 5 2 31" xfId="2366"/>
    <cellStyle name="Normal 6 5 2 31 2" xfId="4747"/>
    <cellStyle name="Normal 6 5 2 31 3" xfId="7133"/>
    <cellStyle name="Normal 6 5 2 31 4" xfId="8168"/>
    <cellStyle name="Normal 6 5 2 31 5" xfId="10240"/>
    <cellStyle name="Normal 6 5 2 31 6" xfId="12942"/>
    <cellStyle name="Normal 6 5 2 31 7" xfId="15329"/>
    <cellStyle name="Normal 6 5 2 32" xfId="2444"/>
    <cellStyle name="Normal 6 5 2 33" xfId="4830"/>
    <cellStyle name="Normal 6 5 2 34" xfId="9300"/>
    <cellStyle name="Normal 6 5 2 35" xfId="10995"/>
    <cellStyle name="Normal 6 5 2 36" xfId="14074"/>
    <cellStyle name="Normal 6 5 2 37" xfId="16458"/>
    <cellStyle name="Normal 6 5 2 4" xfId="299"/>
    <cellStyle name="Normal 6 5 2 4 2" xfId="2680"/>
    <cellStyle name="Normal 6 5 2 4 3" xfId="5066"/>
    <cellStyle name="Normal 6 5 2 4 4" xfId="8036"/>
    <cellStyle name="Normal 6 5 2 4 5" xfId="9660"/>
    <cellStyle name="Normal 6 5 2 4 6" xfId="12810"/>
    <cellStyle name="Normal 6 5 2 4 7" xfId="15197"/>
    <cellStyle name="Normal 6 5 2 5" xfId="376"/>
    <cellStyle name="Normal 6 5 2 5 2" xfId="2757"/>
    <cellStyle name="Normal 6 5 2 5 3" xfId="5143"/>
    <cellStyle name="Normal 6 5 2 5 4" xfId="9069"/>
    <cellStyle name="Normal 6 5 2 5 5" xfId="10759"/>
    <cellStyle name="Normal 6 5 2 5 6" xfId="13843"/>
    <cellStyle name="Normal 6 5 2 5 7" xfId="16228"/>
    <cellStyle name="Normal 6 5 2 6" xfId="453"/>
    <cellStyle name="Normal 6 5 2 6 2" xfId="2834"/>
    <cellStyle name="Normal 6 5 2 6 3" xfId="5220"/>
    <cellStyle name="Normal 6 5 2 6 4" xfId="7994"/>
    <cellStyle name="Normal 6 5 2 6 5" xfId="10259"/>
    <cellStyle name="Normal 6 5 2 6 6" xfId="12768"/>
    <cellStyle name="Normal 6 5 2 6 7" xfId="15155"/>
    <cellStyle name="Normal 6 5 2 7" xfId="530"/>
    <cellStyle name="Normal 6 5 2 7 2" xfId="2911"/>
    <cellStyle name="Normal 6 5 2 7 3" xfId="5297"/>
    <cellStyle name="Normal 6 5 2 7 4" xfId="8110"/>
    <cellStyle name="Normal 6 5 2 7 5" xfId="10961"/>
    <cellStyle name="Normal 6 5 2 7 6" xfId="12884"/>
    <cellStyle name="Normal 6 5 2 7 7" xfId="15271"/>
    <cellStyle name="Normal 6 5 2 8" xfId="607"/>
    <cellStyle name="Normal 6 5 2 8 2" xfId="2988"/>
    <cellStyle name="Normal 6 5 2 8 3" xfId="5374"/>
    <cellStyle name="Normal 6 5 2 8 4" xfId="8197"/>
    <cellStyle name="Normal 6 5 2 8 5" xfId="9797"/>
    <cellStyle name="Normal 6 5 2 8 6" xfId="12971"/>
    <cellStyle name="Normal 6 5 2 8 7" xfId="15358"/>
    <cellStyle name="Normal 6 5 2 9" xfId="684"/>
    <cellStyle name="Normal 6 5 2 9 2" xfId="3065"/>
    <cellStyle name="Normal 6 5 2 9 3" xfId="5451"/>
    <cellStyle name="Normal 6 5 2 9 4" xfId="9219"/>
    <cellStyle name="Normal 6 5 2 9 5" xfId="10909"/>
    <cellStyle name="Normal 6 5 2 9 6" xfId="13993"/>
    <cellStyle name="Normal 6 5 2 9 7" xfId="16377"/>
    <cellStyle name="Normal 6 5 20" xfId="1417"/>
    <cellStyle name="Normal 6 5 20 2" xfId="3798"/>
    <cellStyle name="Normal 6 5 20 3" xfId="6184"/>
    <cellStyle name="Normal 6 5 20 4" xfId="9016"/>
    <cellStyle name="Normal 6 5 20 5" xfId="9977"/>
    <cellStyle name="Normal 6 5 20 6" xfId="13790"/>
    <cellStyle name="Normal 6 5 20 7" xfId="16175"/>
    <cellStyle name="Normal 6 5 21" xfId="1494"/>
    <cellStyle name="Normal 6 5 21 2" xfId="3875"/>
    <cellStyle name="Normal 6 5 21 3" xfId="6261"/>
    <cellStyle name="Normal 6 5 21 4" xfId="8634"/>
    <cellStyle name="Normal 6 5 21 5" xfId="11813"/>
    <cellStyle name="Normal 6 5 21 6" xfId="13408"/>
    <cellStyle name="Normal 6 5 21 7" xfId="15795"/>
    <cellStyle name="Normal 6 5 22" xfId="1571"/>
    <cellStyle name="Normal 6 5 22 2" xfId="3952"/>
    <cellStyle name="Normal 6 5 22 3" xfId="6338"/>
    <cellStyle name="Normal 6 5 22 4" xfId="7311"/>
    <cellStyle name="Normal 6 5 22 5" xfId="10304"/>
    <cellStyle name="Normal 6 5 22 6" xfId="12084"/>
    <cellStyle name="Normal 6 5 22 7" xfId="14471"/>
    <cellStyle name="Normal 6 5 23" xfId="1648"/>
    <cellStyle name="Normal 6 5 23 2" xfId="4029"/>
    <cellStyle name="Normal 6 5 23 3" xfId="6415"/>
    <cellStyle name="Normal 6 5 23 4" xfId="8126"/>
    <cellStyle name="Normal 6 5 23 5" xfId="9554"/>
    <cellStyle name="Normal 6 5 23 6" xfId="12900"/>
    <cellStyle name="Normal 6 5 23 7" xfId="15287"/>
    <cellStyle name="Normal 6 5 24" xfId="1725"/>
    <cellStyle name="Normal 6 5 24 2" xfId="4106"/>
    <cellStyle name="Normal 6 5 24 3" xfId="6492"/>
    <cellStyle name="Normal 6 5 24 4" xfId="9238"/>
    <cellStyle name="Normal 6 5 24 5" xfId="10201"/>
    <cellStyle name="Normal 6 5 24 6" xfId="14012"/>
    <cellStyle name="Normal 6 5 24 7" xfId="16396"/>
    <cellStyle name="Normal 6 5 25" xfId="1797"/>
    <cellStyle name="Normal 6 5 25 2" xfId="4178"/>
    <cellStyle name="Normal 6 5 25 3" xfId="6564"/>
    <cellStyle name="Normal 6 5 25 4" xfId="9087"/>
    <cellStyle name="Normal 6 5 25 5" xfId="10048"/>
    <cellStyle name="Normal 6 5 25 6" xfId="13861"/>
    <cellStyle name="Normal 6 5 25 7" xfId="16245"/>
    <cellStyle name="Normal 6 5 26" xfId="1875"/>
    <cellStyle name="Normal 6 5 26 2" xfId="4256"/>
    <cellStyle name="Normal 6 5 26 3" xfId="6642"/>
    <cellStyle name="Normal 6 5 26 4" xfId="8626"/>
    <cellStyle name="Normal 6 5 26 5" xfId="11808"/>
    <cellStyle name="Normal 6 5 26 6" xfId="13400"/>
    <cellStyle name="Normal 6 5 26 7" xfId="15787"/>
    <cellStyle name="Normal 6 5 27" xfId="1953"/>
    <cellStyle name="Normal 6 5 27 2" xfId="4334"/>
    <cellStyle name="Normal 6 5 27 3" xfId="6720"/>
    <cellStyle name="Normal 6 5 27 4" xfId="9078"/>
    <cellStyle name="Normal 6 5 27 5" xfId="10768"/>
    <cellStyle name="Normal 6 5 27 6" xfId="13852"/>
    <cellStyle name="Normal 6 5 27 7" xfId="16236"/>
    <cellStyle name="Normal 6 5 28" xfId="2029"/>
    <cellStyle name="Normal 6 5 28 2" xfId="4410"/>
    <cellStyle name="Normal 6 5 28 3" xfId="6796"/>
    <cellStyle name="Normal 6 5 28 4" xfId="8041"/>
    <cellStyle name="Normal 6 5 28 5" xfId="9634"/>
    <cellStyle name="Normal 6 5 28 6" xfId="12815"/>
    <cellStyle name="Normal 6 5 28 7" xfId="15202"/>
    <cellStyle name="Normal 6 5 29" xfId="2101"/>
    <cellStyle name="Normal 6 5 29 2" xfId="4482"/>
    <cellStyle name="Normal 6 5 29 3" xfId="6868"/>
    <cellStyle name="Normal 6 5 29 4" xfId="8275"/>
    <cellStyle name="Normal 6 5 29 5" xfId="9702"/>
    <cellStyle name="Normal 6 5 29 6" xfId="13049"/>
    <cellStyle name="Normal 6 5 29 7" xfId="15436"/>
    <cellStyle name="Normal 6 5 3" xfId="107"/>
    <cellStyle name="Normal 6 5 3 2" xfId="2488"/>
    <cellStyle name="Normal 6 5 3 3" xfId="4874"/>
    <cellStyle name="Normal 6 5 3 4" xfId="9036"/>
    <cellStyle name="Normal 6 5 3 5" xfId="9996"/>
    <cellStyle name="Normal 6 5 3 6" xfId="13810"/>
    <cellStyle name="Normal 6 5 3 7" xfId="16195"/>
    <cellStyle name="Normal 6 5 30" xfId="2181"/>
    <cellStyle name="Normal 6 5 30 2" xfId="4562"/>
    <cellStyle name="Normal 6 5 30 3" xfId="6948"/>
    <cellStyle name="Normal 6 5 30 4" xfId="9084"/>
    <cellStyle name="Normal 6 5 30 5" xfId="10120"/>
    <cellStyle name="Normal 6 5 30 6" xfId="13858"/>
    <cellStyle name="Normal 6 5 30 7" xfId="16242"/>
    <cellStyle name="Normal 6 5 31" xfId="2257"/>
    <cellStyle name="Normal 6 5 31 2" xfId="4638"/>
    <cellStyle name="Normal 6 5 31 3" xfId="7024"/>
    <cellStyle name="Normal 6 5 31 4" xfId="8699"/>
    <cellStyle name="Normal 6 5 31 5" xfId="11875"/>
    <cellStyle name="Normal 6 5 31 6" xfId="13473"/>
    <cellStyle name="Normal 6 5 31 7" xfId="15860"/>
    <cellStyle name="Normal 6 5 32" xfId="2329"/>
    <cellStyle name="Normal 6 5 32 2" xfId="4710"/>
    <cellStyle name="Normal 6 5 32 3" xfId="7096"/>
    <cellStyle name="Normal 6 5 32 4" xfId="8630"/>
    <cellStyle name="Normal 6 5 32 5" xfId="11874"/>
    <cellStyle name="Normal 6 5 32 6" xfId="13404"/>
    <cellStyle name="Normal 6 5 32 7" xfId="15791"/>
    <cellStyle name="Normal 6 5 33" xfId="2407"/>
    <cellStyle name="Normal 6 5 34" xfId="4793"/>
    <cellStyle name="Normal 6 5 35" xfId="8227"/>
    <cellStyle name="Normal 6 5 36" xfId="9734"/>
    <cellStyle name="Normal 6 5 37" xfId="13001"/>
    <cellStyle name="Normal 6 5 38" xfId="15388"/>
    <cellStyle name="Normal 6 5 4" xfId="185"/>
    <cellStyle name="Normal 6 5 4 2" xfId="2566"/>
    <cellStyle name="Normal 6 5 4 3" xfId="4952"/>
    <cellStyle name="Normal 6 5 4 4" xfId="7768"/>
    <cellStyle name="Normal 6 5 4 5" xfId="11677"/>
    <cellStyle name="Normal 6 5 4 6" xfId="12541"/>
    <cellStyle name="Normal 6 5 4 7" xfId="14928"/>
    <cellStyle name="Normal 6 5 5" xfId="262"/>
    <cellStyle name="Normal 6 5 5 2" xfId="2643"/>
    <cellStyle name="Normal 6 5 5 3" xfId="5029"/>
    <cellStyle name="Normal 6 5 5 4" xfId="7226"/>
    <cellStyle name="Normal 6 5 5 5" xfId="11300"/>
    <cellStyle name="Normal 6 5 5 6" xfId="11999"/>
    <cellStyle name="Normal 6 5 5 7" xfId="14386"/>
    <cellStyle name="Normal 6 5 6" xfId="339"/>
    <cellStyle name="Normal 6 5 6 2" xfId="2720"/>
    <cellStyle name="Normal 6 5 6 3" xfId="5106"/>
    <cellStyle name="Normal 6 5 6 4" xfId="8003"/>
    <cellStyle name="Normal 6 5 6 5" xfId="11793"/>
    <cellStyle name="Normal 6 5 6 6" xfId="12777"/>
    <cellStyle name="Normal 6 5 6 7" xfId="15164"/>
    <cellStyle name="Normal 6 5 7" xfId="416"/>
    <cellStyle name="Normal 6 5 7 2" xfId="2797"/>
    <cellStyle name="Normal 6 5 7 3" xfId="5183"/>
    <cellStyle name="Normal 6 5 7 4" xfId="9109"/>
    <cellStyle name="Normal 6 5 7 5" xfId="10068"/>
    <cellStyle name="Normal 6 5 7 6" xfId="13883"/>
    <cellStyle name="Normal 6 5 7 7" xfId="16267"/>
    <cellStyle name="Normal 6 5 8" xfId="493"/>
    <cellStyle name="Normal 6 5 8 2" xfId="2874"/>
    <cellStyle name="Normal 6 5 8 3" xfId="5260"/>
    <cellStyle name="Normal 6 5 8 4" xfId="8572"/>
    <cellStyle name="Normal 6 5 8 5" xfId="9764"/>
    <cellStyle name="Normal 6 5 8 6" xfId="13346"/>
    <cellStyle name="Normal 6 5 8 7" xfId="15733"/>
    <cellStyle name="Normal 6 5 9" xfId="570"/>
    <cellStyle name="Normal 6 5 9 2" xfId="2951"/>
    <cellStyle name="Normal 6 5 9 3" xfId="5337"/>
    <cellStyle name="Normal 6 5 9 4" xfId="7531"/>
    <cellStyle name="Normal 6 5 9 5" xfId="11445"/>
    <cellStyle name="Normal 6 5 9 6" xfId="12304"/>
    <cellStyle name="Normal 6 5 9 7" xfId="14691"/>
    <cellStyle name="Normal 6 6" xfId="58"/>
    <cellStyle name="Normal 6 6 10" xfId="757"/>
    <cellStyle name="Normal 6 6 10 2" xfId="3138"/>
    <cellStyle name="Normal 6 6 10 3" xfId="5524"/>
    <cellStyle name="Normal 6 6 10 4" xfId="8452"/>
    <cellStyle name="Normal 6 6 10 5" xfId="10717"/>
    <cellStyle name="Normal 6 6 10 6" xfId="13226"/>
    <cellStyle name="Normal 6 6 10 7" xfId="15613"/>
    <cellStyle name="Normal 6 6 11" xfId="834"/>
    <cellStyle name="Normal 6 6 11 2" xfId="3215"/>
    <cellStyle name="Normal 6 6 11 3" xfId="5601"/>
    <cellStyle name="Normal 6 6 11 4" xfId="7912"/>
    <cellStyle name="Normal 6 6 11 5" xfId="10178"/>
    <cellStyle name="Normal 6 6 11 6" xfId="12686"/>
    <cellStyle name="Normal 6 6 11 7" xfId="15073"/>
    <cellStyle name="Normal 6 6 12" xfId="911"/>
    <cellStyle name="Normal 6 6 12 2" xfId="3292"/>
    <cellStyle name="Normal 6 6 12 3" xfId="5678"/>
    <cellStyle name="Normal 6 6 12 4" xfId="8182"/>
    <cellStyle name="Normal 6 6 12 5" xfId="10252"/>
    <cellStyle name="Normal 6 6 12 6" xfId="12956"/>
    <cellStyle name="Normal 6 6 12 7" xfId="15343"/>
    <cellStyle name="Normal 6 6 13" xfId="988"/>
    <cellStyle name="Normal 6 6 13 2" xfId="3369"/>
    <cellStyle name="Normal 6 6 13 3" xfId="5755"/>
    <cellStyle name="Normal 6 6 13 4" xfId="7215"/>
    <cellStyle name="Normal 6 6 13 5" xfId="11289"/>
    <cellStyle name="Normal 6 6 13 6" xfId="11988"/>
    <cellStyle name="Normal 6 6 13 7" xfId="14375"/>
    <cellStyle name="Normal 6 6 14" xfId="1065"/>
    <cellStyle name="Normal 6 6 14 2" xfId="3446"/>
    <cellStyle name="Normal 6 6 14 3" xfId="5832"/>
    <cellStyle name="Normal 6 6 14 4" xfId="8601"/>
    <cellStyle name="Normal 6 6 14 5" xfId="10866"/>
    <cellStyle name="Normal 6 6 14 6" xfId="13375"/>
    <cellStyle name="Normal 6 6 14 7" xfId="15762"/>
    <cellStyle name="Normal 6 6 15" xfId="1142"/>
    <cellStyle name="Normal 6 6 15 2" xfId="3523"/>
    <cellStyle name="Normal 6 6 15 3" xfId="5909"/>
    <cellStyle name="Normal 6 6 15 4" xfId="8061"/>
    <cellStyle name="Normal 6 6 15 5" xfId="10326"/>
    <cellStyle name="Normal 6 6 15 6" xfId="12835"/>
    <cellStyle name="Normal 6 6 15 7" xfId="15222"/>
    <cellStyle name="Normal 6 6 16" xfId="1219"/>
    <cellStyle name="Normal 6 6 16 2" xfId="3600"/>
    <cellStyle name="Normal 6 6 16 3" xfId="5986"/>
    <cellStyle name="Normal 6 6 16 4" xfId="8331"/>
    <cellStyle name="Normal 6 6 16 5" xfId="10401"/>
    <cellStyle name="Normal 6 6 16 6" xfId="13105"/>
    <cellStyle name="Normal 6 6 16 7" xfId="15492"/>
    <cellStyle name="Normal 6 6 17" xfId="1296"/>
    <cellStyle name="Normal 6 6 17 2" xfId="3677"/>
    <cellStyle name="Normal 6 6 17 3" xfId="6063"/>
    <cellStyle name="Normal 6 6 17 4" xfId="7520"/>
    <cellStyle name="Normal 6 6 17 5" xfId="11434"/>
    <cellStyle name="Normal 6 6 17 6" xfId="12293"/>
    <cellStyle name="Normal 6 6 17 7" xfId="14680"/>
    <cellStyle name="Normal 6 6 18" xfId="1373"/>
    <cellStyle name="Normal 6 6 18 2" xfId="3754"/>
    <cellStyle name="Normal 6 6 18 3" xfId="6140"/>
    <cellStyle name="Normal 6 6 18 4" xfId="8673"/>
    <cellStyle name="Normal 6 6 18 5" xfId="10359"/>
    <cellStyle name="Normal 6 6 18 6" xfId="13447"/>
    <cellStyle name="Normal 6 6 18 7" xfId="15834"/>
    <cellStyle name="Normal 6 6 19" xfId="1450"/>
    <cellStyle name="Normal 6 6 19 2" xfId="3831"/>
    <cellStyle name="Normal 6 6 19 3" xfId="6217"/>
    <cellStyle name="Normal 6 6 19 4" xfId="8210"/>
    <cellStyle name="Normal 6 6 19 5" xfId="10475"/>
    <cellStyle name="Normal 6 6 19 6" xfId="12984"/>
    <cellStyle name="Normal 6 6 19 7" xfId="15371"/>
    <cellStyle name="Normal 6 6 2" xfId="140"/>
    <cellStyle name="Normal 6 6 2 2" xfId="2521"/>
    <cellStyle name="Normal 6 6 2 3" xfId="4907"/>
    <cellStyle name="Normal 6 6 2 4" xfId="8230"/>
    <cellStyle name="Normal 6 6 2 5" xfId="10495"/>
    <cellStyle name="Normal 6 6 2 6" xfId="13004"/>
    <cellStyle name="Normal 6 6 2 7" xfId="15391"/>
    <cellStyle name="Normal 6 6 20" xfId="1527"/>
    <cellStyle name="Normal 6 6 20 2" xfId="3908"/>
    <cellStyle name="Normal 6 6 20 3" xfId="6294"/>
    <cellStyle name="Normal 6 6 20 4" xfId="8480"/>
    <cellStyle name="Normal 6 6 20 5" xfId="10550"/>
    <cellStyle name="Normal 6 6 20 6" xfId="13254"/>
    <cellStyle name="Normal 6 6 20 7" xfId="15641"/>
    <cellStyle name="Normal 6 6 21" xfId="1604"/>
    <cellStyle name="Normal 6 6 21 2" xfId="3985"/>
    <cellStyle name="Normal 6 6 21 3" xfId="6371"/>
    <cellStyle name="Normal 6 6 21 4" xfId="8119"/>
    <cellStyle name="Normal 6 6 21 5" xfId="11242"/>
    <cellStyle name="Normal 6 6 21 6" xfId="12893"/>
    <cellStyle name="Normal 6 6 21 7" xfId="15280"/>
    <cellStyle name="Normal 6 6 22" xfId="1681"/>
    <cellStyle name="Normal 6 6 22 2" xfId="4062"/>
    <cellStyle name="Normal 6 6 22 3" xfId="6448"/>
    <cellStyle name="Normal 6 6 22 4" xfId="9432"/>
    <cellStyle name="Normal 6 6 22 5" xfId="11125"/>
    <cellStyle name="Normal 6 6 22 6" xfId="14206"/>
    <cellStyle name="Normal 6 6 22 7" xfId="16590"/>
    <cellStyle name="Normal 6 6 23" xfId="1758"/>
    <cellStyle name="Normal 6 6 23 2" xfId="4139"/>
    <cellStyle name="Normal 6 6 23 3" xfId="6525"/>
    <cellStyle name="Normal 6 6 23 4" xfId="8437"/>
    <cellStyle name="Normal 6 6 23 5" xfId="10699"/>
    <cellStyle name="Normal 6 6 23 6" xfId="13211"/>
    <cellStyle name="Normal 6 6 23 7" xfId="15598"/>
    <cellStyle name="Normal 6 6 24" xfId="1830"/>
    <cellStyle name="Normal 6 6 24 2" xfId="4211"/>
    <cellStyle name="Normal 6 6 24 3" xfId="6597"/>
    <cellStyle name="Normal 6 6 24 4" xfId="8282"/>
    <cellStyle name="Normal 6 6 24 5" xfId="10544"/>
    <cellStyle name="Normal 6 6 24 6" xfId="13056"/>
    <cellStyle name="Normal 6 6 24 7" xfId="15443"/>
    <cellStyle name="Normal 6 6 25" xfId="1908"/>
    <cellStyle name="Normal 6 6 25 2" xfId="4289"/>
    <cellStyle name="Normal 6 6 25 3" xfId="6675"/>
    <cellStyle name="Normal 6 6 25 4" xfId="8472"/>
    <cellStyle name="Normal 6 6 25 5" xfId="10542"/>
    <cellStyle name="Normal 6 6 25 6" xfId="13246"/>
    <cellStyle name="Normal 6 6 25 7" xfId="15633"/>
    <cellStyle name="Normal 6 6 26" xfId="1986"/>
    <cellStyle name="Normal 6 6 26 2" xfId="4367"/>
    <cellStyle name="Normal 6 6 26 3" xfId="6753"/>
    <cellStyle name="Normal 6 6 26 4" xfId="8929"/>
    <cellStyle name="Normal 6 6 26 5" xfId="10615"/>
    <cellStyle name="Normal 6 6 26 6" xfId="13703"/>
    <cellStyle name="Normal 6 6 26 7" xfId="16089"/>
    <cellStyle name="Normal 6 6 27" xfId="2062"/>
    <cellStyle name="Normal 6 6 27 2" xfId="4443"/>
    <cellStyle name="Normal 6 6 27 3" xfId="6829"/>
    <cellStyle name="Normal 6 6 27 4" xfId="4774"/>
    <cellStyle name="Normal 6 6 27 5" xfId="10226"/>
    <cellStyle name="Normal 6 6 27 6" xfId="11222"/>
    <cellStyle name="Normal 6 6 27 7" xfId="14298"/>
    <cellStyle name="Normal 6 6 28" xfId="2134"/>
    <cellStyle name="Normal 6 6 28 2" xfId="4515"/>
    <cellStyle name="Normal 6 6 28 3" xfId="6901"/>
    <cellStyle name="Normal 6 6 28 4" xfId="7200"/>
    <cellStyle name="Normal 6 6 28 5" xfId="11274"/>
    <cellStyle name="Normal 6 6 28 6" xfId="11973"/>
    <cellStyle name="Normal 6 6 28 7" xfId="14360"/>
    <cellStyle name="Normal 6 6 29" xfId="2214"/>
    <cellStyle name="Normal 6 6 29 2" xfId="4595"/>
    <cellStyle name="Normal 6 6 29 3" xfId="6981"/>
    <cellStyle name="Normal 6 6 29 4" xfId="8355"/>
    <cellStyle name="Normal 6 6 29 5" xfId="10541"/>
    <cellStyle name="Normal 6 6 29 6" xfId="13129"/>
    <cellStyle name="Normal 6 6 29 7" xfId="15516"/>
    <cellStyle name="Normal 6 6 3" xfId="218"/>
    <cellStyle name="Normal 6 6 3 2" xfId="2599"/>
    <cellStyle name="Normal 6 6 3 3" xfId="4985"/>
    <cellStyle name="Normal 6 6 3 4" xfId="8269"/>
    <cellStyle name="Normal 6 6 3 5" xfId="11108"/>
    <cellStyle name="Normal 6 6 3 6" xfId="13043"/>
    <cellStyle name="Normal 6 6 3 7" xfId="15430"/>
    <cellStyle name="Normal 6 6 30" xfId="2290"/>
    <cellStyle name="Normal 6 6 30 2" xfId="4671"/>
    <cellStyle name="Normal 6 6 30 3" xfId="7057"/>
    <cellStyle name="Normal 6 6 30 4" xfId="7892"/>
    <cellStyle name="Normal 6 6 30 5" xfId="10155"/>
    <cellStyle name="Normal 6 6 30 6" xfId="12666"/>
    <cellStyle name="Normal 6 6 30 7" xfId="15053"/>
    <cellStyle name="Normal 6 6 31" xfId="2362"/>
    <cellStyle name="Normal 6 6 31 2" xfId="4743"/>
    <cellStyle name="Normal 6 6 31 3" xfId="7129"/>
    <cellStyle name="Normal 6 6 31 4" xfId="7891"/>
    <cellStyle name="Normal 6 6 31 5" xfId="10087"/>
    <cellStyle name="Normal 6 6 31 6" xfId="12665"/>
    <cellStyle name="Normal 6 6 31 7" xfId="15052"/>
    <cellStyle name="Normal 6 6 32" xfId="2440"/>
    <cellStyle name="Normal 6 6 33" xfId="4826"/>
    <cellStyle name="Normal 6 6 34" xfId="9528"/>
    <cellStyle name="Normal 6 6 35" xfId="11226"/>
    <cellStyle name="Normal 6 6 36" xfId="14302"/>
    <cellStyle name="Normal 6 6 37" xfId="16684"/>
    <cellStyle name="Normal 6 6 4" xfId="295"/>
    <cellStyle name="Normal 6 6 4 2" xfId="2676"/>
    <cellStyle name="Normal 6 6 4 3" xfId="5062"/>
    <cellStyle name="Normal 6 6 4 4" xfId="7883"/>
    <cellStyle name="Normal 6 6 4 5" xfId="9957"/>
    <cellStyle name="Normal 6 6 4 6" xfId="12657"/>
    <cellStyle name="Normal 6 6 4 7" xfId="15044"/>
    <cellStyle name="Normal 6 6 5" xfId="372"/>
    <cellStyle name="Normal 6 6 5 2" xfId="2753"/>
    <cellStyle name="Normal 6 6 5 3" xfId="5139"/>
    <cellStyle name="Normal 6 6 5 4" xfId="9375"/>
    <cellStyle name="Normal 6 6 5 5" xfId="9689"/>
    <cellStyle name="Normal 6 6 5 6" xfId="14149"/>
    <cellStyle name="Normal 6 6 5 7" xfId="16533"/>
    <cellStyle name="Normal 6 6 6" xfId="449"/>
    <cellStyle name="Normal 6 6 6 2" xfId="2830"/>
    <cellStyle name="Normal 6 6 6 3" xfId="5216"/>
    <cellStyle name="Normal 6 6 6 4" xfId="8302"/>
    <cellStyle name="Normal 6 6 6 5" xfId="10567"/>
    <cellStyle name="Normal 6 6 6 6" xfId="13076"/>
    <cellStyle name="Normal 6 6 6 7" xfId="15463"/>
    <cellStyle name="Normal 6 6 7" xfId="526"/>
    <cellStyle name="Normal 6 6 7 2" xfId="2907"/>
    <cellStyle name="Normal 6 6 7 3" xfId="5293"/>
    <cellStyle name="Normal 6 6 7 4" xfId="8418"/>
    <cellStyle name="Normal 6 6 7 5" xfId="11269"/>
    <cellStyle name="Normal 6 6 7 6" xfId="13192"/>
    <cellStyle name="Normal 6 6 7 7" xfId="15579"/>
    <cellStyle name="Normal 6 6 8" xfId="603"/>
    <cellStyle name="Normal 6 6 8 2" xfId="2984"/>
    <cellStyle name="Normal 6 6 8 3" xfId="5370"/>
    <cellStyle name="Normal 6 6 8 4" xfId="8032"/>
    <cellStyle name="Normal 6 6 8 5" xfId="10116"/>
    <cellStyle name="Normal 6 6 8 6" xfId="12806"/>
    <cellStyle name="Normal 6 6 8 7" xfId="15193"/>
    <cellStyle name="Normal 6 6 9" xfId="680"/>
    <cellStyle name="Normal 6 6 9 2" xfId="3061"/>
    <cellStyle name="Normal 6 6 9 3" xfId="5447"/>
    <cellStyle name="Normal 6 6 9 4" xfId="9447"/>
    <cellStyle name="Normal 6 6 9 5" xfId="11140"/>
    <cellStyle name="Normal 6 6 9 6" xfId="14221"/>
    <cellStyle name="Normal 6 6 9 7" xfId="16605"/>
    <cellStyle name="Normal 6 7" xfId="103"/>
    <cellStyle name="Normal 6 7 2" xfId="2484"/>
    <cellStyle name="Normal 6 7 3" xfId="4870"/>
    <cellStyle name="Normal 6 7 4" xfId="7271"/>
    <cellStyle name="Normal 6 7 5" xfId="10957"/>
    <cellStyle name="Normal 6 7 6" xfId="12044"/>
    <cellStyle name="Normal 6 7 7" xfId="14431"/>
    <cellStyle name="Normal 6 8" xfId="181"/>
    <cellStyle name="Normal 6 8 2" xfId="2562"/>
    <cellStyle name="Normal 6 8 3" xfId="4948"/>
    <cellStyle name="Normal 6 8 4" xfId="8731"/>
    <cellStyle name="Normal 6 8 5" xfId="11903"/>
    <cellStyle name="Normal 6 8 6" xfId="13505"/>
    <cellStyle name="Normal 6 8 7" xfId="15892"/>
    <cellStyle name="Normal 6 9" xfId="258"/>
    <cellStyle name="Normal 6 9 2" xfId="2639"/>
    <cellStyle name="Normal 6 9 3" xfId="5025"/>
    <cellStyle name="Normal 6 9 4" xfId="7690"/>
    <cellStyle name="Normal 6 9 5" xfId="11604"/>
    <cellStyle name="Normal 6 9 6" xfId="12463"/>
    <cellStyle name="Normal 6 9 7" xfId="14850"/>
    <cellStyle name="Normal 60" xfId="16719"/>
    <cellStyle name="Normal 61" xfId="16720"/>
    <cellStyle name="Normal 62" xfId="16721"/>
    <cellStyle name="Normal 63" xfId="16722"/>
    <cellStyle name="Normal 64" xfId="16723"/>
    <cellStyle name="Normal 65" xfId="16724"/>
    <cellStyle name="Normal 66" xfId="16740"/>
    <cellStyle name="Normal 67" xfId="16741"/>
    <cellStyle name="Normal 68" xfId="16742"/>
    <cellStyle name="Normal 69" xfId="16770"/>
    <cellStyle name="Normal 7" xfId="26"/>
    <cellStyle name="Normal 7 10" xfId="340"/>
    <cellStyle name="Normal 7 10 2" xfId="2721"/>
    <cellStyle name="Normal 7 10 3" xfId="5107"/>
    <cellStyle name="Normal 7 10 4" xfId="7926"/>
    <cellStyle name="Normal 7 10 5" xfId="11717"/>
    <cellStyle name="Normal 7 10 6" xfId="12700"/>
    <cellStyle name="Normal 7 10 7" xfId="15087"/>
    <cellStyle name="Normal 7 11" xfId="417"/>
    <cellStyle name="Normal 7 11 2" xfId="2798"/>
    <cellStyle name="Normal 7 11 3" xfId="5184"/>
    <cellStyle name="Normal 7 11 4" xfId="9031"/>
    <cellStyle name="Normal 7 11 5" xfId="9992"/>
    <cellStyle name="Normal 7 11 6" xfId="13805"/>
    <cellStyle name="Normal 7 11 7" xfId="16190"/>
    <cellStyle name="Normal 7 12" xfId="494"/>
    <cellStyle name="Normal 7 12 2" xfId="2875"/>
    <cellStyle name="Normal 7 12 3" xfId="5261"/>
    <cellStyle name="Normal 7 12 4" xfId="7840"/>
    <cellStyle name="Normal 7 12 5" xfId="11752"/>
    <cellStyle name="Normal 7 12 6" xfId="12613"/>
    <cellStyle name="Normal 7 12 7" xfId="15000"/>
    <cellStyle name="Normal 7 13" xfId="571"/>
    <cellStyle name="Normal 7 13 2" xfId="2952"/>
    <cellStyle name="Normal 7 13 3" xfId="5338"/>
    <cellStyle name="Normal 7 13 4" xfId="7454"/>
    <cellStyle name="Normal 7 13 5" xfId="11367"/>
    <cellStyle name="Normal 7 13 6" xfId="12227"/>
    <cellStyle name="Normal 7 13 7" xfId="14614"/>
    <cellStyle name="Normal 7 14" xfId="648"/>
    <cellStyle name="Normal 7 14 2" xfId="3029"/>
    <cellStyle name="Normal 7 14 3" xfId="5415"/>
    <cellStyle name="Normal 7 14 4" xfId="8064"/>
    <cellStyle name="Normal 7 14 5" xfId="11860"/>
    <cellStyle name="Normal 7 14 6" xfId="12838"/>
    <cellStyle name="Normal 7 14 7" xfId="15225"/>
    <cellStyle name="Normal 7 15" xfId="725"/>
    <cellStyle name="Normal 7 15 2" xfId="3106"/>
    <cellStyle name="Normal 7 15 3" xfId="5492"/>
    <cellStyle name="Normal 7 15 4" xfId="9181"/>
    <cellStyle name="Normal 7 15 5" xfId="10140"/>
    <cellStyle name="Normal 7 15 6" xfId="13955"/>
    <cellStyle name="Normal 7 15 7" xfId="16339"/>
    <cellStyle name="Normal 7 16" xfId="802"/>
    <cellStyle name="Normal 7 16 2" xfId="3183"/>
    <cellStyle name="Normal 7 16 3" xfId="5569"/>
    <cellStyle name="Normal 7 16 4" xfId="8645"/>
    <cellStyle name="Normal 7 16 5" xfId="11824"/>
    <cellStyle name="Normal 7 16 6" xfId="13419"/>
    <cellStyle name="Normal 7 16 7" xfId="15806"/>
    <cellStyle name="Normal 7 17" xfId="879"/>
    <cellStyle name="Normal 7 17 2" xfId="3260"/>
    <cellStyle name="Normal 7 17 3" xfId="5646"/>
    <cellStyle name="Normal 7 17 4" xfId="7604"/>
    <cellStyle name="Normal 7 17 5" xfId="11519"/>
    <cellStyle name="Normal 7 17 6" xfId="12377"/>
    <cellStyle name="Normal 7 17 7" xfId="14764"/>
    <cellStyle name="Normal 7 18" xfId="956"/>
    <cellStyle name="Normal 7 18 2" xfId="3337"/>
    <cellStyle name="Normal 7 18 3" xfId="5723"/>
    <cellStyle name="Normal 7 18 4" xfId="8213"/>
    <cellStyle name="Normal 7 18 5" xfId="9721"/>
    <cellStyle name="Normal 7 18 6" xfId="12987"/>
    <cellStyle name="Normal 7 18 7" xfId="15374"/>
    <cellStyle name="Normal 7 19" xfId="1033"/>
    <cellStyle name="Normal 7 19 2" xfId="3414"/>
    <cellStyle name="Normal 7 19 3" xfId="5800"/>
    <cellStyle name="Normal 7 19 4" xfId="7258"/>
    <cellStyle name="Normal 7 19 5" xfId="10943"/>
    <cellStyle name="Normal 7 19 6" xfId="12031"/>
    <cellStyle name="Normal 7 19 7" xfId="14418"/>
    <cellStyle name="Normal 7 2" xfId="27"/>
    <cellStyle name="Normal 7 2 10" xfId="649"/>
    <cellStyle name="Normal 7 2 10 2" xfId="3030"/>
    <cellStyle name="Normal 7 2 10 3" xfId="5416"/>
    <cellStyle name="Normal 7 2 10 4" xfId="7987"/>
    <cellStyle name="Normal 7 2 10 5" xfId="11789"/>
    <cellStyle name="Normal 7 2 10 6" xfId="12761"/>
    <cellStyle name="Normal 7 2 10 7" xfId="15148"/>
    <cellStyle name="Normal 7 2 11" xfId="726"/>
    <cellStyle name="Normal 7 2 11 2" xfId="3107"/>
    <cellStyle name="Normal 7 2 11 3" xfId="5493"/>
    <cellStyle name="Normal 7 2 11 4" xfId="9105"/>
    <cellStyle name="Normal 7 2 11 5" xfId="10064"/>
    <cellStyle name="Normal 7 2 11 6" xfId="13879"/>
    <cellStyle name="Normal 7 2 11 7" xfId="16263"/>
    <cellStyle name="Normal 7 2 12" xfId="803"/>
    <cellStyle name="Normal 7 2 12 2" xfId="3184"/>
    <cellStyle name="Normal 7 2 12 3" xfId="5570"/>
    <cellStyle name="Normal 7 2 12 4" xfId="8568"/>
    <cellStyle name="Normal 7 2 12 5" xfId="9760"/>
    <cellStyle name="Normal 7 2 12 6" xfId="13342"/>
    <cellStyle name="Normal 7 2 12 7" xfId="15729"/>
    <cellStyle name="Normal 7 2 13" xfId="880"/>
    <cellStyle name="Normal 7 2 13 2" xfId="3261"/>
    <cellStyle name="Normal 7 2 13 3" xfId="5647"/>
    <cellStyle name="Normal 7 2 13 4" xfId="7527"/>
    <cellStyle name="Normal 7 2 13 5" xfId="11441"/>
    <cellStyle name="Normal 7 2 13 6" xfId="12300"/>
    <cellStyle name="Normal 7 2 13 7" xfId="14687"/>
    <cellStyle name="Normal 7 2 14" xfId="957"/>
    <cellStyle name="Normal 7 2 14 2" xfId="3338"/>
    <cellStyle name="Normal 7 2 14 3" xfId="5724"/>
    <cellStyle name="Normal 7 2 14 4" xfId="8136"/>
    <cellStyle name="Normal 7 2 14 5" xfId="9564"/>
    <cellStyle name="Normal 7 2 14 6" xfId="12910"/>
    <cellStyle name="Normal 7 2 14 7" xfId="15297"/>
    <cellStyle name="Normal 7 2 15" xfId="1034"/>
    <cellStyle name="Normal 7 2 15 2" xfId="3415"/>
    <cellStyle name="Normal 7 2 15 3" xfId="5801"/>
    <cellStyle name="Normal 7 2 15 4" xfId="9248"/>
    <cellStyle name="Normal 7 2 15 5" xfId="10211"/>
    <cellStyle name="Normal 7 2 15 6" xfId="14022"/>
    <cellStyle name="Normal 7 2 15 7" xfId="16406"/>
    <cellStyle name="Normal 7 2 16" xfId="1111"/>
    <cellStyle name="Normal 7 2 16 2" xfId="3492"/>
    <cellStyle name="Normal 7 2 16 3" xfId="5878"/>
    <cellStyle name="Normal 7 2 16 4" xfId="8717"/>
    <cellStyle name="Normal 7 2 16 5" xfId="11890"/>
    <cellStyle name="Normal 7 2 16 6" xfId="13491"/>
    <cellStyle name="Normal 7 2 16 7" xfId="15878"/>
    <cellStyle name="Normal 7 2 17" xfId="1188"/>
    <cellStyle name="Normal 7 2 17 2" xfId="3569"/>
    <cellStyle name="Normal 7 2 17 3" xfId="5955"/>
    <cellStyle name="Normal 7 2 17 4" xfId="7676"/>
    <cellStyle name="Normal 7 2 17 5" xfId="11590"/>
    <cellStyle name="Normal 7 2 17 6" xfId="12449"/>
    <cellStyle name="Normal 7 2 17 7" xfId="14836"/>
    <cellStyle name="Normal 7 2 18" xfId="1265"/>
    <cellStyle name="Normal 7 2 18 2" xfId="3646"/>
    <cellStyle name="Normal 7 2 18 3" xfId="6032"/>
    <cellStyle name="Normal 7 2 18 4" xfId="8285"/>
    <cellStyle name="Normal 7 2 18 5" xfId="9791"/>
    <cellStyle name="Normal 7 2 18 6" xfId="13059"/>
    <cellStyle name="Normal 7 2 18 7" xfId="15446"/>
    <cellStyle name="Normal 7 2 19" xfId="1342"/>
    <cellStyle name="Normal 7 2 19 2" xfId="3723"/>
    <cellStyle name="Normal 7 2 19 3" xfId="6109"/>
    <cellStyle name="Normal 7 2 19 4" xfId="9323"/>
    <cellStyle name="Normal 7 2 19 5" xfId="11015"/>
    <cellStyle name="Normal 7 2 19 6" xfId="14097"/>
    <cellStyle name="Normal 7 2 19 7" xfId="16481"/>
    <cellStyle name="Normal 7 2 2" xfId="64"/>
    <cellStyle name="Normal 7 2 2 10" xfId="763"/>
    <cellStyle name="Normal 7 2 2 10 2" xfId="3144"/>
    <cellStyle name="Normal 7 2 2 10 3" xfId="5530"/>
    <cellStyle name="Normal 7 2 2 10 4" xfId="7990"/>
    <cellStyle name="Normal 7 2 2 10 5" xfId="10255"/>
    <cellStyle name="Normal 7 2 2 10 6" xfId="12764"/>
    <cellStyle name="Normal 7 2 2 10 7" xfId="15151"/>
    <cellStyle name="Normal 7 2 2 11" xfId="840"/>
    <cellStyle name="Normal 7 2 2 11 2" xfId="3221"/>
    <cellStyle name="Normal 7 2 2 11 3" xfId="5607"/>
    <cellStyle name="Normal 7 2 2 11 4" xfId="8106"/>
    <cellStyle name="Normal 7 2 2 11 5" xfId="10945"/>
    <cellStyle name="Normal 7 2 2 11 6" xfId="12880"/>
    <cellStyle name="Normal 7 2 2 11 7" xfId="15267"/>
    <cellStyle name="Normal 7 2 2 12" xfId="917"/>
    <cellStyle name="Normal 7 2 2 12 2" xfId="3298"/>
    <cellStyle name="Normal 7 2 2 12 3" xfId="5684"/>
    <cellStyle name="Normal 7 2 2 12 4" xfId="8181"/>
    <cellStyle name="Normal 7 2 2 12 5" xfId="9792"/>
    <cellStyle name="Normal 7 2 2 12 6" xfId="12955"/>
    <cellStyle name="Normal 7 2 2 12 7" xfId="15342"/>
    <cellStyle name="Normal 7 2 2 13" xfId="994"/>
    <cellStyle name="Normal 7 2 2 13 2" xfId="3375"/>
    <cellStyle name="Normal 7 2 2 13 3" xfId="5761"/>
    <cellStyle name="Normal 7 2 2 13 4" xfId="9214"/>
    <cellStyle name="Normal 7 2 2 13 5" xfId="10904"/>
    <cellStyle name="Normal 7 2 2 13 6" xfId="13988"/>
    <cellStyle name="Normal 7 2 2 13 7" xfId="16372"/>
    <cellStyle name="Normal 7 2 2 14" xfId="1071"/>
    <cellStyle name="Normal 7 2 2 14 2" xfId="3452"/>
    <cellStyle name="Normal 7 2 2 14 3" xfId="5838"/>
    <cellStyle name="Normal 7 2 2 14 4" xfId="8139"/>
    <cellStyle name="Normal 7 2 2 14 5" xfId="10404"/>
    <cellStyle name="Normal 7 2 2 14 6" xfId="12913"/>
    <cellStyle name="Normal 7 2 2 14 7" xfId="15300"/>
    <cellStyle name="Normal 7 2 2 15" xfId="1148"/>
    <cellStyle name="Normal 7 2 2 15 2" xfId="3529"/>
    <cellStyle name="Normal 7 2 2 15 3" xfId="5915"/>
    <cellStyle name="Normal 7 2 2 15 4" xfId="8255"/>
    <cellStyle name="Normal 7 2 2 15 5" xfId="11094"/>
    <cellStyle name="Normal 7 2 2 15 6" xfId="13029"/>
    <cellStyle name="Normal 7 2 2 15 7" xfId="15416"/>
    <cellStyle name="Normal 7 2 2 16" xfId="1225"/>
    <cellStyle name="Normal 7 2 2 16 2" xfId="3606"/>
    <cellStyle name="Normal 7 2 2 16 3" xfId="5992"/>
    <cellStyle name="Normal 7 2 2 16 4" xfId="7869"/>
    <cellStyle name="Normal 7 2 2 16 5" xfId="9943"/>
    <cellStyle name="Normal 7 2 2 16 6" xfId="12643"/>
    <cellStyle name="Normal 7 2 2 16 7" xfId="15030"/>
    <cellStyle name="Normal 7 2 2 17" xfId="1302"/>
    <cellStyle name="Normal 7 2 2 17 2" xfId="3683"/>
    <cellStyle name="Normal 7 2 2 17 3" xfId="6069"/>
    <cellStyle name="Normal 7 2 2 17 4" xfId="9361"/>
    <cellStyle name="Normal 7 2 2 17 5" xfId="9675"/>
    <cellStyle name="Normal 7 2 2 17 6" xfId="14135"/>
    <cellStyle name="Normal 7 2 2 17 7" xfId="16519"/>
    <cellStyle name="Normal 7 2 2 18" xfId="1379"/>
    <cellStyle name="Normal 7 2 2 18 2" xfId="3760"/>
    <cellStyle name="Normal 7 2 2 18 3" xfId="6146"/>
    <cellStyle name="Normal 7 2 2 18 4" xfId="8288"/>
    <cellStyle name="Normal 7 2 2 18 5" xfId="10553"/>
    <cellStyle name="Normal 7 2 2 18 6" xfId="13062"/>
    <cellStyle name="Normal 7 2 2 18 7" xfId="15449"/>
    <cellStyle name="Normal 7 2 2 19" xfId="1456"/>
    <cellStyle name="Normal 7 2 2 19 2" xfId="3837"/>
    <cellStyle name="Normal 7 2 2 19 3" xfId="6223"/>
    <cellStyle name="Normal 7 2 2 19 4" xfId="8404"/>
    <cellStyle name="Normal 7 2 2 19 5" xfId="11243"/>
    <cellStyle name="Normal 7 2 2 19 6" xfId="13178"/>
    <cellStyle name="Normal 7 2 2 19 7" xfId="15565"/>
    <cellStyle name="Normal 7 2 2 2" xfId="146"/>
    <cellStyle name="Normal 7 2 2 2 2" xfId="2527"/>
    <cellStyle name="Normal 7 2 2 2 3" xfId="4913"/>
    <cellStyle name="Normal 7 2 2 2 4" xfId="8424"/>
    <cellStyle name="Normal 7 2 2 2 5" xfId="11865"/>
    <cellStyle name="Normal 7 2 2 2 6" xfId="13198"/>
    <cellStyle name="Normal 7 2 2 2 7" xfId="15585"/>
    <cellStyle name="Normal 7 2 2 20" xfId="1533"/>
    <cellStyle name="Normal 7 2 2 20 2" xfId="3914"/>
    <cellStyle name="Normal 7 2 2 20 3" xfId="6300"/>
    <cellStyle name="Normal 7 2 2 20 4" xfId="8018"/>
    <cellStyle name="Normal 7 2 2 20 5" xfId="10090"/>
    <cellStyle name="Normal 7 2 2 20 6" xfId="12792"/>
    <cellStyle name="Normal 7 2 2 20 7" xfId="15179"/>
    <cellStyle name="Normal 7 2 2 21" xfId="1610"/>
    <cellStyle name="Normal 7 2 2 21 2" xfId="3991"/>
    <cellStyle name="Normal 7 2 2 21 3" xfId="6377"/>
    <cellStyle name="Normal 7 2 2 21 4" xfId="7658"/>
    <cellStyle name="Normal 7 2 2 21 5" xfId="9627"/>
    <cellStyle name="Normal 7 2 2 21 6" xfId="12431"/>
    <cellStyle name="Normal 7 2 2 21 7" xfId="14818"/>
    <cellStyle name="Normal 7 2 2 22" xfId="1687"/>
    <cellStyle name="Normal 7 2 2 22 2" xfId="4068"/>
    <cellStyle name="Normal 7 2 2 22 3" xfId="6454"/>
    <cellStyle name="Normal 7 2 2 22 4" xfId="9050"/>
    <cellStyle name="Normal 7 2 2 22 5" xfId="10740"/>
    <cellStyle name="Normal 7 2 2 22 6" xfId="13824"/>
    <cellStyle name="Normal 7 2 2 22 7" xfId="16209"/>
    <cellStyle name="Normal 7 2 2 23" xfId="1764"/>
    <cellStyle name="Normal 7 2 2 23 2" xfId="4145"/>
    <cellStyle name="Normal 7 2 2 23 3" xfId="6531"/>
    <cellStyle name="Normal 7 2 2 23 4" xfId="7975"/>
    <cellStyle name="Normal 7 2 2 23 5" xfId="10237"/>
    <cellStyle name="Normal 7 2 2 23 6" xfId="12749"/>
    <cellStyle name="Normal 7 2 2 23 7" xfId="15136"/>
    <cellStyle name="Normal 7 2 2 24" xfId="1836"/>
    <cellStyle name="Normal 7 2 2 24 2" xfId="4217"/>
    <cellStyle name="Normal 7 2 2 24 3" xfId="6603"/>
    <cellStyle name="Normal 7 2 2 24 4" xfId="8473"/>
    <cellStyle name="Normal 7 2 2 24 5" xfId="11310"/>
    <cellStyle name="Normal 7 2 2 24 6" xfId="13247"/>
    <cellStyle name="Normal 7 2 2 24 7" xfId="15634"/>
    <cellStyle name="Normal 7 2 2 25" xfId="1914"/>
    <cellStyle name="Normal 7 2 2 25 2" xfId="4295"/>
    <cellStyle name="Normal 7 2 2 25 3" xfId="6681"/>
    <cellStyle name="Normal 7 2 2 25 4" xfId="8010"/>
    <cellStyle name="Normal 7 2 2 25 5" xfId="10082"/>
    <cellStyle name="Normal 7 2 2 25 6" xfId="12784"/>
    <cellStyle name="Normal 7 2 2 25 7" xfId="15171"/>
    <cellStyle name="Normal 7 2 2 26" xfId="1992"/>
    <cellStyle name="Normal 7 2 2 26 2" xfId="4373"/>
    <cellStyle name="Normal 7 2 2 26 3" xfId="6759"/>
    <cellStyle name="Normal 7 2 2 26 4" xfId="8544"/>
    <cellStyle name="Normal 7 2 2 26 5" xfId="10114"/>
    <cellStyle name="Normal 7 2 2 26 6" xfId="13318"/>
    <cellStyle name="Normal 7 2 2 26 7" xfId="15705"/>
    <cellStyle name="Normal 7 2 2 27" xfId="2068"/>
    <cellStyle name="Normal 7 2 2 27 2" xfId="4449"/>
    <cellStyle name="Normal 7 2 2 27 3" xfId="6835"/>
    <cellStyle name="Normal 7 2 2 27 4" xfId="8155"/>
    <cellStyle name="Normal 7 2 2 27 5" xfId="10041"/>
    <cellStyle name="Normal 7 2 2 27 6" xfId="12929"/>
    <cellStyle name="Normal 7 2 2 27 7" xfId="15316"/>
    <cellStyle name="Normal 7 2 2 28" xfId="2140"/>
    <cellStyle name="Normal 7 2 2 28 2" xfId="4521"/>
    <cellStyle name="Normal 7 2 2 28 3" xfId="6907"/>
    <cellStyle name="Normal 7 2 2 28 4" xfId="9199"/>
    <cellStyle name="Normal 7 2 2 28 5" xfId="10889"/>
    <cellStyle name="Normal 7 2 2 28 6" xfId="13973"/>
    <cellStyle name="Normal 7 2 2 28 7" xfId="16357"/>
    <cellStyle name="Normal 7 2 2 29" xfId="2220"/>
    <cellStyle name="Normal 7 2 2 29 2" xfId="4601"/>
    <cellStyle name="Normal 7 2 2 29 3" xfId="6987"/>
    <cellStyle name="Normal 7 2 2 29 4" xfId="7893"/>
    <cellStyle name="Normal 7 2 2 29 5" xfId="10081"/>
    <cellStyle name="Normal 7 2 2 29 6" xfId="12667"/>
    <cellStyle name="Normal 7 2 2 29 7" xfId="15054"/>
    <cellStyle name="Normal 7 2 2 3" xfId="224"/>
    <cellStyle name="Normal 7 2 2 3 2" xfId="2605"/>
    <cellStyle name="Normal 7 2 2 3 3" xfId="4991"/>
    <cellStyle name="Normal 7 2 2 3 4" xfId="7808"/>
    <cellStyle name="Normal 7 2 2 3 5" xfId="10646"/>
    <cellStyle name="Normal 7 2 2 3 6" xfId="12581"/>
    <cellStyle name="Normal 7 2 2 3 7" xfId="14968"/>
    <cellStyle name="Normal 7 2 2 30" xfId="2296"/>
    <cellStyle name="Normal 7 2 2 30 2" xfId="4677"/>
    <cellStyle name="Normal 7 2 2 30 3" xfId="7063"/>
    <cellStyle name="Normal 7 2 2 30 4" xfId="8083"/>
    <cellStyle name="Normal 7 2 2 30 5" xfId="10856"/>
    <cellStyle name="Normal 7 2 2 30 6" xfId="12857"/>
    <cellStyle name="Normal 7 2 2 30 7" xfId="15244"/>
    <cellStyle name="Normal 7 2 2 31" xfId="2368"/>
    <cellStyle name="Normal 7 2 2 31 2" xfId="4749"/>
    <cellStyle name="Normal 7 2 2 31 3" xfId="7135"/>
    <cellStyle name="Normal 7 2 2 31 4" xfId="8014"/>
    <cellStyle name="Normal 7 2 2 31 5" xfId="10088"/>
    <cellStyle name="Normal 7 2 2 31 6" xfId="12788"/>
    <cellStyle name="Normal 7 2 2 31 7" xfId="15175"/>
    <cellStyle name="Normal 7 2 2 32" xfId="2446"/>
    <cellStyle name="Normal 7 2 2 33" xfId="4832"/>
    <cellStyle name="Normal 7 2 2 34" xfId="9152"/>
    <cellStyle name="Normal 7 2 2 35" xfId="10841"/>
    <cellStyle name="Normal 7 2 2 36" xfId="13926"/>
    <cellStyle name="Normal 7 2 2 37" xfId="16310"/>
    <cellStyle name="Normal 7 2 2 4" xfId="301"/>
    <cellStyle name="Normal 7 2 2 4 2" xfId="2682"/>
    <cellStyle name="Normal 7 2 2 4 3" xfId="5068"/>
    <cellStyle name="Normal 7 2 2 4 4" xfId="7882"/>
    <cellStyle name="Normal 7 2 2 4 5" xfId="10152"/>
    <cellStyle name="Normal 7 2 2 4 6" xfId="12656"/>
    <cellStyle name="Normal 7 2 2 4 7" xfId="15043"/>
    <cellStyle name="Normal 7 2 2 5" xfId="378"/>
    <cellStyle name="Normal 7 2 2 5 2" xfId="2759"/>
    <cellStyle name="Normal 7 2 2 5 3" xfId="5145"/>
    <cellStyle name="Normal 7 2 2 5 4" xfId="8919"/>
    <cellStyle name="Normal 7 2 2 5 5" xfId="10605"/>
    <cellStyle name="Normal 7 2 2 5 6" xfId="13693"/>
    <cellStyle name="Normal 7 2 2 5 7" xfId="16080"/>
    <cellStyle name="Normal 7 2 2 6" xfId="455"/>
    <cellStyle name="Normal 7 2 2 6 2" xfId="2836"/>
    <cellStyle name="Normal 7 2 2 6 3" xfId="5222"/>
    <cellStyle name="Normal 7 2 2 6 4" xfId="8496"/>
    <cellStyle name="Normal 7 2 2 6 5" xfId="9581"/>
    <cellStyle name="Normal 7 2 2 6 6" xfId="13270"/>
    <cellStyle name="Normal 7 2 2 6 7" xfId="15657"/>
    <cellStyle name="Normal 7 2 2 7" xfId="532"/>
    <cellStyle name="Normal 7 2 2 7 2" xfId="2913"/>
    <cellStyle name="Normal 7 2 2 7 3" xfId="5299"/>
    <cellStyle name="Normal 7 2 2 7 4" xfId="7956"/>
    <cellStyle name="Normal 7 2 2 7 5" xfId="10807"/>
    <cellStyle name="Normal 7 2 2 7 6" xfId="12730"/>
    <cellStyle name="Normal 7 2 2 7 7" xfId="15117"/>
    <cellStyle name="Normal 7 2 2 8" xfId="609"/>
    <cellStyle name="Normal 7 2 2 8 2" xfId="2990"/>
    <cellStyle name="Normal 7 2 2 8 3" xfId="5376"/>
    <cellStyle name="Normal 7 2 2 8 4" xfId="8043"/>
    <cellStyle name="Normal 7 2 2 8 5" xfId="9645"/>
    <cellStyle name="Normal 7 2 2 8 6" xfId="12817"/>
    <cellStyle name="Normal 7 2 2 8 7" xfId="15204"/>
    <cellStyle name="Normal 7 2 2 9" xfId="686"/>
    <cellStyle name="Normal 7 2 2 9 2" xfId="3067"/>
    <cellStyle name="Normal 7 2 2 9 3" xfId="5453"/>
    <cellStyle name="Normal 7 2 2 9 4" xfId="9065"/>
    <cellStyle name="Normal 7 2 2 9 5" xfId="10755"/>
    <cellStyle name="Normal 7 2 2 9 6" xfId="13839"/>
    <cellStyle name="Normal 7 2 2 9 7" xfId="16224"/>
    <cellStyle name="Normal 7 2 20" xfId="1419"/>
    <cellStyle name="Normal 7 2 20 2" xfId="3800"/>
    <cellStyle name="Normal 7 2 20 3" xfId="6186"/>
    <cellStyle name="Normal 7 2 20 4" xfId="8866"/>
    <cellStyle name="Normal 7 2 20 5" xfId="9825"/>
    <cellStyle name="Normal 7 2 20 6" xfId="13640"/>
    <cellStyle name="Normal 7 2 20 7" xfId="16027"/>
    <cellStyle name="Normal 7 2 21" xfId="1496"/>
    <cellStyle name="Normal 7 2 21 2" xfId="3877"/>
    <cellStyle name="Normal 7 2 21 3" xfId="6263"/>
    <cellStyle name="Normal 7 2 21 4" xfId="7825"/>
    <cellStyle name="Normal 7 2 21 5" xfId="11737"/>
    <cellStyle name="Normal 7 2 21 6" xfId="12598"/>
    <cellStyle name="Normal 7 2 21 7" xfId="14985"/>
    <cellStyle name="Normal 7 2 22" xfId="1573"/>
    <cellStyle name="Normal 7 2 22 2" xfId="3954"/>
    <cellStyle name="Normal 7 2 22 3" xfId="6340"/>
    <cellStyle name="Normal 7 2 22 4" xfId="8541"/>
    <cellStyle name="Normal 7 2 22 5" xfId="9580"/>
    <cellStyle name="Normal 7 2 22 6" xfId="13315"/>
    <cellStyle name="Normal 7 2 22 7" xfId="15702"/>
    <cellStyle name="Normal 7 2 23" xfId="1650"/>
    <cellStyle name="Normal 7 2 23 2" xfId="4031"/>
    <cellStyle name="Normal 7 2 23 3" xfId="6417"/>
    <cellStyle name="Normal 7 2 23 4" xfId="7972"/>
    <cellStyle name="Normal 7 2 23 5" xfId="11772"/>
    <cellStyle name="Normal 7 2 23 6" xfId="12746"/>
    <cellStyle name="Normal 7 2 23 7" xfId="15133"/>
    <cellStyle name="Normal 7 2 24" xfId="1727"/>
    <cellStyle name="Normal 7 2 24 2" xfId="4108"/>
    <cellStyle name="Normal 7 2 24 3" xfId="6494"/>
    <cellStyle name="Normal 7 2 24 4" xfId="9088"/>
    <cellStyle name="Normal 7 2 24 5" xfId="10049"/>
    <cellStyle name="Normal 7 2 24 6" xfId="13862"/>
    <cellStyle name="Normal 7 2 24 7" xfId="16246"/>
    <cellStyle name="Normal 7 2 25" xfId="1799"/>
    <cellStyle name="Normal 7 2 25 2" xfId="4180"/>
    <cellStyle name="Normal 7 2 25 3" xfId="6566"/>
    <cellStyle name="Normal 7 2 25 4" xfId="8933"/>
    <cellStyle name="Normal 7 2 25 5" xfId="9896"/>
    <cellStyle name="Normal 7 2 25 6" xfId="13707"/>
    <cellStyle name="Normal 7 2 25 7" xfId="16093"/>
    <cellStyle name="Normal 7 2 26" xfId="1877"/>
    <cellStyle name="Normal 7 2 26 2" xfId="4258"/>
    <cellStyle name="Normal 7 2 26 3" xfId="6644"/>
    <cellStyle name="Normal 7 2 26 4" xfId="7820"/>
    <cellStyle name="Normal 7 2 26 5" xfId="11732"/>
    <cellStyle name="Normal 7 2 26 6" xfId="12593"/>
    <cellStyle name="Normal 7 2 26 7" xfId="14980"/>
    <cellStyle name="Normal 7 2 27" xfId="1955"/>
    <cellStyle name="Normal 7 2 27 2" xfId="4336"/>
    <cellStyle name="Normal 7 2 27 3" xfId="6722"/>
    <cellStyle name="Normal 7 2 27 4" xfId="8928"/>
    <cellStyle name="Normal 7 2 27 5" xfId="10614"/>
    <cellStyle name="Normal 7 2 27 6" xfId="13702"/>
    <cellStyle name="Normal 7 2 27 7" xfId="16088"/>
    <cellStyle name="Normal 7 2 28" xfId="2031"/>
    <cellStyle name="Normal 7 2 28 2" xfId="4412"/>
    <cellStyle name="Normal 7 2 28 3" xfId="6798"/>
    <cellStyle name="Normal 7 2 28 4" xfId="7887"/>
    <cellStyle name="Normal 7 2 28 5" xfId="10150"/>
    <cellStyle name="Normal 7 2 28 6" xfId="12661"/>
    <cellStyle name="Normal 7 2 28 7" xfId="15048"/>
    <cellStyle name="Normal 7 2 29" xfId="2103"/>
    <cellStyle name="Normal 7 2 29 2" xfId="4484"/>
    <cellStyle name="Normal 7 2 29 3" xfId="6870"/>
    <cellStyle name="Normal 7 2 29 4" xfId="8121"/>
    <cellStyle name="Normal 7 2 29 5" xfId="9549"/>
    <cellStyle name="Normal 7 2 29 6" xfId="12895"/>
    <cellStyle name="Normal 7 2 29 7" xfId="15282"/>
    <cellStyle name="Normal 7 2 3" xfId="109"/>
    <cellStyle name="Normal 7 2 3 2" xfId="2490"/>
    <cellStyle name="Normal 7 2 3 3" xfId="4876"/>
    <cellStyle name="Normal 7 2 3 4" xfId="8886"/>
    <cellStyle name="Normal 7 2 3 5" xfId="9844"/>
    <cellStyle name="Normal 7 2 3 6" xfId="13660"/>
    <cellStyle name="Normal 7 2 3 7" xfId="16047"/>
    <cellStyle name="Normal 7 2 30" xfId="2183"/>
    <cellStyle name="Normal 7 2 30 2" xfId="4564"/>
    <cellStyle name="Normal 7 2 30 3" xfId="6950"/>
    <cellStyle name="Normal 7 2 30 4" xfId="9005"/>
    <cellStyle name="Normal 7 2 30 5" xfId="9968"/>
    <cellStyle name="Normal 7 2 30 6" xfId="13779"/>
    <cellStyle name="Normal 7 2 30 7" xfId="16164"/>
    <cellStyle name="Normal 7 2 31" xfId="2259"/>
    <cellStyle name="Normal 7 2 31 2" xfId="4640"/>
    <cellStyle name="Normal 7 2 31 3" xfId="7026"/>
    <cellStyle name="Normal 7 2 31 4" xfId="8545"/>
    <cellStyle name="Normal 7 2 31 5" xfId="9740"/>
    <cellStyle name="Normal 7 2 31 6" xfId="13319"/>
    <cellStyle name="Normal 7 2 31 7" xfId="15706"/>
    <cellStyle name="Normal 7 2 32" xfId="2331"/>
    <cellStyle name="Normal 7 2 32 2" xfId="4712"/>
    <cellStyle name="Normal 7 2 32 3" xfId="7098"/>
    <cellStyle name="Normal 7 2 32 4" xfId="8476"/>
    <cellStyle name="Normal 7 2 32 5" xfId="9739"/>
    <cellStyle name="Normal 7 2 32 6" xfId="13250"/>
    <cellStyle name="Normal 7 2 32 7" xfId="15637"/>
    <cellStyle name="Normal 7 2 33" xfId="2409"/>
    <cellStyle name="Normal 7 2 34" xfId="4795"/>
    <cellStyle name="Normal 7 2 35" xfId="8073"/>
    <cellStyle name="Normal 7 2 36" xfId="11869"/>
    <cellStyle name="Normal 7 2 37" xfId="12847"/>
    <cellStyle name="Normal 7 2 38" xfId="15234"/>
    <cellStyle name="Normal 7 2 4" xfId="187"/>
    <cellStyle name="Normal 7 2 4 2" xfId="2568"/>
    <cellStyle name="Normal 7 2 4 3" xfId="4954"/>
    <cellStyle name="Normal 7 2 4 4" xfId="7614"/>
    <cellStyle name="Normal 7 2 4 5" xfId="11529"/>
    <cellStyle name="Normal 7 2 4 6" xfId="12387"/>
    <cellStyle name="Normal 7 2 4 7" xfId="14774"/>
    <cellStyle name="Normal 7 2 5" xfId="264"/>
    <cellStyle name="Normal 7 2 5 2" xfId="2645"/>
    <cellStyle name="Normal 7 2 5 3" xfId="5031"/>
    <cellStyle name="Normal 7 2 5 4" xfId="9453"/>
    <cellStyle name="Normal 7 2 5 5" xfId="11146"/>
    <cellStyle name="Normal 7 2 5 6" xfId="14227"/>
    <cellStyle name="Normal 7 2 5 7" xfId="16610"/>
    <cellStyle name="Normal 7 2 6" xfId="341"/>
    <cellStyle name="Normal 7 2 6 2" xfId="2722"/>
    <cellStyle name="Normal 7 2 6 3" xfId="5108"/>
    <cellStyle name="Normal 7 2 6 4" xfId="7728"/>
    <cellStyle name="Normal 7 2 6 5" xfId="9653"/>
    <cellStyle name="Normal 7 2 6 6" xfId="12501"/>
    <cellStyle name="Normal 7 2 6 7" xfId="14888"/>
    <cellStyle name="Normal 7 2 7" xfId="418"/>
    <cellStyle name="Normal 7 2 7 2" xfId="2799"/>
    <cellStyle name="Normal 7 2 7 3" xfId="5185"/>
    <cellStyle name="Normal 7 2 7 4" xfId="8953"/>
    <cellStyle name="Normal 7 2 7 5" xfId="9916"/>
    <cellStyle name="Normal 7 2 7 6" xfId="13727"/>
    <cellStyle name="Normal 7 2 7 7" xfId="16113"/>
    <cellStyle name="Normal 7 2 8" xfId="495"/>
    <cellStyle name="Normal 7 2 8 2" xfId="2876"/>
    <cellStyle name="Normal 7 2 8 3" xfId="5262"/>
    <cellStyle name="Normal 7 2 8 4" xfId="7763"/>
    <cellStyle name="Normal 7 2 8 5" xfId="11672"/>
    <cellStyle name="Normal 7 2 8 6" xfId="12536"/>
    <cellStyle name="Normal 7 2 8 7" xfId="14923"/>
    <cellStyle name="Normal 7 2 9" xfId="572"/>
    <cellStyle name="Normal 7 2 9 2" xfId="2953"/>
    <cellStyle name="Normal 7 2 9 3" xfId="5339"/>
    <cellStyle name="Normal 7 2 9 4" xfId="7221"/>
    <cellStyle name="Normal 7 2 9 5" xfId="11295"/>
    <cellStyle name="Normal 7 2 9 6" xfId="11994"/>
    <cellStyle name="Normal 7 2 9 7" xfId="14381"/>
    <cellStyle name="Normal 7 20" xfId="1110"/>
    <cellStyle name="Normal 7 20 2" xfId="3491"/>
    <cellStyle name="Normal 7 20 3" xfId="5877"/>
    <cellStyle name="Normal 7 20 4" xfId="8794"/>
    <cellStyle name="Normal 7 20 5" xfId="9599"/>
    <cellStyle name="Normal 7 20 6" xfId="13568"/>
    <cellStyle name="Normal 7 20 7" xfId="15955"/>
    <cellStyle name="Normal 7 21" xfId="1187"/>
    <cellStyle name="Normal 7 21 2" xfId="3568"/>
    <cellStyle name="Normal 7 21 3" xfId="5954"/>
    <cellStyle name="Normal 7 21 4" xfId="7753"/>
    <cellStyle name="Normal 7 21 5" xfId="11662"/>
    <cellStyle name="Normal 7 21 6" xfId="12526"/>
    <cellStyle name="Normal 7 21 7" xfId="14913"/>
    <cellStyle name="Normal 7 22" xfId="1264"/>
    <cellStyle name="Normal 7 22 2" xfId="3645"/>
    <cellStyle name="Normal 7 22 3" xfId="6031"/>
    <cellStyle name="Normal 7 22 4" xfId="8362"/>
    <cellStyle name="Normal 7 22 5" xfId="9866"/>
    <cellStyle name="Normal 7 22 6" xfId="13136"/>
    <cellStyle name="Normal 7 22 7" xfId="15523"/>
    <cellStyle name="Normal 7 23" xfId="1341"/>
    <cellStyle name="Normal 7 23 2" xfId="3722"/>
    <cellStyle name="Normal 7 23 3" xfId="6108"/>
    <cellStyle name="Normal 7 23 4" xfId="9399"/>
    <cellStyle name="Normal 7 23 5" xfId="11092"/>
    <cellStyle name="Normal 7 23 6" xfId="14173"/>
    <cellStyle name="Normal 7 23 7" xfId="16557"/>
    <cellStyle name="Normal 7 24" xfId="1418"/>
    <cellStyle name="Normal 7 24 2" xfId="3799"/>
    <cellStyle name="Normal 7 24 3" xfId="6185"/>
    <cellStyle name="Normal 7 24 4" xfId="8938"/>
    <cellStyle name="Normal 7 24 5" xfId="9901"/>
    <cellStyle name="Normal 7 24 6" xfId="13712"/>
    <cellStyle name="Normal 7 24 7" xfId="16098"/>
    <cellStyle name="Normal 7 25" xfId="1495"/>
    <cellStyle name="Normal 7 25 2" xfId="3876"/>
    <cellStyle name="Normal 7 25 3" xfId="6262"/>
    <cellStyle name="Normal 7 25 4" xfId="8557"/>
    <cellStyle name="Normal 7 25 5" xfId="9749"/>
    <cellStyle name="Normal 7 25 6" xfId="13331"/>
    <cellStyle name="Normal 7 25 7" xfId="15718"/>
    <cellStyle name="Normal 7 26" xfId="1572"/>
    <cellStyle name="Normal 7 26 2" xfId="3953"/>
    <cellStyle name="Normal 7 26 3" xfId="6339"/>
    <cellStyle name="Normal 7 26 4" xfId="8618"/>
    <cellStyle name="Normal 7 26 5" xfId="8920"/>
    <cellStyle name="Normal 7 26 6" xfId="13392"/>
    <cellStyle name="Normal 7 26 7" xfId="15779"/>
    <cellStyle name="Normal 7 27" xfId="1649"/>
    <cellStyle name="Normal 7 27 2" xfId="4030"/>
    <cellStyle name="Normal 7 27 3" xfId="6416"/>
    <cellStyle name="Normal 7 27 4" xfId="8049"/>
    <cellStyle name="Normal 7 27 5" xfId="11845"/>
    <cellStyle name="Normal 7 27 6" xfId="12823"/>
    <cellStyle name="Normal 7 27 7" xfId="15210"/>
    <cellStyle name="Normal 7 28" xfId="1726"/>
    <cellStyle name="Normal 7 28 2" xfId="4107"/>
    <cellStyle name="Normal 7 28 3" xfId="6493"/>
    <cellStyle name="Normal 7 28 4" xfId="9164"/>
    <cellStyle name="Normal 7 28 5" xfId="10125"/>
    <cellStyle name="Normal 7 28 6" xfId="13938"/>
    <cellStyle name="Normal 7 28 7" xfId="16322"/>
    <cellStyle name="Normal 7 29" xfId="1798"/>
    <cellStyle name="Normal 7 29 2" xfId="4179"/>
    <cellStyle name="Normal 7 29 3" xfId="6565"/>
    <cellStyle name="Normal 7 29 4" xfId="9011"/>
    <cellStyle name="Normal 7 29 5" xfId="9972"/>
    <cellStyle name="Normal 7 29 6" xfId="13785"/>
    <cellStyle name="Normal 7 29 7" xfId="16170"/>
    <cellStyle name="Normal 7 3" xfId="28"/>
    <cellStyle name="Normal 7 3 10" xfId="650"/>
    <cellStyle name="Normal 7 3 10 2" xfId="3031"/>
    <cellStyle name="Normal 7 3 10 3" xfId="5417"/>
    <cellStyle name="Normal 7 3 10 4" xfId="7910"/>
    <cellStyle name="Normal 7 3 10 5" xfId="11713"/>
    <cellStyle name="Normal 7 3 10 6" xfId="12684"/>
    <cellStyle name="Normal 7 3 10 7" xfId="15071"/>
    <cellStyle name="Normal 7 3 11" xfId="727"/>
    <cellStyle name="Normal 7 3 11 2" xfId="3108"/>
    <cellStyle name="Normal 7 3 11 3" xfId="5494"/>
    <cellStyle name="Normal 7 3 11 4" xfId="9027"/>
    <cellStyle name="Normal 7 3 11 5" xfId="9988"/>
    <cellStyle name="Normal 7 3 11 6" xfId="13801"/>
    <cellStyle name="Normal 7 3 11 7" xfId="16186"/>
    <cellStyle name="Normal 7 3 12" xfId="804"/>
    <cellStyle name="Normal 7 3 12 2" xfId="3185"/>
    <cellStyle name="Normal 7 3 12 3" xfId="5571"/>
    <cellStyle name="Normal 7 3 12 4" xfId="7836"/>
    <cellStyle name="Normal 7 3 12 5" xfId="11748"/>
    <cellStyle name="Normal 7 3 12 6" xfId="12609"/>
    <cellStyle name="Normal 7 3 12 7" xfId="14996"/>
    <cellStyle name="Normal 7 3 13" xfId="881"/>
    <cellStyle name="Normal 7 3 13 2" xfId="3262"/>
    <cellStyle name="Normal 7 3 13 3" xfId="5648"/>
    <cellStyle name="Normal 7 3 13 4" xfId="7450"/>
    <cellStyle name="Normal 7 3 13 5" xfId="11363"/>
    <cellStyle name="Normal 7 3 13 6" xfId="12223"/>
    <cellStyle name="Normal 7 3 13 7" xfId="14610"/>
    <cellStyle name="Normal 7 3 14" xfId="958"/>
    <cellStyle name="Normal 7 3 14 2" xfId="3339"/>
    <cellStyle name="Normal 7 3 14 3" xfId="5725"/>
    <cellStyle name="Normal 7 3 14 4" xfId="8059"/>
    <cellStyle name="Normal 7 3 14 5" xfId="11855"/>
    <cellStyle name="Normal 7 3 14 6" xfId="12833"/>
    <cellStyle name="Normal 7 3 14 7" xfId="15220"/>
    <cellStyle name="Normal 7 3 15" xfId="1035"/>
    <cellStyle name="Normal 7 3 15 2" xfId="3416"/>
    <cellStyle name="Normal 7 3 15 3" xfId="5802"/>
    <cellStyle name="Normal 7 3 15 4" xfId="9176"/>
    <cellStyle name="Normal 7 3 15 5" xfId="10135"/>
    <cellStyle name="Normal 7 3 15 6" xfId="13950"/>
    <cellStyle name="Normal 7 3 15 7" xfId="16334"/>
    <cellStyle name="Normal 7 3 16" xfId="1112"/>
    <cellStyle name="Normal 7 3 16 2" xfId="3493"/>
    <cellStyle name="Normal 7 3 16 3" xfId="5879"/>
    <cellStyle name="Normal 7 3 16 4" xfId="8640"/>
    <cellStyle name="Normal 7 3 16 5" xfId="11819"/>
    <cellStyle name="Normal 7 3 16 6" xfId="13414"/>
    <cellStyle name="Normal 7 3 16 7" xfId="15801"/>
    <cellStyle name="Normal 7 3 17" xfId="1189"/>
    <cellStyle name="Normal 7 3 17 2" xfId="3570"/>
    <cellStyle name="Normal 7 3 17 3" xfId="5956"/>
    <cellStyle name="Normal 7 3 17 4" xfId="7599"/>
    <cellStyle name="Normal 7 3 17 5" xfId="11514"/>
    <cellStyle name="Normal 7 3 17 6" xfId="12372"/>
    <cellStyle name="Normal 7 3 17 7" xfId="14759"/>
    <cellStyle name="Normal 7 3 18" xfId="1266"/>
    <cellStyle name="Normal 7 3 18 2" xfId="3647"/>
    <cellStyle name="Normal 7 3 18 3" xfId="6033"/>
    <cellStyle name="Normal 7 3 18 4" xfId="8208"/>
    <cellStyle name="Normal 7 3 18 5" xfId="9716"/>
    <cellStyle name="Normal 7 3 18 6" xfId="12982"/>
    <cellStyle name="Normal 7 3 18 7" xfId="15369"/>
    <cellStyle name="Normal 7 3 19" xfId="1343"/>
    <cellStyle name="Normal 7 3 19 2" xfId="3724"/>
    <cellStyle name="Normal 7 3 19 3" xfId="6110"/>
    <cellStyle name="Normal 7 3 19 4" xfId="7253"/>
    <cellStyle name="Normal 7 3 19 5" xfId="10938"/>
    <cellStyle name="Normal 7 3 19 6" xfId="12026"/>
    <cellStyle name="Normal 7 3 19 7" xfId="14413"/>
    <cellStyle name="Normal 7 3 2" xfId="65"/>
    <cellStyle name="Normal 7 3 2 10" xfId="764"/>
    <cellStyle name="Normal 7 3 2 10 2" xfId="3145"/>
    <cellStyle name="Normal 7 3 2 10 3" xfId="5531"/>
    <cellStyle name="Normal 7 3 2 10 4" xfId="7913"/>
    <cellStyle name="Normal 7 3 2 10 5" xfId="10179"/>
    <cellStyle name="Normal 7 3 2 10 6" xfId="12687"/>
    <cellStyle name="Normal 7 3 2 10 7" xfId="15074"/>
    <cellStyle name="Normal 7 3 2 11" xfId="841"/>
    <cellStyle name="Normal 7 3 2 11 2" xfId="3222"/>
    <cellStyle name="Normal 7 3 2 11 3" xfId="5608"/>
    <cellStyle name="Normal 7 3 2 11 4" xfId="8029"/>
    <cellStyle name="Normal 7 3 2 11 5" xfId="10868"/>
    <cellStyle name="Normal 7 3 2 11 6" xfId="12803"/>
    <cellStyle name="Normal 7 3 2 11 7" xfId="15190"/>
    <cellStyle name="Normal 7 3 2 12" xfId="918"/>
    <cellStyle name="Normal 7 3 2 12 2" xfId="3299"/>
    <cellStyle name="Normal 7 3 2 12 3" xfId="5685"/>
    <cellStyle name="Normal 7 3 2 12 4" xfId="8104"/>
    <cellStyle name="Normal 7 3 2 12 5" xfId="9717"/>
    <cellStyle name="Normal 7 3 2 12 6" xfId="12878"/>
    <cellStyle name="Normal 7 3 2 12 7" xfId="15265"/>
    <cellStyle name="Normal 7 3 2 13" xfId="995"/>
    <cellStyle name="Normal 7 3 2 13 2" xfId="3376"/>
    <cellStyle name="Normal 7 3 2 13 3" xfId="5762"/>
    <cellStyle name="Normal 7 3 2 13 4" xfId="9138"/>
    <cellStyle name="Normal 7 3 2 13 5" xfId="10827"/>
    <cellStyle name="Normal 7 3 2 13 6" xfId="13912"/>
    <cellStyle name="Normal 7 3 2 13 7" xfId="16296"/>
    <cellStyle name="Normal 7 3 2 14" xfId="1072"/>
    <cellStyle name="Normal 7 3 2 14 2" xfId="3453"/>
    <cellStyle name="Normal 7 3 2 14 3" xfId="5839"/>
    <cellStyle name="Normal 7 3 2 14 4" xfId="8062"/>
    <cellStyle name="Normal 7 3 2 14 5" xfId="10327"/>
    <cellStyle name="Normal 7 3 2 14 6" xfId="12836"/>
    <cellStyle name="Normal 7 3 2 14 7" xfId="15223"/>
    <cellStyle name="Normal 7 3 2 15" xfId="1149"/>
    <cellStyle name="Normal 7 3 2 15 2" xfId="3530"/>
    <cellStyle name="Normal 7 3 2 15 3" xfId="5916"/>
    <cellStyle name="Normal 7 3 2 15 4" xfId="8178"/>
    <cellStyle name="Normal 7 3 2 15 5" xfId="11017"/>
    <cellStyle name="Normal 7 3 2 15 6" xfId="12952"/>
    <cellStyle name="Normal 7 3 2 15 7" xfId="15339"/>
    <cellStyle name="Normal 7 3 2 16" xfId="1226"/>
    <cellStyle name="Normal 7 3 2 16 2" xfId="3607"/>
    <cellStyle name="Normal 7 3 2 16 3" xfId="5993"/>
    <cellStyle name="Normal 7 3 2 16 4" xfId="7793"/>
    <cellStyle name="Normal 7 3 2 16 5" xfId="9867"/>
    <cellStyle name="Normal 7 3 2 16 6" xfId="12566"/>
    <cellStyle name="Normal 7 3 2 16 7" xfId="14953"/>
    <cellStyle name="Normal 7 3 2 17" xfId="1303"/>
    <cellStyle name="Normal 7 3 2 17 2" xfId="3684"/>
    <cellStyle name="Normal 7 3 2 17 3" xfId="6070"/>
    <cellStyle name="Normal 7 3 2 17 4" xfId="9281"/>
    <cellStyle name="Normal 7 3 2 17 5" xfId="10976"/>
    <cellStyle name="Normal 7 3 2 17 6" xfId="14055"/>
    <cellStyle name="Normal 7 3 2 17 7" xfId="16439"/>
    <cellStyle name="Normal 7 3 2 18" xfId="1380"/>
    <cellStyle name="Normal 7 3 2 18 2" xfId="3761"/>
    <cellStyle name="Normal 7 3 2 18 3" xfId="6147"/>
    <cellStyle name="Normal 7 3 2 18 4" xfId="8211"/>
    <cellStyle name="Normal 7 3 2 18 5" xfId="10476"/>
    <cellStyle name="Normal 7 3 2 18 6" xfId="12985"/>
    <cellStyle name="Normal 7 3 2 18 7" xfId="15372"/>
    <cellStyle name="Normal 7 3 2 19" xfId="1457"/>
    <cellStyle name="Normal 7 3 2 19 2" xfId="3838"/>
    <cellStyle name="Normal 7 3 2 19 3" xfId="6224"/>
    <cellStyle name="Normal 7 3 2 19 4" xfId="8327"/>
    <cellStyle name="Normal 7 3 2 19 5" xfId="11166"/>
    <cellStyle name="Normal 7 3 2 19 6" xfId="13101"/>
    <cellStyle name="Normal 7 3 2 19 7" xfId="15488"/>
    <cellStyle name="Normal 7 3 2 2" xfId="147"/>
    <cellStyle name="Normal 7 3 2 2 2" xfId="2528"/>
    <cellStyle name="Normal 7 3 2 2 3" xfId="4914"/>
    <cellStyle name="Normal 7 3 2 2 4" xfId="8347"/>
    <cellStyle name="Normal 7 3 2 2 5" xfId="11794"/>
    <cellStyle name="Normal 7 3 2 2 6" xfId="13121"/>
    <cellStyle name="Normal 7 3 2 2 7" xfId="15508"/>
    <cellStyle name="Normal 7 3 2 20" xfId="1534"/>
    <cellStyle name="Normal 7 3 2 20 2" xfId="3915"/>
    <cellStyle name="Normal 7 3 2 20 3" xfId="6301"/>
    <cellStyle name="Normal 7 3 2 20 4" xfId="7941"/>
    <cellStyle name="Normal 7 3 2 20 5" xfId="10014"/>
    <cellStyle name="Normal 7 3 2 20 6" xfId="12715"/>
    <cellStyle name="Normal 7 3 2 20 7" xfId="15102"/>
    <cellStyle name="Normal 7 3 2 21" xfId="1611"/>
    <cellStyle name="Normal 7 3 2 21 2" xfId="3992"/>
    <cellStyle name="Normal 7 3 2 21 3" xfId="6378"/>
    <cellStyle name="Normal 7 3 2 21 4" xfId="7581"/>
    <cellStyle name="Normal 7 3 2 21 5" xfId="10198"/>
    <cellStyle name="Normal 7 3 2 21 6" xfId="12354"/>
    <cellStyle name="Normal 7 3 2 21 7" xfId="14741"/>
    <cellStyle name="Normal 7 3 2 22" xfId="1688"/>
    <cellStyle name="Normal 7 3 2 22 2" xfId="4069"/>
    <cellStyle name="Normal 7 3 2 22 3" xfId="6455"/>
    <cellStyle name="Normal 7 3 2 22 4" xfId="8972"/>
    <cellStyle name="Normal 7 3 2 22 5" xfId="10663"/>
    <cellStyle name="Normal 7 3 2 22 6" xfId="13746"/>
    <cellStyle name="Normal 7 3 2 22 7" xfId="16132"/>
    <cellStyle name="Normal 7 3 2 23" xfId="1765"/>
    <cellStyle name="Normal 7 3 2 23 2" xfId="4146"/>
    <cellStyle name="Normal 7 3 2 23 3" xfId="6532"/>
    <cellStyle name="Normal 7 3 2 23 4" xfId="7898"/>
    <cellStyle name="Normal 7 3 2 23 5" xfId="10161"/>
    <cellStyle name="Normal 7 3 2 23 6" xfId="12672"/>
    <cellStyle name="Normal 7 3 2 23 7" xfId="15059"/>
    <cellStyle name="Normal 7 3 2 24" xfId="1837"/>
    <cellStyle name="Normal 7 3 2 24 2" xfId="4218"/>
    <cellStyle name="Normal 7 3 2 24 3" xfId="6604"/>
    <cellStyle name="Normal 7 3 2 24 4" xfId="8396"/>
    <cellStyle name="Normal 7 3 2 24 5" xfId="11235"/>
    <cellStyle name="Normal 7 3 2 24 6" xfId="13170"/>
    <cellStyle name="Normal 7 3 2 24 7" xfId="15557"/>
    <cellStyle name="Normal 7 3 2 25" xfId="1915"/>
    <cellStyle name="Normal 7 3 2 25 2" xfId="4296"/>
    <cellStyle name="Normal 7 3 2 25 3" xfId="6682"/>
    <cellStyle name="Normal 7 3 2 25 4" xfId="7933"/>
    <cellStyle name="Normal 7 3 2 25 5" xfId="10006"/>
    <cellStyle name="Normal 7 3 2 25 6" xfId="12707"/>
    <cellStyle name="Normal 7 3 2 25 7" xfId="15094"/>
    <cellStyle name="Normal 7 3 2 26" xfId="1993"/>
    <cellStyle name="Normal 7 3 2 26 2" xfId="4374"/>
    <cellStyle name="Normal 7 3 2 26 3" xfId="6760"/>
    <cellStyle name="Normal 7 3 2 26 4" xfId="8467"/>
    <cellStyle name="Normal 7 3 2 26 5" xfId="10038"/>
    <cellStyle name="Normal 7 3 2 26 6" xfId="13241"/>
    <cellStyle name="Normal 7 3 2 26 7" xfId="15628"/>
    <cellStyle name="Normal 7 3 2 27" xfId="2069"/>
    <cellStyle name="Normal 7 3 2 27 2" xfId="4450"/>
    <cellStyle name="Normal 7 3 2 27 3" xfId="6836"/>
    <cellStyle name="Normal 7 3 2 27 4" xfId="8078"/>
    <cellStyle name="Normal 7 3 2 27 5" xfId="9965"/>
    <cellStyle name="Normal 7 3 2 27 6" xfId="12852"/>
    <cellStyle name="Normal 7 3 2 27 7" xfId="15239"/>
    <cellStyle name="Normal 7 3 2 28" xfId="2141"/>
    <cellStyle name="Normal 7 3 2 28 2" xfId="4522"/>
    <cellStyle name="Normal 7 3 2 28 3" xfId="6908"/>
    <cellStyle name="Normal 7 3 2 28 4" xfId="9123"/>
    <cellStyle name="Normal 7 3 2 28 5" xfId="10812"/>
    <cellStyle name="Normal 7 3 2 28 6" xfId="13897"/>
    <cellStyle name="Normal 7 3 2 28 7" xfId="16281"/>
    <cellStyle name="Normal 7 3 2 29" xfId="2221"/>
    <cellStyle name="Normal 7 3 2 29 2" xfId="4602"/>
    <cellStyle name="Normal 7 3 2 29 3" xfId="6988"/>
    <cellStyle name="Normal 7 3 2 29 4" xfId="8393"/>
    <cellStyle name="Normal 7 3 2 29 5" xfId="9545"/>
    <cellStyle name="Normal 7 3 2 29 6" xfId="13167"/>
    <cellStyle name="Normal 7 3 2 29 7" xfId="15554"/>
    <cellStyle name="Normal 7 3 2 3" xfId="225"/>
    <cellStyle name="Normal 7 3 2 3 2" xfId="2606"/>
    <cellStyle name="Normal 7 3 2 3 3" xfId="4992"/>
    <cellStyle name="Normal 7 3 2 3 4" xfId="8955"/>
    <cellStyle name="Normal 7 3 2 3 5" xfId="10110"/>
    <cellStyle name="Normal 7 3 2 3 6" xfId="13729"/>
    <cellStyle name="Normal 7 3 2 3 7" xfId="16115"/>
    <cellStyle name="Normal 7 3 2 30" xfId="2297"/>
    <cellStyle name="Normal 7 3 2 30 2" xfId="4678"/>
    <cellStyle name="Normal 7 3 2 30 3" xfId="7064"/>
    <cellStyle name="Normal 7 3 2 30 4" xfId="8006"/>
    <cellStyle name="Normal 7 3 2 30 5" xfId="10779"/>
    <cellStyle name="Normal 7 3 2 30 6" xfId="12780"/>
    <cellStyle name="Normal 7 3 2 30 7" xfId="15167"/>
    <cellStyle name="Normal 7 3 2 31" xfId="2369"/>
    <cellStyle name="Normal 7 3 2 31 2" xfId="4750"/>
    <cellStyle name="Normal 7 3 2 31 3" xfId="7136"/>
    <cellStyle name="Normal 7 3 2 31 4" xfId="7937"/>
    <cellStyle name="Normal 7 3 2 31 5" xfId="10012"/>
    <cellStyle name="Normal 7 3 2 31 6" xfId="12711"/>
    <cellStyle name="Normal 7 3 2 31 7" xfId="15098"/>
    <cellStyle name="Normal 7 3 2 32" xfId="2447"/>
    <cellStyle name="Normal 7 3 2 33" xfId="4833"/>
    <cellStyle name="Normal 7 3 2 34" xfId="9074"/>
    <cellStyle name="Normal 7 3 2 35" xfId="10764"/>
    <cellStyle name="Normal 7 3 2 36" xfId="13848"/>
    <cellStyle name="Normal 7 3 2 37" xfId="16232"/>
    <cellStyle name="Normal 7 3 2 4" xfId="302"/>
    <cellStyle name="Normal 7 3 2 4 2" xfId="2683"/>
    <cellStyle name="Normal 7 3 2 4 3" xfId="5069"/>
    <cellStyle name="Normal 7 3 2 4 4" xfId="7806"/>
    <cellStyle name="Normal 7 3 2 4 5" xfId="10076"/>
    <cellStyle name="Normal 7 3 2 4 6" xfId="12579"/>
    <cellStyle name="Normal 7 3 2 4 7" xfId="14966"/>
    <cellStyle name="Normal 7 3 2 5" xfId="379"/>
    <cellStyle name="Normal 7 3 2 5 2" xfId="2760"/>
    <cellStyle name="Normal 7 3 2 5 3" xfId="5146"/>
    <cellStyle name="Normal 7 3 2 5 4" xfId="8842"/>
    <cellStyle name="Normal 7 3 2 5 5" xfId="10528"/>
    <cellStyle name="Normal 7 3 2 5 6" xfId="13616"/>
    <cellStyle name="Normal 7 3 2 5 7" xfId="16003"/>
    <cellStyle name="Normal 7 3 2 6" xfId="456"/>
    <cellStyle name="Normal 7 3 2 6 2" xfId="2837"/>
    <cellStyle name="Normal 7 3 2 6 3" xfId="5223"/>
    <cellStyle name="Normal 7 3 2 6 4" xfId="8419"/>
    <cellStyle name="Normal 7 3 2 6 5" xfId="11872"/>
    <cellStyle name="Normal 7 3 2 6 6" xfId="13193"/>
    <cellStyle name="Normal 7 3 2 6 7" xfId="15580"/>
    <cellStyle name="Normal 7 3 2 7" xfId="533"/>
    <cellStyle name="Normal 7 3 2 7 2" xfId="2914"/>
    <cellStyle name="Normal 7 3 2 7 3" xfId="5300"/>
    <cellStyle name="Normal 7 3 2 7 4" xfId="7879"/>
    <cellStyle name="Normal 7 3 2 7 5" xfId="10730"/>
    <cellStyle name="Normal 7 3 2 7 6" xfId="12653"/>
    <cellStyle name="Normal 7 3 2 7 7" xfId="15040"/>
    <cellStyle name="Normal 7 3 2 8" xfId="610"/>
    <cellStyle name="Normal 7 3 2 8 2" xfId="2991"/>
    <cellStyle name="Normal 7 3 2 8 3" xfId="5377"/>
    <cellStyle name="Normal 7 3 2 8 4" xfId="7966"/>
    <cellStyle name="Normal 7 3 2 8 5" xfId="10213"/>
    <cellStyle name="Normal 7 3 2 8 6" xfId="12740"/>
    <cellStyle name="Normal 7 3 2 8 7" xfId="15127"/>
    <cellStyle name="Normal 7 3 2 9" xfId="687"/>
    <cellStyle name="Normal 7 3 2 9 2" xfId="3068"/>
    <cellStyle name="Normal 7 3 2 9 3" xfId="5454"/>
    <cellStyle name="Normal 7 3 2 9 4" xfId="8987"/>
    <cellStyle name="Normal 7 3 2 9 5" xfId="10678"/>
    <cellStyle name="Normal 7 3 2 9 6" xfId="13761"/>
    <cellStyle name="Normal 7 3 2 9 7" xfId="16147"/>
    <cellStyle name="Normal 7 3 20" xfId="1420"/>
    <cellStyle name="Normal 7 3 20 2" xfId="3801"/>
    <cellStyle name="Normal 7 3 20 3" xfId="6187"/>
    <cellStyle name="Normal 7 3 20 4" xfId="8789"/>
    <cellStyle name="Normal 7 3 20 5" xfId="9594"/>
    <cellStyle name="Normal 7 3 20 6" xfId="13563"/>
    <cellStyle name="Normal 7 3 20 7" xfId="15950"/>
    <cellStyle name="Normal 7 3 21" xfId="1497"/>
    <cellStyle name="Normal 7 3 21 2" xfId="3878"/>
    <cellStyle name="Normal 7 3 21 3" xfId="6264"/>
    <cellStyle name="Normal 7 3 21 4" xfId="7748"/>
    <cellStyle name="Normal 7 3 21 5" xfId="11657"/>
    <cellStyle name="Normal 7 3 21 6" xfId="12521"/>
    <cellStyle name="Normal 7 3 21 7" xfId="14908"/>
    <cellStyle name="Normal 7 3 22" xfId="1574"/>
    <cellStyle name="Normal 7 3 22 2" xfId="3955"/>
    <cellStyle name="Normal 7 3 22 3" xfId="6341"/>
    <cellStyle name="Normal 7 3 22 4" xfId="8464"/>
    <cellStyle name="Normal 7 3 22 5" xfId="11871"/>
    <cellStyle name="Normal 7 3 22 6" xfId="13238"/>
    <cellStyle name="Normal 7 3 22 7" xfId="15625"/>
    <cellStyle name="Normal 7 3 23" xfId="1651"/>
    <cellStyle name="Normal 7 3 23 2" xfId="4032"/>
    <cellStyle name="Normal 7 3 23 3" xfId="6418"/>
    <cellStyle name="Normal 7 3 23 4" xfId="7895"/>
    <cellStyle name="Normal 7 3 23 5" xfId="11696"/>
    <cellStyle name="Normal 7 3 23 6" xfId="12669"/>
    <cellStyle name="Normal 7 3 23 7" xfId="15056"/>
    <cellStyle name="Normal 7 3 24" xfId="1728"/>
    <cellStyle name="Normal 7 3 24 2" xfId="4109"/>
    <cellStyle name="Normal 7 3 24 3" xfId="6495"/>
    <cellStyle name="Normal 7 3 24 4" xfId="9012"/>
    <cellStyle name="Normal 7 3 24 5" xfId="9973"/>
    <cellStyle name="Normal 7 3 24 6" xfId="13786"/>
    <cellStyle name="Normal 7 3 24 7" xfId="16171"/>
    <cellStyle name="Normal 7 3 25" xfId="1800"/>
    <cellStyle name="Normal 7 3 25 2" xfId="4181"/>
    <cellStyle name="Normal 7 3 25 3" xfId="6567"/>
    <cellStyle name="Normal 7 3 25 4" xfId="8858"/>
    <cellStyle name="Normal 7 3 25 5" xfId="9820"/>
    <cellStyle name="Normal 7 3 25 6" xfId="13632"/>
    <cellStyle name="Normal 7 3 25 7" xfId="16019"/>
    <cellStyle name="Normal 7 3 26" xfId="1878"/>
    <cellStyle name="Normal 7 3 26 2" xfId="4259"/>
    <cellStyle name="Normal 7 3 26 3" xfId="6645"/>
    <cellStyle name="Normal 7 3 26 4" xfId="7743"/>
    <cellStyle name="Normal 7 3 26 5" xfId="11652"/>
    <cellStyle name="Normal 7 3 26 6" xfId="12516"/>
    <cellStyle name="Normal 7 3 26 7" xfId="14903"/>
    <cellStyle name="Normal 7 3 27" xfId="1956"/>
    <cellStyle name="Normal 7 3 27 2" xfId="4337"/>
    <cellStyle name="Normal 7 3 27 3" xfId="6723"/>
    <cellStyle name="Normal 7 3 27 4" xfId="8851"/>
    <cellStyle name="Normal 7 3 27 5" xfId="10537"/>
    <cellStyle name="Normal 7 3 27 6" xfId="13625"/>
    <cellStyle name="Normal 7 3 27 7" xfId="16012"/>
    <cellStyle name="Normal 7 3 28" xfId="2032"/>
    <cellStyle name="Normal 7 3 28 2" xfId="4413"/>
    <cellStyle name="Normal 7 3 28 3" xfId="6799"/>
    <cellStyle name="Normal 7 3 28 4" xfId="7786"/>
    <cellStyle name="Normal 7 3 28 5" xfId="10074"/>
    <cellStyle name="Normal 7 3 28 6" xfId="12559"/>
    <cellStyle name="Normal 7 3 28 7" xfId="14946"/>
    <cellStyle name="Normal 7 3 29" xfId="2104"/>
    <cellStyle name="Normal 7 3 29 2" xfId="4485"/>
    <cellStyle name="Normal 7 3 29 3" xfId="6871"/>
    <cellStyle name="Normal 7 3 29 4" xfId="8044"/>
    <cellStyle name="Normal 7 3 29 5" xfId="11766"/>
    <cellStyle name="Normal 7 3 29 6" xfId="12818"/>
    <cellStyle name="Normal 7 3 29 7" xfId="15205"/>
    <cellStyle name="Normal 7 3 3" xfId="110"/>
    <cellStyle name="Normal 7 3 3 2" xfId="2491"/>
    <cellStyle name="Normal 7 3 3 3" xfId="4877"/>
    <cellStyle name="Normal 7 3 3 4" xfId="8809"/>
    <cellStyle name="Normal 7 3 3 5" xfId="9613"/>
    <cellStyle name="Normal 7 3 3 6" xfId="13583"/>
    <cellStyle name="Normal 7 3 3 7" xfId="15970"/>
    <cellStyle name="Normal 7 3 30" xfId="2184"/>
    <cellStyle name="Normal 7 3 30 2" xfId="4565"/>
    <cellStyle name="Normal 7 3 30 3" xfId="6951"/>
    <cellStyle name="Normal 7 3 30 4" xfId="8855"/>
    <cellStyle name="Normal 7 3 30 5" xfId="9892"/>
    <cellStyle name="Normal 7 3 30 6" xfId="13629"/>
    <cellStyle name="Normal 7 3 30 7" xfId="16016"/>
    <cellStyle name="Normal 7 3 31" xfId="2260"/>
    <cellStyle name="Normal 7 3 31 2" xfId="4641"/>
    <cellStyle name="Normal 7 3 31 3" xfId="7027"/>
    <cellStyle name="Normal 7 3 31 4" xfId="7816"/>
    <cellStyle name="Normal 7 3 31 5" xfId="11728"/>
    <cellStyle name="Normal 7 3 31 6" xfId="12589"/>
    <cellStyle name="Normal 7 3 31 7" xfId="14976"/>
    <cellStyle name="Normal 7 3 32" xfId="2332"/>
    <cellStyle name="Normal 7 3 32 2" xfId="4713"/>
    <cellStyle name="Normal 7 3 32 3" xfId="7099"/>
    <cellStyle name="Normal 7 3 32 4" xfId="7815"/>
    <cellStyle name="Normal 7 3 32 5" xfId="11727"/>
    <cellStyle name="Normal 7 3 32 6" xfId="12588"/>
    <cellStyle name="Normal 7 3 32 7" xfId="14975"/>
    <cellStyle name="Normal 7 3 33" xfId="2410"/>
    <cellStyle name="Normal 7 3 34" xfId="4796"/>
    <cellStyle name="Normal 7 3 35" xfId="7996"/>
    <cellStyle name="Normal 7 3 36" xfId="11798"/>
    <cellStyle name="Normal 7 3 37" xfId="12770"/>
    <cellStyle name="Normal 7 3 38" xfId="15157"/>
    <cellStyle name="Normal 7 3 4" xfId="188"/>
    <cellStyle name="Normal 7 3 4 2" xfId="2569"/>
    <cellStyle name="Normal 7 3 4 3" xfId="4955"/>
    <cellStyle name="Normal 7 3 4 4" xfId="7537"/>
    <cellStyle name="Normal 7 3 4 5" xfId="11451"/>
    <cellStyle name="Normal 7 3 4 6" xfId="12310"/>
    <cellStyle name="Normal 7 3 4 7" xfId="14697"/>
    <cellStyle name="Normal 7 3 5" xfId="265"/>
    <cellStyle name="Normal 7 3 5 2" xfId="2646"/>
    <cellStyle name="Normal 7 3 5 3" xfId="5032"/>
    <cellStyle name="Normal 7 3 5 4" xfId="7383"/>
    <cellStyle name="Normal 7 3 5 5" xfId="11069"/>
    <cellStyle name="Normal 7 3 5 6" xfId="12156"/>
    <cellStyle name="Normal 7 3 5 7" xfId="14543"/>
    <cellStyle name="Normal 7 3 6" xfId="342"/>
    <cellStyle name="Normal 7 3 6 2" xfId="2723"/>
    <cellStyle name="Normal 7 3 6 3" xfId="5109"/>
    <cellStyle name="Normal 7 3 6 4" xfId="7651"/>
    <cellStyle name="Normal 7 3 6 5" xfId="11637"/>
    <cellStyle name="Normal 7 3 6 6" xfId="12424"/>
    <cellStyle name="Normal 7 3 6 7" xfId="14811"/>
    <cellStyle name="Normal 7 3 7" xfId="419"/>
    <cellStyle name="Normal 7 3 7 2" xfId="2800"/>
    <cellStyle name="Normal 7 3 7 3" xfId="5186"/>
    <cellStyle name="Normal 7 3 7 4" xfId="8881"/>
    <cellStyle name="Normal 7 3 7 5" xfId="9840"/>
    <cellStyle name="Normal 7 3 7 6" xfId="13655"/>
    <cellStyle name="Normal 7 3 7 7" xfId="16042"/>
    <cellStyle name="Normal 7 3 8" xfId="496"/>
    <cellStyle name="Normal 7 3 8 2" xfId="2877"/>
    <cellStyle name="Normal 7 3 8 3" xfId="5263"/>
    <cellStyle name="Normal 7 3 8 4" xfId="7686"/>
    <cellStyle name="Normal 7 3 8 5" xfId="11600"/>
    <cellStyle name="Normal 7 3 8 6" xfId="12459"/>
    <cellStyle name="Normal 7 3 8 7" xfId="14846"/>
    <cellStyle name="Normal 7 3 9" xfId="573"/>
    <cellStyle name="Normal 7 3 9 2" xfId="2954"/>
    <cellStyle name="Normal 7 3 9 3" xfId="5340"/>
    <cellStyle name="Normal 7 3 9 4" xfId="9520"/>
    <cellStyle name="Normal 7 3 9 5" xfId="11218"/>
    <cellStyle name="Normal 7 3 9 6" xfId="14294"/>
    <cellStyle name="Normal 7 3 9 7" xfId="16677"/>
    <cellStyle name="Normal 7 30" xfId="1876"/>
    <cellStyle name="Normal 7 30 2" xfId="4257"/>
    <cellStyle name="Normal 7 30 3" xfId="6643"/>
    <cellStyle name="Normal 7 30 4" xfId="8549"/>
    <cellStyle name="Normal 7 30 5" xfId="9744"/>
    <cellStyle name="Normal 7 30 6" xfId="13323"/>
    <cellStyle name="Normal 7 30 7" xfId="15710"/>
    <cellStyle name="Normal 7 31" xfId="1954"/>
    <cellStyle name="Normal 7 31 2" xfId="4335"/>
    <cellStyle name="Normal 7 31 3" xfId="6721"/>
    <cellStyle name="Normal 7 31 4" xfId="9000"/>
    <cellStyle name="Normal 7 31 5" xfId="10691"/>
    <cellStyle name="Normal 7 31 6" xfId="13774"/>
    <cellStyle name="Normal 7 31 7" xfId="16159"/>
    <cellStyle name="Normal 7 32" xfId="2030"/>
    <cellStyle name="Normal 7 32 2" xfId="4411"/>
    <cellStyle name="Normal 7 32 3" xfId="6797"/>
    <cellStyle name="Normal 7 32 4" xfId="7964"/>
    <cellStyle name="Normal 7 32 5" xfId="9452"/>
    <cellStyle name="Normal 7 32 6" xfId="12738"/>
    <cellStyle name="Normal 7 32 7" xfId="15125"/>
    <cellStyle name="Normal 7 33" xfId="2102"/>
    <cellStyle name="Normal 7 33 2" xfId="4483"/>
    <cellStyle name="Normal 7 33 3" xfId="6869"/>
    <cellStyle name="Normal 7 33 4" xfId="8198"/>
    <cellStyle name="Normal 7 33 5" xfId="9701"/>
    <cellStyle name="Normal 7 33 6" xfId="12972"/>
    <cellStyle name="Normal 7 33 7" xfId="15359"/>
    <cellStyle name="Normal 7 34" xfId="2182"/>
    <cellStyle name="Normal 7 34 2" xfId="4563"/>
    <cellStyle name="Normal 7 34 3" xfId="6949"/>
    <cellStyle name="Normal 7 34 4" xfId="9081"/>
    <cellStyle name="Normal 7 34 5" xfId="10044"/>
    <cellStyle name="Normal 7 34 6" xfId="13855"/>
    <cellStyle name="Normal 7 34 7" xfId="16239"/>
    <cellStyle name="Normal 7 35" xfId="2258"/>
    <cellStyle name="Normal 7 35 2" xfId="4639"/>
    <cellStyle name="Normal 7 35 3" xfId="7025"/>
    <cellStyle name="Normal 7 35 4" xfId="8622"/>
    <cellStyle name="Normal 7 35 5" xfId="11804"/>
    <cellStyle name="Normal 7 35 6" xfId="13396"/>
    <cellStyle name="Normal 7 35 7" xfId="15783"/>
    <cellStyle name="Normal 7 36" xfId="2330"/>
    <cellStyle name="Normal 7 36 2" xfId="4711"/>
    <cellStyle name="Normal 7 36 3" xfId="7097"/>
    <cellStyle name="Normal 7 36 4" xfId="8553"/>
    <cellStyle name="Normal 7 36 5" xfId="11803"/>
    <cellStyle name="Normal 7 36 6" xfId="13327"/>
    <cellStyle name="Normal 7 36 7" xfId="15714"/>
    <cellStyle name="Normal 7 37" xfId="2408"/>
    <cellStyle name="Normal 7 38" xfId="4794"/>
    <cellStyle name="Normal 7 39" xfId="8150"/>
    <cellStyle name="Normal 7 4" xfId="29"/>
    <cellStyle name="Normal 7 4 10" xfId="651"/>
    <cellStyle name="Normal 7 4 10 2" xfId="3032"/>
    <cellStyle name="Normal 7 4 10 3" xfId="5418"/>
    <cellStyle name="Normal 7 4 10 4" xfId="7724"/>
    <cellStyle name="Normal 7 4 10 5" xfId="9649"/>
    <cellStyle name="Normal 7 4 10 6" xfId="12497"/>
    <cellStyle name="Normal 7 4 10 7" xfId="14884"/>
    <cellStyle name="Normal 7 4 11" xfId="728"/>
    <cellStyle name="Normal 7 4 11 2" xfId="3109"/>
    <cellStyle name="Normal 7 4 11 3" xfId="5495"/>
    <cellStyle name="Normal 7 4 11 4" xfId="8949"/>
    <cellStyle name="Normal 7 4 11 5" xfId="9912"/>
    <cellStyle name="Normal 7 4 11 6" xfId="13723"/>
    <cellStyle name="Normal 7 4 11 7" xfId="16109"/>
    <cellStyle name="Normal 7 4 12" xfId="805"/>
    <cellStyle name="Normal 7 4 12 2" xfId="3186"/>
    <cellStyle name="Normal 7 4 12 3" xfId="5572"/>
    <cellStyle name="Normal 7 4 12 4" xfId="7759"/>
    <cellStyle name="Normal 7 4 12 5" xfId="11668"/>
    <cellStyle name="Normal 7 4 12 6" xfId="12532"/>
    <cellStyle name="Normal 7 4 12 7" xfId="14919"/>
    <cellStyle name="Normal 7 4 13" xfId="882"/>
    <cellStyle name="Normal 7 4 13 2" xfId="3263"/>
    <cellStyle name="Normal 7 4 13 3" xfId="5649"/>
    <cellStyle name="Normal 7 4 13 4" xfId="7217"/>
    <cellStyle name="Normal 7 4 13 5" xfId="11291"/>
    <cellStyle name="Normal 7 4 13 6" xfId="11990"/>
    <cellStyle name="Normal 7 4 13 7" xfId="14377"/>
    <cellStyle name="Normal 7 4 14" xfId="959"/>
    <cellStyle name="Normal 7 4 14 2" xfId="3340"/>
    <cellStyle name="Normal 7 4 14 3" xfId="5726"/>
    <cellStyle name="Normal 7 4 14 4" xfId="7982"/>
    <cellStyle name="Normal 7 4 14 5" xfId="11784"/>
    <cellStyle name="Normal 7 4 14 6" xfId="12756"/>
    <cellStyle name="Normal 7 4 14 7" xfId="15143"/>
    <cellStyle name="Normal 7 4 15" xfId="1036"/>
    <cellStyle name="Normal 7 4 15 2" xfId="3417"/>
    <cellStyle name="Normal 7 4 15 3" xfId="5803"/>
    <cellStyle name="Normal 7 4 15 4" xfId="9100"/>
    <cellStyle name="Normal 7 4 15 5" xfId="10059"/>
    <cellStyle name="Normal 7 4 15 6" xfId="13874"/>
    <cellStyle name="Normal 7 4 15 7" xfId="16258"/>
    <cellStyle name="Normal 7 4 16" xfId="1113"/>
    <cellStyle name="Normal 7 4 16 2" xfId="3494"/>
    <cellStyle name="Normal 7 4 16 3" xfId="5880"/>
    <cellStyle name="Normal 7 4 16 4" xfId="8563"/>
    <cellStyle name="Normal 7 4 16 5" xfId="9755"/>
    <cellStyle name="Normal 7 4 16 6" xfId="13337"/>
    <cellStyle name="Normal 7 4 16 7" xfId="15724"/>
    <cellStyle name="Normal 7 4 17" xfId="1190"/>
    <cellStyle name="Normal 7 4 17 2" xfId="3571"/>
    <cellStyle name="Normal 7 4 17 3" xfId="5957"/>
    <cellStyle name="Normal 7 4 17 4" xfId="7522"/>
    <cellStyle name="Normal 7 4 17 5" xfId="11436"/>
    <cellStyle name="Normal 7 4 17 6" xfId="12295"/>
    <cellStyle name="Normal 7 4 17 7" xfId="14682"/>
    <cellStyle name="Normal 7 4 18" xfId="1267"/>
    <cellStyle name="Normal 7 4 18 2" xfId="3648"/>
    <cellStyle name="Normal 7 4 18 3" xfId="6034"/>
    <cellStyle name="Normal 7 4 18 4" xfId="8131"/>
    <cellStyle name="Normal 7 4 18 5" xfId="9559"/>
    <cellStyle name="Normal 7 4 18 6" xfId="12905"/>
    <cellStyle name="Normal 7 4 18 7" xfId="15292"/>
    <cellStyle name="Normal 7 4 19" xfId="1344"/>
    <cellStyle name="Normal 7 4 19 2" xfId="3725"/>
    <cellStyle name="Normal 7 4 19 3" xfId="6111"/>
    <cellStyle name="Normal 7 4 19 4" xfId="9243"/>
    <cellStyle name="Normal 7 4 19 5" xfId="10206"/>
    <cellStyle name="Normal 7 4 19 6" xfId="14017"/>
    <cellStyle name="Normal 7 4 19 7" xfId="16401"/>
    <cellStyle name="Normal 7 4 2" xfId="66"/>
    <cellStyle name="Normal 7 4 2 10" xfId="765"/>
    <cellStyle name="Normal 7 4 2 10 2" xfId="3146"/>
    <cellStyle name="Normal 7 4 2 10 3" xfId="5532"/>
    <cellStyle name="Normal 7 4 2 10 4" xfId="8492"/>
    <cellStyle name="Normal 7 4 2 10 5" xfId="9565"/>
    <cellStyle name="Normal 7 4 2 10 6" xfId="13266"/>
    <cellStyle name="Normal 7 4 2 10 7" xfId="15653"/>
    <cellStyle name="Normal 7 4 2 11" xfId="842"/>
    <cellStyle name="Normal 7 4 2 11 2" xfId="3223"/>
    <cellStyle name="Normal 7 4 2 11 3" xfId="5609"/>
    <cellStyle name="Normal 7 4 2 11 4" xfId="7952"/>
    <cellStyle name="Normal 7 4 2 11 5" xfId="10791"/>
    <cellStyle name="Normal 7 4 2 11 6" xfId="12726"/>
    <cellStyle name="Normal 7 4 2 11 7" xfId="15113"/>
    <cellStyle name="Normal 7 4 2 12" xfId="919"/>
    <cellStyle name="Normal 7 4 2 12 2" xfId="3300"/>
    <cellStyle name="Normal 7 4 2 12 3" xfId="5686"/>
    <cellStyle name="Normal 7 4 2 12 4" xfId="8027"/>
    <cellStyle name="Normal 7 4 2 12 5" xfId="9640"/>
    <cellStyle name="Normal 7 4 2 12 6" xfId="12801"/>
    <cellStyle name="Normal 7 4 2 12 7" xfId="15188"/>
    <cellStyle name="Normal 7 4 2 13" xfId="996"/>
    <cellStyle name="Normal 7 4 2 13 2" xfId="3377"/>
    <cellStyle name="Normal 7 4 2 13 3" xfId="5763"/>
    <cellStyle name="Normal 7 4 2 13 4" xfId="9060"/>
    <cellStyle name="Normal 7 4 2 13 5" xfId="10750"/>
    <cellStyle name="Normal 7 4 2 13 6" xfId="13834"/>
    <cellStyle name="Normal 7 4 2 13 7" xfId="16219"/>
    <cellStyle name="Normal 7 4 2 14" xfId="1073"/>
    <cellStyle name="Normal 7 4 2 14 2" xfId="3454"/>
    <cellStyle name="Normal 7 4 2 14 3" xfId="5840"/>
    <cellStyle name="Normal 7 4 2 14 4" xfId="7985"/>
    <cellStyle name="Normal 7 4 2 14 5" xfId="10250"/>
    <cellStyle name="Normal 7 4 2 14 6" xfId="12759"/>
    <cellStyle name="Normal 7 4 2 14 7" xfId="15146"/>
    <cellStyle name="Normal 7 4 2 15" xfId="1150"/>
    <cellStyle name="Normal 7 4 2 15 2" xfId="3531"/>
    <cellStyle name="Normal 7 4 2 15 3" xfId="5917"/>
    <cellStyle name="Normal 7 4 2 15 4" xfId="8101"/>
    <cellStyle name="Normal 7 4 2 15 5" xfId="10940"/>
    <cellStyle name="Normal 7 4 2 15 6" xfId="12875"/>
    <cellStyle name="Normal 7 4 2 15 7" xfId="15262"/>
    <cellStyle name="Normal 7 4 2 16" xfId="1227"/>
    <cellStyle name="Normal 7 4 2 16 2" xfId="3608"/>
    <cellStyle name="Normal 7 4 2 16 3" xfId="5994"/>
    <cellStyle name="Normal 7 4 2 16 4" xfId="8176"/>
    <cellStyle name="Normal 7 4 2 16 5" xfId="9787"/>
    <cellStyle name="Normal 7 4 2 16 6" xfId="12950"/>
    <cellStyle name="Normal 7 4 2 16 7" xfId="15337"/>
    <cellStyle name="Normal 7 4 2 17" xfId="1304"/>
    <cellStyle name="Normal 7 4 2 17 2" xfId="3685"/>
    <cellStyle name="Normal 7 4 2 17 3" xfId="6071"/>
    <cellStyle name="Normal 7 4 2 17 4" xfId="9209"/>
    <cellStyle name="Normal 7 4 2 17 5" xfId="10899"/>
    <cellStyle name="Normal 7 4 2 17 6" xfId="13983"/>
    <cellStyle name="Normal 7 4 2 17 7" xfId="16367"/>
    <cellStyle name="Normal 7 4 2 18" xfId="1381"/>
    <cellStyle name="Normal 7 4 2 18 2" xfId="3762"/>
    <cellStyle name="Normal 7 4 2 18 3" xfId="6148"/>
    <cellStyle name="Normal 7 4 2 18 4" xfId="8134"/>
    <cellStyle name="Normal 7 4 2 18 5" xfId="10399"/>
    <cellStyle name="Normal 7 4 2 18 6" xfId="12908"/>
    <cellStyle name="Normal 7 4 2 18 7" xfId="15295"/>
    <cellStyle name="Normal 7 4 2 19" xfId="1458"/>
    <cellStyle name="Normal 7 4 2 19 2" xfId="3839"/>
    <cellStyle name="Normal 7 4 2 19 3" xfId="6225"/>
    <cellStyle name="Normal 7 4 2 19 4" xfId="8250"/>
    <cellStyle name="Normal 7 4 2 19 5" xfId="11089"/>
    <cellStyle name="Normal 7 4 2 19 6" xfId="13024"/>
    <cellStyle name="Normal 7 4 2 19 7" xfId="15411"/>
    <cellStyle name="Normal 7 4 2 2" xfId="148"/>
    <cellStyle name="Normal 7 4 2 2 2" xfId="2529"/>
    <cellStyle name="Normal 7 4 2 2 3" xfId="4915"/>
    <cellStyle name="Normal 7 4 2 2 4" xfId="8270"/>
    <cellStyle name="Normal 7 4 2 2 5" xfId="11718"/>
    <cellStyle name="Normal 7 4 2 2 6" xfId="13044"/>
    <cellStyle name="Normal 7 4 2 2 7" xfId="15431"/>
    <cellStyle name="Normal 7 4 2 20" xfId="1535"/>
    <cellStyle name="Normal 7 4 2 20 2" xfId="3916"/>
    <cellStyle name="Normal 7 4 2 20 3" xfId="6302"/>
    <cellStyle name="Normal 7 4 2 20 4" xfId="7864"/>
    <cellStyle name="Normal 7 4 2 20 5" xfId="9938"/>
    <cellStyle name="Normal 7 4 2 20 6" xfId="12638"/>
    <cellStyle name="Normal 7 4 2 20 7" xfId="15025"/>
    <cellStyle name="Normal 7 4 2 21" xfId="1612"/>
    <cellStyle name="Normal 7 4 2 21 2" xfId="3993"/>
    <cellStyle name="Normal 7 4 2 21 3" xfId="6379"/>
    <cellStyle name="Normal 7 4 2 21 4" xfId="9535"/>
    <cellStyle name="Normal 7 4 2 21 5" xfId="10122"/>
    <cellStyle name="Normal 7 4 2 21 6" xfId="14309"/>
    <cellStyle name="Normal 7 4 2 21 7" xfId="16691"/>
    <cellStyle name="Normal 7 4 2 22" xfId="1689"/>
    <cellStyle name="Normal 7 4 2 22 2" xfId="4070"/>
    <cellStyle name="Normal 7 4 2 22 3" xfId="6456"/>
    <cellStyle name="Normal 7 4 2 22 4" xfId="8900"/>
    <cellStyle name="Normal 7 4 2 22 5" xfId="10586"/>
    <cellStyle name="Normal 7 4 2 22 6" xfId="13674"/>
    <cellStyle name="Normal 7 4 2 22 7" xfId="16061"/>
    <cellStyle name="Normal 7 4 2 23" xfId="1766"/>
    <cellStyle name="Normal 7 4 2 23 2" xfId="4147"/>
    <cellStyle name="Normal 7 4 2 23 3" xfId="6533"/>
    <cellStyle name="Normal 7 4 2 23 4" xfId="8474"/>
    <cellStyle name="Normal 7 4 2 23 5" xfId="9550"/>
    <cellStyle name="Normal 7 4 2 23 6" xfId="13248"/>
    <cellStyle name="Normal 7 4 2 23 7" xfId="15635"/>
    <cellStyle name="Normal 7 4 2 24" xfId="1838"/>
    <cellStyle name="Normal 7 4 2 24 2" xfId="4219"/>
    <cellStyle name="Normal 7 4 2 24 3" xfId="6605"/>
    <cellStyle name="Normal 7 4 2 24 4" xfId="8319"/>
    <cellStyle name="Normal 7 4 2 24 5" xfId="11158"/>
    <cellStyle name="Normal 7 4 2 24 6" xfId="13093"/>
    <cellStyle name="Normal 7 4 2 24 7" xfId="15480"/>
    <cellStyle name="Normal 7 4 2 25" xfId="1916"/>
    <cellStyle name="Normal 7 4 2 25 2" xfId="4297"/>
    <cellStyle name="Normal 7 4 2 25 3" xfId="6683"/>
    <cellStyle name="Normal 7 4 2 25 4" xfId="7856"/>
    <cellStyle name="Normal 7 4 2 25 5" xfId="9930"/>
    <cellStyle name="Normal 7 4 2 25 6" xfId="12630"/>
    <cellStyle name="Normal 7 4 2 25 7" xfId="15017"/>
    <cellStyle name="Normal 7 4 2 26" xfId="1994"/>
    <cellStyle name="Normal 7 4 2 26 2" xfId="4375"/>
    <cellStyle name="Normal 7 4 2 26 3" xfId="6761"/>
    <cellStyle name="Normal 7 4 2 26 4" xfId="8390"/>
    <cellStyle name="Normal 7 4 2 26 5" xfId="9962"/>
    <cellStyle name="Normal 7 4 2 26 6" xfId="13164"/>
    <cellStyle name="Normal 7 4 2 26 7" xfId="15551"/>
    <cellStyle name="Normal 7 4 2 27" xfId="2070"/>
    <cellStyle name="Normal 7 4 2 27 2" xfId="4451"/>
    <cellStyle name="Normal 7 4 2 27 3" xfId="6837"/>
    <cellStyle name="Normal 7 4 2 27 4" xfId="8001"/>
    <cellStyle name="Normal 7 4 2 27 5" xfId="9889"/>
    <cellStyle name="Normal 7 4 2 27 6" xfId="12775"/>
    <cellStyle name="Normal 7 4 2 27 7" xfId="15162"/>
    <cellStyle name="Normal 7 4 2 28" xfId="2142"/>
    <cellStyle name="Normal 7 4 2 28 2" xfId="4523"/>
    <cellStyle name="Normal 7 4 2 28 3" xfId="6909"/>
    <cellStyle name="Normal 7 4 2 28 4" xfId="9045"/>
    <cellStyle name="Normal 7 4 2 28 5" xfId="10735"/>
    <cellStyle name="Normal 7 4 2 28 6" xfId="13819"/>
    <cellStyle name="Normal 7 4 2 28 7" xfId="16204"/>
    <cellStyle name="Normal 7 4 2 29" xfId="2222"/>
    <cellStyle name="Normal 7 4 2 29 2" xfId="4603"/>
    <cellStyle name="Normal 7 4 2 29 3" xfId="6989"/>
    <cellStyle name="Normal 7 4 2 29 4" xfId="8316"/>
    <cellStyle name="Normal 7 4 2 29 5" xfId="11774"/>
    <cellStyle name="Normal 7 4 2 29 6" xfId="13090"/>
    <cellStyle name="Normal 7 4 2 29 7" xfId="15477"/>
    <cellStyle name="Normal 7 4 2 3" xfId="226"/>
    <cellStyle name="Normal 7 4 2 3 2" xfId="2607"/>
    <cellStyle name="Normal 7 4 2 3 3" xfId="4993"/>
    <cellStyle name="Normal 7 4 2 3 4" xfId="8883"/>
    <cellStyle name="Normal 7 4 2 3 5" xfId="10034"/>
    <cellStyle name="Normal 7 4 2 3 6" xfId="13657"/>
    <cellStyle name="Normal 7 4 2 3 7" xfId="16044"/>
    <cellStyle name="Normal 7 4 2 30" xfId="2298"/>
    <cellStyle name="Normal 7 4 2 30 2" xfId="4679"/>
    <cellStyle name="Normal 7 4 2 30 3" xfId="7065"/>
    <cellStyle name="Normal 7 4 2 30 4" xfId="7929"/>
    <cellStyle name="Normal 7 4 2 30 5" xfId="10702"/>
    <cellStyle name="Normal 7 4 2 30 6" xfId="12703"/>
    <cellStyle name="Normal 7 4 2 30 7" xfId="15090"/>
    <cellStyle name="Normal 7 4 2 31" xfId="2370"/>
    <cellStyle name="Normal 7 4 2 31 2" xfId="4751"/>
    <cellStyle name="Normal 7 4 2 31 3" xfId="7137"/>
    <cellStyle name="Normal 7 4 2 31 4" xfId="7860"/>
    <cellStyle name="Normal 7 4 2 31 5" xfId="9936"/>
    <cellStyle name="Normal 7 4 2 31 6" xfId="12634"/>
    <cellStyle name="Normal 7 4 2 31 7" xfId="15021"/>
    <cellStyle name="Normal 7 4 2 32" xfId="2448"/>
    <cellStyle name="Normal 7 4 2 33" xfId="4834"/>
    <cellStyle name="Normal 7 4 2 34" xfId="8996"/>
    <cellStyle name="Normal 7 4 2 35" xfId="10687"/>
    <cellStyle name="Normal 7 4 2 36" xfId="13770"/>
    <cellStyle name="Normal 7 4 2 37" xfId="16155"/>
    <cellStyle name="Normal 7 4 2 4" xfId="303"/>
    <cellStyle name="Normal 7 4 2 4 2" xfId="2684"/>
    <cellStyle name="Normal 7 4 2 4 3" xfId="5070"/>
    <cellStyle name="Normal 7 4 2 4 4" xfId="7729"/>
    <cellStyle name="Normal 7 4 2 4 5" xfId="10000"/>
    <cellStyle name="Normal 7 4 2 4 6" xfId="12502"/>
    <cellStyle name="Normal 7 4 2 4 7" xfId="14889"/>
    <cellStyle name="Normal 7 4 2 5" xfId="380"/>
    <cellStyle name="Normal 7 4 2 5 2" xfId="2761"/>
    <cellStyle name="Normal 7 4 2 5 3" xfId="5147"/>
    <cellStyle name="Normal 7 4 2 5 4" xfId="8765"/>
    <cellStyle name="Normal 7 4 2 5 5" xfId="10451"/>
    <cellStyle name="Normal 7 4 2 5 6" xfId="13539"/>
    <cellStyle name="Normal 7 4 2 5 7" xfId="15926"/>
    <cellStyle name="Normal 7 4 2 6" xfId="457"/>
    <cellStyle name="Normal 7 4 2 6 2" xfId="2838"/>
    <cellStyle name="Normal 7 4 2 6 3" xfId="5224"/>
    <cellStyle name="Normal 7 4 2 6 4" xfId="8342"/>
    <cellStyle name="Normal 7 4 2 6 5" xfId="11801"/>
    <cellStyle name="Normal 7 4 2 6 6" xfId="13116"/>
    <cellStyle name="Normal 7 4 2 6 7" xfId="15503"/>
    <cellStyle name="Normal 7 4 2 7" xfId="534"/>
    <cellStyle name="Normal 7 4 2 7 2" xfId="2915"/>
    <cellStyle name="Normal 7 4 2 7 3" xfId="5301"/>
    <cellStyle name="Normal 7 4 2 7 4" xfId="7803"/>
    <cellStyle name="Normal 7 4 2 7 5" xfId="10653"/>
    <cellStyle name="Normal 7 4 2 7 6" xfId="12576"/>
    <cellStyle name="Normal 7 4 2 7 7" xfId="14963"/>
    <cellStyle name="Normal 7 4 2 8" xfId="611"/>
    <cellStyle name="Normal 7 4 2 8 2" xfId="2992"/>
    <cellStyle name="Normal 7 4 2 8 3" xfId="5378"/>
    <cellStyle name="Normal 7 4 2 8 4" xfId="7889"/>
    <cellStyle name="Normal 7 4 2 8 5" xfId="10137"/>
    <cellStyle name="Normal 7 4 2 8 6" xfId="12663"/>
    <cellStyle name="Normal 7 4 2 8 7" xfId="15050"/>
    <cellStyle name="Normal 7 4 2 9" xfId="688"/>
    <cellStyle name="Normal 7 4 2 9 2" xfId="3069"/>
    <cellStyle name="Normal 7 4 2 9 3" xfId="5455"/>
    <cellStyle name="Normal 7 4 2 9 4" xfId="8915"/>
    <cellStyle name="Normal 7 4 2 9 5" xfId="10601"/>
    <cellStyle name="Normal 7 4 2 9 6" xfId="13689"/>
    <cellStyle name="Normal 7 4 2 9 7" xfId="16076"/>
    <cellStyle name="Normal 7 4 20" xfId="1421"/>
    <cellStyle name="Normal 7 4 20 2" xfId="3802"/>
    <cellStyle name="Normal 7 4 20 3" xfId="6188"/>
    <cellStyle name="Normal 7 4 20 4" xfId="8712"/>
    <cellStyle name="Normal 7 4 20 5" xfId="11885"/>
    <cellStyle name="Normal 7 4 20 6" xfId="13486"/>
    <cellStyle name="Normal 7 4 20 7" xfId="15873"/>
    <cellStyle name="Normal 7 4 21" xfId="1498"/>
    <cellStyle name="Normal 7 4 21 2" xfId="3879"/>
    <cellStyle name="Normal 7 4 21 3" xfId="6265"/>
    <cellStyle name="Normal 7 4 21 4" xfId="7671"/>
    <cellStyle name="Normal 7 4 21 5" xfId="11585"/>
    <cellStyle name="Normal 7 4 21 6" xfId="12444"/>
    <cellStyle name="Normal 7 4 21 7" xfId="14831"/>
    <cellStyle name="Normal 7 4 22" xfId="1575"/>
    <cellStyle name="Normal 7 4 22 2" xfId="3956"/>
    <cellStyle name="Normal 7 4 22 3" xfId="6342"/>
    <cellStyle name="Normal 7 4 22 4" xfId="8387"/>
    <cellStyle name="Normal 7 4 22 5" xfId="11800"/>
    <cellStyle name="Normal 7 4 22 6" xfId="13161"/>
    <cellStyle name="Normal 7 4 22 7" xfId="15548"/>
    <cellStyle name="Normal 7 4 23" xfId="1652"/>
    <cellStyle name="Normal 7 4 23 2" xfId="4033"/>
    <cellStyle name="Normal 7 4 23 3" xfId="6419"/>
    <cellStyle name="Normal 7 4 23 4" xfId="7706"/>
    <cellStyle name="Normal 7 4 23 5" xfId="9631"/>
    <cellStyle name="Normal 7 4 23 6" xfId="12479"/>
    <cellStyle name="Normal 7 4 23 7" xfId="14866"/>
    <cellStyle name="Normal 7 4 24" xfId="1729"/>
    <cellStyle name="Normal 7 4 24 2" xfId="4110"/>
    <cellStyle name="Normal 7 4 24 3" xfId="6496"/>
    <cellStyle name="Normal 7 4 24 4" xfId="8934"/>
    <cellStyle name="Normal 7 4 24 5" xfId="9897"/>
    <cellStyle name="Normal 7 4 24 6" xfId="13708"/>
    <cellStyle name="Normal 7 4 24 7" xfId="16094"/>
    <cellStyle name="Normal 7 4 25" xfId="1801"/>
    <cellStyle name="Normal 7 4 25 2" xfId="4182"/>
    <cellStyle name="Normal 7 4 25 3" xfId="6568"/>
    <cellStyle name="Normal 7 4 25 4" xfId="8781"/>
    <cellStyle name="Normal 7 4 25 5" xfId="9589"/>
    <cellStyle name="Normal 7 4 25 6" xfId="13555"/>
    <cellStyle name="Normal 7 4 25 7" xfId="15942"/>
    <cellStyle name="Normal 7 4 26" xfId="1879"/>
    <cellStyle name="Normal 7 4 26 2" xfId="4260"/>
    <cellStyle name="Normal 7 4 26 3" xfId="6646"/>
    <cellStyle name="Normal 7 4 26 4" xfId="7666"/>
    <cellStyle name="Normal 7 4 26 5" xfId="11580"/>
    <cellStyle name="Normal 7 4 26 6" xfId="12439"/>
    <cellStyle name="Normal 7 4 26 7" xfId="14826"/>
    <cellStyle name="Normal 7 4 27" xfId="1957"/>
    <cellStyle name="Normal 7 4 27 2" xfId="4338"/>
    <cellStyle name="Normal 7 4 27 3" xfId="6724"/>
    <cellStyle name="Normal 7 4 27 4" xfId="8774"/>
    <cellStyle name="Normal 7 4 27 5" xfId="10460"/>
    <cellStyle name="Normal 7 4 27 6" xfId="13548"/>
    <cellStyle name="Normal 7 4 27 7" xfId="15935"/>
    <cellStyle name="Normal 7 4 28" xfId="2033"/>
    <cellStyle name="Normal 7 4 28 2" xfId="4414"/>
    <cellStyle name="Normal 7 4 28 3" xfId="6800"/>
    <cellStyle name="Normal 7 4 28 4" xfId="7709"/>
    <cellStyle name="Normal 7 4 28 5" xfId="9998"/>
    <cellStyle name="Normal 7 4 28 6" xfId="12482"/>
    <cellStyle name="Normal 7 4 28 7" xfId="14869"/>
    <cellStyle name="Normal 7 4 29" xfId="2105"/>
    <cellStyle name="Normal 7 4 29 2" xfId="4486"/>
    <cellStyle name="Normal 7 4 29 3" xfId="6872"/>
    <cellStyle name="Normal 7 4 29 4" xfId="7967"/>
    <cellStyle name="Normal 7 4 29 5" xfId="11690"/>
    <cellStyle name="Normal 7 4 29 6" xfId="12741"/>
    <cellStyle name="Normal 7 4 29 7" xfId="15128"/>
    <cellStyle name="Normal 7 4 3" xfId="111"/>
    <cellStyle name="Normal 7 4 3 2" xfId="2492"/>
    <cellStyle name="Normal 7 4 3 3" xfId="4878"/>
    <cellStyle name="Normal 7 4 3 4" xfId="8732"/>
    <cellStyle name="Normal 7 4 3 5" xfId="11904"/>
    <cellStyle name="Normal 7 4 3 6" xfId="13506"/>
    <cellStyle name="Normal 7 4 3 7" xfId="15893"/>
    <cellStyle name="Normal 7 4 30" xfId="2185"/>
    <cellStyle name="Normal 7 4 30 2" xfId="4566"/>
    <cellStyle name="Normal 7 4 30 3" xfId="6952"/>
    <cellStyle name="Normal 7 4 30 4" xfId="8778"/>
    <cellStyle name="Normal 7 4 30 5" xfId="9816"/>
    <cellStyle name="Normal 7 4 30 6" xfId="13552"/>
    <cellStyle name="Normal 7 4 30 7" xfId="15939"/>
    <cellStyle name="Normal 7 4 31" xfId="2261"/>
    <cellStyle name="Normal 7 4 31 2" xfId="4642"/>
    <cellStyle name="Normal 7 4 31 3" xfId="7028"/>
    <cellStyle name="Normal 7 4 31 4" xfId="7739"/>
    <cellStyle name="Normal 7 4 31 5" xfId="11648"/>
    <cellStyle name="Normal 7 4 31 6" xfId="12512"/>
    <cellStyle name="Normal 7 4 31 7" xfId="14899"/>
    <cellStyle name="Normal 7 4 32" xfId="2333"/>
    <cellStyle name="Normal 7 4 32 2" xfId="4714"/>
    <cellStyle name="Normal 7 4 32 3" xfId="7100"/>
    <cellStyle name="Normal 7 4 32 4" xfId="7738"/>
    <cellStyle name="Normal 7 4 32 5" xfId="11647"/>
    <cellStyle name="Normal 7 4 32 6" xfId="12511"/>
    <cellStyle name="Normal 7 4 32 7" xfId="14898"/>
    <cellStyle name="Normal 7 4 33" xfId="2411"/>
    <cellStyle name="Normal 7 4 34" xfId="4797"/>
    <cellStyle name="Normal 7 4 35" xfId="7919"/>
    <cellStyle name="Normal 7 4 36" xfId="11722"/>
    <cellStyle name="Normal 7 4 37" xfId="12693"/>
    <cellStyle name="Normal 7 4 38" xfId="15080"/>
    <cellStyle name="Normal 7 4 4" xfId="189"/>
    <cellStyle name="Normal 7 4 4 2" xfId="2570"/>
    <cellStyle name="Normal 7 4 4 3" xfId="4956"/>
    <cellStyle name="Normal 7 4 4 4" xfId="7460"/>
    <cellStyle name="Normal 7 4 4 5" xfId="11373"/>
    <cellStyle name="Normal 7 4 4 6" xfId="12233"/>
    <cellStyle name="Normal 7 4 4 7" xfId="14620"/>
    <cellStyle name="Normal 7 4 5" xfId="266"/>
    <cellStyle name="Normal 7 4 5 2" xfId="2647"/>
    <cellStyle name="Normal 7 4 5 3" xfId="5033"/>
    <cellStyle name="Normal 7 4 5 4" xfId="9377"/>
    <cellStyle name="Normal 7 4 5 5" xfId="9691"/>
    <cellStyle name="Normal 7 4 5 6" xfId="14151"/>
    <cellStyle name="Normal 7 4 5 7" xfId="16535"/>
    <cellStyle name="Normal 7 4 6" xfId="343"/>
    <cellStyle name="Normal 7 4 6 2" xfId="2724"/>
    <cellStyle name="Normal 7 4 6 3" xfId="5110"/>
    <cellStyle name="Normal 7 4 6 4" xfId="7574"/>
    <cellStyle name="Normal 7 4 6 5" xfId="11565"/>
    <cellStyle name="Normal 7 4 6 6" xfId="12347"/>
    <cellStyle name="Normal 7 4 6 7" xfId="14734"/>
    <cellStyle name="Normal 7 4 7" xfId="420"/>
    <cellStyle name="Normal 7 4 7 2" xfId="2801"/>
    <cellStyle name="Normal 7 4 7 3" xfId="5187"/>
    <cellStyle name="Normal 7 4 7 4" xfId="8804"/>
    <cellStyle name="Normal 7 4 7 5" xfId="9609"/>
    <cellStyle name="Normal 7 4 7 6" xfId="13578"/>
    <cellStyle name="Normal 7 4 7 7" xfId="15965"/>
    <cellStyle name="Normal 7 4 8" xfId="497"/>
    <cellStyle name="Normal 7 4 8 2" xfId="2878"/>
    <cellStyle name="Normal 7 4 8 3" xfId="5264"/>
    <cellStyle name="Normal 7 4 8 4" xfId="7609"/>
    <cellStyle name="Normal 7 4 8 5" xfId="11524"/>
    <cellStyle name="Normal 7 4 8 6" xfId="12382"/>
    <cellStyle name="Normal 7 4 8 7" xfId="14769"/>
    <cellStyle name="Normal 7 4 9" xfId="574"/>
    <cellStyle name="Normal 7 4 9 2" xfId="2955"/>
    <cellStyle name="Normal 7 4 9 3" xfId="5341"/>
    <cellStyle name="Normal 7 4 9 4" xfId="9448"/>
    <cellStyle name="Normal 7 4 9 5" xfId="11141"/>
    <cellStyle name="Normal 7 4 9 6" xfId="14222"/>
    <cellStyle name="Normal 7 4 9 7" xfId="16606"/>
    <cellStyle name="Normal 7 40" xfId="9578"/>
    <cellStyle name="Normal 7 41" xfId="12924"/>
    <cellStyle name="Normal 7 42" xfId="15311"/>
    <cellStyle name="Normal 7 5" xfId="30"/>
    <cellStyle name="Normal 7 5 10" xfId="652"/>
    <cellStyle name="Normal 7 5 10 2" xfId="3033"/>
    <cellStyle name="Normal 7 5 10 3" xfId="5419"/>
    <cellStyle name="Normal 7 5 10 4" xfId="7647"/>
    <cellStyle name="Normal 7 5 10 5" xfId="11633"/>
    <cellStyle name="Normal 7 5 10 6" xfId="12420"/>
    <cellStyle name="Normal 7 5 10 7" xfId="14807"/>
    <cellStyle name="Normal 7 5 11" xfId="729"/>
    <cellStyle name="Normal 7 5 11 2" xfId="3110"/>
    <cellStyle name="Normal 7 5 11 3" xfId="5496"/>
    <cellStyle name="Normal 7 5 11 4" xfId="8877"/>
    <cellStyle name="Normal 7 5 11 5" xfId="9836"/>
    <cellStyle name="Normal 7 5 11 6" xfId="13651"/>
    <cellStyle name="Normal 7 5 11 7" xfId="16038"/>
    <cellStyle name="Normal 7 5 12" xfId="806"/>
    <cellStyle name="Normal 7 5 12 2" xfId="3187"/>
    <cellStyle name="Normal 7 5 12 3" xfId="5573"/>
    <cellStyle name="Normal 7 5 12 4" xfId="7682"/>
    <cellStyle name="Normal 7 5 12 5" xfId="11596"/>
    <cellStyle name="Normal 7 5 12 6" xfId="12455"/>
    <cellStyle name="Normal 7 5 12 7" xfId="14842"/>
    <cellStyle name="Normal 7 5 13" xfId="883"/>
    <cellStyle name="Normal 7 5 13 2" xfId="3264"/>
    <cellStyle name="Normal 7 5 13 3" xfId="5650"/>
    <cellStyle name="Normal 7 5 13 4" xfId="9516"/>
    <cellStyle name="Normal 7 5 13 5" xfId="11214"/>
    <cellStyle name="Normal 7 5 13 6" xfId="14290"/>
    <cellStyle name="Normal 7 5 13 7" xfId="16673"/>
    <cellStyle name="Normal 7 5 14" xfId="960"/>
    <cellStyle name="Normal 7 5 14 2" xfId="3341"/>
    <cellStyle name="Normal 7 5 14 3" xfId="5727"/>
    <cellStyle name="Normal 7 5 14 4" xfId="7905"/>
    <cellStyle name="Normal 7 5 14 5" xfId="11708"/>
    <cellStyle name="Normal 7 5 14 6" xfId="12679"/>
    <cellStyle name="Normal 7 5 14 7" xfId="15066"/>
    <cellStyle name="Normal 7 5 15" xfId="1037"/>
    <cellStyle name="Normal 7 5 15 2" xfId="3418"/>
    <cellStyle name="Normal 7 5 15 3" xfId="5804"/>
    <cellStyle name="Normal 7 5 15 4" xfId="9022"/>
    <cellStyle name="Normal 7 5 15 5" xfId="9983"/>
    <cellStyle name="Normal 7 5 15 6" xfId="13796"/>
    <cellStyle name="Normal 7 5 15 7" xfId="16181"/>
    <cellStyle name="Normal 7 5 16" xfId="1114"/>
    <cellStyle name="Normal 7 5 16 2" xfId="3495"/>
    <cellStyle name="Normal 7 5 16 3" xfId="5881"/>
    <cellStyle name="Normal 7 5 16 4" xfId="7831"/>
    <cellStyle name="Normal 7 5 16 5" xfId="11743"/>
    <cellStyle name="Normal 7 5 16 6" xfId="12604"/>
    <cellStyle name="Normal 7 5 16 7" xfId="14991"/>
    <cellStyle name="Normal 7 5 17" xfId="1191"/>
    <cellStyle name="Normal 7 5 17 2" xfId="3572"/>
    <cellStyle name="Normal 7 5 17 3" xfId="5958"/>
    <cellStyle name="Normal 7 5 17 4" xfId="7445"/>
    <cellStyle name="Normal 7 5 17 5" xfId="11358"/>
    <cellStyle name="Normal 7 5 17 6" xfId="12218"/>
    <cellStyle name="Normal 7 5 17 7" xfId="14605"/>
    <cellStyle name="Normal 7 5 18" xfId="1268"/>
    <cellStyle name="Normal 7 5 18 2" xfId="3649"/>
    <cellStyle name="Normal 7 5 18 3" xfId="6035"/>
    <cellStyle name="Normal 7 5 18 4" xfId="8054"/>
    <cellStyle name="Normal 7 5 18 5" xfId="11850"/>
    <cellStyle name="Normal 7 5 18 6" xfId="12828"/>
    <cellStyle name="Normal 7 5 18 7" xfId="15215"/>
    <cellStyle name="Normal 7 5 19" xfId="1345"/>
    <cellStyle name="Normal 7 5 19 2" xfId="3726"/>
    <cellStyle name="Normal 7 5 19 3" xfId="6112"/>
    <cellStyle name="Normal 7 5 19 4" xfId="9171"/>
    <cellStyle name="Normal 7 5 19 5" xfId="10130"/>
    <cellStyle name="Normal 7 5 19 6" xfId="13945"/>
    <cellStyle name="Normal 7 5 19 7" xfId="16329"/>
    <cellStyle name="Normal 7 5 2" xfId="67"/>
    <cellStyle name="Normal 7 5 2 10" xfId="766"/>
    <cellStyle name="Normal 7 5 2 10 2" xfId="3147"/>
    <cellStyle name="Normal 7 5 2 10 3" xfId="5533"/>
    <cellStyle name="Normal 7 5 2 10 4" xfId="8415"/>
    <cellStyle name="Normal 7 5 2 10 5" xfId="11856"/>
    <cellStyle name="Normal 7 5 2 10 6" xfId="13189"/>
    <cellStyle name="Normal 7 5 2 10 7" xfId="15576"/>
    <cellStyle name="Normal 7 5 2 11" xfId="843"/>
    <cellStyle name="Normal 7 5 2 11 2" xfId="3224"/>
    <cellStyle name="Normal 7 5 2 11 3" xfId="5610"/>
    <cellStyle name="Normal 7 5 2 11 4" xfId="7875"/>
    <cellStyle name="Normal 7 5 2 11 5" xfId="10714"/>
    <cellStyle name="Normal 7 5 2 11 6" xfId="12649"/>
    <cellStyle name="Normal 7 5 2 11 7" xfId="15036"/>
    <cellStyle name="Normal 7 5 2 12" xfId="920"/>
    <cellStyle name="Normal 7 5 2 12 2" xfId="3301"/>
    <cellStyle name="Normal 7 5 2 12 3" xfId="5687"/>
    <cellStyle name="Normal 7 5 2 12 4" xfId="7950"/>
    <cellStyle name="Normal 7 5 2 12 5" xfId="10208"/>
    <cellStyle name="Normal 7 5 2 12 6" xfId="12724"/>
    <cellStyle name="Normal 7 5 2 12 7" xfId="15111"/>
    <cellStyle name="Normal 7 5 2 13" xfId="997"/>
    <cellStyle name="Normal 7 5 2 13 2" xfId="3378"/>
    <cellStyle name="Normal 7 5 2 13 3" xfId="5764"/>
    <cellStyle name="Normal 7 5 2 13 4" xfId="8982"/>
    <cellStyle name="Normal 7 5 2 13 5" xfId="10673"/>
    <cellStyle name="Normal 7 5 2 13 6" xfId="13756"/>
    <cellStyle name="Normal 7 5 2 13 7" xfId="16142"/>
    <cellStyle name="Normal 7 5 2 14" xfId="1074"/>
    <cellStyle name="Normal 7 5 2 14 2" xfId="3455"/>
    <cellStyle name="Normal 7 5 2 14 3" xfId="5841"/>
    <cellStyle name="Normal 7 5 2 14 4" xfId="7908"/>
    <cellStyle name="Normal 7 5 2 14 5" xfId="10174"/>
    <cellStyle name="Normal 7 5 2 14 6" xfId="12682"/>
    <cellStyle name="Normal 7 5 2 14 7" xfId="15069"/>
    <cellStyle name="Normal 7 5 2 15" xfId="1151"/>
    <cellStyle name="Normal 7 5 2 15 2" xfId="3532"/>
    <cellStyle name="Normal 7 5 2 15 3" xfId="5918"/>
    <cellStyle name="Normal 7 5 2 15 4" xfId="8024"/>
    <cellStyle name="Normal 7 5 2 15 5" xfId="10863"/>
    <cellStyle name="Normal 7 5 2 15 6" xfId="12798"/>
    <cellStyle name="Normal 7 5 2 15 7" xfId="15185"/>
    <cellStyle name="Normal 7 5 2 16" xfId="1228"/>
    <cellStyle name="Normal 7 5 2 16 2" xfId="3609"/>
    <cellStyle name="Normal 7 5 2 16 3" xfId="5995"/>
    <cellStyle name="Normal 7 5 2 16 4" xfId="8099"/>
    <cellStyle name="Normal 7 5 2 16 5" xfId="9712"/>
    <cellStyle name="Normal 7 5 2 16 6" xfId="12873"/>
    <cellStyle name="Normal 7 5 2 16 7" xfId="15260"/>
    <cellStyle name="Normal 7 5 2 17" xfId="1305"/>
    <cellStyle name="Normal 7 5 2 17 2" xfId="3686"/>
    <cellStyle name="Normal 7 5 2 17 3" xfId="6072"/>
    <cellStyle name="Normal 7 5 2 17 4" xfId="9133"/>
    <cellStyle name="Normal 7 5 2 17 5" xfId="10822"/>
    <cellStyle name="Normal 7 5 2 17 6" xfId="13907"/>
    <cellStyle name="Normal 7 5 2 17 7" xfId="16291"/>
    <cellStyle name="Normal 7 5 2 18" xfId="1382"/>
    <cellStyle name="Normal 7 5 2 18 2" xfId="3763"/>
    <cellStyle name="Normal 7 5 2 18 3" xfId="6149"/>
    <cellStyle name="Normal 7 5 2 18 4" xfId="8057"/>
    <cellStyle name="Normal 7 5 2 18 5" xfId="10322"/>
    <cellStyle name="Normal 7 5 2 18 6" xfId="12831"/>
    <cellStyle name="Normal 7 5 2 18 7" xfId="15218"/>
    <cellStyle name="Normal 7 5 2 19" xfId="1459"/>
    <cellStyle name="Normal 7 5 2 19 2" xfId="3840"/>
    <cellStyle name="Normal 7 5 2 19 3" xfId="6226"/>
    <cellStyle name="Normal 7 5 2 19 4" xfId="8173"/>
    <cellStyle name="Normal 7 5 2 19 5" xfId="11012"/>
    <cellStyle name="Normal 7 5 2 19 6" xfId="12947"/>
    <cellStyle name="Normal 7 5 2 19 7" xfId="15334"/>
    <cellStyle name="Normal 7 5 2 2" xfId="149"/>
    <cellStyle name="Normal 7 5 2 2 2" xfId="2530"/>
    <cellStyle name="Normal 7 5 2 2 3" xfId="4916"/>
    <cellStyle name="Normal 7 5 2 2 4" xfId="8193"/>
    <cellStyle name="Normal 7 5 2 2 5" xfId="11638"/>
    <cellStyle name="Normal 7 5 2 2 6" xfId="12967"/>
    <cellStyle name="Normal 7 5 2 2 7" xfId="15354"/>
    <cellStyle name="Normal 7 5 2 20" xfId="1536"/>
    <cellStyle name="Normal 7 5 2 20 2" xfId="3917"/>
    <cellStyle name="Normal 7 5 2 20 3" xfId="6303"/>
    <cellStyle name="Normal 7 5 2 20 4" xfId="7788"/>
    <cellStyle name="Normal 7 5 2 20 5" xfId="9862"/>
    <cellStyle name="Normal 7 5 2 20 6" xfId="12561"/>
    <cellStyle name="Normal 7 5 2 20 7" xfId="14948"/>
    <cellStyle name="Normal 7 5 2 21" xfId="1613"/>
    <cellStyle name="Normal 7 5 2 21 2" xfId="3994"/>
    <cellStyle name="Normal 7 5 2 21 3" xfId="6380"/>
    <cellStyle name="Normal 7 5 2 21 4" xfId="9534"/>
    <cellStyle name="Normal 7 5 2 21 5" xfId="10046"/>
    <cellStyle name="Normal 7 5 2 21 6" xfId="14308"/>
    <cellStyle name="Normal 7 5 2 21 7" xfId="16690"/>
    <cellStyle name="Normal 7 5 2 22" xfId="1690"/>
    <cellStyle name="Normal 7 5 2 22 2" xfId="4071"/>
    <cellStyle name="Normal 7 5 2 22 3" xfId="6457"/>
    <cellStyle name="Normal 7 5 2 22 4" xfId="8823"/>
    <cellStyle name="Normal 7 5 2 22 5" xfId="10509"/>
    <cellStyle name="Normal 7 5 2 22 6" xfId="13597"/>
    <cellStyle name="Normal 7 5 2 22 7" xfId="15984"/>
    <cellStyle name="Normal 7 5 2 23" xfId="1767"/>
    <cellStyle name="Normal 7 5 2 23 2" xfId="4148"/>
    <cellStyle name="Normal 7 5 2 23 3" xfId="6534"/>
    <cellStyle name="Normal 7 5 2 23 4" xfId="8397"/>
    <cellStyle name="Normal 7 5 2 23 5" xfId="11841"/>
    <cellStyle name="Normal 7 5 2 23 6" xfId="13171"/>
    <cellStyle name="Normal 7 5 2 23 7" xfId="15558"/>
    <cellStyle name="Normal 7 5 2 24" xfId="1839"/>
    <cellStyle name="Normal 7 5 2 24 2" xfId="4220"/>
    <cellStyle name="Normal 7 5 2 24 3" xfId="6606"/>
    <cellStyle name="Normal 7 5 2 24 4" xfId="8242"/>
    <cellStyle name="Normal 7 5 2 24 5" xfId="11081"/>
    <cellStyle name="Normal 7 5 2 24 6" xfId="13016"/>
    <cellStyle name="Normal 7 5 2 24 7" xfId="15403"/>
    <cellStyle name="Normal 7 5 2 25" xfId="1917"/>
    <cellStyle name="Normal 7 5 2 25 2" xfId="4298"/>
    <cellStyle name="Normal 7 5 2 25 3" xfId="6684"/>
    <cellStyle name="Normal 7 5 2 25 4" xfId="7780"/>
    <cellStyle name="Normal 7 5 2 25 5" xfId="9854"/>
    <cellStyle name="Normal 7 5 2 25 6" xfId="12553"/>
    <cellStyle name="Normal 7 5 2 25 7" xfId="14940"/>
    <cellStyle name="Normal 7 5 2 26" xfId="1995"/>
    <cellStyle name="Normal 7 5 2 26 2" xfId="4376"/>
    <cellStyle name="Normal 7 5 2 26 3" xfId="6762"/>
    <cellStyle name="Normal 7 5 2 26 4" xfId="8313"/>
    <cellStyle name="Normal 7 5 2 26 5" xfId="9886"/>
    <cellStyle name="Normal 7 5 2 26 6" xfId="13087"/>
    <cellStyle name="Normal 7 5 2 26 7" xfId="15474"/>
    <cellStyle name="Normal 7 5 2 27" xfId="2071"/>
    <cellStyle name="Normal 7 5 2 27 2" xfId="4452"/>
    <cellStyle name="Normal 7 5 2 27 3" xfId="6838"/>
    <cellStyle name="Normal 7 5 2 27 4" xfId="7924"/>
    <cellStyle name="Normal 7 5 2 27 5" xfId="9813"/>
    <cellStyle name="Normal 7 5 2 27 6" xfId="12698"/>
    <cellStyle name="Normal 7 5 2 27 7" xfId="15085"/>
    <cellStyle name="Normal 7 5 2 28" xfId="2143"/>
    <cellStyle name="Normal 7 5 2 28 2" xfId="4524"/>
    <cellStyle name="Normal 7 5 2 28 3" xfId="6910"/>
    <cellStyle name="Normal 7 5 2 28 4" xfId="8967"/>
    <cellStyle name="Normal 7 5 2 28 5" xfId="10658"/>
    <cellStyle name="Normal 7 5 2 28 6" xfId="13741"/>
    <cellStyle name="Normal 7 5 2 28 7" xfId="16127"/>
    <cellStyle name="Normal 7 5 2 29" xfId="2223"/>
    <cellStyle name="Normal 7 5 2 29 2" xfId="4604"/>
    <cellStyle name="Normal 7 5 2 29 3" xfId="6990"/>
    <cellStyle name="Normal 7 5 2 29 4" xfId="8239"/>
    <cellStyle name="Normal 7 5 2 29 5" xfId="11698"/>
    <cellStyle name="Normal 7 5 2 29 6" xfId="13013"/>
    <cellStyle name="Normal 7 5 2 29 7" xfId="15400"/>
    <cellStyle name="Normal 7 5 2 3" xfId="227"/>
    <cellStyle name="Normal 7 5 2 3 2" xfId="2608"/>
    <cellStyle name="Normal 7 5 2 3 3" xfId="4994"/>
    <cellStyle name="Normal 7 5 2 3 4" xfId="8806"/>
    <cellStyle name="Normal 7 5 2 3 5" xfId="9958"/>
    <cellStyle name="Normal 7 5 2 3 6" xfId="13580"/>
    <cellStyle name="Normal 7 5 2 3 7" xfId="15967"/>
    <cellStyle name="Normal 7 5 2 30" xfId="2299"/>
    <cellStyle name="Normal 7 5 2 30 2" xfId="4680"/>
    <cellStyle name="Normal 7 5 2 30 3" xfId="7066"/>
    <cellStyle name="Normal 7 5 2 30 4" xfId="7852"/>
    <cellStyle name="Normal 7 5 2 30 5" xfId="10625"/>
    <cellStyle name="Normal 7 5 2 30 6" xfId="12626"/>
    <cellStyle name="Normal 7 5 2 30 7" xfId="15013"/>
    <cellStyle name="Normal 7 5 2 31" xfId="2371"/>
    <cellStyle name="Normal 7 5 2 31 2" xfId="4752"/>
    <cellStyle name="Normal 7 5 2 31 3" xfId="7138"/>
    <cellStyle name="Normal 7 5 2 31 4" xfId="7784"/>
    <cellStyle name="Normal 7 5 2 31 5" xfId="9860"/>
    <cellStyle name="Normal 7 5 2 31 6" xfId="12557"/>
    <cellStyle name="Normal 7 5 2 31 7" xfId="14944"/>
    <cellStyle name="Normal 7 5 2 32" xfId="2449"/>
    <cellStyle name="Normal 7 5 2 33" xfId="4835"/>
    <cellStyle name="Normal 7 5 2 34" xfId="8924"/>
    <cellStyle name="Normal 7 5 2 35" xfId="10610"/>
    <cellStyle name="Normal 7 5 2 36" xfId="13698"/>
    <cellStyle name="Normal 7 5 2 37" xfId="16084"/>
    <cellStyle name="Normal 7 5 2 4" xfId="304"/>
    <cellStyle name="Normal 7 5 2 4 2" xfId="2685"/>
    <cellStyle name="Normal 7 5 2 4 3" xfId="5071"/>
    <cellStyle name="Normal 7 5 2 4 4" xfId="7652"/>
    <cellStyle name="Normal 7 5 2 4 5" xfId="9924"/>
    <cellStyle name="Normal 7 5 2 4 6" xfId="12425"/>
    <cellStyle name="Normal 7 5 2 4 7" xfId="14812"/>
    <cellStyle name="Normal 7 5 2 5" xfId="381"/>
    <cellStyle name="Normal 7 5 2 5 2" xfId="2762"/>
    <cellStyle name="Normal 7 5 2 5 3" xfId="5148"/>
    <cellStyle name="Normal 7 5 2 5 4" xfId="8688"/>
    <cellStyle name="Normal 7 5 2 5 5" xfId="10374"/>
    <cellStyle name="Normal 7 5 2 5 6" xfId="13462"/>
    <cellStyle name="Normal 7 5 2 5 7" xfId="15849"/>
    <cellStyle name="Normal 7 5 2 6" xfId="458"/>
    <cellStyle name="Normal 7 5 2 6 2" xfId="2839"/>
    <cellStyle name="Normal 7 5 2 6 3" xfId="5225"/>
    <cellStyle name="Normal 7 5 2 6 4" xfId="8265"/>
    <cellStyle name="Normal 7 5 2 6 5" xfId="11725"/>
    <cellStyle name="Normal 7 5 2 6 6" xfId="13039"/>
    <cellStyle name="Normal 7 5 2 6 7" xfId="15426"/>
    <cellStyle name="Normal 7 5 2 7" xfId="535"/>
    <cellStyle name="Normal 7 5 2 7 2" xfId="2916"/>
    <cellStyle name="Normal 7 5 2 7 3" xfId="5302"/>
    <cellStyle name="Normal 7 5 2 7 4" xfId="8962"/>
    <cellStyle name="Normal 7 5 2 7 5" xfId="10105"/>
    <cellStyle name="Normal 7 5 2 7 6" xfId="13736"/>
    <cellStyle name="Normal 7 5 2 7 7" xfId="16122"/>
    <cellStyle name="Normal 7 5 2 8" xfId="612"/>
    <cellStyle name="Normal 7 5 2 8 2" xfId="2993"/>
    <cellStyle name="Normal 7 5 2 8 3" xfId="5379"/>
    <cellStyle name="Normal 7 5 2 8 4" xfId="7813"/>
    <cellStyle name="Normal 7 5 2 8 5" xfId="10061"/>
    <cellStyle name="Normal 7 5 2 8 6" xfId="12586"/>
    <cellStyle name="Normal 7 5 2 8 7" xfId="14973"/>
    <cellStyle name="Normal 7 5 2 9" xfId="689"/>
    <cellStyle name="Normal 7 5 2 9 2" xfId="3070"/>
    <cellStyle name="Normal 7 5 2 9 3" xfId="5456"/>
    <cellStyle name="Normal 7 5 2 9 4" xfId="8838"/>
    <cellStyle name="Normal 7 5 2 9 5" xfId="10524"/>
    <cellStyle name="Normal 7 5 2 9 6" xfId="13612"/>
    <cellStyle name="Normal 7 5 2 9 7" xfId="15999"/>
    <cellStyle name="Normal 7 5 20" xfId="1422"/>
    <cellStyle name="Normal 7 5 20 2" xfId="3803"/>
    <cellStyle name="Normal 7 5 20 3" xfId="6189"/>
    <cellStyle name="Normal 7 5 20 4" xfId="8635"/>
    <cellStyle name="Normal 7 5 20 5" xfId="11814"/>
    <cellStyle name="Normal 7 5 20 6" xfId="13409"/>
    <cellStyle name="Normal 7 5 20 7" xfId="15796"/>
    <cellStyle name="Normal 7 5 21" xfId="1499"/>
    <cellStyle name="Normal 7 5 21 2" xfId="3880"/>
    <cellStyle name="Normal 7 5 21 3" xfId="6266"/>
    <cellStyle name="Normal 7 5 21 4" xfId="7594"/>
    <cellStyle name="Normal 7 5 21 5" xfId="11509"/>
    <cellStyle name="Normal 7 5 21 6" xfId="12367"/>
    <cellStyle name="Normal 7 5 21 7" xfId="14754"/>
    <cellStyle name="Normal 7 5 22" xfId="1576"/>
    <cellStyle name="Normal 7 5 22 2" xfId="3957"/>
    <cellStyle name="Normal 7 5 22 3" xfId="6343"/>
    <cellStyle name="Normal 7 5 22 4" xfId="8310"/>
    <cellStyle name="Normal 7 5 22 5" xfId="11724"/>
    <cellStyle name="Normal 7 5 22 6" xfId="13084"/>
    <cellStyle name="Normal 7 5 22 7" xfId="15471"/>
    <cellStyle name="Normal 7 5 23" xfId="1653"/>
    <cellStyle name="Normal 7 5 23 2" xfId="4034"/>
    <cellStyle name="Normal 7 5 23 3" xfId="6420"/>
    <cellStyle name="Normal 7 5 23 4" xfId="7629"/>
    <cellStyle name="Normal 7 5 23 5" xfId="11618"/>
    <cellStyle name="Normal 7 5 23 6" xfId="12402"/>
    <cellStyle name="Normal 7 5 23 7" xfId="14789"/>
    <cellStyle name="Normal 7 5 24" xfId="1730"/>
    <cellStyle name="Normal 7 5 24 2" xfId="4111"/>
    <cellStyle name="Normal 7 5 24 3" xfId="6497"/>
    <cellStyle name="Normal 7 5 24 4" xfId="8859"/>
    <cellStyle name="Normal 7 5 24 5" xfId="9821"/>
    <cellStyle name="Normal 7 5 24 6" xfId="13633"/>
    <cellStyle name="Normal 7 5 24 7" xfId="16020"/>
    <cellStyle name="Normal 7 5 25" xfId="1802"/>
    <cellStyle name="Normal 7 5 25 2" xfId="4183"/>
    <cellStyle name="Normal 7 5 25 3" xfId="6569"/>
    <cellStyle name="Normal 7 5 25 4" xfId="8704"/>
    <cellStyle name="Normal 7 5 25 5" xfId="11880"/>
    <cellStyle name="Normal 7 5 25 6" xfId="13478"/>
    <cellStyle name="Normal 7 5 25 7" xfId="15865"/>
    <cellStyle name="Normal 7 5 26" xfId="1880"/>
    <cellStyle name="Normal 7 5 26 2" xfId="4261"/>
    <cellStyle name="Normal 7 5 26 3" xfId="6647"/>
    <cellStyle name="Normal 7 5 26 4" xfId="7589"/>
    <cellStyle name="Normal 7 5 26 5" xfId="11504"/>
    <cellStyle name="Normal 7 5 26 6" xfId="12362"/>
    <cellStyle name="Normal 7 5 26 7" xfId="14749"/>
    <cellStyle name="Normal 7 5 27" xfId="1958"/>
    <cellStyle name="Normal 7 5 27 2" xfId="4339"/>
    <cellStyle name="Normal 7 5 27 3" xfId="6725"/>
    <cellStyle name="Normal 7 5 27 4" xfId="8697"/>
    <cellStyle name="Normal 7 5 27 5" xfId="10383"/>
    <cellStyle name="Normal 7 5 27 6" xfId="13471"/>
    <cellStyle name="Normal 7 5 27 7" xfId="15858"/>
    <cellStyle name="Normal 7 5 28" xfId="2034"/>
    <cellStyle name="Normal 7 5 28 2" xfId="4415"/>
    <cellStyle name="Normal 7 5 28 3" xfId="6801"/>
    <cellStyle name="Normal 7 5 28 4" xfId="7632"/>
    <cellStyle name="Normal 7 5 28 5" xfId="9922"/>
    <cellStyle name="Normal 7 5 28 6" xfId="12405"/>
    <cellStyle name="Normal 7 5 28 7" xfId="14792"/>
    <cellStyle name="Normal 7 5 29" xfId="2106"/>
    <cellStyle name="Normal 7 5 29 2" xfId="4487"/>
    <cellStyle name="Normal 7 5 29 3" xfId="6873"/>
    <cellStyle name="Normal 7 5 29 4" xfId="7890"/>
    <cellStyle name="Normal 7 5 29 5" xfId="11689"/>
    <cellStyle name="Normal 7 5 29 6" xfId="12664"/>
    <cellStyle name="Normal 7 5 29 7" xfId="15051"/>
    <cellStyle name="Normal 7 5 3" xfId="112"/>
    <cellStyle name="Normal 7 5 3 2" xfId="2493"/>
    <cellStyle name="Normal 7 5 3 3" xfId="4879"/>
    <cellStyle name="Normal 7 5 3 4" xfId="8655"/>
    <cellStyle name="Normal 7 5 3 5" xfId="11833"/>
    <cellStyle name="Normal 7 5 3 6" xfId="13429"/>
    <cellStyle name="Normal 7 5 3 7" xfId="15816"/>
    <cellStyle name="Normal 7 5 30" xfId="2186"/>
    <cellStyle name="Normal 7 5 30 2" xfId="4567"/>
    <cellStyle name="Normal 7 5 30 3" xfId="6953"/>
    <cellStyle name="Normal 7 5 30 4" xfId="8701"/>
    <cellStyle name="Normal 7 5 30 5" xfId="9585"/>
    <cellStyle name="Normal 7 5 30 6" xfId="13475"/>
    <cellStyle name="Normal 7 5 30 7" xfId="15862"/>
    <cellStyle name="Normal 7 5 31" xfId="2262"/>
    <cellStyle name="Normal 7 5 31 2" xfId="4643"/>
    <cellStyle name="Normal 7 5 31 3" xfId="7029"/>
    <cellStyle name="Normal 7 5 31 4" xfId="7662"/>
    <cellStyle name="Normal 7 5 31 5" xfId="11576"/>
    <cellStyle name="Normal 7 5 31 6" xfId="12435"/>
    <cellStyle name="Normal 7 5 31 7" xfId="14822"/>
    <cellStyle name="Normal 7 5 32" xfId="2334"/>
    <cellStyle name="Normal 7 5 32 2" xfId="4715"/>
    <cellStyle name="Normal 7 5 32 3" xfId="7101"/>
    <cellStyle name="Normal 7 5 32 4" xfId="7661"/>
    <cellStyle name="Normal 7 5 32 5" xfId="11575"/>
    <cellStyle name="Normal 7 5 32 6" xfId="12434"/>
    <cellStyle name="Normal 7 5 32 7" xfId="14821"/>
    <cellStyle name="Normal 7 5 33" xfId="2412"/>
    <cellStyle name="Normal 7 5 34" xfId="4798"/>
    <cellStyle name="Normal 7 5 35" xfId="7733"/>
    <cellStyle name="Normal 7 5 36" xfId="9657"/>
    <cellStyle name="Normal 7 5 37" xfId="12506"/>
    <cellStyle name="Normal 7 5 38" xfId="14893"/>
    <cellStyle name="Normal 7 5 4" xfId="190"/>
    <cellStyle name="Normal 7 5 4 2" xfId="2571"/>
    <cellStyle name="Normal 7 5 4 3" xfId="4957"/>
    <cellStyle name="Normal 7 5 4 4" xfId="7227"/>
    <cellStyle name="Normal 7 5 4 5" xfId="11301"/>
    <cellStyle name="Normal 7 5 4 6" xfId="12000"/>
    <cellStyle name="Normal 7 5 4 7" xfId="14387"/>
    <cellStyle name="Normal 7 5 5" xfId="267"/>
    <cellStyle name="Normal 7 5 5 2" xfId="2648"/>
    <cellStyle name="Normal 7 5 5 3" xfId="5034"/>
    <cellStyle name="Normal 7 5 5 4" xfId="9297"/>
    <cellStyle name="Normal 7 5 5 5" xfId="10992"/>
    <cellStyle name="Normal 7 5 5 6" xfId="14071"/>
    <cellStyle name="Normal 7 5 5 7" xfId="16455"/>
    <cellStyle name="Normal 7 5 6" xfId="344"/>
    <cellStyle name="Normal 7 5 6 2" xfId="2725"/>
    <cellStyle name="Normal 7 5 6 3" xfId="5111"/>
    <cellStyle name="Normal 7 5 6 4" xfId="7497"/>
    <cellStyle name="Normal 7 5 6 5" xfId="11489"/>
    <cellStyle name="Normal 7 5 6 6" xfId="12270"/>
    <cellStyle name="Normal 7 5 6 7" xfId="14657"/>
    <cellStyle name="Normal 7 5 7" xfId="421"/>
    <cellStyle name="Normal 7 5 7 2" xfId="2802"/>
    <cellStyle name="Normal 7 5 7 3" xfId="5188"/>
    <cellStyle name="Normal 7 5 7 4" xfId="8727"/>
    <cellStyle name="Normal 7 5 7 5" xfId="11900"/>
    <cellStyle name="Normal 7 5 7 6" xfId="13501"/>
    <cellStyle name="Normal 7 5 7 7" xfId="15888"/>
    <cellStyle name="Normal 7 5 8" xfId="498"/>
    <cellStyle name="Normal 7 5 8 2" xfId="2879"/>
    <cellStyle name="Normal 7 5 8 3" xfId="5265"/>
    <cellStyle name="Normal 7 5 8 4" xfId="7532"/>
    <cellStyle name="Normal 7 5 8 5" xfId="11446"/>
    <cellStyle name="Normal 7 5 8 6" xfId="12305"/>
    <cellStyle name="Normal 7 5 8 7" xfId="14692"/>
    <cellStyle name="Normal 7 5 9" xfId="575"/>
    <cellStyle name="Normal 7 5 9 2" xfId="2956"/>
    <cellStyle name="Normal 7 5 9 3" xfId="5342"/>
    <cellStyle name="Normal 7 5 9 4" xfId="7378"/>
    <cellStyle name="Normal 7 5 9 5" xfId="11064"/>
    <cellStyle name="Normal 7 5 9 6" xfId="12151"/>
    <cellStyle name="Normal 7 5 9 7" xfId="14538"/>
    <cellStyle name="Normal 7 6" xfId="63"/>
    <cellStyle name="Normal 7 6 10" xfId="762"/>
    <cellStyle name="Normal 7 6 10 2" xfId="3143"/>
    <cellStyle name="Normal 7 6 10 3" xfId="5529"/>
    <cellStyle name="Normal 7 6 10 4" xfId="8067"/>
    <cellStyle name="Normal 7 6 10 5" xfId="10332"/>
    <cellStyle name="Normal 7 6 10 6" xfId="12841"/>
    <cellStyle name="Normal 7 6 10 7" xfId="15228"/>
    <cellStyle name="Normal 7 6 11" xfId="839"/>
    <cellStyle name="Normal 7 6 11 2" xfId="3220"/>
    <cellStyle name="Normal 7 6 11 3" xfId="5606"/>
    <cellStyle name="Normal 7 6 11 4" xfId="8183"/>
    <cellStyle name="Normal 7 6 11 5" xfId="11022"/>
    <cellStyle name="Normal 7 6 11 6" xfId="12957"/>
    <cellStyle name="Normal 7 6 11 7" xfId="15344"/>
    <cellStyle name="Normal 7 6 12" xfId="916"/>
    <cellStyle name="Normal 7 6 12 2" xfId="3297"/>
    <cellStyle name="Normal 7 6 12 3" xfId="5683"/>
    <cellStyle name="Normal 7 6 12 4" xfId="7798"/>
    <cellStyle name="Normal 7 6 12 5" xfId="9872"/>
    <cellStyle name="Normal 7 6 12 6" xfId="12571"/>
    <cellStyle name="Normal 7 6 12 7" xfId="14958"/>
    <cellStyle name="Normal 7 6 13" xfId="993"/>
    <cellStyle name="Normal 7 6 13 2" xfId="3374"/>
    <cellStyle name="Normal 7 6 13 3" xfId="5760"/>
    <cellStyle name="Normal 7 6 13 4" xfId="9286"/>
    <cellStyle name="Normal 7 6 13 5" xfId="10981"/>
    <cellStyle name="Normal 7 6 13 6" xfId="14060"/>
    <cellStyle name="Normal 7 6 13 7" xfId="16444"/>
    <cellStyle name="Normal 7 6 14" xfId="1070"/>
    <cellStyle name="Normal 7 6 14 2" xfId="3451"/>
    <cellStyle name="Normal 7 6 14 3" xfId="5837"/>
    <cellStyle name="Normal 7 6 14 4" xfId="8216"/>
    <cellStyle name="Normal 7 6 14 5" xfId="10481"/>
    <cellStyle name="Normal 7 6 14 6" xfId="12990"/>
    <cellStyle name="Normal 7 6 14 7" xfId="15377"/>
    <cellStyle name="Normal 7 6 15" xfId="1147"/>
    <cellStyle name="Normal 7 6 15 2" xfId="3528"/>
    <cellStyle name="Normal 7 6 15 3" xfId="5914"/>
    <cellStyle name="Normal 7 6 15 4" xfId="8332"/>
    <cellStyle name="Normal 7 6 15 5" xfId="11171"/>
    <cellStyle name="Normal 7 6 15 6" xfId="13106"/>
    <cellStyle name="Normal 7 6 15 7" xfId="15493"/>
    <cellStyle name="Normal 7 6 16" xfId="1224"/>
    <cellStyle name="Normal 7 6 16 2" xfId="3605"/>
    <cellStyle name="Normal 7 6 16 3" xfId="5991"/>
    <cellStyle name="Normal 7 6 16 4" xfId="7946"/>
    <cellStyle name="Normal 7 6 16 5" xfId="10019"/>
    <cellStyle name="Normal 7 6 16 6" xfId="12720"/>
    <cellStyle name="Normal 7 6 16 7" xfId="15107"/>
    <cellStyle name="Normal 7 6 17" xfId="1301"/>
    <cellStyle name="Normal 7 6 17 2" xfId="3682"/>
    <cellStyle name="Normal 7 6 17 3" xfId="6068"/>
    <cellStyle name="Normal 7 6 17 4" xfId="7367"/>
    <cellStyle name="Normal 7 6 17 5" xfId="11053"/>
    <cellStyle name="Normal 7 6 17 6" xfId="12140"/>
    <cellStyle name="Normal 7 6 17 7" xfId="14527"/>
    <cellStyle name="Normal 7 6 18" xfId="1378"/>
    <cellStyle name="Normal 7 6 18 2" xfId="3759"/>
    <cellStyle name="Normal 7 6 18 3" xfId="6145"/>
    <cellStyle name="Normal 7 6 18 4" xfId="8365"/>
    <cellStyle name="Normal 7 6 18 5" xfId="10630"/>
    <cellStyle name="Normal 7 6 18 6" xfId="13139"/>
    <cellStyle name="Normal 7 6 18 7" xfId="15526"/>
    <cellStyle name="Normal 7 6 19" xfId="1455"/>
    <cellStyle name="Normal 7 6 19 2" xfId="3836"/>
    <cellStyle name="Normal 7 6 19 3" xfId="6222"/>
    <cellStyle name="Normal 7 6 19 4" xfId="8481"/>
    <cellStyle name="Normal 7 6 19 5" xfId="11315"/>
    <cellStyle name="Normal 7 6 19 6" xfId="13255"/>
    <cellStyle name="Normal 7 6 19 7" xfId="15642"/>
    <cellStyle name="Normal 7 6 2" xfId="145"/>
    <cellStyle name="Normal 7 6 2 2" xfId="2526"/>
    <cellStyle name="Normal 7 6 2 3" xfId="4912"/>
    <cellStyle name="Normal 7 6 2 4" xfId="8501"/>
    <cellStyle name="Normal 7 6 2 5" xfId="9574"/>
    <cellStyle name="Normal 7 6 2 6" xfId="13275"/>
    <cellStyle name="Normal 7 6 2 7" xfId="15662"/>
    <cellStyle name="Normal 7 6 20" xfId="1532"/>
    <cellStyle name="Normal 7 6 20 2" xfId="3913"/>
    <cellStyle name="Normal 7 6 20 3" xfId="6299"/>
    <cellStyle name="Normal 7 6 20 4" xfId="8095"/>
    <cellStyle name="Normal 7 6 20 5" xfId="10166"/>
    <cellStyle name="Normal 7 6 20 6" xfId="12869"/>
    <cellStyle name="Normal 7 6 20 7" xfId="15256"/>
    <cellStyle name="Normal 7 6 21" xfId="1609"/>
    <cellStyle name="Normal 7 6 21 2" xfId="3990"/>
    <cellStyle name="Normal 7 6 21 3" xfId="6376"/>
    <cellStyle name="Normal 7 6 21 4" xfId="7735"/>
    <cellStyle name="Normal 7 6 21 5" xfId="9704"/>
    <cellStyle name="Normal 7 6 21 6" xfId="12508"/>
    <cellStyle name="Normal 7 6 21 7" xfId="14895"/>
    <cellStyle name="Normal 7 6 22" xfId="1686"/>
    <cellStyle name="Normal 7 6 22 2" xfId="4067"/>
    <cellStyle name="Normal 7 6 22 3" xfId="6453"/>
    <cellStyle name="Normal 7 6 22 4" xfId="9128"/>
    <cellStyle name="Normal 7 6 22 5" xfId="10817"/>
    <cellStyle name="Normal 7 6 22 6" xfId="13902"/>
    <cellStyle name="Normal 7 6 22 7" xfId="16286"/>
    <cellStyle name="Normal 7 6 23" xfId="1763"/>
    <cellStyle name="Normal 7 6 23 2" xfId="4144"/>
    <cellStyle name="Normal 7 6 23 3" xfId="6530"/>
    <cellStyle name="Normal 7 6 23 4" xfId="8052"/>
    <cellStyle name="Normal 7 6 23 5" xfId="10314"/>
    <cellStyle name="Normal 7 6 23 6" xfId="12826"/>
    <cellStyle name="Normal 7 6 23 7" xfId="15213"/>
    <cellStyle name="Normal 7 6 24" xfId="1835"/>
    <cellStyle name="Normal 7 6 24 2" xfId="4216"/>
    <cellStyle name="Normal 7 6 24 3" xfId="6602"/>
    <cellStyle name="Normal 7 6 24 4" xfId="7897"/>
    <cellStyle name="Normal 7 6 24 5" xfId="10160"/>
    <cellStyle name="Normal 7 6 24 6" xfId="12671"/>
    <cellStyle name="Normal 7 6 24 7" xfId="15058"/>
    <cellStyle name="Normal 7 6 25" xfId="1913"/>
    <cellStyle name="Normal 7 6 25 2" xfId="4294"/>
    <cellStyle name="Normal 7 6 25 3" xfId="6680"/>
    <cellStyle name="Normal 7 6 25 4" xfId="8087"/>
    <cellStyle name="Normal 7 6 25 5" xfId="10158"/>
    <cellStyle name="Normal 7 6 25 6" xfId="12861"/>
    <cellStyle name="Normal 7 6 25 7" xfId="15248"/>
    <cellStyle name="Normal 7 6 26" xfId="1991"/>
    <cellStyle name="Normal 7 6 26 2" xfId="4372"/>
    <cellStyle name="Normal 7 6 26 3" xfId="6758"/>
    <cellStyle name="Normal 7 6 26 4" xfId="8621"/>
    <cellStyle name="Normal 7 6 26 5" xfId="10190"/>
    <cellStyle name="Normal 7 6 26 6" xfId="13395"/>
    <cellStyle name="Normal 7 6 26 7" xfId="15782"/>
    <cellStyle name="Normal 7 6 27" xfId="2067"/>
    <cellStyle name="Normal 7 6 27 2" xfId="4448"/>
    <cellStyle name="Normal 7 6 27 3" xfId="6834"/>
    <cellStyle name="Normal 7 6 27 4" xfId="8232"/>
    <cellStyle name="Normal 7 6 27 5" xfId="10117"/>
    <cellStyle name="Normal 7 6 27 6" xfId="13006"/>
    <cellStyle name="Normal 7 6 27 7" xfId="15393"/>
    <cellStyle name="Normal 7 6 28" xfId="2139"/>
    <cellStyle name="Normal 7 6 28 2" xfId="4520"/>
    <cellStyle name="Normal 7 6 28 3" xfId="6906"/>
    <cellStyle name="Normal 7 6 28 4" xfId="9271"/>
    <cellStyle name="Normal 7 6 28 5" xfId="10966"/>
    <cellStyle name="Normal 7 6 28 6" xfId="14045"/>
    <cellStyle name="Normal 7 6 28 7" xfId="16429"/>
    <cellStyle name="Normal 7 6 29" xfId="2219"/>
    <cellStyle name="Normal 7 6 29 2" xfId="4600"/>
    <cellStyle name="Normal 7 6 29 3" xfId="6986"/>
    <cellStyle name="Normal 7 6 29 4" xfId="7970"/>
    <cellStyle name="Normal 7 6 29 5" xfId="10157"/>
    <cellStyle name="Normal 7 6 29 6" xfId="12744"/>
    <cellStyle name="Normal 7 6 29 7" xfId="15131"/>
    <cellStyle name="Normal 7 6 3" xfId="223"/>
    <cellStyle name="Normal 7 6 3 2" xfId="2604"/>
    <cellStyle name="Normal 7 6 3 3" xfId="4990"/>
    <cellStyle name="Normal 7 6 3 4" xfId="7884"/>
    <cellStyle name="Normal 7 6 3 5" xfId="10723"/>
    <cellStyle name="Normal 7 6 3 6" xfId="12658"/>
    <cellStyle name="Normal 7 6 3 7" xfId="15045"/>
    <cellStyle name="Normal 7 6 30" xfId="2295"/>
    <cellStyle name="Normal 7 6 30 2" xfId="4676"/>
    <cellStyle name="Normal 7 6 30 3" xfId="7062"/>
    <cellStyle name="Normal 7 6 30 4" xfId="8160"/>
    <cellStyle name="Normal 7 6 30 5" xfId="10933"/>
    <cellStyle name="Normal 7 6 30 6" xfId="12934"/>
    <cellStyle name="Normal 7 6 30 7" xfId="15321"/>
    <cellStyle name="Normal 7 6 31" xfId="2367"/>
    <cellStyle name="Normal 7 6 31 2" xfId="4748"/>
    <cellStyle name="Normal 7 6 31 3" xfId="7134"/>
    <cellStyle name="Normal 7 6 31 4" xfId="8091"/>
    <cellStyle name="Normal 7 6 31 5" xfId="10164"/>
    <cellStyle name="Normal 7 6 31 6" xfId="12865"/>
    <cellStyle name="Normal 7 6 31 7" xfId="15252"/>
    <cellStyle name="Normal 7 6 32" xfId="2445"/>
    <cellStyle name="Normal 7 6 33" xfId="4831"/>
    <cellStyle name="Normal 7 6 34" xfId="9228"/>
    <cellStyle name="Normal 7 6 35" xfId="10918"/>
    <cellStyle name="Normal 7 6 36" xfId="14002"/>
    <cellStyle name="Normal 7 6 37" xfId="16386"/>
    <cellStyle name="Normal 7 6 4" xfId="300"/>
    <cellStyle name="Normal 7 6 4 2" xfId="2681"/>
    <cellStyle name="Normal 7 6 4 3" xfId="5067"/>
    <cellStyle name="Normal 7 6 4 4" xfId="7959"/>
    <cellStyle name="Normal 7 6 4 5" xfId="10228"/>
    <cellStyle name="Normal 7 6 4 6" xfId="12733"/>
    <cellStyle name="Normal 7 6 4 7" xfId="15120"/>
    <cellStyle name="Normal 7 6 5" xfId="377"/>
    <cellStyle name="Normal 7 6 5 2" xfId="2758"/>
    <cellStyle name="Normal 7 6 5 3" xfId="5144"/>
    <cellStyle name="Normal 7 6 5 4" xfId="8991"/>
    <cellStyle name="Normal 7 6 5 5" xfId="10682"/>
    <cellStyle name="Normal 7 6 5 6" xfId="13765"/>
    <cellStyle name="Normal 7 6 5 7" xfId="16151"/>
    <cellStyle name="Normal 7 6 6" xfId="454"/>
    <cellStyle name="Normal 7 6 6 2" xfId="2835"/>
    <cellStyle name="Normal 7 6 6 3" xfId="5221"/>
    <cellStyle name="Normal 7 6 6 4" xfId="7917"/>
    <cellStyle name="Normal 7 6 6 5" xfId="10183"/>
    <cellStyle name="Normal 7 6 6 6" xfId="12691"/>
    <cellStyle name="Normal 7 6 6 7" xfId="15078"/>
    <cellStyle name="Normal 7 6 7" xfId="531"/>
    <cellStyle name="Normal 7 6 7 2" xfId="2912"/>
    <cellStyle name="Normal 7 6 7 3" xfId="5298"/>
    <cellStyle name="Normal 7 6 7 4" xfId="8033"/>
    <cellStyle name="Normal 7 6 7 5" xfId="10884"/>
    <cellStyle name="Normal 7 6 7 6" xfId="12807"/>
    <cellStyle name="Normal 7 6 7 7" xfId="15194"/>
    <cellStyle name="Normal 7 6 8" xfId="608"/>
    <cellStyle name="Normal 7 6 8 2" xfId="2989"/>
    <cellStyle name="Normal 7 6 8 3" xfId="5375"/>
    <cellStyle name="Normal 7 6 8 4" xfId="8120"/>
    <cellStyle name="Normal 7 6 8 5" xfId="9722"/>
    <cellStyle name="Normal 7 6 8 6" xfId="12894"/>
    <cellStyle name="Normal 7 6 8 7" xfId="15281"/>
    <cellStyle name="Normal 7 6 9" xfId="685"/>
    <cellStyle name="Normal 7 6 9 2" xfId="3066"/>
    <cellStyle name="Normal 7 6 9 3" xfId="5452"/>
    <cellStyle name="Normal 7 6 9 4" xfId="9143"/>
    <cellStyle name="Normal 7 6 9 5" xfId="10832"/>
    <cellStyle name="Normal 7 6 9 6" xfId="13917"/>
    <cellStyle name="Normal 7 6 9 7" xfId="16301"/>
    <cellStyle name="Normal 7 7" xfId="108"/>
    <cellStyle name="Normal 7 7 2" xfId="2489"/>
    <cellStyle name="Normal 7 7 3" xfId="4875"/>
    <cellStyle name="Normal 7 7 4" xfId="8958"/>
    <cellStyle name="Normal 7 7 5" xfId="9920"/>
    <cellStyle name="Normal 7 7 6" xfId="13732"/>
    <cellStyle name="Normal 7 7 7" xfId="16118"/>
    <cellStyle name="Normal 7 8" xfId="186"/>
    <cellStyle name="Normal 7 8 2" xfId="2567"/>
    <cellStyle name="Normal 7 8 3" xfId="4953"/>
    <cellStyle name="Normal 7 8 4" xfId="7691"/>
    <cellStyle name="Normal 7 8 5" xfId="11605"/>
    <cellStyle name="Normal 7 8 6" xfId="12464"/>
    <cellStyle name="Normal 7 8 7" xfId="14851"/>
    <cellStyle name="Normal 7 9" xfId="263"/>
    <cellStyle name="Normal 7 9 2" xfId="2644"/>
    <cellStyle name="Normal 7 9 3" xfId="5030"/>
    <cellStyle name="Normal 7 9 4" xfId="9525"/>
    <cellStyle name="Normal 7 9 5" xfId="11223"/>
    <cellStyle name="Normal 7 9 6" xfId="14299"/>
    <cellStyle name="Normal 7 9 7" xfId="16681"/>
    <cellStyle name="Normal 70" xfId="16771"/>
    <cellStyle name="Normal 71" xfId="16772"/>
    <cellStyle name="Normal 72" xfId="16773"/>
    <cellStyle name="Normal 73" xfId="16774"/>
    <cellStyle name="Normal 74" xfId="16725"/>
    <cellStyle name="Normal 75" xfId="16726"/>
    <cellStyle name="Normal 76" xfId="16727"/>
    <cellStyle name="Normal 77" xfId="16728"/>
    <cellStyle name="Normal 78" xfId="16729"/>
    <cellStyle name="Normal 79" xfId="16730"/>
    <cellStyle name="Normal 8" xfId="42"/>
    <cellStyle name="Normal 8 10" xfId="356"/>
    <cellStyle name="Normal 8 10 2" xfId="2737"/>
    <cellStyle name="Normal 8 10 3" xfId="5123"/>
    <cellStyle name="Normal 8 10 4" xfId="8954"/>
    <cellStyle name="Normal 8 10 5" xfId="9917"/>
    <cellStyle name="Normal 8 10 6" xfId="13728"/>
    <cellStyle name="Normal 8 10 7" xfId="16114"/>
    <cellStyle name="Normal 8 11" xfId="433"/>
    <cellStyle name="Normal 8 11 2" xfId="2814"/>
    <cellStyle name="Normal 8 11 3" xfId="5200"/>
    <cellStyle name="Normal 8 11 4" xfId="7380"/>
    <cellStyle name="Normal 8 11 5" xfId="11066"/>
    <cellStyle name="Normal 8 11 6" xfId="12153"/>
    <cellStyle name="Normal 8 11 7" xfId="14540"/>
    <cellStyle name="Normal 8 12" xfId="510"/>
    <cellStyle name="Normal 8 12 2" xfId="2891"/>
    <cellStyle name="Normal 8 12 3" xfId="5277"/>
    <cellStyle name="Normal 8 12 4" xfId="8917"/>
    <cellStyle name="Normal 8 12 5" xfId="10603"/>
    <cellStyle name="Normal 8 12 6" xfId="13691"/>
    <cellStyle name="Normal 8 12 7" xfId="16078"/>
    <cellStyle name="Normal 8 13" xfId="587"/>
    <cellStyle name="Normal 8 13 2" xfId="2968"/>
    <cellStyle name="Normal 8 13 3" xfId="5354"/>
    <cellStyle name="Normal 8 13 4" xfId="8608"/>
    <cellStyle name="Normal 8 13 5" xfId="10873"/>
    <cellStyle name="Normal 8 13 6" xfId="13382"/>
    <cellStyle name="Normal 8 13 7" xfId="15769"/>
    <cellStyle name="Normal 8 14" xfId="664"/>
    <cellStyle name="Normal 8 14 2" xfId="3045"/>
    <cellStyle name="Normal 8 14 3" xfId="5431"/>
    <cellStyle name="Normal 8 14 4" xfId="9106"/>
    <cellStyle name="Normal 8 14 5" xfId="10065"/>
    <cellStyle name="Normal 8 14 6" xfId="13880"/>
    <cellStyle name="Normal 8 14 7" xfId="16264"/>
    <cellStyle name="Normal 8 15" xfId="741"/>
    <cellStyle name="Normal 8 15 2" xfId="3122"/>
    <cellStyle name="Normal 8 15 3" xfId="5508"/>
    <cellStyle name="Normal 8 15 4" xfId="9518"/>
    <cellStyle name="Normal 8 15 5" xfId="11216"/>
    <cellStyle name="Normal 8 15 6" xfId="14292"/>
    <cellStyle name="Normal 8 15 7" xfId="16675"/>
    <cellStyle name="Normal 8 16" xfId="818"/>
    <cellStyle name="Normal 8 16 2" xfId="3199"/>
    <cellStyle name="Normal 8 16 3" xfId="5585"/>
    <cellStyle name="Normal 8 16 4" xfId="9063"/>
    <cellStyle name="Normal 8 16 5" xfId="10753"/>
    <cellStyle name="Normal 8 16 6" xfId="13837"/>
    <cellStyle name="Normal 8 16 7" xfId="16222"/>
    <cellStyle name="Normal 8 17" xfId="895"/>
    <cellStyle name="Normal 8 17 2" xfId="3276"/>
    <cellStyle name="Normal 8 17 3" xfId="5662"/>
    <cellStyle name="Normal 8 17 4" xfId="8681"/>
    <cellStyle name="Normal 8 17 5" xfId="10367"/>
    <cellStyle name="Normal 8 17 6" xfId="13455"/>
    <cellStyle name="Normal 8 17 7" xfId="15842"/>
    <cellStyle name="Normal 8 18" xfId="972"/>
    <cellStyle name="Normal 8 18 2" xfId="3353"/>
    <cellStyle name="Normal 8 18 3" xfId="5739"/>
    <cellStyle name="Normal 8 18 4" xfId="9249"/>
    <cellStyle name="Normal 8 18 5" xfId="10212"/>
    <cellStyle name="Normal 8 18 6" xfId="14023"/>
    <cellStyle name="Normal 8 18 7" xfId="16407"/>
    <cellStyle name="Normal 8 19" xfId="1049"/>
    <cellStyle name="Normal 8 19 2" xfId="3430"/>
    <cellStyle name="Normal 8 19 3" xfId="5816"/>
    <cellStyle name="Normal 8 19 4" xfId="7447"/>
    <cellStyle name="Normal 8 19 5" xfId="11360"/>
    <cellStyle name="Normal 8 19 6" xfId="12220"/>
    <cellStyle name="Normal 8 19 7" xfId="14607"/>
    <cellStyle name="Normal 8 2" xfId="31"/>
    <cellStyle name="Normal 8 2 10" xfId="653"/>
    <cellStyle name="Normal 8 2 10 2" xfId="3034"/>
    <cellStyle name="Normal 8 2 10 3" xfId="5420"/>
    <cellStyle name="Normal 8 2 10 4" xfId="7570"/>
    <cellStyle name="Normal 8 2 10 5" xfId="11561"/>
    <cellStyle name="Normal 8 2 10 6" xfId="12343"/>
    <cellStyle name="Normal 8 2 10 7" xfId="14730"/>
    <cellStyle name="Normal 8 2 11" xfId="730"/>
    <cellStyle name="Normal 8 2 11 2" xfId="3111"/>
    <cellStyle name="Normal 8 2 11 3" xfId="5497"/>
    <cellStyle name="Normal 8 2 11 4" xfId="8800"/>
    <cellStyle name="Normal 8 2 11 5" xfId="9605"/>
    <cellStyle name="Normal 8 2 11 6" xfId="13574"/>
    <cellStyle name="Normal 8 2 11 7" xfId="15961"/>
    <cellStyle name="Normal 8 2 12" xfId="807"/>
    <cellStyle name="Normal 8 2 12 2" xfId="3188"/>
    <cellStyle name="Normal 8 2 12 3" xfId="5574"/>
    <cellStyle name="Normal 8 2 12 4" xfId="7605"/>
    <cellStyle name="Normal 8 2 12 5" xfId="11520"/>
    <cellStyle name="Normal 8 2 12 6" xfId="12378"/>
    <cellStyle name="Normal 8 2 12 7" xfId="14765"/>
    <cellStyle name="Normal 8 2 13" xfId="884"/>
    <cellStyle name="Normal 8 2 13 2" xfId="3265"/>
    <cellStyle name="Normal 8 2 13 3" xfId="5651"/>
    <cellStyle name="Normal 8 2 13 4" xfId="9444"/>
    <cellStyle name="Normal 8 2 13 5" xfId="11137"/>
    <cellStyle name="Normal 8 2 13 6" xfId="14218"/>
    <cellStyle name="Normal 8 2 13 7" xfId="16602"/>
    <cellStyle name="Normal 8 2 14" xfId="961"/>
    <cellStyle name="Normal 8 2 14 2" xfId="3342"/>
    <cellStyle name="Normal 8 2 14 3" xfId="5728"/>
    <cellStyle name="Normal 8 2 14 4" xfId="7719"/>
    <cellStyle name="Normal 8 2 14 5" xfId="9644"/>
    <cellStyle name="Normal 8 2 14 6" xfId="12492"/>
    <cellStyle name="Normal 8 2 14 7" xfId="14879"/>
    <cellStyle name="Normal 8 2 15" xfId="1038"/>
    <cellStyle name="Normal 8 2 15 2" xfId="3419"/>
    <cellStyle name="Normal 8 2 15 3" xfId="5805"/>
    <cellStyle name="Normal 8 2 15 4" xfId="8944"/>
    <cellStyle name="Normal 8 2 15 5" xfId="9907"/>
    <cellStyle name="Normal 8 2 15 6" xfId="13718"/>
    <cellStyle name="Normal 8 2 15 7" xfId="16104"/>
    <cellStyle name="Normal 8 2 16" xfId="1115"/>
    <cellStyle name="Normal 8 2 16 2" xfId="3496"/>
    <cellStyle name="Normal 8 2 16 3" xfId="5882"/>
    <cellStyle name="Normal 8 2 16 4" xfId="7754"/>
    <cellStyle name="Normal 8 2 16 5" xfId="11663"/>
    <cellStyle name="Normal 8 2 16 6" xfId="12527"/>
    <cellStyle name="Normal 8 2 16 7" xfId="14914"/>
    <cellStyle name="Normal 8 2 17" xfId="1192"/>
    <cellStyle name="Normal 8 2 17 2" xfId="3573"/>
    <cellStyle name="Normal 8 2 17 3" xfId="5959"/>
    <cellStyle name="Normal 8 2 17 4" xfId="7212"/>
    <cellStyle name="Normal 8 2 17 5" xfId="11286"/>
    <cellStyle name="Normal 8 2 17 6" xfId="11985"/>
    <cellStyle name="Normal 8 2 17 7" xfId="14372"/>
    <cellStyle name="Normal 8 2 18" xfId="1269"/>
    <cellStyle name="Normal 8 2 18 2" xfId="3650"/>
    <cellStyle name="Normal 8 2 18 3" xfId="6036"/>
    <cellStyle name="Normal 8 2 18 4" xfId="7977"/>
    <cellStyle name="Normal 8 2 18 5" xfId="11779"/>
    <cellStyle name="Normal 8 2 18 6" xfId="12751"/>
    <cellStyle name="Normal 8 2 18 7" xfId="15138"/>
    <cellStyle name="Normal 8 2 19" xfId="1346"/>
    <cellStyle name="Normal 8 2 19 2" xfId="3727"/>
    <cellStyle name="Normal 8 2 19 3" xfId="6113"/>
    <cellStyle name="Normal 8 2 19 4" xfId="9095"/>
    <cellStyle name="Normal 8 2 19 5" xfId="10054"/>
    <cellStyle name="Normal 8 2 19 6" xfId="13869"/>
    <cellStyle name="Normal 8 2 19 7" xfId="16253"/>
    <cellStyle name="Normal 8 2 2" xfId="68"/>
    <cellStyle name="Normal 8 2 2 10" xfId="767"/>
    <cellStyle name="Normal 8 2 2 10 2" xfId="3148"/>
    <cellStyle name="Normal 8 2 2 10 3" xfId="5534"/>
    <cellStyle name="Normal 8 2 2 10 4" xfId="8338"/>
    <cellStyle name="Normal 8 2 2 10 5" xfId="11785"/>
    <cellStyle name="Normal 8 2 2 10 6" xfId="13112"/>
    <cellStyle name="Normal 8 2 2 10 7" xfId="15499"/>
    <cellStyle name="Normal 8 2 2 11" xfId="844"/>
    <cellStyle name="Normal 8 2 2 11 2" xfId="3225"/>
    <cellStyle name="Normal 8 2 2 11 3" xfId="5611"/>
    <cellStyle name="Normal 8 2 2 11 4" xfId="7799"/>
    <cellStyle name="Normal 8 2 2 11 5" xfId="10637"/>
    <cellStyle name="Normal 8 2 2 11 6" xfId="12572"/>
    <cellStyle name="Normal 8 2 2 11 7" xfId="14959"/>
    <cellStyle name="Normal 8 2 2 12" xfId="921"/>
    <cellStyle name="Normal 8 2 2 12 2" xfId="3302"/>
    <cellStyle name="Normal 8 2 2 12 3" xfId="5688"/>
    <cellStyle name="Normal 8 2 2 12 4" xfId="7873"/>
    <cellStyle name="Normal 8 2 2 12 5" xfId="10132"/>
    <cellStyle name="Normal 8 2 2 12 6" xfId="12647"/>
    <cellStyle name="Normal 8 2 2 12 7" xfId="15034"/>
    <cellStyle name="Normal 8 2 2 13" xfId="998"/>
    <cellStyle name="Normal 8 2 2 13 2" xfId="3379"/>
    <cellStyle name="Normal 8 2 2 13 3" xfId="5765"/>
    <cellStyle name="Normal 8 2 2 13 4" xfId="8910"/>
    <cellStyle name="Normal 8 2 2 13 5" xfId="10596"/>
    <cellStyle name="Normal 8 2 2 13 6" xfId="13684"/>
    <cellStyle name="Normal 8 2 2 13 7" xfId="16071"/>
    <cellStyle name="Normal 8 2 2 14" xfId="1075"/>
    <cellStyle name="Normal 8 2 2 14 2" xfId="3456"/>
    <cellStyle name="Normal 8 2 2 14 3" xfId="5842"/>
    <cellStyle name="Normal 8 2 2 14 4" xfId="8487"/>
    <cellStyle name="Normal 8 2 2 14 5" xfId="9560"/>
    <cellStyle name="Normal 8 2 2 14 6" xfId="13261"/>
    <cellStyle name="Normal 8 2 2 14 7" xfId="15648"/>
    <cellStyle name="Normal 8 2 2 15" xfId="1152"/>
    <cellStyle name="Normal 8 2 2 15 2" xfId="3533"/>
    <cellStyle name="Normal 8 2 2 15 3" xfId="5919"/>
    <cellStyle name="Normal 8 2 2 15 4" xfId="7947"/>
    <cellStyle name="Normal 8 2 2 15 5" xfId="10786"/>
    <cellStyle name="Normal 8 2 2 15 6" xfId="12721"/>
    <cellStyle name="Normal 8 2 2 15 7" xfId="15108"/>
    <cellStyle name="Normal 8 2 2 16" xfId="1229"/>
    <cellStyle name="Normal 8 2 2 16 2" xfId="3610"/>
    <cellStyle name="Normal 8 2 2 16 3" xfId="5996"/>
    <cellStyle name="Normal 8 2 2 16 4" xfId="8022"/>
    <cellStyle name="Normal 8 2 2 16 5" xfId="9635"/>
    <cellStyle name="Normal 8 2 2 16 6" xfId="12796"/>
    <cellStyle name="Normal 8 2 2 16 7" xfId="15183"/>
    <cellStyle name="Normal 8 2 2 17" xfId="1306"/>
    <cellStyle name="Normal 8 2 2 17 2" xfId="3687"/>
    <cellStyle name="Normal 8 2 2 17 3" xfId="6073"/>
    <cellStyle name="Normal 8 2 2 17 4" xfId="9055"/>
    <cellStyle name="Normal 8 2 2 17 5" xfId="10745"/>
    <cellStyle name="Normal 8 2 2 17 6" xfId="13829"/>
    <cellStyle name="Normal 8 2 2 17 7" xfId="16214"/>
    <cellStyle name="Normal 8 2 2 18" xfId="1383"/>
    <cellStyle name="Normal 8 2 2 18 2" xfId="3764"/>
    <cellStyle name="Normal 8 2 2 18 3" xfId="6150"/>
    <cellStyle name="Normal 8 2 2 18 4" xfId="7980"/>
    <cellStyle name="Normal 8 2 2 18 5" xfId="10245"/>
    <cellStyle name="Normal 8 2 2 18 6" xfId="12754"/>
    <cellStyle name="Normal 8 2 2 18 7" xfId="15141"/>
    <cellStyle name="Normal 8 2 2 19" xfId="1460"/>
    <cellStyle name="Normal 8 2 2 19 2" xfId="3841"/>
    <cellStyle name="Normal 8 2 2 19 3" xfId="6227"/>
    <cellStyle name="Normal 8 2 2 19 4" xfId="8096"/>
    <cellStyle name="Normal 8 2 2 19 5" xfId="10935"/>
    <cellStyle name="Normal 8 2 2 19 6" xfId="12870"/>
    <cellStyle name="Normal 8 2 2 19 7" xfId="15257"/>
    <cellStyle name="Normal 8 2 2 2" xfId="150"/>
    <cellStyle name="Normal 8 2 2 2 2" xfId="2531"/>
    <cellStyle name="Normal 8 2 2 2 3" xfId="4917"/>
    <cellStyle name="Normal 8 2 2 2 4" xfId="8116"/>
    <cellStyle name="Normal 8 2 2 2 5" xfId="11566"/>
    <cellStyle name="Normal 8 2 2 2 6" xfId="12890"/>
    <cellStyle name="Normal 8 2 2 2 7" xfId="15277"/>
    <cellStyle name="Normal 8 2 2 20" xfId="1537"/>
    <cellStyle name="Normal 8 2 2 20 2" xfId="3918"/>
    <cellStyle name="Normal 8 2 2 20 3" xfId="6304"/>
    <cellStyle name="Normal 8 2 2 20 4" xfId="8171"/>
    <cellStyle name="Normal 8 2 2 20 5" xfId="9887"/>
    <cellStyle name="Normal 8 2 2 20 6" xfId="12945"/>
    <cellStyle name="Normal 8 2 2 20 7" xfId="15332"/>
    <cellStyle name="Normal 8 2 2 21" xfId="1614"/>
    <cellStyle name="Normal 8 2 2 21 2" xfId="3995"/>
    <cellStyle name="Normal 8 2 2 21 3" xfId="6381"/>
    <cellStyle name="Normal 8 2 2 21 4" xfId="8863"/>
    <cellStyle name="Normal 8 2 2 21 5" xfId="9970"/>
    <cellStyle name="Normal 8 2 2 21 6" xfId="13637"/>
    <cellStyle name="Normal 8 2 2 21 7" xfId="16024"/>
    <cellStyle name="Normal 8 2 2 22" xfId="1691"/>
    <cellStyle name="Normal 8 2 2 22 2" xfId="4072"/>
    <cellStyle name="Normal 8 2 2 22 3" xfId="6458"/>
    <cellStyle name="Normal 8 2 2 22 4" xfId="8746"/>
    <cellStyle name="Normal 8 2 2 22 5" xfId="10432"/>
    <cellStyle name="Normal 8 2 2 22 6" xfId="13520"/>
    <cellStyle name="Normal 8 2 2 22 7" xfId="15907"/>
    <cellStyle name="Normal 8 2 2 23" xfId="1768"/>
    <cellStyle name="Normal 8 2 2 23 2" xfId="4149"/>
    <cellStyle name="Normal 8 2 2 23 3" xfId="6535"/>
    <cellStyle name="Normal 8 2 2 23 4" xfId="8320"/>
    <cellStyle name="Normal 8 2 2 23 5" xfId="11768"/>
    <cellStyle name="Normal 8 2 2 23 6" xfId="13094"/>
    <cellStyle name="Normal 8 2 2 23 7" xfId="15481"/>
    <cellStyle name="Normal 8 2 2 24" xfId="1840"/>
    <cellStyle name="Normal 8 2 2 24 2" xfId="4221"/>
    <cellStyle name="Normal 8 2 2 24 3" xfId="6607"/>
    <cellStyle name="Normal 8 2 2 24 4" xfId="8165"/>
    <cellStyle name="Normal 8 2 2 24 5" xfId="11004"/>
    <cellStyle name="Normal 8 2 2 24 6" xfId="12939"/>
    <cellStyle name="Normal 8 2 2 24 7" xfId="15326"/>
    <cellStyle name="Normal 8 2 2 25" xfId="1918"/>
    <cellStyle name="Normal 8 2 2 25 2" xfId="4299"/>
    <cellStyle name="Normal 8 2 2 25 3" xfId="6685"/>
    <cellStyle name="Normal 8 2 2 25 4" xfId="8163"/>
    <cellStyle name="Normal 8 2 2 25 5" xfId="10934"/>
    <cellStyle name="Normal 8 2 2 25 6" xfId="12937"/>
    <cellStyle name="Normal 8 2 2 25 7" xfId="15324"/>
    <cellStyle name="Normal 8 2 2 26" xfId="1996"/>
    <cellStyle name="Normal 8 2 2 26 2" xfId="4377"/>
    <cellStyle name="Normal 8 2 2 26 3" xfId="6763"/>
    <cellStyle name="Normal 8 2 2 26 4" xfId="8236"/>
    <cellStyle name="Normal 8 2 2 26 5" xfId="9810"/>
    <cellStyle name="Normal 8 2 2 26 6" xfId="13010"/>
    <cellStyle name="Normal 8 2 2 26 7" xfId="15397"/>
    <cellStyle name="Normal 8 2 2 27" xfId="2072"/>
    <cellStyle name="Normal 8 2 2 27 2" xfId="4453"/>
    <cellStyle name="Normal 8 2 2 27 3" xfId="6839"/>
    <cellStyle name="Normal 8 2 2 27 4" xfId="7847"/>
    <cellStyle name="Normal 8 2 2 27 5" xfId="9582"/>
    <cellStyle name="Normal 8 2 2 27 6" xfId="12621"/>
    <cellStyle name="Normal 8 2 2 27 7" xfId="15008"/>
    <cellStyle name="Normal 8 2 2 28" xfId="2144"/>
    <cellStyle name="Normal 8 2 2 28 2" xfId="4525"/>
    <cellStyle name="Normal 8 2 2 28 3" xfId="6911"/>
    <cellStyle name="Normal 8 2 2 28 4" xfId="8895"/>
    <cellStyle name="Normal 8 2 2 28 5" xfId="10581"/>
    <cellStyle name="Normal 8 2 2 28 6" xfId="13669"/>
    <cellStyle name="Normal 8 2 2 28 7" xfId="16056"/>
    <cellStyle name="Normal 8 2 2 29" xfId="2224"/>
    <cellStyle name="Normal 8 2 2 29 2" xfId="4605"/>
    <cellStyle name="Normal 8 2 2 29 3" xfId="6991"/>
    <cellStyle name="Normal 8 2 2 29 4" xfId="8162"/>
    <cellStyle name="Normal 8 2 2 29 5" xfId="11685"/>
    <cellStyle name="Normal 8 2 2 29 6" xfId="12936"/>
    <cellStyle name="Normal 8 2 2 29 7" xfId="15323"/>
    <cellStyle name="Normal 8 2 2 3" xfId="228"/>
    <cellStyle name="Normal 8 2 2 3 2" xfId="2609"/>
    <cellStyle name="Normal 8 2 2 3 3" xfId="4995"/>
    <cellStyle name="Normal 8 2 2 3 4" xfId="8729"/>
    <cellStyle name="Normal 8 2 2 3 5" xfId="9882"/>
    <cellStyle name="Normal 8 2 2 3 6" xfId="13503"/>
    <cellStyle name="Normal 8 2 2 3 7" xfId="15890"/>
    <cellStyle name="Normal 8 2 2 30" xfId="2300"/>
    <cellStyle name="Normal 8 2 2 30 2" xfId="4681"/>
    <cellStyle name="Normal 8 2 2 30 3" xfId="7067"/>
    <cellStyle name="Normal 8 2 2 30 4" xfId="7776"/>
    <cellStyle name="Normal 8 2 2 30 5" xfId="10548"/>
    <cellStyle name="Normal 8 2 2 30 6" xfId="12549"/>
    <cellStyle name="Normal 8 2 2 30 7" xfId="14936"/>
    <cellStyle name="Normal 8 2 2 31" xfId="2372"/>
    <cellStyle name="Normal 8 2 2 31 2" xfId="4753"/>
    <cellStyle name="Normal 8 2 2 31 3" xfId="7139"/>
    <cellStyle name="Normal 8 2 2 31 4" xfId="7707"/>
    <cellStyle name="Normal 8 2 2 31 5" xfId="9785"/>
    <cellStyle name="Normal 8 2 2 31 6" xfId="12480"/>
    <cellStyle name="Normal 8 2 2 31 7" xfId="14867"/>
    <cellStyle name="Normal 8 2 2 32" xfId="2450"/>
    <cellStyle name="Normal 8 2 2 33" xfId="4836"/>
    <cellStyle name="Normal 8 2 2 34" xfId="8847"/>
    <cellStyle name="Normal 8 2 2 35" xfId="10533"/>
    <cellStyle name="Normal 8 2 2 36" xfId="13621"/>
    <cellStyle name="Normal 8 2 2 37" xfId="16008"/>
    <cellStyle name="Normal 8 2 2 4" xfId="305"/>
    <cellStyle name="Normal 8 2 2 4 2" xfId="2686"/>
    <cellStyle name="Normal 8 2 2 4 3" xfId="5072"/>
    <cellStyle name="Normal 8 2 2 4 4" xfId="7575"/>
    <cellStyle name="Normal 8 2 2 4 5" xfId="9848"/>
    <cellStyle name="Normal 8 2 2 4 6" xfId="12348"/>
    <cellStyle name="Normal 8 2 2 4 7" xfId="14735"/>
    <cellStyle name="Normal 8 2 2 5" xfId="382"/>
    <cellStyle name="Normal 8 2 2 5 2" xfId="2763"/>
    <cellStyle name="Normal 8 2 2 5 3" xfId="5149"/>
    <cellStyle name="Normal 8 2 2 5 4" xfId="7304"/>
    <cellStyle name="Normal 8 2 2 5 5" xfId="10297"/>
    <cellStyle name="Normal 8 2 2 5 6" xfId="12077"/>
    <cellStyle name="Normal 8 2 2 5 7" xfId="14464"/>
    <cellStyle name="Normal 8 2 2 6" xfId="459"/>
    <cellStyle name="Normal 8 2 2 6 2" xfId="2840"/>
    <cellStyle name="Normal 8 2 2 6 3" xfId="5226"/>
    <cellStyle name="Normal 8 2 2 6 4" xfId="8188"/>
    <cellStyle name="Normal 8 2 2 6 5" xfId="11645"/>
    <cellStyle name="Normal 8 2 2 6 6" xfId="12962"/>
    <cellStyle name="Normal 8 2 2 6 7" xfId="15349"/>
    <cellStyle name="Normal 8 2 2 7" xfId="536"/>
    <cellStyle name="Normal 8 2 2 7 2" xfId="2917"/>
    <cellStyle name="Normal 8 2 2 7 3" xfId="5303"/>
    <cellStyle name="Normal 8 2 2 7 4" xfId="8890"/>
    <cellStyle name="Normal 8 2 2 7 5" xfId="10029"/>
    <cellStyle name="Normal 8 2 2 7 6" xfId="13664"/>
    <cellStyle name="Normal 8 2 2 7 7" xfId="16051"/>
    <cellStyle name="Normal 8 2 2 8" xfId="613"/>
    <cellStyle name="Normal 8 2 2 8 2" xfId="2994"/>
    <cellStyle name="Normal 8 2 2 8 3" xfId="5380"/>
    <cellStyle name="Normal 8 2 2 8 4" xfId="7736"/>
    <cellStyle name="Normal 8 2 2 8 5" xfId="9985"/>
    <cellStyle name="Normal 8 2 2 8 6" xfId="12509"/>
    <cellStyle name="Normal 8 2 2 8 7" xfId="14896"/>
    <cellStyle name="Normal 8 2 2 9" xfId="690"/>
    <cellStyle name="Normal 8 2 2 9 2" xfId="3071"/>
    <cellStyle name="Normal 8 2 2 9 3" xfId="5457"/>
    <cellStyle name="Normal 8 2 2 9 4" xfId="8761"/>
    <cellStyle name="Normal 8 2 2 9 5" xfId="10447"/>
    <cellStyle name="Normal 8 2 2 9 6" xfId="13535"/>
    <cellStyle name="Normal 8 2 2 9 7" xfId="15922"/>
    <cellStyle name="Normal 8 2 20" xfId="1423"/>
    <cellStyle name="Normal 8 2 20 2" xfId="3804"/>
    <cellStyle name="Normal 8 2 20 3" xfId="6190"/>
    <cellStyle name="Normal 8 2 20 4" xfId="8558"/>
    <cellStyle name="Normal 8 2 20 5" xfId="9750"/>
    <cellStyle name="Normal 8 2 20 6" xfId="13332"/>
    <cellStyle name="Normal 8 2 20 7" xfId="15719"/>
    <cellStyle name="Normal 8 2 21" xfId="1500"/>
    <cellStyle name="Normal 8 2 21 2" xfId="3881"/>
    <cellStyle name="Normal 8 2 21 3" xfId="6267"/>
    <cellStyle name="Normal 8 2 21 4" xfId="7517"/>
    <cellStyle name="Normal 8 2 21 5" xfId="11431"/>
    <cellStyle name="Normal 8 2 21 6" xfId="12290"/>
    <cellStyle name="Normal 8 2 21 7" xfId="14677"/>
    <cellStyle name="Normal 8 2 22" xfId="1577"/>
    <cellStyle name="Normal 8 2 22 2" xfId="3958"/>
    <cellStyle name="Normal 8 2 22 3" xfId="6344"/>
    <cellStyle name="Normal 8 2 22 4" xfId="8233"/>
    <cellStyle name="Normal 8 2 22 5" xfId="11644"/>
    <cellStyle name="Normal 8 2 22 6" xfId="13007"/>
    <cellStyle name="Normal 8 2 22 7" xfId="15394"/>
    <cellStyle name="Normal 8 2 23" xfId="1654"/>
    <cellStyle name="Normal 8 2 23 2" xfId="4035"/>
    <cellStyle name="Normal 8 2 23 3" xfId="6421"/>
    <cellStyle name="Normal 8 2 23 4" xfId="7552"/>
    <cellStyle name="Normal 8 2 23 5" xfId="11544"/>
    <cellStyle name="Normal 8 2 23 6" xfId="12325"/>
    <cellStyle name="Normal 8 2 23 7" xfId="14712"/>
    <cellStyle name="Normal 8 2 24" xfId="1731"/>
    <cellStyle name="Normal 8 2 24 2" xfId="4112"/>
    <cellStyle name="Normal 8 2 24 3" xfId="6498"/>
    <cellStyle name="Normal 8 2 24 4" xfId="8782"/>
    <cellStyle name="Normal 8 2 24 5" xfId="9590"/>
    <cellStyle name="Normal 8 2 24 6" xfId="13556"/>
    <cellStyle name="Normal 8 2 24 7" xfId="15943"/>
    <cellStyle name="Normal 8 2 25" xfId="1803"/>
    <cellStyle name="Normal 8 2 25 2" xfId="4184"/>
    <cellStyle name="Normal 8 2 25 3" xfId="6570"/>
    <cellStyle name="Normal 8 2 25 4" xfId="8627"/>
    <cellStyle name="Normal 8 2 25 5" xfId="11809"/>
    <cellStyle name="Normal 8 2 25 6" xfId="13401"/>
    <cellStyle name="Normal 8 2 25 7" xfId="15788"/>
    <cellStyle name="Normal 8 2 26" xfId="1881"/>
    <cellStyle name="Normal 8 2 26 2" xfId="4262"/>
    <cellStyle name="Normal 8 2 26 3" xfId="6648"/>
    <cellStyle name="Normal 8 2 26 4" xfId="7512"/>
    <cellStyle name="Normal 8 2 26 5" xfId="11426"/>
    <cellStyle name="Normal 8 2 26 6" xfId="12285"/>
    <cellStyle name="Normal 8 2 26 7" xfId="14672"/>
    <cellStyle name="Normal 8 2 27" xfId="1959"/>
    <cellStyle name="Normal 8 2 27 2" xfId="4340"/>
    <cellStyle name="Normal 8 2 27 3" xfId="6726"/>
    <cellStyle name="Normal 8 2 27 4" xfId="7313"/>
    <cellStyle name="Normal 8 2 27 5" xfId="10306"/>
    <cellStyle name="Normal 8 2 27 6" xfId="12086"/>
    <cellStyle name="Normal 8 2 27 7" xfId="14473"/>
    <cellStyle name="Normal 8 2 28" xfId="2035"/>
    <cellStyle name="Normal 8 2 28 2" xfId="4416"/>
    <cellStyle name="Normal 8 2 28 3" xfId="6802"/>
    <cellStyle name="Normal 8 2 28 4" xfId="7555"/>
    <cellStyle name="Normal 8 2 28 5" xfId="9846"/>
    <cellStyle name="Normal 8 2 28 6" xfId="12328"/>
    <cellStyle name="Normal 8 2 28 7" xfId="14715"/>
    <cellStyle name="Normal 8 2 29" xfId="2107"/>
    <cellStyle name="Normal 8 2 29 2" xfId="4488"/>
    <cellStyle name="Normal 8 2 29 3" xfId="6874"/>
    <cellStyle name="Normal 8 2 29 4" xfId="7623"/>
    <cellStyle name="Normal 8 2 29 5" xfId="9624"/>
    <cellStyle name="Normal 8 2 29 6" xfId="12396"/>
    <cellStyle name="Normal 8 2 29 7" xfId="14783"/>
    <cellStyle name="Normal 8 2 3" xfId="113"/>
    <cellStyle name="Normal 8 2 3 2" xfId="2494"/>
    <cellStyle name="Normal 8 2 3 3" xfId="4880"/>
    <cellStyle name="Normal 8 2 3 4" xfId="8578"/>
    <cellStyle name="Normal 8 2 3 5" xfId="9769"/>
    <cellStyle name="Normal 8 2 3 6" xfId="13352"/>
    <cellStyle name="Normal 8 2 3 7" xfId="15739"/>
    <cellStyle name="Normal 8 2 30" xfId="2187"/>
    <cellStyle name="Normal 8 2 30 2" xfId="4568"/>
    <cellStyle name="Normal 8 2 30 3" xfId="6954"/>
    <cellStyle name="Normal 8 2 30 4" xfId="8624"/>
    <cellStyle name="Normal 8 2 30 5" xfId="11876"/>
    <cellStyle name="Normal 8 2 30 6" xfId="13398"/>
    <cellStyle name="Normal 8 2 30 7" xfId="15785"/>
    <cellStyle name="Normal 8 2 31" xfId="2263"/>
    <cellStyle name="Normal 8 2 31 2" xfId="4644"/>
    <cellStyle name="Normal 8 2 31 3" xfId="7030"/>
    <cellStyle name="Normal 8 2 31 4" xfId="7585"/>
    <cellStyle name="Normal 8 2 31 5" xfId="11500"/>
    <cellStyle name="Normal 8 2 31 6" xfId="12358"/>
    <cellStyle name="Normal 8 2 31 7" xfId="14745"/>
    <cellStyle name="Normal 8 2 32" xfId="2335"/>
    <cellStyle name="Normal 8 2 32 2" xfId="4716"/>
    <cellStyle name="Normal 8 2 32 3" xfId="7102"/>
    <cellStyle name="Normal 8 2 32 4" xfId="7584"/>
    <cellStyle name="Normal 8 2 32 5" xfId="11499"/>
    <cellStyle name="Normal 8 2 32 6" xfId="12357"/>
    <cellStyle name="Normal 8 2 32 7" xfId="14744"/>
    <cellStyle name="Normal 8 2 33" xfId="2413"/>
    <cellStyle name="Normal 8 2 34" xfId="4799"/>
    <cellStyle name="Normal 8 2 35" xfId="7656"/>
    <cellStyle name="Normal 8 2 36" xfId="11642"/>
    <cellStyle name="Normal 8 2 37" xfId="12429"/>
    <cellStyle name="Normal 8 2 38" xfId="14816"/>
    <cellStyle name="Normal 8 2 4" xfId="191"/>
    <cellStyle name="Normal 8 2 4 2" xfId="2572"/>
    <cellStyle name="Normal 8 2 4 3" xfId="4958"/>
    <cellStyle name="Normal 8 2 4 4" xfId="9526"/>
    <cellStyle name="Normal 8 2 4 5" xfId="11224"/>
    <cellStyle name="Normal 8 2 4 6" xfId="14300"/>
    <cellStyle name="Normal 8 2 4 7" xfId="16682"/>
    <cellStyle name="Normal 8 2 5" xfId="268"/>
    <cellStyle name="Normal 8 2 5 2" xfId="2649"/>
    <cellStyle name="Normal 8 2 5 3" xfId="5035"/>
    <cellStyle name="Normal 8 2 5 4" xfId="9225"/>
    <cellStyle name="Normal 8 2 5 5" xfId="10915"/>
    <cellStyle name="Normal 8 2 5 6" xfId="13999"/>
    <cellStyle name="Normal 8 2 5 7" xfId="16383"/>
    <cellStyle name="Normal 8 2 6" xfId="345"/>
    <cellStyle name="Normal 8 2 6 2" xfId="2726"/>
    <cellStyle name="Normal 8 2 6 3" xfId="5112"/>
    <cellStyle name="Normal 8 2 6 4" xfId="7421"/>
    <cellStyle name="Normal 8 2 6 5" xfId="11411"/>
    <cellStyle name="Normal 8 2 6 6" xfId="12194"/>
    <cellStyle name="Normal 8 2 6 7" xfId="14581"/>
    <cellStyle name="Normal 8 2 7" xfId="422"/>
    <cellStyle name="Normal 8 2 7 2" xfId="2803"/>
    <cellStyle name="Normal 8 2 7 3" xfId="5189"/>
    <cellStyle name="Normal 8 2 7 4" xfId="8650"/>
    <cellStyle name="Normal 8 2 7 5" xfId="11829"/>
    <cellStyle name="Normal 8 2 7 6" xfId="13424"/>
    <cellStyle name="Normal 8 2 7 7" xfId="15811"/>
    <cellStyle name="Normal 8 2 8" xfId="499"/>
    <cellStyle name="Normal 8 2 8 2" xfId="2880"/>
    <cellStyle name="Normal 8 2 8 3" xfId="5266"/>
    <cellStyle name="Normal 8 2 8 4" xfId="7455"/>
    <cellStyle name="Normal 8 2 8 5" xfId="11368"/>
    <cellStyle name="Normal 8 2 8 6" xfId="12228"/>
    <cellStyle name="Normal 8 2 8 7" xfId="14615"/>
    <cellStyle name="Normal 8 2 9" xfId="576"/>
    <cellStyle name="Normal 8 2 9 2" xfId="2957"/>
    <cellStyle name="Normal 8 2 9 3" xfId="5343"/>
    <cellStyle name="Normal 8 2 9 4" xfId="9372"/>
    <cellStyle name="Normal 8 2 9 5" xfId="9686"/>
    <cellStyle name="Normal 8 2 9 6" xfId="14146"/>
    <cellStyle name="Normal 8 2 9 7" xfId="16530"/>
    <cellStyle name="Normal 8 20" xfId="1126"/>
    <cellStyle name="Normal 8 20 2" xfId="3507"/>
    <cellStyle name="Normal 8 20 3" xfId="5893"/>
    <cellStyle name="Normal 8 20 4" xfId="9212"/>
    <cellStyle name="Normal 8 20 5" xfId="10902"/>
    <cellStyle name="Normal 8 20 6" xfId="13986"/>
    <cellStyle name="Normal 8 20 7" xfId="16370"/>
    <cellStyle name="Normal 8 21" xfId="1203"/>
    <cellStyle name="Normal 8 21 2" xfId="3584"/>
    <cellStyle name="Normal 8 21 3" xfId="5970"/>
    <cellStyle name="Normal 8 21 4" xfId="8830"/>
    <cellStyle name="Normal 8 21 5" xfId="10516"/>
    <cellStyle name="Normal 8 21 6" xfId="13604"/>
    <cellStyle name="Normal 8 21 7" xfId="15991"/>
    <cellStyle name="Normal 8 22" xfId="1280"/>
    <cellStyle name="Normal 8 22 2" xfId="3661"/>
    <cellStyle name="Normal 8 22 3" xfId="6047"/>
    <cellStyle name="Normal 8 22 4" xfId="9324"/>
    <cellStyle name="Normal 8 22 5" xfId="11016"/>
    <cellStyle name="Normal 8 22 6" xfId="14098"/>
    <cellStyle name="Normal 8 22 7" xfId="16482"/>
    <cellStyle name="Normal 8 23" xfId="1357"/>
    <cellStyle name="Normal 8 23 2" xfId="3738"/>
    <cellStyle name="Normal 8 23 3" xfId="6124"/>
    <cellStyle name="Normal 8 23 4" xfId="7596"/>
    <cellStyle name="Normal 8 23 5" xfId="11511"/>
    <cellStyle name="Normal 8 23 6" xfId="12369"/>
    <cellStyle name="Normal 8 23 7" xfId="14756"/>
    <cellStyle name="Normal 8 24" xfId="1434"/>
    <cellStyle name="Normal 8 24 2" xfId="3815"/>
    <cellStyle name="Normal 8 24 3" xfId="6201"/>
    <cellStyle name="Normal 8 24 4" xfId="9359"/>
    <cellStyle name="Normal 8 24 5" xfId="9673"/>
    <cellStyle name="Normal 8 24 6" xfId="14133"/>
    <cellStyle name="Normal 8 24 7" xfId="16517"/>
    <cellStyle name="Normal 8 25" xfId="1511"/>
    <cellStyle name="Normal 8 25 2" xfId="3892"/>
    <cellStyle name="Normal 8 25 3" xfId="6278"/>
    <cellStyle name="Normal 8 25 4" xfId="8974"/>
    <cellStyle name="Normal 8 25 5" xfId="10665"/>
    <cellStyle name="Normal 8 25 6" xfId="13748"/>
    <cellStyle name="Normal 8 25 7" xfId="16134"/>
    <cellStyle name="Normal 8 26" xfId="1588"/>
    <cellStyle name="Normal 8 26 2" xfId="3969"/>
    <cellStyle name="Normal 8 26 3" xfId="6355"/>
    <cellStyle name="Normal 8 26 4" xfId="9193"/>
    <cellStyle name="Normal 8 26 5" xfId="10883"/>
    <cellStyle name="Normal 8 26 6" xfId="13967"/>
    <cellStyle name="Normal 8 26 7" xfId="16351"/>
    <cellStyle name="Normal 8 27" xfId="1665"/>
    <cellStyle name="Normal 8 27 2" xfId="4046"/>
    <cellStyle name="Normal 8 27 3" xfId="6432"/>
    <cellStyle name="Normal 8 27 4" xfId="9089"/>
    <cellStyle name="Normal 8 27 5" xfId="10050"/>
    <cellStyle name="Normal 8 27 6" xfId="13863"/>
    <cellStyle name="Normal 8 27 7" xfId="16247"/>
    <cellStyle name="Normal 8 28" xfId="1742"/>
    <cellStyle name="Normal 8 28 2" xfId="4123"/>
    <cellStyle name="Normal 8 28 3" xfId="6509"/>
    <cellStyle name="Normal 8 28 4" xfId="9503"/>
    <cellStyle name="Normal 8 28 5" xfId="11201"/>
    <cellStyle name="Normal 8 28 6" xfId="14277"/>
    <cellStyle name="Normal 8 28 7" xfId="16660"/>
    <cellStyle name="Normal 8 29" xfId="1814"/>
    <cellStyle name="Normal 8 29 2" xfId="4195"/>
    <cellStyle name="Normal 8 29 3" xfId="6581"/>
    <cellStyle name="Normal 8 29 4" xfId="7360"/>
    <cellStyle name="Normal 8 29 5" xfId="11046"/>
    <cellStyle name="Normal 8 29 6" xfId="12133"/>
    <cellStyle name="Normal 8 29 7" xfId="14520"/>
    <cellStyle name="Normal 8 3" xfId="32"/>
    <cellStyle name="Normal 8 3 10" xfId="654"/>
    <cellStyle name="Normal 8 3 10 2" xfId="3035"/>
    <cellStyle name="Normal 8 3 10 3" xfId="5421"/>
    <cellStyle name="Normal 8 3 10 4" xfId="7493"/>
    <cellStyle name="Normal 8 3 10 5" xfId="11485"/>
    <cellStyle name="Normal 8 3 10 6" xfId="12266"/>
    <cellStyle name="Normal 8 3 10 7" xfId="14653"/>
    <cellStyle name="Normal 8 3 11" xfId="731"/>
    <cellStyle name="Normal 8 3 11 2" xfId="3112"/>
    <cellStyle name="Normal 8 3 11 3" xfId="5498"/>
    <cellStyle name="Normal 8 3 11 4" xfId="8723"/>
    <cellStyle name="Normal 8 3 11 5" xfId="11896"/>
    <cellStyle name="Normal 8 3 11 6" xfId="13497"/>
    <cellStyle name="Normal 8 3 11 7" xfId="15884"/>
    <cellStyle name="Normal 8 3 12" xfId="808"/>
    <cellStyle name="Normal 8 3 12 2" xfId="3189"/>
    <cellStyle name="Normal 8 3 12 3" xfId="5575"/>
    <cellStyle name="Normal 8 3 12 4" xfId="7528"/>
    <cellStyle name="Normal 8 3 12 5" xfId="11442"/>
    <cellStyle name="Normal 8 3 12 6" xfId="12301"/>
    <cellStyle name="Normal 8 3 12 7" xfId="14688"/>
    <cellStyle name="Normal 8 3 13" xfId="885"/>
    <cellStyle name="Normal 8 3 13 2" xfId="3266"/>
    <cellStyle name="Normal 8 3 13 3" xfId="5652"/>
    <cellStyle name="Normal 8 3 13 4" xfId="7374"/>
    <cellStyle name="Normal 8 3 13 5" xfId="11060"/>
    <cellStyle name="Normal 8 3 13 6" xfId="12147"/>
    <cellStyle name="Normal 8 3 13 7" xfId="14534"/>
    <cellStyle name="Normal 8 3 14" xfId="962"/>
    <cellStyle name="Normal 8 3 14 2" xfId="3343"/>
    <cellStyle name="Normal 8 3 14 3" xfId="5729"/>
    <cellStyle name="Normal 8 3 14 4" xfId="7642"/>
    <cellStyle name="Normal 8 3 14 5" xfId="11628"/>
    <cellStyle name="Normal 8 3 14 6" xfId="12415"/>
    <cellStyle name="Normal 8 3 14 7" xfId="14802"/>
    <cellStyle name="Normal 8 3 15" xfId="1039"/>
    <cellStyle name="Normal 8 3 15 2" xfId="3420"/>
    <cellStyle name="Normal 8 3 15 3" xfId="5806"/>
    <cellStyle name="Normal 8 3 15 4" xfId="8872"/>
    <cellStyle name="Normal 8 3 15 5" xfId="9831"/>
    <cellStyle name="Normal 8 3 15 6" xfId="13646"/>
    <cellStyle name="Normal 8 3 15 7" xfId="16033"/>
    <cellStyle name="Normal 8 3 16" xfId="1116"/>
    <cellStyle name="Normal 8 3 16 2" xfId="3497"/>
    <cellStyle name="Normal 8 3 16 3" xfId="5883"/>
    <cellStyle name="Normal 8 3 16 4" xfId="7677"/>
    <cellStyle name="Normal 8 3 16 5" xfId="11591"/>
    <cellStyle name="Normal 8 3 16 6" xfId="12450"/>
    <cellStyle name="Normal 8 3 16 7" xfId="14837"/>
    <cellStyle name="Normal 8 3 17" xfId="1193"/>
    <cellStyle name="Normal 8 3 17 2" xfId="3574"/>
    <cellStyle name="Normal 8 3 17 3" xfId="5960"/>
    <cellStyle name="Normal 8 3 17 4" xfId="9511"/>
    <cellStyle name="Normal 8 3 17 5" xfId="11209"/>
    <cellStyle name="Normal 8 3 17 6" xfId="14285"/>
    <cellStyle name="Normal 8 3 17 7" xfId="16668"/>
    <cellStyle name="Normal 8 3 18" xfId="1270"/>
    <cellStyle name="Normal 8 3 18 2" xfId="3651"/>
    <cellStyle name="Normal 8 3 18 3" xfId="6037"/>
    <cellStyle name="Normal 8 3 18 4" xfId="7900"/>
    <cellStyle name="Normal 8 3 18 5" xfId="11703"/>
    <cellStyle name="Normal 8 3 18 6" xfId="12674"/>
    <cellStyle name="Normal 8 3 18 7" xfId="15061"/>
    <cellStyle name="Normal 8 3 19" xfId="1347"/>
    <cellStyle name="Normal 8 3 19 2" xfId="3728"/>
    <cellStyle name="Normal 8 3 19 3" xfId="6114"/>
    <cellStyle name="Normal 8 3 19 4" xfId="9017"/>
    <cellStyle name="Normal 8 3 19 5" xfId="9978"/>
    <cellStyle name="Normal 8 3 19 6" xfId="13791"/>
    <cellStyle name="Normal 8 3 19 7" xfId="16176"/>
    <cellStyle name="Normal 8 3 2" xfId="69"/>
    <cellStyle name="Normal 8 3 2 10" xfId="768"/>
    <cellStyle name="Normal 8 3 2 10 2" xfId="3149"/>
    <cellStyle name="Normal 8 3 2 10 3" xfId="5535"/>
    <cellStyle name="Normal 8 3 2 10 4" xfId="8261"/>
    <cellStyle name="Normal 8 3 2 10 5" xfId="11709"/>
    <cellStyle name="Normal 8 3 2 10 6" xfId="13035"/>
    <cellStyle name="Normal 8 3 2 10 7" xfId="15422"/>
    <cellStyle name="Normal 8 3 2 11" xfId="845"/>
    <cellStyle name="Normal 8 3 2 11 2" xfId="3226"/>
    <cellStyle name="Normal 8 3 2 11 3" xfId="5612"/>
    <cellStyle name="Normal 8 3 2 11 4" xfId="8946"/>
    <cellStyle name="Normal 8 3 2 11 5" xfId="10101"/>
    <cellStyle name="Normal 8 3 2 11 6" xfId="13720"/>
    <cellStyle name="Normal 8 3 2 11 7" xfId="16106"/>
    <cellStyle name="Normal 8 3 2 12" xfId="922"/>
    <cellStyle name="Normal 8 3 2 12 2" xfId="3303"/>
    <cellStyle name="Normal 8 3 2 12 3" xfId="5689"/>
    <cellStyle name="Normal 8 3 2 12 4" xfId="7797"/>
    <cellStyle name="Normal 8 3 2 12 5" xfId="10056"/>
    <cellStyle name="Normal 8 3 2 12 6" xfId="12570"/>
    <cellStyle name="Normal 8 3 2 12 7" xfId="14957"/>
    <cellStyle name="Normal 8 3 2 13" xfId="999"/>
    <cellStyle name="Normal 8 3 2 13 2" xfId="3380"/>
    <cellStyle name="Normal 8 3 2 13 3" xfId="5766"/>
    <cellStyle name="Normal 8 3 2 13 4" xfId="8833"/>
    <cellStyle name="Normal 8 3 2 13 5" xfId="10519"/>
    <cellStyle name="Normal 8 3 2 13 6" xfId="13607"/>
    <cellStyle name="Normal 8 3 2 13 7" xfId="15994"/>
    <cellStyle name="Normal 8 3 2 14" xfId="1076"/>
    <cellStyle name="Normal 8 3 2 14 2" xfId="3457"/>
    <cellStyle name="Normal 8 3 2 14 3" xfId="5843"/>
    <cellStyle name="Normal 8 3 2 14 4" xfId="8410"/>
    <cellStyle name="Normal 8 3 2 14 5" xfId="11851"/>
    <cellStyle name="Normal 8 3 2 14 6" xfId="13184"/>
    <cellStyle name="Normal 8 3 2 14 7" xfId="15571"/>
    <cellStyle name="Normal 8 3 2 15" xfId="1153"/>
    <cellStyle name="Normal 8 3 2 15 2" xfId="3534"/>
    <cellStyle name="Normal 8 3 2 15 3" xfId="5920"/>
    <cellStyle name="Normal 8 3 2 15 4" xfId="7870"/>
    <cellStyle name="Normal 8 3 2 15 5" xfId="10709"/>
    <cellStyle name="Normal 8 3 2 15 6" xfId="12644"/>
    <cellStyle name="Normal 8 3 2 15 7" xfId="15031"/>
    <cellStyle name="Normal 8 3 2 16" xfId="1230"/>
    <cellStyle name="Normal 8 3 2 16 2" xfId="3611"/>
    <cellStyle name="Normal 8 3 2 16 3" xfId="5997"/>
    <cellStyle name="Normal 8 3 2 16 4" xfId="7945"/>
    <cellStyle name="Normal 8 3 2 16 5" xfId="10203"/>
    <cellStyle name="Normal 8 3 2 16 6" xfId="12719"/>
    <cellStyle name="Normal 8 3 2 16 7" xfId="15106"/>
    <cellStyle name="Normal 8 3 2 17" xfId="1307"/>
    <cellStyle name="Normal 8 3 2 17 2" xfId="3688"/>
    <cellStyle name="Normal 8 3 2 17 3" xfId="6074"/>
    <cellStyle name="Normal 8 3 2 17 4" xfId="8977"/>
    <cellStyle name="Normal 8 3 2 17 5" xfId="10668"/>
    <cellStyle name="Normal 8 3 2 17 6" xfId="13751"/>
    <cellStyle name="Normal 8 3 2 17 7" xfId="16137"/>
    <cellStyle name="Normal 8 3 2 18" xfId="1384"/>
    <cellStyle name="Normal 8 3 2 18 2" xfId="3765"/>
    <cellStyle name="Normal 8 3 2 18 3" xfId="6151"/>
    <cellStyle name="Normal 8 3 2 18 4" xfId="7903"/>
    <cellStyle name="Normal 8 3 2 18 5" xfId="10169"/>
    <cellStyle name="Normal 8 3 2 18 6" xfId="12677"/>
    <cellStyle name="Normal 8 3 2 18 7" xfId="15064"/>
    <cellStyle name="Normal 8 3 2 19" xfId="1461"/>
    <cellStyle name="Normal 8 3 2 19 2" xfId="3842"/>
    <cellStyle name="Normal 8 3 2 19 3" xfId="6228"/>
    <cellStyle name="Normal 8 3 2 19 4" xfId="8019"/>
    <cellStyle name="Normal 8 3 2 19 5" xfId="10858"/>
    <cellStyle name="Normal 8 3 2 19 6" xfId="12793"/>
    <cellStyle name="Normal 8 3 2 19 7" xfId="15180"/>
    <cellStyle name="Normal 8 3 2 2" xfId="151"/>
    <cellStyle name="Normal 8 3 2 2 2" xfId="2532"/>
    <cellStyle name="Normal 8 3 2 2 3" xfId="4918"/>
    <cellStyle name="Normal 8 3 2 2 4" xfId="8039"/>
    <cellStyle name="Normal 8 3 2 2 5" xfId="11490"/>
    <cellStyle name="Normal 8 3 2 2 6" xfId="12813"/>
    <cellStyle name="Normal 8 3 2 2 7" xfId="15200"/>
    <cellStyle name="Normal 8 3 2 20" xfId="1538"/>
    <cellStyle name="Normal 8 3 2 20 2" xfId="3919"/>
    <cellStyle name="Normal 8 3 2 20 3" xfId="6305"/>
    <cellStyle name="Normal 8 3 2 20 4" xfId="8094"/>
    <cellStyle name="Normal 8 3 2 20 5" xfId="9811"/>
    <cellStyle name="Normal 8 3 2 20 6" xfId="12868"/>
    <cellStyle name="Normal 8 3 2 20 7" xfId="15255"/>
    <cellStyle name="Normal 8 3 2 21" xfId="1615"/>
    <cellStyle name="Normal 8 3 2 21 2" xfId="3996"/>
    <cellStyle name="Normal 8 3 2 21 3" xfId="6382"/>
    <cellStyle name="Normal 8 3 2 21 4" xfId="8786"/>
    <cellStyle name="Normal 8 3 2 21 5" xfId="9894"/>
    <cellStyle name="Normal 8 3 2 21 6" xfId="13560"/>
    <cellStyle name="Normal 8 3 2 21 7" xfId="15947"/>
    <cellStyle name="Normal 8 3 2 22" xfId="1692"/>
    <cellStyle name="Normal 8 3 2 22 2" xfId="4073"/>
    <cellStyle name="Normal 8 3 2 22 3" xfId="6459"/>
    <cellStyle name="Normal 8 3 2 22 4" xfId="8669"/>
    <cellStyle name="Normal 8 3 2 22 5" xfId="10355"/>
    <cellStyle name="Normal 8 3 2 22 6" xfId="13443"/>
    <cellStyle name="Normal 8 3 2 22 7" xfId="15830"/>
    <cellStyle name="Normal 8 3 2 23" xfId="1769"/>
    <cellStyle name="Normal 8 3 2 23 2" xfId="4150"/>
    <cellStyle name="Normal 8 3 2 23 3" xfId="6536"/>
    <cellStyle name="Normal 8 3 2 23 4" xfId="8243"/>
    <cellStyle name="Normal 8 3 2 23 5" xfId="11692"/>
    <cellStyle name="Normal 8 3 2 23 6" xfId="13017"/>
    <cellStyle name="Normal 8 3 2 23 7" xfId="15404"/>
    <cellStyle name="Normal 8 3 2 24" xfId="1841"/>
    <cellStyle name="Normal 8 3 2 24 2" xfId="4222"/>
    <cellStyle name="Normal 8 3 2 24 3" xfId="6608"/>
    <cellStyle name="Normal 8 3 2 24 4" xfId="8088"/>
    <cellStyle name="Normal 8 3 2 24 5" xfId="10927"/>
    <cellStyle name="Normal 8 3 2 24 6" xfId="12862"/>
    <cellStyle name="Normal 8 3 2 24 7" xfId="15249"/>
    <cellStyle name="Normal 8 3 2 25" xfId="1919"/>
    <cellStyle name="Normal 8 3 2 25 2" xfId="4300"/>
    <cellStyle name="Normal 8 3 2 25 3" xfId="6686"/>
    <cellStyle name="Normal 8 3 2 25 4" xfId="8086"/>
    <cellStyle name="Normal 8 3 2 25 5" xfId="10857"/>
    <cellStyle name="Normal 8 3 2 25 6" xfId="12860"/>
    <cellStyle name="Normal 8 3 2 25 7" xfId="15247"/>
    <cellStyle name="Normal 8 3 2 26" xfId="1997"/>
    <cellStyle name="Normal 8 3 2 26 2" xfId="4378"/>
    <cellStyle name="Normal 8 3 2 26 3" xfId="6764"/>
    <cellStyle name="Normal 8 3 2 26 4" xfId="8159"/>
    <cellStyle name="Normal 8 3 2 26 5" xfId="9579"/>
    <cellStyle name="Normal 8 3 2 26 6" xfId="12933"/>
    <cellStyle name="Normal 8 3 2 26 7" xfId="15320"/>
    <cellStyle name="Normal 8 3 2 27" xfId="2073"/>
    <cellStyle name="Normal 8 3 2 27 2" xfId="4454"/>
    <cellStyle name="Normal 8 3 2 27 3" xfId="6840"/>
    <cellStyle name="Normal 8 3 2 27 4" xfId="7325"/>
    <cellStyle name="Normal 8 3 2 27 5" xfId="11873"/>
    <cellStyle name="Normal 8 3 2 27 6" xfId="12098"/>
    <cellStyle name="Normal 8 3 2 27 7" xfId="14485"/>
    <cellStyle name="Normal 8 3 2 28" xfId="2145"/>
    <cellStyle name="Normal 8 3 2 28 2" xfId="4526"/>
    <cellStyle name="Normal 8 3 2 28 3" xfId="6912"/>
    <cellStyle name="Normal 8 3 2 28 4" xfId="8818"/>
    <cellStyle name="Normal 8 3 2 28 5" xfId="10504"/>
    <cellStyle name="Normal 8 3 2 28 6" xfId="13592"/>
    <cellStyle name="Normal 8 3 2 28 7" xfId="15979"/>
    <cellStyle name="Normal 8 3 2 29" xfId="2225"/>
    <cellStyle name="Normal 8 3 2 29 2" xfId="4606"/>
    <cellStyle name="Normal 8 3 2 29 3" xfId="6992"/>
    <cellStyle name="Normal 8 3 2 29 4" xfId="8085"/>
    <cellStyle name="Normal 8 3 2 29 5" xfId="11546"/>
    <cellStyle name="Normal 8 3 2 29 6" xfId="12859"/>
    <cellStyle name="Normal 8 3 2 29 7" xfId="15246"/>
    <cellStyle name="Normal 8 3 2 3" xfId="229"/>
    <cellStyle name="Normal 8 3 2 3 2" xfId="2610"/>
    <cellStyle name="Normal 8 3 2 3 3" xfId="4996"/>
    <cellStyle name="Normal 8 3 2 3 4" xfId="8652"/>
    <cellStyle name="Normal 8 3 2 3 5" xfId="9806"/>
    <cellStyle name="Normal 8 3 2 3 6" xfId="13426"/>
    <cellStyle name="Normal 8 3 2 3 7" xfId="15813"/>
    <cellStyle name="Normal 8 3 2 30" xfId="2301"/>
    <cellStyle name="Normal 8 3 2 30 2" xfId="4682"/>
    <cellStyle name="Normal 8 3 2 30 3" xfId="7068"/>
    <cellStyle name="Normal 8 3 2 30 4" xfId="8862"/>
    <cellStyle name="Normal 8 3 2 30 5" xfId="10011"/>
    <cellStyle name="Normal 8 3 2 30 6" xfId="13636"/>
    <cellStyle name="Normal 8 3 2 30 7" xfId="16023"/>
    <cellStyle name="Normal 8 3 2 31" xfId="2373"/>
    <cellStyle name="Normal 8 3 2 31 2" xfId="4754"/>
    <cellStyle name="Normal 8 3 2 31 3" xfId="7140"/>
    <cellStyle name="Normal 8 3 2 31 4" xfId="8092"/>
    <cellStyle name="Normal 8 3 2 31 5" xfId="11913"/>
    <cellStyle name="Normal 8 3 2 31 6" xfId="12866"/>
    <cellStyle name="Normal 8 3 2 31 7" xfId="15253"/>
    <cellStyle name="Normal 8 3 2 32" xfId="2451"/>
    <cellStyle name="Normal 8 3 2 33" xfId="4837"/>
    <cellStyle name="Normal 8 3 2 34" xfId="8770"/>
    <cellStyle name="Normal 8 3 2 35" xfId="10456"/>
    <cellStyle name="Normal 8 3 2 36" xfId="13544"/>
    <cellStyle name="Normal 8 3 2 37" xfId="15931"/>
    <cellStyle name="Normal 8 3 2 4" xfId="306"/>
    <cellStyle name="Normal 8 3 2 4 2" xfId="2687"/>
    <cellStyle name="Normal 8 3 2 4 3" xfId="5073"/>
    <cellStyle name="Normal 8 3 2 4 4" xfId="7498"/>
    <cellStyle name="Normal 8 3 2 4 5" xfId="9616"/>
    <cellStyle name="Normal 8 3 2 4 6" xfId="12271"/>
    <cellStyle name="Normal 8 3 2 4 7" xfId="14658"/>
    <cellStyle name="Normal 8 3 2 5" xfId="383"/>
    <cellStyle name="Normal 8 3 2 5 2" xfId="2764"/>
    <cellStyle name="Normal 8 3 2 5 3" xfId="5150"/>
    <cellStyle name="Normal 8 3 2 5 4" xfId="8611"/>
    <cellStyle name="Normal 8 3 2 5 5" xfId="10876"/>
    <cellStyle name="Normal 8 3 2 5 6" xfId="13385"/>
    <cellStyle name="Normal 8 3 2 5 7" xfId="15772"/>
    <cellStyle name="Normal 8 3 2 6" xfId="460"/>
    <cellStyle name="Normal 8 3 2 6 2" xfId="2841"/>
    <cellStyle name="Normal 8 3 2 6 3" xfId="5227"/>
    <cellStyle name="Normal 8 3 2 6 4" xfId="8111"/>
    <cellStyle name="Normal 8 3 2 6 5" xfId="11573"/>
    <cellStyle name="Normal 8 3 2 6 6" xfId="12885"/>
    <cellStyle name="Normal 8 3 2 6 7" xfId="15272"/>
    <cellStyle name="Normal 8 3 2 7" xfId="537"/>
    <cellStyle name="Normal 8 3 2 7 2" xfId="2918"/>
    <cellStyle name="Normal 8 3 2 7 3" xfId="5304"/>
    <cellStyle name="Normal 8 3 2 7 4" xfId="8813"/>
    <cellStyle name="Normal 8 3 2 7 5" xfId="9953"/>
    <cellStyle name="Normal 8 3 2 7 6" xfId="13587"/>
    <cellStyle name="Normal 8 3 2 7 7" xfId="15974"/>
    <cellStyle name="Normal 8 3 2 8" xfId="614"/>
    <cellStyle name="Normal 8 3 2 8 2" xfId="2995"/>
    <cellStyle name="Normal 8 3 2 8 3" xfId="5381"/>
    <cellStyle name="Normal 8 3 2 8 4" xfId="7659"/>
    <cellStyle name="Normal 8 3 2 8 5" xfId="9909"/>
    <cellStyle name="Normal 8 3 2 8 6" xfId="12432"/>
    <cellStyle name="Normal 8 3 2 8 7" xfId="14819"/>
    <cellStyle name="Normal 8 3 2 9" xfId="691"/>
    <cellStyle name="Normal 8 3 2 9 2" xfId="3072"/>
    <cellStyle name="Normal 8 3 2 9 3" xfId="5458"/>
    <cellStyle name="Normal 8 3 2 9 4" xfId="8684"/>
    <cellStyle name="Normal 8 3 2 9 5" xfId="10370"/>
    <cellStyle name="Normal 8 3 2 9 6" xfId="13458"/>
    <cellStyle name="Normal 8 3 2 9 7" xfId="15845"/>
    <cellStyle name="Normal 8 3 20" xfId="1424"/>
    <cellStyle name="Normal 8 3 20 2" xfId="3805"/>
    <cellStyle name="Normal 8 3 20 3" xfId="6191"/>
    <cellStyle name="Normal 8 3 20 4" xfId="7826"/>
    <cellStyle name="Normal 8 3 20 5" xfId="11738"/>
    <cellStyle name="Normal 8 3 20 6" xfId="12599"/>
    <cellStyle name="Normal 8 3 20 7" xfId="14986"/>
    <cellStyle name="Normal 8 3 21" xfId="1501"/>
    <cellStyle name="Normal 8 3 21 2" xfId="3882"/>
    <cellStyle name="Normal 8 3 21 3" xfId="6268"/>
    <cellStyle name="Normal 8 3 21 4" xfId="7440"/>
    <cellStyle name="Normal 8 3 21 5" xfId="11353"/>
    <cellStyle name="Normal 8 3 21 6" xfId="12213"/>
    <cellStyle name="Normal 8 3 21 7" xfId="14600"/>
    <cellStyle name="Normal 8 3 22" xfId="1578"/>
    <cellStyle name="Normal 8 3 22 2" xfId="3959"/>
    <cellStyle name="Normal 8 3 22 3" xfId="6345"/>
    <cellStyle name="Normal 8 3 22 4" xfId="8156"/>
    <cellStyle name="Normal 8 3 22 5" xfId="11572"/>
    <cellStyle name="Normal 8 3 22 6" xfId="12930"/>
    <cellStyle name="Normal 8 3 22 7" xfId="15317"/>
    <cellStyle name="Normal 8 3 23" xfId="1655"/>
    <cellStyle name="Normal 8 3 23 2" xfId="4036"/>
    <cellStyle name="Normal 8 3 23 3" xfId="6422"/>
    <cellStyle name="Normal 8 3 23 4" xfId="7475"/>
    <cellStyle name="Normal 8 3 23 5" xfId="11468"/>
    <cellStyle name="Normal 8 3 23 6" xfId="12248"/>
    <cellStyle name="Normal 8 3 23 7" xfId="14635"/>
    <cellStyle name="Normal 8 3 24" xfId="1732"/>
    <cellStyle name="Normal 8 3 24 2" xfId="4113"/>
    <cellStyle name="Normal 8 3 24 3" xfId="6499"/>
    <cellStyle name="Normal 8 3 24 4" xfId="8705"/>
    <cellStyle name="Normal 8 3 24 5" xfId="11881"/>
    <cellStyle name="Normal 8 3 24 6" xfId="13479"/>
    <cellStyle name="Normal 8 3 24 7" xfId="15866"/>
    <cellStyle name="Normal 8 3 25" xfId="1804"/>
    <cellStyle name="Normal 8 3 25 2" xfId="4185"/>
    <cellStyle name="Normal 8 3 25 3" xfId="6571"/>
    <cellStyle name="Normal 8 3 25 4" xfId="8550"/>
    <cellStyle name="Normal 8 3 25 5" xfId="9745"/>
    <cellStyle name="Normal 8 3 25 6" xfId="13324"/>
    <cellStyle name="Normal 8 3 25 7" xfId="15711"/>
    <cellStyle name="Normal 8 3 26" xfId="1882"/>
    <cellStyle name="Normal 8 3 26 2" xfId="4263"/>
    <cellStyle name="Normal 8 3 26 3" xfId="6649"/>
    <cellStyle name="Normal 8 3 26 4" xfId="7435"/>
    <cellStyle name="Normal 8 3 26 5" xfId="11348"/>
    <cellStyle name="Normal 8 3 26 6" xfId="12208"/>
    <cellStyle name="Normal 8 3 26 7" xfId="14595"/>
    <cellStyle name="Normal 8 3 27" xfId="1960"/>
    <cellStyle name="Normal 8 3 27 2" xfId="4341"/>
    <cellStyle name="Normal 8 3 27 3" xfId="6727"/>
    <cellStyle name="Normal 8 3 27 4" xfId="8620"/>
    <cellStyle name="Normal 8 3 27 5" xfId="10230"/>
    <cellStyle name="Normal 8 3 27 6" xfId="13394"/>
    <cellStyle name="Normal 8 3 27 7" xfId="15781"/>
    <cellStyle name="Normal 8 3 28" xfId="2036"/>
    <cellStyle name="Normal 8 3 28 2" xfId="4417"/>
    <cellStyle name="Normal 8 3 28 3" xfId="6803"/>
    <cellStyle name="Normal 8 3 28 4" xfId="7478"/>
    <cellStyle name="Normal 8 3 28 5" xfId="9771"/>
    <cellStyle name="Normal 8 3 28 6" xfId="12251"/>
    <cellStyle name="Normal 8 3 28 7" xfId="14638"/>
    <cellStyle name="Normal 8 3 29" xfId="2108"/>
    <cellStyle name="Normal 8 3 29 2" xfId="4489"/>
    <cellStyle name="Normal 8 3 29 3" xfId="6875"/>
    <cellStyle name="Normal 8 3 29 4" xfId="7546"/>
    <cellStyle name="Normal 8 3 29 5" xfId="11538"/>
    <cellStyle name="Normal 8 3 29 6" xfId="12319"/>
    <cellStyle name="Normal 8 3 29 7" xfId="14706"/>
    <cellStyle name="Normal 8 3 3" xfId="114"/>
    <cellStyle name="Normal 8 3 3 2" xfId="2495"/>
    <cellStyle name="Normal 8 3 3 3" xfId="4881"/>
    <cellStyle name="Normal 8 3 3 4" xfId="7845"/>
    <cellStyle name="Normal 8 3 3 5" xfId="11758"/>
    <cellStyle name="Normal 8 3 3 6" xfId="12619"/>
    <cellStyle name="Normal 8 3 3 7" xfId="15006"/>
    <cellStyle name="Normal 8 3 30" xfId="2188"/>
    <cellStyle name="Normal 8 3 30 2" xfId="4569"/>
    <cellStyle name="Normal 8 3 30 3" xfId="6955"/>
    <cellStyle name="Normal 8 3 30 4" xfId="8547"/>
    <cellStyle name="Normal 8 3 30 5" xfId="11805"/>
    <cellStyle name="Normal 8 3 30 6" xfId="13321"/>
    <cellStyle name="Normal 8 3 30 7" xfId="15708"/>
    <cellStyle name="Normal 8 3 31" xfId="2264"/>
    <cellStyle name="Normal 8 3 31 2" xfId="4645"/>
    <cellStyle name="Normal 8 3 31 3" xfId="7031"/>
    <cellStyle name="Normal 8 3 31 4" xfId="7508"/>
    <cellStyle name="Normal 8 3 31 5" xfId="11422"/>
    <cellStyle name="Normal 8 3 31 6" xfId="12281"/>
    <cellStyle name="Normal 8 3 31 7" xfId="14668"/>
    <cellStyle name="Normal 8 3 32" xfId="2336"/>
    <cellStyle name="Normal 8 3 32 2" xfId="4717"/>
    <cellStyle name="Normal 8 3 32 3" xfId="7103"/>
    <cellStyle name="Normal 8 3 32 4" xfId="7507"/>
    <cellStyle name="Normal 8 3 32 5" xfId="11421"/>
    <cellStyle name="Normal 8 3 32 6" xfId="12280"/>
    <cellStyle name="Normal 8 3 32 7" xfId="14667"/>
    <cellStyle name="Normal 8 3 33" xfId="2414"/>
    <cellStyle name="Normal 8 3 34" xfId="4800"/>
    <cellStyle name="Normal 8 3 35" xfId="7579"/>
    <cellStyle name="Normal 8 3 36" xfId="11570"/>
    <cellStyle name="Normal 8 3 37" xfId="12352"/>
    <cellStyle name="Normal 8 3 38" xfId="14739"/>
    <cellStyle name="Normal 8 3 4" xfId="192"/>
    <cellStyle name="Normal 8 3 4 2" xfId="2573"/>
    <cellStyle name="Normal 8 3 4 3" xfId="4959"/>
    <cellStyle name="Normal 8 3 4 4" xfId="9454"/>
    <cellStyle name="Normal 8 3 4 5" xfId="11147"/>
    <cellStyle name="Normal 8 3 4 6" xfId="14228"/>
    <cellStyle name="Normal 8 3 4 7" xfId="16611"/>
    <cellStyle name="Normal 8 3 5" xfId="269"/>
    <cellStyle name="Normal 8 3 5 2" xfId="2650"/>
    <cellStyle name="Normal 8 3 5 3" xfId="5036"/>
    <cellStyle name="Normal 8 3 5 4" xfId="9149"/>
    <cellStyle name="Normal 8 3 5 5" xfId="10838"/>
    <cellStyle name="Normal 8 3 5 6" xfId="13923"/>
    <cellStyle name="Normal 8 3 5 7" xfId="16307"/>
    <cellStyle name="Normal 8 3 6" xfId="346"/>
    <cellStyle name="Normal 8 3 6 2" xfId="2727"/>
    <cellStyle name="Normal 8 3 6 3" xfId="5113"/>
    <cellStyle name="Normal 8 3 6 4" xfId="7345"/>
    <cellStyle name="Normal 8 3 6 5" xfId="11333"/>
    <cellStyle name="Normal 8 3 6 6" xfId="12118"/>
    <cellStyle name="Normal 8 3 6 7" xfId="14505"/>
    <cellStyle name="Normal 8 3 7" xfId="423"/>
    <cellStyle name="Normal 8 3 7 2" xfId="2804"/>
    <cellStyle name="Normal 8 3 7 3" xfId="5190"/>
    <cellStyle name="Normal 8 3 7 4" xfId="8573"/>
    <cellStyle name="Normal 8 3 7 5" xfId="9765"/>
    <cellStyle name="Normal 8 3 7 6" xfId="13347"/>
    <cellStyle name="Normal 8 3 7 7" xfId="15734"/>
    <cellStyle name="Normal 8 3 8" xfId="500"/>
    <cellStyle name="Normal 8 3 8 2" xfId="2881"/>
    <cellStyle name="Normal 8 3 8 3" xfId="5267"/>
    <cellStyle name="Normal 8 3 8 4" xfId="7222"/>
    <cellStyle name="Normal 8 3 8 5" xfId="11296"/>
    <cellStyle name="Normal 8 3 8 6" xfId="11995"/>
    <cellStyle name="Normal 8 3 8 7" xfId="14382"/>
    <cellStyle name="Normal 8 3 9" xfId="577"/>
    <cellStyle name="Normal 8 3 9 2" xfId="2958"/>
    <cellStyle name="Normal 8 3 9 3" xfId="5344"/>
    <cellStyle name="Normal 8 3 9 4" xfId="9292"/>
    <cellStyle name="Normal 8 3 9 5" xfId="10987"/>
    <cellStyle name="Normal 8 3 9 6" xfId="14066"/>
    <cellStyle name="Normal 8 3 9 7" xfId="16450"/>
    <cellStyle name="Normal 8 30" xfId="1892"/>
    <cellStyle name="Normal 8 30 2" xfId="4273"/>
    <cellStyle name="Normal 8 30 3" xfId="6659"/>
    <cellStyle name="Normal 8 30 4" xfId="8969"/>
    <cellStyle name="Normal 8 30 5" xfId="10660"/>
    <cellStyle name="Normal 8 30 6" xfId="13743"/>
    <cellStyle name="Normal 8 30 7" xfId="16129"/>
    <cellStyle name="Normal 8 31" xfId="1970"/>
    <cellStyle name="Normal 8 31 2" xfId="4351"/>
    <cellStyle name="Normal 8 31 3" xfId="6737"/>
    <cellStyle name="Normal 8 31 4" xfId="7851"/>
    <cellStyle name="Normal 8 31 5" xfId="11764"/>
    <cellStyle name="Normal 8 31 6" xfId="12625"/>
    <cellStyle name="Normal 8 31 7" xfId="15012"/>
    <cellStyle name="Normal 8 32" xfId="2046"/>
    <cellStyle name="Normal 8 32 2" xfId="4427"/>
    <cellStyle name="Normal 8 32 3" xfId="6813"/>
    <cellStyle name="Normal 8 32 4" xfId="7387"/>
    <cellStyle name="Normal 8 32 5" xfId="11376"/>
    <cellStyle name="Normal 8 32 6" xfId="12160"/>
    <cellStyle name="Normal 8 32 7" xfId="14547"/>
    <cellStyle name="Normal 8 33" xfId="2118"/>
    <cellStyle name="Normal 8 33 2" xfId="4499"/>
    <cellStyle name="Normal 8 33 3" xfId="6885"/>
    <cellStyle name="Normal 8 33 4" xfId="9159"/>
    <cellStyle name="Normal 8 33 5" xfId="10197"/>
    <cellStyle name="Normal 8 33 6" xfId="13933"/>
    <cellStyle name="Normal 8 33 7" xfId="16317"/>
    <cellStyle name="Normal 8 34" xfId="2198"/>
    <cellStyle name="Normal 8 34 2" xfId="4579"/>
    <cellStyle name="Normal 8 34 3" xfId="6965"/>
    <cellStyle name="Normal 8 34 4" xfId="9426"/>
    <cellStyle name="Normal 8 34 5" xfId="11119"/>
    <cellStyle name="Normal 8 34 6" xfId="14200"/>
    <cellStyle name="Normal 8 34 7" xfId="16584"/>
    <cellStyle name="Normal 8 35" xfId="2274"/>
    <cellStyle name="Normal 8 35 2" xfId="4655"/>
    <cellStyle name="Normal 8 35 3" xfId="7041"/>
    <cellStyle name="Normal 8 35 4" xfId="9043"/>
    <cellStyle name="Normal 8 35 5" xfId="10733"/>
    <cellStyle name="Normal 8 35 6" xfId="13817"/>
    <cellStyle name="Normal 8 35 7" xfId="16202"/>
    <cellStyle name="Normal 8 36" xfId="2346"/>
    <cellStyle name="Normal 8 36 2" xfId="4727"/>
    <cellStyle name="Normal 8 36 3" xfId="7113"/>
    <cellStyle name="Normal 8 36 4" xfId="9042"/>
    <cellStyle name="Normal 8 36 5" xfId="10732"/>
    <cellStyle name="Normal 8 36 6" xfId="13816"/>
    <cellStyle name="Normal 8 36 7" xfId="16201"/>
    <cellStyle name="Normal 8 37" xfId="2424"/>
    <cellStyle name="Normal 8 38" xfId="4810"/>
    <cellStyle name="Normal 8 39" xfId="9191"/>
    <cellStyle name="Normal 8 4" xfId="33"/>
    <cellStyle name="Normal 8 4 10" xfId="655"/>
    <cellStyle name="Normal 8 4 10 2" xfId="3036"/>
    <cellStyle name="Normal 8 4 10 3" xfId="5422"/>
    <cellStyle name="Normal 8 4 10 4" xfId="7417"/>
    <cellStyle name="Normal 8 4 10 5" xfId="11407"/>
    <cellStyle name="Normal 8 4 10 6" xfId="12190"/>
    <cellStyle name="Normal 8 4 10 7" xfId="14577"/>
    <cellStyle name="Normal 8 4 11" xfId="732"/>
    <cellStyle name="Normal 8 4 11 2" xfId="3113"/>
    <cellStyle name="Normal 8 4 11 3" xfId="5499"/>
    <cellStyle name="Normal 8 4 11 4" xfId="8646"/>
    <cellStyle name="Normal 8 4 11 5" xfId="11825"/>
    <cellStyle name="Normal 8 4 11 6" xfId="13420"/>
    <cellStyle name="Normal 8 4 11 7" xfId="15807"/>
    <cellStyle name="Normal 8 4 12" xfId="809"/>
    <cellStyle name="Normal 8 4 12 2" xfId="3190"/>
    <cellStyle name="Normal 8 4 12 3" xfId="5576"/>
    <cellStyle name="Normal 8 4 12 4" xfId="7451"/>
    <cellStyle name="Normal 8 4 12 5" xfId="11364"/>
    <cellStyle name="Normal 8 4 12 6" xfId="12224"/>
    <cellStyle name="Normal 8 4 12 7" xfId="14611"/>
    <cellStyle name="Normal 8 4 13" xfId="886"/>
    <cellStyle name="Normal 8 4 13 2" xfId="3267"/>
    <cellStyle name="Normal 8 4 13 3" xfId="5653"/>
    <cellStyle name="Normal 8 4 13 4" xfId="9368"/>
    <cellStyle name="Normal 8 4 13 5" xfId="9682"/>
    <cellStyle name="Normal 8 4 13 6" xfId="14142"/>
    <cellStyle name="Normal 8 4 13 7" xfId="16526"/>
    <cellStyle name="Normal 8 4 14" xfId="963"/>
    <cellStyle name="Normal 8 4 14 2" xfId="3344"/>
    <cellStyle name="Normal 8 4 14 3" xfId="5730"/>
    <cellStyle name="Normal 8 4 14 4" xfId="7565"/>
    <cellStyle name="Normal 8 4 14 5" xfId="11556"/>
    <cellStyle name="Normal 8 4 14 6" xfId="12338"/>
    <cellStyle name="Normal 8 4 14 7" xfId="14725"/>
    <cellStyle name="Normal 8 4 15" xfId="1040"/>
    <cellStyle name="Normal 8 4 15 2" xfId="3421"/>
    <cellStyle name="Normal 8 4 15 3" xfId="5807"/>
    <cellStyle name="Normal 8 4 15 4" xfId="8795"/>
    <cellStyle name="Normal 8 4 15 5" xfId="9600"/>
    <cellStyle name="Normal 8 4 15 6" xfId="13569"/>
    <cellStyle name="Normal 8 4 15 7" xfId="15956"/>
    <cellStyle name="Normal 8 4 16" xfId="1117"/>
    <cellStyle name="Normal 8 4 16 2" xfId="3498"/>
    <cellStyle name="Normal 8 4 16 3" xfId="5884"/>
    <cellStyle name="Normal 8 4 16 4" xfId="7600"/>
    <cellStyle name="Normal 8 4 16 5" xfId="11515"/>
    <cellStyle name="Normal 8 4 16 6" xfId="12373"/>
    <cellStyle name="Normal 8 4 16 7" xfId="14760"/>
    <cellStyle name="Normal 8 4 17" xfId="1194"/>
    <cellStyle name="Normal 8 4 17 2" xfId="3575"/>
    <cellStyle name="Normal 8 4 17 3" xfId="5961"/>
    <cellStyle name="Normal 8 4 17 4" xfId="9439"/>
    <cellStyle name="Normal 8 4 17 5" xfId="11132"/>
    <cellStyle name="Normal 8 4 17 6" xfId="14213"/>
    <cellStyle name="Normal 8 4 17 7" xfId="16597"/>
    <cellStyle name="Normal 8 4 18" xfId="1271"/>
    <cellStyle name="Normal 8 4 18 2" xfId="3652"/>
    <cellStyle name="Normal 8 4 18 3" xfId="6038"/>
    <cellStyle name="Normal 8 4 18 4" xfId="7714"/>
    <cellStyle name="Normal 8 4 18 5" xfId="9639"/>
    <cellStyle name="Normal 8 4 18 6" xfId="12487"/>
    <cellStyle name="Normal 8 4 18 7" xfId="14874"/>
    <cellStyle name="Normal 8 4 19" xfId="1348"/>
    <cellStyle name="Normal 8 4 19 2" xfId="3729"/>
    <cellStyle name="Normal 8 4 19 3" xfId="6115"/>
    <cellStyle name="Normal 8 4 19 4" xfId="8939"/>
    <cellStyle name="Normal 8 4 19 5" xfId="9902"/>
    <cellStyle name="Normal 8 4 19 6" xfId="13713"/>
    <cellStyle name="Normal 8 4 19 7" xfId="16099"/>
    <cellStyle name="Normal 8 4 2" xfId="70"/>
    <cellStyle name="Normal 8 4 2 10" xfId="769"/>
    <cellStyle name="Normal 8 4 2 10 2" xfId="3150"/>
    <cellStyle name="Normal 8 4 2 10 3" xfId="5536"/>
    <cellStyle name="Normal 8 4 2 10 4" xfId="8184"/>
    <cellStyle name="Normal 8 4 2 10 5" xfId="11629"/>
    <cellStyle name="Normal 8 4 2 10 6" xfId="12958"/>
    <cellStyle name="Normal 8 4 2 10 7" xfId="15345"/>
    <cellStyle name="Normal 8 4 2 11" xfId="846"/>
    <cellStyle name="Normal 8 4 2 11 2" xfId="3227"/>
    <cellStyle name="Normal 8 4 2 11 3" xfId="5613"/>
    <cellStyle name="Normal 8 4 2 11 4" xfId="8874"/>
    <cellStyle name="Normal 8 4 2 11 5" xfId="10025"/>
    <cellStyle name="Normal 8 4 2 11 6" xfId="13648"/>
    <cellStyle name="Normal 8 4 2 11 7" xfId="16035"/>
    <cellStyle name="Normal 8 4 2 12" xfId="923"/>
    <cellStyle name="Normal 8 4 2 12 2" xfId="3304"/>
    <cellStyle name="Normal 8 4 2 12 3" xfId="5690"/>
    <cellStyle name="Normal 8 4 2 12 4" xfId="7720"/>
    <cellStyle name="Normal 8 4 2 12 5" xfId="9980"/>
    <cellStyle name="Normal 8 4 2 12 6" xfId="12493"/>
    <cellStyle name="Normal 8 4 2 12 7" xfId="14880"/>
    <cellStyle name="Normal 8 4 2 13" xfId="1000"/>
    <cellStyle name="Normal 8 4 2 13 2" xfId="3381"/>
    <cellStyle name="Normal 8 4 2 13 3" xfId="5767"/>
    <cellStyle name="Normal 8 4 2 13 4" xfId="8756"/>
    <cellStyle name="Normal 8 4 2 13 5" xfId="10442"/>
    <cellStyle name="Normal 8 4 2 13 6" xfId="13530"/>
    <cellStyle name="Normal 8 4 2 13 7" xfId="15917"/>
    <cellStyle name="Normal 8 4 2 14" xfId="1077"/>
    <cellStyle name="Normal 8 4 2 14 2" xfId="3458"/>
    <cellStyle name="Normal 8 4 2 14 3" xfId="5844"/>
    <cellStyle name="Normal 8 4 2 14 4" xfId="8333"/>
    <cellStyle name="Normal 8 4 2 14 5" xfId="11780"/>
    <cellStyle name="Normal 8 4 2 14 6" xfId="13107"/>
    <cellStyle name="Normal 8 4 2 14 7" xfId="15494"/>
    <cellStyle name="Normal 8 4 2 15" xfId="1154"/>
    <cellStyle name="Normal 8 4 2 15 2" xfId="3535"/>
    <cellStyle name="Normal 8 4 2 15 3" xfId="5921"/>
    <cellStyle name="Normal 8 4 2 15 4" xfId="7794"/>
    <cellStyle name="Normal 8 4 2 15 5" xfId="10632"/>
    <cellStyle name="Normal 8 4 2 15 6" xfId="12567"/>
    <cellStyle name="Normal 8 4 2 15 7" xfId="14954"/>
    <cellStyle name="Normal 8 4 2 16" xfId="1231"/>
    <cellStyle name="Normal 8 4 2 16 2" xfId="3612"/>
    <cellStyle name="Normal 8 4 2 16 3" xfId="5998"/>
    <cellStyle name="Normal 8 4 2 16 4" xfId="7868"/>
    <cellStyle name="Normal 8 4 2 16 5" xfId="10127"/>
    <cellStyle name="Normal 8 4 2 16 6" xfId="12642"/>
    <cellStyle name="Normal 8 4 2 16 7" xfId="15029"/>
    <cellStyle name="Normal 8 4 2 17" xfId="1308"/>
    <cellStyle name="Normal 8 4 2 17 2" xfId="3689"/>
    <cellStyle name="Normal 8 4 2 17 3" xfId="6075"/>
    <cellStyle name="Normal 8 4 2 17 4" xfId="8905"/>
    <cellStyle name="Normal 8 4 2 17 5" xfId="10591"/>
    <cellStyle name="Normal 8 4 2 17 6" xfId="13679"/>
    <cellStyle name="Normal 8 4 2 17 7" xfId="16066"/>
    <cellStyle name="Normal 8 4 2 18" xfId="1385"/>
    <cellStyle name="Normal 8 4 2 18 2" xfId="3766"/>
    <cellStyle name="Normal 8 4 2 18 3" xfId="6152"/>
    <cellStyle name="Normal 8 4 2 18 4" xfId="8482"/>
    <cellStyle name="Normal 8 4 2 18 5" xfId="9555"/>
    <cellStyle name="Normal 8 4 2 18 6" xfId="13256"/>
    <cellStyle name="Normal 8 4 2 18 7" xfId="15643"/>
    <cellStyle name="Normal 8 4 2 19" xfId="1462"/>
    <cellStyle name="Normal 8 4 2 19 2" xfId="3843"/>
    <cellStyle name="Normal 8 4 2 19 3" xfId="6229"/>
    <cellStyle name="Normal 8 4 2 19 4" xfId="7942"/>
    <cellStyle name="Normal 8 4 2 19 5" xfId="10781"/>
    <cellStyle name="Normal 8 4 2 19 6" xfId="12716"/>
    <cellStyle name="Normal 8 4 2 19 7" xfId="15103"/>
    <cellStyle name="Normal 8 4 2 2" xfId="152"/>
    <cellStyle name="Normal 8 4 2 2 2" xfId="2533"/>
    <cellStyle name="Normal 8 4 2 2 3" xfId="4919"/>
    <cellStyle name="Normal 8 4 2 2 4" xfId="7962"/>
    <cellStyle name="Normal 8 4 2 2 5" xfId="11412"/>
    <cellStyle name="Normal 8 4 2 2 6" xfId="12736"/>
    <cellStyle name="Normal 8 4 2 2 7" xfId="15123"/>
    <cellStyle name="Normal 8 4 2 20" xfId="1539"/>
    <cellStyle name="Normal 8 4 2 20 2" xfId="3920"/>
    <cellStyle name="Normal 8 4 2 20 3" xfId="6306"/>
    <cellStyle name="Normal 8 4 2 20 4" xfId="8017"/>
    <cellStyle name="Normal 8 4 2 20 5" xfId="9736"/>
    <cellStyle name="Normal 8 4 2 20 6" xfId="12791"/>
    <cellStyle name="Normal 8 4 2 20 7" xfId="15178"/>
    <cellStyle name="Normal 8 4 2 21" xfId="1616"/>
    <cellStyle name="Normal 8 4 2 21 2" xfId="3997"/>
    <cellStyle name="Normal 8 4 2 21 3" xfId="6383"/>
    <cellStyle name="Normal 8 4 2 21 4" xfId="8709"/>
    <cellStyle name="Normal 8 4 2 21 5" xfId="9818"/>
    <cellStyle name="Normal 8 4 2 21 6" xfId="13483"/>
    <cellStyle name="Normal 8 4 2 21 7" xfId="15870"/>
    <cellStyle name="Normal 8 4 2 22" xfId="1693"/>
    <cellStyle name="Normal 8 4 2 22 2" xfId="4074"/>
    <cellStyle name="Normal 8 4 2 22 3" xfId="6460"/>
    <cellStyle name="Normal 8 4 2 22 4" xfId="7285"/>
    <cellStyle name="Normal 8 4 2 22 5" xfId="10278"/>
    <cellStyle name="Normal 8 4 2 22 6" xfId="12058"/>
    <cellStyle name="Normal 8 4 2 22 7" xfId="14445"/>
    <cellStyle name="Normal 8 4 2 23" xfId="1770"/>
    <cellStyle name="Normal 8 4 2 23 2" xfId="4151"/>
    <cellStyle name="Normal 8 4 2 23 3" xfId="6537"/>
    <cellStyle name="Normal 8 4 2 23 4" xfId="8166"/>
    <cellStyle name="Normal 8 4 2 23 5" xfId="11614"/>
    <cellStyle name="Normal 8 4 2 23 6" xfId="12940"/>
    <cellStyle name="Normal 8 4 2 23 7" xfId="15327"/>
    <cellStyle name="Normal 8 4 2 24" xfId="1842"/>
    <cellStyle name="Normal 8 4 2 24 2" xfId="4223"/>
    <cellStyle name="Normal 8 4 2 24 3" xfId="6609"/>
    <cellStyle name="Normal 8 4 2 24 4" xfId="8011"/>
    <cellStyle name="Normal 8 4 2 24 5" xfId="10850"/>
    <cellStyle name="Normal 8 4 2 24 6" xfId="12785"/>
    <cellStyle name="Normal 8 4 2 24 7" xfId="15172"/>
    <cellStyle name="Normal 8 4 2 25" xfId="1920"/>
    <cellStyle name="Normal 8 4 2 25 2" xfId="4301"/>
    <cellStyle name="Normal 8 4 2 25 3" xfId="6687"/>
    <cellStyle name="Normal 8 4 2 25 4" xfId="8009"/>
    <cellStyle name="Normal 8 4 2 25 5" xfId="10780"/>
    <cellStyle name="Normal 8 4 2 25 6" xfId="12783"/>
    <cellStyle name="Normal 8 4 2 25 7" xfId="15170"/>
    <cellStyle name="Normal 8 4 2 26" xfId="1998"/>
    <cellStyle name="Normal 8 4 2 26 2" xfId="4379"/>
    <cellStyle name="Normal 8 4 2 26 3" xfId="6765"/>
    <cellStyle name="Normal 8 4 2 26 4" xfId="8082"/>
    <cellStyle name="Normal 8 4 2 26 5" xfId="11870"/>
    <cellStyle name="Normal 8 4 2 26 6" xfId="12856"/>
    <cellStyle name="Normal 8 4 2 26 7" xfId="15243"/>
    <cellStyle name="Normal 8 4 2 27" xfId="2074"/>
    <cellStyle name="Normal 8 4 2 27 2" xfId="4455"/>
    <cellStyle name="Normal 8 4 2 27 3" xfId="6841"/>
    <cellStyle name="Normal 8 4 2 27 4" xfId="7248"/>
    <cellStyle name="Normal 8 4 2 27 5" xfId="11802"/>
    <cellStyle name="Normal 8 4 2 27 6" xfId="12021"/>
    <cellStyle name="Normal 8 4 2 27 7" xfId="14408"/>
    <cellStyle name="Normal 8 4 2 28" xfId="2146"/>
    <cellStyle name="Normal 8 4 2 28 2" xfId="4527"/>
    <cellStyle name="Normal 8 4 2 28 3" xfId="6913"/>
    <cellStyle name="Normal 8 4 2 28 4" xfId="8741"/>
    <cellStyle name="Normal 8 4 2 28 5" xfId="10427"/>
    <cellStyle name="Normal 8 4 2 28 6" xfId="13515"/>
    <cellStyle name="Normal 8 4 2 28 7" xfId="15902"/>
    <cellStyle name="Normal 8 4 2 29" xfId="2226"/>
    <cellStyle name="Normal 8 4 2 29 2" xfId="4607"/>
    <cellStyle name="Normal 8 4 2 29 3" xfId="6993"/>
    <cellStyle name="Normal 8 4 2 29 4" xfId="8008"/>
    <cellStyle name="Normal 8 4 2 29 5" xfId="11470"/>
    <cellStyle name="Normal 8 4 2 29 6" xfId="12782"/>
    <cellStyle name="Normal 8 4 2 29 7" xfId="15169"/>
    <cellStyle name="Normal 8 4 2 3" xfId="230"/>
    <cellStyle name="Normal 8 4 2 3 2" xfId="2611"/>
    <cellStyle name="Normal 8 4 2 3 3" xfId="4997"/>
    <cellStyle name="Normal 8 4 2 3 4" xfId="8575"/>
    <cellStyle name="Normal 8 4 2 3 5" xfId="9731"/>
    <cellStyle name="Normal 8 4 2 3 6" xfId="13349"/>
    <cellStyle name="Normal 8 4 2 3 7" xfId="15736"/>
    <cellStyle name="Normal 8 4 2 30" xfId="2302"/>
    <cellStyle name="Normal 8 4 2 30 2" xfId="4683"/>
    <cellStyle name="Normal 8 4 2 30 3" xfId="7069"/>
    <cellStyle name="Normal 8 4 2 30 4" xfId="8785"/>
    <cellStyle name="Normal 8 4 2 30 5" xfId="9935"/>
    <cellStyle name="Normal 8 4 2 30 6" xfId="13559"/>
    <cellStyle name="Normal 8 4 2 30 7" xfId="15946"/>
    <cellStyle name="Normal 8 4 2 31" xfId="2374"/>
    <cellStyle name="Normal 8 4 2 31 2" xfId="4755"/>
    <cellStyle name="Normal 8 4 2 31 3" xfId="7141"/>
    <cellStyle name="Normal 8 4 2 31 4" xfId="8015"/>
    <cellStyle name="Normal 8 4 2 31 5" xfId="11914"/>
    <cellStyle name="Normal 8 4 2 31 6" xfId="12789"/>
    <cellStyle name="Normal 8 4 2 31 7" xfId="15176"/>
    <cellStyle name="Normal 8 4 2 32" xfId="2452"/>
    <cellStyle name="Normal 8 4 2 33" xfId="4838"/>
    <cellStyle name="Normal 8 4 2 34" xfId="8693"/>
    <cellStyle name="Normal 8 4 2 35" xfId="10379"/>
    <cellStyle name="Normal 8 4 2 36" xfId="13467"/>
    <cellStyle name="Normal 8 4 2 37" xfId="15854"/>
    <cellStyle name="Normal 8 4 2 4" xfId="307"/>
    <cellStyle name="Normal 8 4 2 4 2" xfId="2688"/>
    <cellStyle name="Normal 8 4 2 4 3" xfId="5074"/>
    <cellStyle name="Normal 8 4 2 4 4" xfId="7428"/>
    <cellStyle name="Normal 8 4 2 4 5" xfId="11908"/>
    <cellStyle name="Normal 8 4 2 4 6" xfId="12201"/>
    <cellStyle name="Normal 8 4 2 4 7" xfId="14588"/>
    <cellStyle name="Normal 8 4 2 5" xfId="384"/>
    <cellStyle name="Normal 8 4 2 5 2" xfId="2765"/>
    <cellStyle name="Normal 8 4 2 5 3" xfId="5151"/>
    <cellStyle name="Normal 8 4 2 5 4" xfId="8534"/>
    <cellStyle name="Normal 8 4 2 5 5" xfId="10799"/>
    <cellStyle name="Normal 8 4 2 5 6" xfId="13308"/>
    <cellStyle name="Normal 8 4 2 5 7" xfId="15695"/>
    <cellStyle name="Normal 8 4 2 6" xfId="461"/>
    <cellStyle name="Normal 8 4 2 6 2" xfId="2842"/>
    <cellStyle name="Normal 8 4 2 6 3" xfId="5228"/>
    <cellStyle name="Normal 8 4 2 6 4" xfId="8034"/>
    <cellStyle name="Normal 8 4 2 6 5" xfId="11497"/>
    <cellStyle name="Normal 8 4 2 6 6" xfId="12808"/>
    <cellStyle name="Normal 8 4 2 6 7" xfId="15195"/>
    <cellStyle name="Normal 8 4 2 7" xfId="538"/>
    <cellStyle name="Normal 8 4 2 7 2" xfId="2919"/>
    <cellStyle name="Normal 8 4 2 7 3" xfId="5305"/>
    <cellStyle name="Normal 8 4 2 7 4" xfId="8736"/>
    <cellStyle name="Normal 8 4 2 7 5" xfId="9877"/>
    <cellStyle name="Normal 8 4 2 7 6" xfId="13510"/>
    <cellStyle name="Normal 8 4 2 7 7" xfId="15897"/>
    <cellStyle name="Normal 8 4 2 8" xfId="615"/>
    <cellStyle name="Normal 8 4 2 8 2" xfId="2996"/>
    <cellStyle name="Normal 8 4 2 8 3" xfId="5382"/>
    <cellStyle name="Normal 8 4 2 8 4" xfId="7582"/>
    <cellStyle name="Normal 8 4 2 8 5" xfId="9833"/>
    <cellStyle name="Normal 8 4 2 8 6" xfId="12355"/>
    <cellStyle name="Normal 8 4 2 8 7" xfId="14742"/>
    <cellStyle name="Normal 8 4 2 9" xfId="692"/>
    <cellStyle name="Normal 8 4 2 9 2" xfId="3073"/>
    <cellStyle name="Normal 8 4 2 9 3" xfId="5459"/>
    <cellStyle name="Normal 8 4 2 9 4" xfId="7300"/>
    <cellStyle name="Normal 8 4 2 9 5" xfId="10293"/>
    <cellStyle name="Normal 8 4 2 9 6" xfId="12073"/>
    <cellStyle name="Normal 8 4 2 9 7" xfId="14460"/>
    <cellStyle name="Normal 8 4 20" xfId="1425"/>
    <cellStyle name="Normal 8 4 20 2" xfId="3806"/>
    <cellStyle name="Normal 8 4 20 3" xfId="6192"/>
    <cellStyle name="Normal 8 4 20 4" xfId="7749"/>
    <cellStyle name="Normal 8 4 20 5" xfId="11658"/>
    <cellStyle name="Normal 8 4 20 6" xfId="12522"/>
    <cellStyle name="Normal 8 4 20 7" xfId="14909"/>
    <cellStyle name="Normal 8 4 21" xfId="1502"/>
    <cellStyle name="Normal 8 4 21 2" xfId="3883"/>
    <cellStyle name="Normal 8 4 21 3" xfId="6269"/>
    <cellStyle name="Normal 8 4 21 4" xfId="7207"/>
    <cellStyle name="Normal 8 4 21 5" xfId="11281"/>
    <cellStyle name="Normal 8 4 21 6" xfId="11980"/>
    <cellStyle name="Normal 8 4 21 7" xfId="14367"/>
    <cellStyle name="Normal 8 4 22" xfId="1579"/>
    <cellStyle name="Normal 8 4 22 2" xfId="3960"/>
    <cellStyle name="Normal 8 4 22 3" xfId="6346"/>
    <cellStyle name="Normal 8 4 22 4" xfId="8079"/>
    <cellStyle name="Normal 8 4 22 5" xfId="11496"/>
    <cellStyle name="Normal 8 4 22 6" xfId="12853"/>
    <cellStyle name="Normal 8 4 22 7" xfId="15240"/>
    <cellStyle name="Normal 8 4 23" xfId="1656"/>
    <cellStyle name="Normal 8 4 23 2" xfId="4037"/>
    <cellStyle name="Normal 8 4 23 3" xfId="6423"/>
    <cellStyle name="Normal 8 4 23 4" xfId="7399"/>
    <cellStyle name="Normal 8 4 23 5" xfId="11392"/>
    <cellStyle name="Normal 8 4 23 6" xfId="12172"/>
    <cellStyle name="Normal 8 4 23 7" xfId="14559"/>
    <cellStyle name="Normal 8 4 24" xfId="1733"/>
    <cellStyle name="Normal 8 4 24 2" xfId="4114"/>
    <cellStyle name="Normal 8 4 24 3" xfId="6500"/>
    <cellStyle name="Normal 8 4 24 4" xfId="8628"/>
    <cellStyle name="Normal 8 4 24 5" xfId="11810"/>
    <cellStyle name="Normal 8 4 24 6" xfId="13402"/>
    <cellStyle name="Normal 8 4 24 7" xfId="15789"/>
    <cellStyle name="Normal 8 4 25" xfId="1805"/>
    <cellStyle name="Normal 8 4 25 2" xfId="4186"/>
    <cellStyle name="Normal 8 4 25 3" xfId="6572"/>
    <cellStyle name="Normal 8 4 25 4" xfId="7821"/>
    <cellStyle name="Normal 8 4 25 5" xfId="11733"/>
    <cellStyle name="Normal 8 4 25 6" xfId="12594"/>
    <cellStyle name="Normal 8 4 25 7" xfId="14981"/>
    <cellStyle name="Normal 8 4 26" xfId="1883"/>
    <cellStyle name="Normal 8 4 26 2" xfId="4264"/>
    <cellStyle name="Normal 8 4 26 3" xfId="6650"/>
    <cellStyle name="Normal 8 4 26 4" xfId="7202"/>
    <cellStyle name="Normal 8 4 26 5" xfId="11276"/>
    <cellStyle name="Normal 8 4 26 6" xfId="11975"/>
    <cellStyle name="Normal 8 4 26 7" xfId="14362"/>
    <cellStyle name="Normal 8 4 27" xfId="1961"/>
    <cellStyle name="Normal 8 4 27 2" xfId="4342"/>
    <cellStyle name="Normal 8 4 27 3" xfId="6728"/>
    <cellStyle name="Normal 8 4 27 4" xfId="8543"/>
    <cellStyle name="Normal 8 4 27 5" xfId="10154"/>
    <cellStyle name="Normal 8 4 27 6" xfId="13317"/>
    <cellStyle name="Normal 8 4 27 7" xfId="15704"/>
    <cellStyle name="Normal 8 4 28" xfId="2037"/>
    <cellStyle name="Normal 8 4 28 2" xfId="4418"/>
    <cellStyle name="Normal 8 4 28 3" xfId="6804"/>
    <cellStyle name="Normal 8 4 28 4" xfId="7402"/>
    <cellStyle name="Normal 8 4 28 5" xfId="9619"/>
    <cellStyle name="Normal 8 4 28 6" xfId="12175"/>
    <cellStyle name="Normal 8 4 28 7" xfId="14562"/>
    <cellStyle name="Normal 8 4 29" xfId="2109"/>
    <cellStyle name="Normal 8 4 29 2" xfId="4490"/>
    <cellStyle name="Normal 8 4 29 3" xfId="6876"/>
    <cellStyle name="Normal 8 4 29 4" xfId="7469"/>
    <cellStyle name="Normal 8 4 29 5" xfId="11462"/>
    <cellStyle name="Normal 8 4 29 6" xfId="12242"/>
    <cellStyle name="Normal 8 4 29 7" xfId="14629"/>
    <cellStyle name="Normal 8 4 3" xfId="115"/>
    <cellStyle name="Normal 8 4 3 2" xfId="2496"/>
    <cellStyle name="Normal 8 4 3 3" xfId="4882"/>
    <cellStyle name="Normal 8 4 3 4" xfId="7769"/>
    <cellStyle name="Normal 8 4 3 5" xfId="11678"/>
    <cellStyle name="Normal 8 4 3 6" xfId="12542"/>
    <cellStyle name="Normal 8 4 3 7" xfId="14929"/>
    <cellStyle name="Normal 8 4 30" xfId="2189"/>
    <cellStyle name="Normal 8 4 30 2" xfId="4570"/>
    <cellStyle name="Normal 8 4 30 3" xfId="6956"/>
    <cellStyle name="Normal 8 4 30 4" xfId="8470"/>
    <cellStyle name="Normal 8 4 30 5" xfId="9741"/>
    <cellStyle name="Normal 8 4 30 6" xfId="13244"/>
    <cellStyle name="Normal 8 4 30 7" xfId="15631"/>
    <cellStyle name="Normal 8 4 31" xfId="2265"/>
    <cellStyle name="Normal 8 4 31 2" xfId="4646"/>
    <cellStyle name="Normal 8 4 31 3" xfId="7032"/>
    <cellStyle name="Normal 8 4 31 4" xfId="7431"/>
    <cellStyle name="Normal 8 4 31 5" xfId="11344"/>
    <cellStyle name="Normal 8 4 31 6" xfId="12204"/>
    <cellStyle name="Normal 8 4 31 7" xfId="14591"/>
    <cellStyle name="Normal 8 4 32" xfId="2337"/>
    <cellStyle name="Normal 8 4 32 2" xfId="4718"/>
    <cellStyle name="Normal 8 4 32 3" xfId="7104"/>
    <cellStyle name="Normal 8 4 32 4" xfId="7430"/>
    <cellStyle name="Normal 8 4 32 5" xfId="11343"/>
    <cellStyle name="Normal 8 4 32 6" xfId="12203"/>
    <cellStyle name="Normal 8 4 32 7" xfId="14590"/>
    <cellStyle name="Normal 8 4 33" xfId="2415"/>
    <cellStyle name="Normal 8 4 34" xfId="4801"/>
    <cellStyle name="Normal 8 4 35" xfId="7502"/>
    <cellStyle name="Normal 8 4 36" xfId="11494"/>
    <cellStyle name="Normal 8 4 37" xfId="12275"/>
    <cellStyle name="Normal 8 4 38" xfId="14662"/>
    <cellStyle name="Normal 8 4 4" xfId="193"/>
    <cellStyle name="Normal 8 4 4 2" xfId="2574"/>
    <cellStyle name="Normal 8 4 4 3" xfId="4960"/>
    <cellStyle name="Normal 8 4 4 4" xfId="7384"/>
    <cellStyle name="Normal 8 4 4 5" xfId="11070"/>
    <cellStyle name="Normal 8 4 4 6" xfId="12157"/>
    <cellStyle name="Normal 8 4 4 7" xfId="14544"/>
    <cellStyle name="Normal 8 4 5" xfId="270"/>
    <cellStyle name="Normal 8 4 5 2" xfId="2651"/>
    <cellStyle name="Normal 8 4 5 3" xfId="5037"/>
    <cellStyle name="Normal 8 4 5 4" xfId="9071"/>
    <cellStyle name="Normal 8 4 5 5" xfId="10761"/>
    <cellStyle name="Normal 8 4 5 6" xfId="13845"/>
    <cellStyle name="Normal 8 4 5 7" xfId="16229"/>
    <cellStyle name="Normal 8 4 6" xfId="347"/>
    <cellStyle name="Normal 8 4 6 2" xfId="2728"/>
    <cellStyle name="Normal 8 4 6 3" xfId="5114"/>
    <cellStyle name="Normal 8 4 6 4" xfId="7187"/>
    <cellStyle name="Normal 8 4 6 5" xfId="11261"/>
    <cellStyle name="Normal 8 4 6 6" xfId="11960"/>
    <cellStyle name="Normal 8 4 6 7" xfId="14347"/>
    <cellStyle name="Normal 8 4 7" xfId="424"/>
    <cellStyle name="Normal 8 4 7 2" xfId="2805"/>
    <cellStyle name="Normal 8 4 7 3" xfId="5191"/>
    <cellStyle name="Normal 8 4 7 4" xfId="7841"/>
    <cellStyle name="Normal 8 4 7 5" xfId="11753"/>
    <cellStyle name="Normal 8 4 7 6" xfId="12614"/>
    <cellStyle name="Normal 8 4 7 7" xfId="15001"/>
    <cellStyle name="Normal 8 4 8" xfId="501"/>
    <cellStyle name="Normal 8 4 8 2" xfId="2882"/>
    <cellStyle name="Normal 8 4 8 3" xfId="5268"/>
    <cellStyle name="Normal 8 4 8 4" xfId="9521"/>
    <cellStyle name="Normal 8 4 8 5" xfId="11219"/>
    <cellStyle name="Normal 8 4 8 6" xfId="14295"/>
    <cellStyle name="Normal 8 4 8 7" xfId="16678"/>
    <cellStyle name="Normal 8 4 9" xfId="578"/>
    <cellStyle name="Normal 8 4 9 2" xfId="2959"/>
    <cellStyle name="Normal 8 4 9 3" xfId="5345"/>
    <cellStyle name="Normal 8 4 9 4" xfId="9220"/>
    <cellStyle name="Normal 8 4 9 5" xfId="10910"/>
    <cellStyle name="Normal 8 4 9 6" xfId="13994"/>
    <cellStyle name="Normal 8 4 9 7" xfId="16378"/>
    <cellStyle name="Normal 8 40" xfId="10149"/>
    <cellStyle name="Normal 8 41" xfId="13965"/>
    <cellStyle name="Normal 8 42" xfId="16349"/>
    <cellStyle name="Normal 8 5" xfId="34"/>
    <cellStyle name="Normal 8 5 10" xfId="656"/>
    <cellStyle name="Normal 8 5 10 2" xfId="3037"/>
    <cellStyle name="Normal 8 5 10 3" xfId="5423"/>
    <cellStyle name="Normal 8 5 10 4" xfId="7341"/>
    <cellStyle name="Normal 8 5 10 5" xfId="11329"/>
    <cellStyle name="Normal 8 5 10 6" xfId="12114"/>
    <cellStyle name="Normal 8 5 10 7" xfId="14501"/>
    <cellStyle name="Normal 8 5 11" xfId="733"/>
    <cellStyle name="Normal 8 5 11 2" xfId="3114"/>
    <cellStyle name="Normal 8 5 11 3" xfId="5500"/>
    <cellStyle name="Normal 8 5 11 4" xfId="8569"/>
    <cellStyle name="Normal 8 5 11 5" xfId="9761"/>
    <cellStyle name="Normal 8 5 11 6" xfId="13343"/>
    <cellStyle name="Normal 8 5 11 7" xfId="15730"/>
    <cellStyle name="Normal 8 5 12" xfId="810"/>
    <cellStyle name="Normal 8 5 12 2" xfId="3191"/>
    <cellStyle name="Normal 8 5 12 3" xfId="5577"/>
    <cellStyle name="Normal 8 5 12 4" xfId="7218"/>
    <cellStyle name="Normal 8 5 12 5" xfId="11292"/>
    <cellStyle name="Normal 8 5 12 6" xfId="11991"/>
    <cellStyle name="Normal 8 5 12 7" xfId="14378"/>
    <cellStyle name="Normal 8 5 13" xfId="887"/>
    <cellStyle name="Normal 8 5 13 2" xfId="3268"/>
    <cellStyle name="Normal 8 5 13 3" xfId="5654"/>
    <cellStyle name="Normal 8 5 13 4" xfId="9288"/>
    <cellStyle name="Normal 8 5 13 5" xfId="10983"/>
    <cellStyle name="Normal 8 5 13 6" xfId="14062"/>
    <cellStyle name="Normal 8 5 13 7" xfId="16446"/>
    <cellStyle name="Normal 8 5 14" xfId="964"/>
    <cellStyle name="Normal 8 5 14 2" xfId="3345"/>
    <cellStyle name="Normal 8 5 14 3" xfId="5731"/>
    <cellStyle name="Normal 8 5 14 4" xfId="7488"/>
    <cellStyle name="Normal 8 5 14 5" xfId="11480"/>
    <cellStyle name="Normal 8 5 14 6" xfId="12261"/>
    <cellStyle name="Normal 8 5 14 7" xfId="14648"/>
    <cellStyle name="Normal 8 5 15" xfId="1041"/>
    <cellStyle name="Normal 8 5 15 2" xfId="3422"/>
    <cellStyle name="Normal 8 5 15 3" xfId="5808"/>
    <cellStyle name="Normal 8 5 15 4" xfId="8718"/>
    <cellStyle name="Normal 8 5 15 5" xfId="11891"/>
    <cellStyle name="Normal 8 5 15 6" xfId="13492"/>
    <cellStyle name="Normal 8 5 15 7" xfId="15879"/>
    <cellStyle name="Normal 8 5 16" xfId="1118"/>
    <cellStyle name="Normal 8 5 16 2" xfId="3499"/>
    <cellStyle name="Normal 8 5 16 3" xfId="5885"/>
    <cellStyle name="Normal 8 5 16 4" xfId="7523"/>
    <cellStyle name="Normal 8 5 16 5" xfId="11437"/>
    <cellStyle name="Normal 8 5 16 6" xfId="12296"/>
    <cellStyle name="Normal 8 5 16 7" xfId="14683"/>
    <cellStyle name="Normal 8 5 17" xfId="1195"/>
    <cellStyle name="Normal 8 5 17 2" xfId="3576"/>
    <cellStyle name="Normal 8 5 17 3" xfId="5962"/>
    <cellStyle name="Normal 8 5 17 4" xfId="7369"/>
    <cellStyle name="Normal 8 5 17 5" xfId="11055"/>
    <cellStyle name="Normal 8 5 17 6" xfId="12142"/>
    <cellStyle name="Normal 8 5 17 7" xfId="14529"/>
    <cellStyle name="Normal 8 5 18" xfId="1272"/>
    <cellStyle name="Normal 8 5 18 2" xfId="3653"/>
    <cellStyle name="Normal 8 5 18 3" xfId="6039"/>
    <cellStyle name="Normal 8 5 18 4" xfId="7637"/>
    <cellStyle name="Normal 8 5 18 5" xfId="11623"/>
    <cellStyle name="Normal 8 5 18 6" xfId="12410"/>
    <cellStyle name="Normal 8 5 18 7" xfId="14797"/>
    <cellStyle name="Normal 8 5 19" xfId="1349"/>
    <cellStyle name="Normal 8 5 19 2" xfId="3730"/>
    <cellStyle name="Normal 8 5 19 3" xfId="6116"/>
    <cellStyle name="Normal 8 5 19 4" xfId="8867"/>
    <cellStyle name="Normal 8 5 19 5" xfId="9826"/>
    <cellStyle name="Normal 8 5 19 6" xfId="13641"/>
    <cellStyle name="Normal 8 5 19 7" xfId="16028"/>
    <cellStyle name="Normal 8 5 2" xfId="71"/>
    <cellStyle name="Normal 8 5 2 10" xfId="770"/>
    <cellStyle name="Normal 8 5 2 10 2" xfId="3151"/>
    <cellStyle name="Normal 8 5 2 10 3" xfId="5537"/>
    <cellStyle name="Normal 8 5 2 10 4" xfId="8107"/>
    <cellStyle name="Normal 8 5 2 10 5" xfId="11557"/>
    <cellStyle name="Normal 8 5 2 10 6" xfId="12881"/>
    <cellStyle name="Normal 8 5 2 10 7" xfId="15268"/>
    <cellStyle name="Normal 8 5 2 11" xfId="847"/>
    <cellStyle name="Normal 8 5 2 11 2" xfId="3228"/>
    <cellStyle name="Normal 8 5 2 11 3" xfId="5614"/>
    <cellStyle name="Normal 8 5 2 11 4" xfId="8797"/>
    <cellStyle name="Normal 8 5 2 11 5" xfId="9949"/>
    <cellStyle name="Normal 8 5 2 11 6" xfId="13571"/>
    <cellStyle name="Normal 8 5 2 11 7" xfId="15958"/>
    <cellStyle name="Normal 8 5 2 12" xfId="924"/>
    <cellStyle name="Normal 8 5 2 12 2" xfId="3305"/>
    <cellStyle name="Normal 8 5 2 12 3" xfId="5691"/>
    <cellStyle name="Normal 8 5 2 12 4" xfId="7643"/>
    <cellStyle name="Normal 8 5 2 12 5" xfId="9904"/>
    <cellStyle name="Normal 8 5 2 12 6" xfId="12416"/>
    <cellStyle name="Normal 8 5 2 12 7" xfId="14803"/>
    <cellStyle name="Normal 8 5 2 13" xfId="1001"/>
    <cellStyle name="Normal 8 5 2 13 2" xfId="3382"/>
    <cellStyle name="Normal 8 5 2 13 3" xfId="5768"/>
    <cellStyle name="Normal 8 5 2 13 4" xfId="8679"/>
    <cellStyle name="Normal 8 5 2 13 5" xfId="10365"/>
    <cellStyle name="Normal 8 5 2 13 6" xfId="13453"/>
    <cellStyle name="Normal 8 5 2 13 7" xfId="15840"/>
    <cellStyle name="Normal 8 5 2 14" xfId="1078"/>
    <cellStyle name="Normal 8 5 2 14 2" xfId="3459"/>
    <cellStyle name="Normal 8 5 2 14 3" xfId="5845"/>
    <cellStyle name="Normal 8 5 2 14 4" xfId="8256"/>
    <cellStyle name="Normal 8 5 2 14 5" xfId="11704"/>
    <cellStyle name="Normal 8 5 2 14 6" xfId="13030"/>
    <cellStyle name="Normal 8 5 2 14 7" xfId="15417"/>
    <cellStyle name="Normal 8 5 2 15" xfId="1155"/>
    <cellStyle name="Normal 8 5 2 15 2" xfId="3536"/>
    <cellStyle name="Normal 8 5 2 15 3" xfId="5922"/>
    <cellStyle name="Normal 8 5 2 15 4" xfId="8941"/>
    <cellStyle name="Normal 8 5 2 15 5" xfId="10096"/>
    <cellStyle name="Normal 8 5 2 15 6" xfId="13715"/>
    <cellStyle name="Normal 8 5 2 15 7" xfId="16101"/>
    <cellStyle name="Normal 8 5 2 16" xfId="1232"/>
    <cellStyle name="Normal 8 5 2 16 2" xfId="3613"/>
    <cellStyle name="Normal 8 5 2 16 3" xfId="5999"/>
    <cellStyle name="Normal 8 5 2 16 4" xfId="7792"/>
    <cellStyle name="Normal 8 5 2 16 5" xfId="10051"/>
    <cellStyle name="Normal 8 5 2 16 6" xfId="12565"/>
    <cellStyle name="Normal 8 5 2 16 7" xfId="14952"/>
    <cellStyle name="Normal 8 5 2 17" xfId="1309"/>
    <cellStyle name="Normal 8 5 2 17 2" xfId="3690"/>
    <cellStyle name="Normal 8 5 2 17 3" xfId="6076"/>
    <cellStyle name="Normal 8 5 2 17 4" xfId="8828"/>
    <cellStyle name="Normal 8 5 2 17 5" xfId="10514"/>
    <cellStyle name="Normal 8 5 2 17 6" xfId="13602"/>
    <cellStyle name="Normal 8 5 2 17 7" xfId="15989"/>
    <cellStyle name="Normal 8 5 2 18" xfId="1386"/>
    <cellStyle name="Normal 8 5 2 18 2" xfId="3767"/>
    <cellStyle name="Normal 8 5 2 18 3" xfId="6153"/>
    <cellStyle name="Normal 8 5 2 18 4" xfId="8405"/>
    <cellStyle name="Normal 8 5 2 18 5" xfId="11846"/>
    <cellStyle name="Normal 8 5 2 18 6" xfId="13179"/>
    <cellStyle name="Normal 8 5 2 18 7" xfId="15566"/>
    <cellStyle name="Normal 8 5 2 19" xfId="1463"/>
    <cellStyle name="Normal 8 5 2 19 2" xfId="3844"/>
    <cellStyle name="Normal 8 5 2 19 3" xfId="6230"/>
    <cellStyle name="Normal 8 5 2 19 4" xfId="7865"/>
    <cellStyle name="Normal 8 5 2 19 5" xfId="10704"/>
    <cellStyle name="Normal 8 5 2 19 6" xfId="12639"/>
    <cellStyle name="Normal 8 5 2 19 7" xfId="15026"/>
    <cellStyle name="Normal 8 5 2 2" xfId="153"/>
    <cellStyle name="Normal 8 5 2 2 2" xfId="2534"/>
    <cellStyle name="Normal 8 5 2 2 3" xfId="4920"/>
    <cellStyle name="Normal 8 5 2 2 4" xfId="7885"/>
    <cellStyle name="Normal 8 5 2 2 5" xfId="10111"/>
    <cellStyle name="Normal 8 5 2 2 6" xfId="12659"/>
    <cellStyle name="Normal 8 5 2 2 7" xfId="15046"/>
    <cellStyle name="Normal 8 5 2 20" xfId="1540"/>
    <cellStyle name="Normal 8 5 2 20 2" xfId="3921"/>
    <cellStyle name="Normal 8 5 2 20 3" xfId="6307"/>
    <cellStyle name="Normal 8 5 2 20 4" xfId="7940"/>
    <cellStyle name="Normal 8 5 2 20 5" xfId="9659"/>
    <cellStyle name="Normal 8 5 2 20 6" xfId="12714"/>
    <cellStyle name="Normal 8 5 2 20 7" xfId="15101"/>
    <cellStyle name="Normal 8 5 2 21" xfId="1617"/>
    <cellStyle name="Normal 8 5 2 21 2" xfId="3998"/>
    <cellStyle name="Normal 8 5 2 21 3" xfId="6384"/>
    <cellStyle name="Normal 8 5 2 21 4" xfId="8632"/>
    <cellStyle name="Normal 8 5 2 21 5" xfId="9587"/>
    <cellStyle name="Normal 8 5 2 21 6" xfId="13406"/>
    <cellStyle name="Normal 8 5 2 21 7" xfId="15793"/>
    <cellStyle name="Normal 8 5 2 22" xfId="1694"/>
    <cellStyle name="Normal 8 5 2 22 2" xfId="4075"/>
    <cellStyle name="Normal 8 5 2 22 3" xfId="6461"/>
    <cellStyle name="Normal 8 5 2 22 4" xfId="8592"/>
    <cellStyle name="Normal 8 5 2 22 5" xfId="10854"/>
    <cellStyle name="Normal 8 5 2 22 6" xfId="13366"/>
    <cellStyle name="Normal 8 5 2 22 7" xfId="15753"/>
    <cellStyle name="Normal 8 5 2 23" xfId="1771"/>
    <cellStyle name="Normal 8 5 2 23 2" xfId="4152"/>
    <cellStyle name="Normal 8 5 2 23 3" xfId="6538"/>
    <cellStyle name="Normal 8 5 2 23 4" xfId="8089"/>
    <cellStyle name="Normal 8 5 2 23 5" xfId="11540"/>
    <cellStyle name="Normal 8 5 2 23 6" xfId="12863"/>
    <cellStyle name="Normal 8 5 2 23 7" xfId="15250"/>
    <cellStyle name="Normal 8 5 2 24" xfId="1843"/>
    <cellStyle name="Normal 8 5 2 24 2" xfId="4224"/>
    <cellStyle name="Normal 8 5 2 24 3" xfId="6610"/>
    <cellStyle name="Normal 8 5 2 24 4" xfId="7934"/>
    <cellStyle name="Normal 8 5 2 24 5" xfId="10773"/>
    <cellStyle name="Normal 8 5 2 24 6" xfId="12708"/>
    <cellStyle name="Normal 8 5 2 24 7" xfId="15095"/>
    <cellStyle name="Normal 8 5 2 25" xfId="1921"/>
    <cellStyle name="Normal 8 5 2 25 2" xfId="4302"/>
    <cellStyle name="Normal 8 5 2 25 3" xfId="6688"/>
    <cellStyle name="Normal 8 5 2 25 4" xfId="7932"/>
    <cellStyle name="Normal 8 5 2 25 5" xfId="10703"/>
    <cellStyle name="Normal 8 5 2 25 6" xfId="12706"/>
    <cellStyle name="Normal 8 5 2 25 7" xfId="15093"/>
    <cellStyle name="Normal 8 5 2 26" xfId="1999"/>
    <cellStyle name="Normal 8 5 2 26 2" xfId="4380"/>
    <cellStyle name="Normal 8 5 2 26 3" xfId="6766"/>
    <cellStyle name="Normal 8 5 2 26 4" xfId="8005"/>
    <cellStyle name="Normal 8 5 2 26 5" xfId="11799"/>
    <cellStyle name="Normal 8 5 2 26 6" xfId="12779"/>
    <cellStyle name="Normal 8 5 2 26 7" xfId="15166"/>
    <cellStyle name="Normal 8 5 2 27" xfId="2075"/>
    <cellStyle name="Normal 8 5 2 27 2" xfId="4456"/>
    <cellStyle name="Normal 8 5 2 27 3" xfId="6842"/>
    <cellStyle name="Normal 8 5 2 27 4" xfId="7235"/>
    <cellStyle name="Normal 8 5 2 27 5" xfId="9738"/>
    <cellStyle name="Normal 8 5 2 27 6" xfId="12008"/>
    <cellStyle name="Normal 8 5 2 27 7" xfId="14395"/>
    <cellStyle name="Normal 8 5 2 28" xfId="2147"/>
    <cellStyle name="Normal 8 5 2 28 2" xfId="4528"/>
    <cellStyle name="Normal 8 5 2 28 3" xfId="6914"/>
    <cellStyle name="Normal 8 5 2 28 4" xfId="8664"/>
    <cellStyle name="Normal 8 5 2 28 5" xfId="10350"/>
    <cellStyle name="Normal 8 5 2 28 6" xfId="13438"/>
    <cellStyle name="Normal 8 5 2 28 7" xfId="15825"/>
    <cellStyle name="Normal 8 5 2 29" xfId="2227"/>
    <cellStyle name="Normal 8 5 2 29 2" xfId="4608"/>
    <cellStyle name="Normal 8 5 2 29 3" xfId="6994"/>
    <cellStyle name="Normal 8 5 2 29 4" xfId="7931"/>
    <cellStyle name="Normal 8 5 2 29 5" xfId="11387"/>
    <cellStyle name="Normal 8 5 2 29 6" xfId="12705"/>
    <cellStyle name="Normal 8 5 2 29 7" xfId="15092"/>
    <cellStyle name="Normal 8 5 2 3" xfId="231"/>
    <cellStyle name="Normal 8 5 2 3 2" xfId="2612"/>
    <cellStyle name="Normal 8 5 2 3 3" xfId="4998"/>
    <cellStyle name="Normal 8 5 2 3 4" xfId="8498"/>
    <cellStyle name="Normal 8 5 2 3 5" xfId="9575"/>
    <cellStyle name="Normal 8 5 2 3 6" xfId="13272"/>
    <cellStyle name="Normal 8 5 2 3 7" xfId="15659"/>
    <cellStyle name="Normal 8 5 2 30" xfId="2303"/>
    <cellStyle name="Normal 8 5 2 30 2" xfId="4684"/>
    <cellStyle name="Normal 8 5 2 30 3" xfId="7070"/>
    <cellStyle name="Normal 8 5 2 30 4" xfId="8708"/>
    <cellStyle name="Normal 8 5 2 30 5" xfId="9859"/>
    <cellStyle name="Normal 8 5 2 30 6" xfId="13482"/>
    <cellStyle name="Normal 8 5 2 30 7" xfId="15869"/>
    <cellStyle name="Normal 8 5 2 31" xfId="2375"/>
    <cellStyle name="Normal 8 5 2 31 2" xfId="4756"/>
    <cellStyle name="Normal 8 5 2 31 3" xfId="7142"/>
    <cellStyle name="Normal 8 5 2 31 4" xfId="7938"/>
    <cellStyle name="Normal 8 5 2 31 5" xfId="11915"/>
    <cellStyle name="Normal 8 5 2 31 6" xfId="12712"/>
    <cellStyle name="Normal 8 5 2 31 7" xfId="15099"/>
    <cellStyle name="Normal 8 5 2 32" xfId="2453"/>
    <cellStyle name="Normal 8 5 2 33" xfId="4839"/>
    <cellStyle name="Normal 8 5 2 34" xfId="7309"/>
    <cellStyle name="Normal 8 5 2 35" xfId="10302"/>
    <cellStyle name="Normal 8 5 2 36" xfId="12082"/>
    <cellStyle name="Normal 8 5 2 37" xfId="14469"/>
    <cellStyle name="Normal 8 5 2 4" xfId="308"/>
    <cellStyle name="Normal 8 5 2 4 2" xfId="2689"/>
    <cellStyle name="Normal 8 5 2 4 3" xfId="5075"/>
    <cellStyle name="Normal 8 5 2 4 4" xfId="7352"/>
    <cellStyle name="Normal 8 5 2 4 5" xfId="11837"/>
    <cellStyle name="Normal 8 5 2 4 6" xfId="12125"/>
    <cellStyle name="Normal 8 5 2 4 7" xfId="14512"/>
    <cellStyle name="Normal 8 5 2 5" xfId="385"/>
    <cellStyle name="Normal 8 5 2 5 2" xfId="2766"/>
    <cellStyle name="Normal 8 5 2 5 3" xfId="5152"/>
    <cellStyle name="Normal 8 5 2 5 4" xfId="8457"/>
    <cellStyle name="Normal 8 5 2 5 5" xfId="10722"/>
    <cellStyle name="Normal 8 5 2 5 6" xfId="13231"/>
    <cellStyle name="Normal 8 5 2 5 7" xfId="15618"/>
    <cellStyle name="Normal 8 5 2 6" xfId="462"/>
    <cellStyle name="Normal 8 5 2 6 2" xfId="2843"/>
    <cellStyle name="Normal 8 5 2 6 3" xfId="5229"/>
    <cellStyle name="Normal 8 5 2 6 4" xfId="7957"/>
    <cellStyle name="Normal 8 5 2 6 5" xfId="11419"/>
    <cellStyle name="Normal 8 5 2 6 6" xfId="12731"/>
    <cellStyle name="Normal 8 5 2 6 7" xfId="15118"/>
    <cellStyle name="Normal 8 5 2 7" xfId="539"/>
    <cellStyle name="Normal 8 5 2 7 2" xfId="2920"/>
    <cellStyle name="Normal 8 5 2 7 3" xfId="5306"/>
    <cellStyle name="Normal 8 5 2 7 4" xfId="8659"/>
    <cellStyle name="Normal 8 5 2 7 5" xfId="9802"/>
    <cellStyle name="Normal 8 5 2 7 6" xfId="13433"/>
    <cellStyle name="Normal 8 5 2 7 7" xfId="15820"/>
    <cellStyle name="Normal 8 5 2 8" xfId="616"/>
    <cellStyle name="Normal 8 5 2 8 2" xfId="2997"/>
    <cellStyle name="Normal 8 5 2 8 3" xfId="5383"/>
    <cellStyle name="Normal 8 5 2 8 4" xfId="7505"/>
    <cellStyle name="Normal 8 5 2 8 5" xfId="9602"/>
    <cellStyle name="Normal 8 5 2 8 6" xfId="12278"/>
    <cellStyle name="Normal 8 5 2 8 7" xfId="14665"/>
    <cellStyle name="Normal 8 5 2 9" xfId="693"/>
    <cellStyle name="Normal 8 5 2 9 2" xfId="3074"/>
    <cellStyle name="Normal 8 5 2 9 3" xfId="5460"/>
    <cellStyle name="Normal 8 5 2 9 4" xfId="8607"/>
    <cellStyle name="Normal 8 5 2 9 5" xfId="10872"/>
    <cellStyle name="Normal 8 5 2 9 6" xfId="13381"/>
    <cellStyle name="Normal 8 5 2 9 7" xfId="15768"/>
    <cellStyle name="Normal 8 5 20" xfId="1426"/>
    <cellStyle name="Normal 8 5 20 2" xfId="3807"/>
    <cellStyle name="Normal 8 5 20 3" xfId="6193"/>
    <cellStyle name="Normal 8 5 20 4" xfId="7672"/>
    <cellStyle name="Normal 8 5 20 5" xfId="11586"/>
    <cellStyle name="Normal 8 5 20 6" xfId="12445"/>
    <cellStyle name="Normal 8 5 20 7" xfId="14832"/>
    <cellStyle name="Normal 8 5 21" xfId="1503"/>
    <cellStyle name="Normal 8 5 21 2" xfId="3884"/>
    <cellStyle name="Normal 8 5 21 3" xfId="6270"/>
    <cellStyle name="Normal 8 5 21 4" xfId="9506"/>
    <cellStyle name="Normal 8 5 21 5" xfId="11204"/>
    <cellStyle name="Normal 8 5 21 6" xfId="14280"/>
    <cellStyle name="Normal 8 5 21 7" xfId="16663"/>
    <cellStyle name="Normal 8 5 22" xfId="1580"/>
    <cellStyle name="Normal 8 5 22 2" xfId="3961"/>
    <cellStyle name="Normal 8 5 22 3" xfId="6347"/>
    <cellStyle name="Normal 8 5 22 4" xfId="8002"/>
    <cellStyle name="Normal 8 5 22 5" xfId="8992"/>
    <cellStyle name="Normal 8 5 22 6" xfId="12776"/>
    <cellStyle name="Normal 8 5 22 7" xfId="15163"/>
    <cellStyle name="Normal 8 5 23" xfId="1657"/>
    <cellStyle name="Normal 8 5 23 2" xfId="4038"/>
    <cellStyle name="Normal 8 5 23 3" xfId="6424"/>
    <cellStyle name="Normal 8 5 23 4" xfId="7323"/>
    <cellStyle name="Normal 8 5 23 5" xfId="11314"/>
    <cellStyle name="Normal 8 5 23 6" xfId="12096"/>
    <cellStyle name="Normal 8 5 23 7" xfId="14483"/>
    <cellStyle name="Normal 8 5 24" xfId="1734"/>
    <cellStyle name="Normal 8 5 24 2" xfId="4115"/>
    <cellStyle name="Normal 8 5 24 3" xfId="6501"/>
    <cellStyle name="Normal 8 5 24 4" xfId="8551"/>
    <cellStyle name="Normal 8 5 24 5" xfId="9746"/>
    <cellStyle name="Normal 8 5 24 6" xfId="13325"/>
    <cellStyle name="Normal 8 5 24 7" xfId="15712"/>
    <cellStyle name="Normal 8 5 25" xfId="1806"/>
    <cellStyle name="Normal 8 5 25 2" xfId="4187"/>
    <cellStyle name="Normal 8 5 25 3" xfId="6573"/>
    <cellStyle name="Normal 8 5 25 4" xfId="7744"/>
    <cellStyle name="Normal 8 5 25 5" xfId="11653"/>
    <cellStyle name="Normal 8 5 25 6" xfId="12517"/>
    <cellStyle name="Normal 8 5 25 7" xfId="14904"/>
    <cellStyle name="Normal 8 5 26" xfId="1884"/>
    <cellStyle name="Normal 8 5 26 2" xfId="4265"/>
    <cellStyle name="Normal 8 5 26 3" xfId="6651"/>
    <cellStyle name="Normal 8 5 26 4" xfId="9501"/>
    <cellStyle name="Normal 8 5 26 5" xfId="11199"/>
    <cellStyle name="Normal 8 5 26 6" xfId="14275"/>
    <cellStyle name="Normal 8 5 26 7" xfId="16658"/>
    <cellStyle name="Normal 8 5 27" xfId="1962"/>
    <cellStyle name="Normal 8 5 27 2" xfId="4343"/>
    <cellStyle name="Normal 8 5 27 3" xfId="6729"/>
    <cellStyle name="Normal 8 5 27 4" xfId="8466"/>
    <cellStyle name="Normal 8 5 27 5" xfId="10078"/>
    <cellStyle name="Normal 8 5 27 6" xfId="13240"/>
    <cellStyle name="Normal 8 5 27 7" xfId="15627"/>
    <cellStyle name="Normal 8 5 28" xfId="2038"/>
    <cellStyle name="Normal 8 5 28 2" xfId="4419"/>
    <cellStyle name="Normal 8 5 28 3" xfId="6805"/>
    <cellStyle name="Normal 8 5 28 4" xfId="7326"/>
    <cellStyle name="Normal 8 5 28 5" xfId="11906"/>
    <cellStyle name="Normal 8 5 28 6" xfId="12099"/>
    <cellStyle name="Normal 8 5 28 7" xfId="14486"/>
    <cellStyle name="Normal 8 5 29" xfId="2110"/>
    <cellStyle name="Normal 8 5 29 2" xfId="4491"/>
    <cellStyle name="Normal 8 5 29 3" xfId="6877"/>
    <cellStyle name="Normal 8 5 29 4" xfId="7393"/>
    <cellStyle name="Normal 8 5 29 5" xfId="11461"/>
    <cellStyle name="Normal 8 5 29 6" xfId="12166"/>
    <cellStyle name="Normal 8 5 29 7" xfId="14553"/>
    <cellStyle name="Normal 8 5 3" xfId="116"/>
    <cellStyle name="Normal 8 5 3 2" xfId="2497"/>
    <cellStyle name="Normal 8 5 3 3" xfId="4883"/>
    <cellStyle name="Normal 8 5 3 4" xfId="7692"/>
    <cellStyle name="Normal 8 5 3 5" xfId="11606"/>
    <cellStyle name="Normal 8 5 3 6" xfId="12465"/>
    <cellStyle name="Normal 8 5 3 7" xfId="14852"/>
    <cellStyle name="Normal 8 5 30" xfId="2190"/>
    <cellStyle name="Normal 8 5 30 2" xfId="4571"/>
    <cellStyle name="Normal 8 5 30 3" xfId="6957"/>
    <cellStyle name="Normal 8 5 30 4" xfId="7817"/>
    <cellStyle name="Normal 8 5 30 5" xfId="11729"/>
    <cellStyle name="Normal 8 5 30 6" xfId="12590"/>
    <cellStyle name="Normal 8 5 30 7" xfId="14977"/>
    <cellStyle name="Normal 8 5 31" xfId="2266"/>
    <cellStyle name="Normal 8 5 31 2" xfId="4647"/>
    <cellStyle name="Normal 8 5 31 3" xfId="7033"/>
    <cellStyle name="Normal 8 5 31 4" xfId="7198"/>
    <cellStyle name="Normal 8 5 31 5" xfId="11272"/>
    <cellStyle name="Normal 8 5 31 6" xfId="11971"/>
    <cellStyle name="Normal 8 5 31 7" xfId="14358"/>
    <cellStyle name="Normal 8 5 32" xfId="2338"/>
    <cellStyle name="Normal 8 5 32 2" xfId="4719"/>
    <cellStyle name="Normal 8 5 32 3" xfId="7105"/>
    <cellStyle name="Normal 8 5 32 4" xfId="7197"/>
    <cellStyle name="Normal 8 5 32 5" xfId="11271"/>
    <cellStyle name="Normal 8 5 32 6" xfId="11970"/>
    <cellStyle name="Normal 8 5 32 7" xfId="14357"/>
    <cellStyle name="Normal 8 5 33" xfId="2416"/>
    <cellStyle name="Normal 8 5 34" xfId="4802"/>
    <cellStyle name="Normal 8 5 35" xfId="7425"/>
    <cellStyle name="Normal 8 5 36" xfId="11416"/>
    <cellStyle name="Normal 8 5 37" xfId="12198"/>
    <cellStyle name="Normal 8 5 38" xfId="14585"/>
    <cellStyle name="Normal 8 5 4" xfId="194"/>
    <cellStyle name="Normal 8 5 4 2" xfId="2575"/>
    <cellStyle name="Normal 8 5 4 3" xfId="4961"/>
    <cellStyle name="Normal 8 5 4 4" xfId="9378"/>
    <cellStyle name="Normal 8 5 4 5" xfId="9692"/>
    <cellStyle name="Normal 8 5 4 6" xfId="14152"/>
    <cellStyle name="Normal 8 5 4 7" xfId="16536"/>
    <cellStyle name="Normal 8 5 5" xfId="271"/>
    <cellStyle name="Normal 8 5 5 2" xfId="2652"/>
    <cellStyle name="Normal 8 5 5 3" xfId="5038"/>
    <cellStyle name="Normal 8 5 5 4" xfId="8993"/>
    <cellStyle name="Normal 8 5 5 5" xfId="10684"/>
    <cellStyle name="Normal 8 5 5 6" xfId="13767"/>
    <cellStyle name="Normal 8 5 5 7" xfId="16152"/>
    <cellStyle name="Normal 8 5 6" xfId="348"/>
    <cellStyle name="Normal 8 5 6 2" xfId="2729"/>
    <cellStyle name="Normal 8 5 6 3" xfId="5115"/>
    <cellStyle name="Normal 8 5 6 4" xfId="9486"/>
    <cellStyle name="Normal 8 5 6 5" xfId="11184"/>
    <cellStyle name="Normal 8 5 6 6" xfId="14260"/>
    <cellStyle name="Normal 8 5 6 7" xfId="16643"/>
    <cellStyle name="Normal 8 5 7" xfId="425"/>
    <cellStyle name="Normal 8 5 7 2" xfId="2806"/>
    <cellStyle name="Normal 8 5 7 3" xfId="5192"/>
    <cellStyle name="Normal 8 5 7 4" xfId="7764"/>
    <cellStyle name="Normal 8 5 7 5" xfId="11673"/>
    <cellStyle name="Normal 8 5 7 6" xfId="12537"/>
    <cellStyle name="Normal 8 5 7 7" xfId="14924"/>
    <cellStyle name="Normal 8 5 8" xfId="502"/>
    <cellStyle name="Normal 8 5 8 2" xfId="2883"/>
    <cellStyle name="Normal 8 5 8 3" xfId="5269"/>
    <cellStyle name="Normal 8 5 8 4" xfId="9449"/>
    <cellStyle name="Normal 8 5 8 5" xfId="11142"/>
    <cellStyle name="Normal 8 5 8 6" xfId="14223"/>
    <cellStyle name="Normal 8 5 8 7" xfId="16607"/>
    <cellStyle name="Normal 8 5 9" xfId="579"/>
    <cellStyle name="Normal 8 5 9 2" xfId="2960"/>
    <cellStyle name="Normal 8 5 9 3" xfId="5346"/>
    <cellStyle name="Normal 8 5 9 4" xfId="9144"/>
    <cellStyle name="Normal 8 5 9 5" xfId="10833"/>
    <cellStyle name="Normal 8 5 9 6" xfId="13918"/>
    <cellStyle name="Normal 8 5 9 7" xfId="16302"/>
    <cellStyle name="Normal 8 6" xfId="79"/>
    <cellStyle name="Normal 8 6 10" xfId="778"/>
    <cellStyle name="Normal 8 6 10 2" xfId="3159"/>
    <cellStyle name="Normal 8 6 10 3" xfId="5545"/>
    <cellStyle name="Normal 8 6 10 4" xfId="9330"/>
    <cellStyle name="Normal 8 6 10 5" xfId="9724"/>
    <cellStyle name="Normal 8 6 10 6" xfId="14104"/>
    <cellStyle name="Normal 8 6 10 7" xfId="16488"/>
    <cellStyle name="Normal 8 6 11" xfId="855"/>
    <cellStyle name="Normal 8 6 11 2" xfId="3236"/>
    <cellStyle name="Normal 8 6 11 3" xfId="5622"/>
    <cellStyle name="Normal 8 6 11 4" xfId="7721"/>
    <cellStyle name="Normal 8 6 11 5" xfId="9646"/>
    <cellStyle name="Normal 8 6 11 6" xfId="12494"/>
    <cellStyle name="Normal 8 6 11 7" xfId="14881"/>
    <cellStyle name="Normal 8 6 12" xfId="932"/>
    <cellStyle name="Normal 8 6 12 2" xfId="3313"/>
    <cellStyle name="Normal 8 6 12 3" xfId="5699"/>
    <cellStyle name="Normal 8 6 12 4" xfId="7675"/>
    <cellStyle name="Normal 8 6 12 5" xfId="11589"/>
    <cellStyle name="Normal 8 6 12 6" xfId="12448"/>
    <cellStyle name="Normal 8 6 12 7" xfId="14835"/>
    <cellStyle name="Normal 8 6 13" xfId="1009"/>
    <cellStyle name="Normal 8 6 13 2" xfId="3390"/>
    <cellStyle name="Normal 8 6 13 3" xfId="5776"/>
    <cellStyle name="Normal 8 6 13 4" xfId="8140"/>
    <cellStyle name="Normal 8 6 13 5" xfId="10405"/>
    <cellStyle name="Normal 8 6 13 6" xfId="12914"/>
    <cellStyle name="Normal 8 6 13 7" xfId="15301"/>
    <cellStyle name="Normal 8 6 14" xfId="1086"/>
    <cellStyle name="Normal 8 6 14 2" xfId="3467"/>
    <cellStyle name="Normal 8 6 14 3" xfId="5853"/>
    <cellStyle name="Normal 8 6 14 4" xfId="9473"/>
    <cellStyle name="Normal 8 6 14 5" xfId="9869"/>
    <cellStyle name="Normal 8 6 14 6" xfId="14247"/>
    <cellStyle name="Normal 8 6 14 7" xfId="16630"/>
    <cellStyle name="Normal 8 6 15" xfId="1163"/>
    <cellStyle name="Normal 8 6 15 2" xfId="3544"/>
    <cellStyle name="Normal 8 6 15 3" xfId="5930"/>
    <cellStyle name="Normal 8 6 15 4" xfId="8330"/>
    <cellStyle name="Normal 8 6 15 5" xfId="11781"/>
    <cellStyle name="Normal 8 6 15 6" xfId="13104"/>
    <cellStyle name="Normal 8 6 15 7" xfId="15491"/>
    <cellStyle name="Normal 8 6 16" xfId="1240"/>
    <cellStyle name="Normal 8 6 16 2" xfId="3621"/>
    <cellStyle name="Normal 8 6 16 3" xfId="6007"/>
    <cellStyle name="Normal 8 6 16 4" xfId="7824"/>
    <cellStyle name="Normal 8 6 16 5" xfId="11736"/>
    <cellStyle name="Normal 8 6 16 6" xfId="12597"/>
    <cellStyle name="Normal 8 6 16 7" xfId="14984"/>
    <cellStyle name="Normal 8 6 17" xfId="1317"/>
    <cellStyle name="Normal 8 6 17 2" xfId="3698"/>
    <cellStyle name="Normal 8 6 17 3" xfId="6084"/>
    <cellStyle name="Normal 8 6 17 4" xfId="8289"/>
    <cellStyle name="Normal 8 6 17 5" xfId="10554"/>
    <cellStyle name="Normal 8 6 17 6" xfId="13063"/>
    <cellStyle name="Normal 8 6 17 7" xfId="15450"/>
    <cellStyle name="Normal 8 6 18" xfId="1394"/>
    <cellStyle name="Normal 8 6 18 2" xfId="3775"/>
    <cellStyle name="Normal 8 6 18 3" xfId="6161"/>
    <cellStyle name="Normal 8 6 18 4" xfId="7790"/>
    <cellStyle name="Normal 8 6 18 5" xfId="10016"/>
    <cellStyle name="Normal 8 6 18 6" xfId="12563"/>
    <cellStyle name="Normal 8 6 18 7" xfId="14950"/>
    <cellStyle name="Normal 8 6 19" xfId="1471"/>
    <cellStyle name="Normal 8 6 19 2" xfId="3852"/>
    <cellStyle name="Normal 8 6 19 3" xfId="6238"/>
    <cellStyle name="Normal 8 6 19 4" xfId="8479"/>
    <cellStyle name="Normal 8 6 19 5" xfId="9556"/>
    <cellStyle name="Normal 8 6 19 6" xfId="13253"/>
    <cellStyle name="Normal 8 6 19 7" xfId="15640"/>
    <cellStyle name="Normal 8 6 2" xfId="161"/>
    <cellStyle name="Normal 8 6 2 2" xfId="2542"/>
    <cellStyle name="Normal 8 6 2 3" xfId="4928"/>
    <cellStyle name="Normal 8 6 2 4" xfId="9111"/>
    <cellStyle name="Normal 8 6 2 5" xfId="11796"/>
    <cellStyle name="Normal 8 6 2 6" xfId="13885"/>
    <cellStyle name="Normal 8 6 2 7" xfId="16269"/>
    <cellStyle name="Normal 8 6 20" xfId="1548"/>
    <cellStyle name="Normal 8 6 20 2" xfId="3929"/>
    <cellStyle name="Normal 8 6 20 3" xfId="6315"/>
    <cellStyle name="Normal 8 6 20 4" xfId="7427"/>
    <cellStyle name="Normal 8 6 20 5" xfId="11907"/>
    <cellStyle name="Normal 8 6 20 6" xfId="12200"/>
    <cellStyle name="Normal 8 6 20 7" xfId="14587"/>
    <cellStyle name="Normal 8 6 21" xfId="1625"/>
    <cellStyle name="Normal 8 6 21 2" xfId="4006"/>
    <cellStyle name="Normal 8 6 21 3" xfId="6392"/>
    <cellStyle name="Normal 8 6 21 4" xfId="7511"/>
    <cellStyle name="Normal 8 6 21 5" xfId="11425"/>
    <cellStyle name="Normal 8 6 21 6" xfId="12284"/>
    <cellStyle name="Normal 8 6 21 7" xfId="14671"/>
    <cellStyle name="Normal 8 6 22" xfId="1702"/>
    <cellStyle name="Normal 8 6 22 2" xfId="4083"/>
    <cellStyle name="Normal 8 6 22 3" xfId="6469"/>
    <cellStyle name="Normal 8 6 22 4" xfId="7976"/>
    <cellStyle name="Normal 8 6 22 5" xfId="10238"/>
    <cellStyle name="Normal 8 6 22 6" xfId="12750"/>
    <cellStyle name="Normal 8 6 22 7" xfId="15137"/>
    <cellStyle name="Normal 8 6 23" xfId="1779"/>
    <cellStyle name="Normal 8 6 23 2" xfId="4160"/>
    <cellStyle name="Normal 8 6 23 3" xfId="6546"/>
    <cellStyle name="Normal 8 6 23 4" xfId="9313"/>
    <cellStyle name="Normal 8 6 23 5" xfId="9706"/>
    <cellStyle name="Normal 8 6 23 6" xfId="14087"/>
    <cellStyle name="Normal 8 6 23 7" xfId="16471"/>
    <cellStyle name="Normal 8 6 24" xfId="1851"/>
    <cellStyle name="Normal 8 6 24 2" xfId="4232"/>
    <cellStyle name="Normal 8 6 24 3" xfId="6618"/>
    <cellStyle name="Normal 8 6 24 4" xfId="8548"/>
    <cellStyle name="Normal 8 6 24 5" xfId="9705"/>
    <cellStyle name="Normal 8 6 24 6" xfId="13322"/>
    <cellStyle name="Normal 8 6 24 7" xfId="15709"/>
    <cellStyle name="Normal 8 6 25" xfId="1929"/>
    <cellStyle name="Normal 8 6 25 2" xfId="4310"/>
    <cellStyle name="Normal 8 6 25 3" xfId="6696"/>
    <cellStyle name="Normal 8 6 25 4" xfId="8478"/>
    <cellStyle name="Normal 8 6 25 5" xfId="10229"/>
    <cellStyle name="Normal 8 6 25 6" xfId="13252"/>
    <cellStyle name="Normal 8 6 25 7" xfId="15639"/>
    <cellStyle name="Normal 8 6 26" xfId="2007"/>
    <cellStyle name="Normal 8 6 26 2" xfId="4388"/>
    <cellStyle name="Normal 8 6 26 3" xfId="6774"/>
    <cellStyle name="Normal 8 6 26 4" xfId="7193"/>
    <cellStyle name="Normal 8 6 26 5" xfId="11267"/>
    <cellStyle name="Normal 8 6 26 6" xfId="11966"/>
    <cellStyle name="Normal 8 6 26 7" xfId="14353"/>
    <cellStyle name="Normal 8 6 27" xfId="2083"/>
    <cellStyle name="Normal 8 6 27 2" xfId="4464"/>
    <cellStyle name="Normal 8 6 27 3" xfId="6850"/>
    <cellStyle name="Normal 8 6 27 4" xfId="9495"/>
    <cellStyle name="Normal 8 6 27 5" xfId="11193"/>
    <cellStyle name="Normal 8 6 27 6" xfId="14269"/>
    <cellStyle name="Normal 8 6 27 7" xfId="16652"/>
    <cellStyle name="Normal 8 6 28" xfId="2155"/>
    <cellStyle name="Normal 8 6 28 2" xfId="4536"/>
    <cellStyle name="Normal 8 6 28 3" xfId="6922"/>
    <cellStyle name="Normal 8 6 28 4" xfId="8125"/>
    <cellStyle name="Normal 8 6 28 5" xfId="10309"/>
    <cellStyle name="Normal 8 6 28 6" xfId="12899"/>
    <cellStyle name="Normal 8 6 28 7" xfId="15286"/>
    <cellStyle name="Normal 8 6 29" xfId="2235"/>
    <cellStyle name="Normal 8 6 29 2" xfId="4616"/>
    <cellStyle name="Normal 8 6 29 3" xfId="7002"/>
    <cellStyle name="Normal 8 6 29 4" xfId="9167"/>
    <cellStyle name="Normal 8 6 29 5" xfId="9547"/>
    <cellStyle name="Normal 8 6 29 6" xfId="13941"/>
    <cellStyle name="Normal 8 6 29 7" xfId="16325"/>
    <cellStyle name="Normal 8 6 3" xfId="239"/>
    <cellStyle name="Normal 8 6 3 2" xfId="2620"/>
    <cellStyle name="Normal 8 6 3 3" xfId="5006"/>
    <cellStyle name="Normal 8 6 3 4" xfId="7422"/>
    <cellStyle name="Normal 8 6 3 5" xfId="11413"/>
    <cellStyle name="Normal 8 6 3 6" xfId="12195"/>
    <cellStyle name="Normal 8 6 3 7" xfId="14582"/>
    <cellStyle name="Normal 8 6 30" xfId="2311"/>
    <cellStyle name="Normal 8 6 30 2" xfId="4692"/>
    <cellStyle name="Normal 8 6 30 3" xfId="7078"/>
    <cellStyle name="Normal 8 6 30 4" xfId="7630"/>
    <cellStyle name="Normal 8 6 30 5" xfId="9621"/>
    <cellStyle name="Normal 8 6 30 6" xfId="12403"/>
    <cellStyle name="Normal 8 6 30 7" xfId="14790"/>
    <cellStyle name="Normal 8 6 31" xfId="2383"/>
    <cellStyle name="Normal 8 6 31 2" xfId="4764"/>
    <cellStyle name="Normal 8 6 31 3" xfId="7150"/>
    <cellStyle name="Normal 8 6 31 4" xfId="9536"/>
    <cellStyle name="Normal 8 6 31 5" xfId="11923"/>
    <cellStyle name="Normal 8 6 31 6" xfId="14310"/>
    <cellStyle name="Normal 8 6 31 7" xfId="16692"/>
    <cellStyle name="Normal 8 6 32" xfId="2460"/>
    <cellStyle name="Normal 8 6 33" xfId="4846"/>
    <cellStyle name="Normal 8 6 34" xfId="8154"/>
    <cellStyle name="Normal 8 6 35" xfId="10419"/>
    <cellStyle name="Normal 8 6 36" xfId="12928"/>
    <cellStyle name="Normal 8 6 37" xfId="15315"/>
    <cellStyle name="Normal 8 6 4" xfId="316"/>
    <cellStyle name="Normal 8 6 4 2" xfId="2697"/>
    <cellStyle name="Normal 8 6 4 3" xfId="5083"/>
    <cellStyle name="Normal 8 6 4 4" xfId="7231"/>
    <cellStyle name="Normal 8 6 4 5" xfId="11306"/>
    <cellStyle name="Normal 8 6 4 6" xfId="12004"/>
    <cellStyle name="Normal 8 6 4 7" xfId="14391"/>
    <cellStyle name="Normal 8 6 5" xfId="393"/>
    <cellStyle name="Normal 8 6 5 2" xfId="2774"/>
    <cellStyle name="Normal 8 6 5 3" xfId="5160"/>
    <cellStyle name="Normal 8 6 5 4" xfId="8497"/>
    <cellStyle name="Normal 8 6 5 5" xfId="10107"/>
    <cellStyle name="Normal 8 6 5 6" xfId="13271"/>
    <cellStyle name="Normal 8 6 5 7" xfId="15658"/>
    <cellStyle name="Normal 8 6 6" xfId="470"/>
    <cellStyle name="Normal 8 6 6 2" xfId="2851"/>
    <cellStyle name="Normal 8 6 6 3" xfId="5237"/>
    <cellStyle name="Normal 8 6 6 4" xfId="9194"/>
    <cellStyle name="Normal 8 6 6 5" xfId="11862"/>
    <cellStyle name="Normal 8 6 6 6" xfId="13968"/>
    <cellStyle name="Normal 8 6 6 7" xfId="16352"/>
    <cellStyle name="Normal 8 6 7" xfId="547"/>
    <cellStyle name="Normal 8 6 7 2" xfId="2928"/>
    <cellStyle name="Normal 8 6 7 3" xfId="5314"/>
    <cellStyle name="Normal 8 6 7 4" xfId="7571"/>
    <cellStyle name="Normal 8 6 7 5" xfId="11562"/>
    <cellStyle name="Normal 8 6 7 6" xfId="12344"/>
    <cellStyle name="Normal 8 6 7 7" xfId="14731"/>
    <cellStyle name="Normal 8 6 8" xfId="624"/>
    <cellStyle name="Normal 8 6 8 2" xfId="3005"/>
    <cellStyle name="Normal 8 6 8 3" xfId="5391"/>
    <cellStyle name="Normal 8 6 8 4" xfId="7526"/>
    <cellStyle name="Normal 8 6 8 5" xfId="11440"/>
    <cellStyle name="Normal 8 6 8 6" xfId="12299"/>
    <cellStyle name="Normal 8 6 8 7" xfId="14686"/>
    <cellStyle name="Normal 8 6 9" xfId="701"/>
    <cellStyle name="Normal 8 6 9 2" xfId="3082"/>
    <cellStyle name="Normal 8 6 9 3" xfId="5468"/>
    <cellStyle name="Normal 8 6 9 4" xfId="7991"/>
    <cellStyle name="Normal 8 6 9 5" xfId="10256"/>
    <cellStyle name="Normal 8 6 9 6" xfId="12765"/>
    <cellStyle name="Normal 8 6 9 7" xfId="15152"/>
    <cellStyle name="Normal 8 7" xfId="124"/>
    <cellStyle name="Normal 8 7 2" xfId="2505"/>
    <cellStyle name="Normal 8 7 3" xfId="4891"/>
    <cellStyle name="Normal 8 7 4" xfId="9379"/>
    <cellStyle name="Normal 8 7 5" xfId="9693"/>
    <cellStyle name="Normal 8 7 6" xfId="14153"/>
    <cellStyle name="Normal 8 7 7" xfId="16537"/>
    <cellStyle name="Normal 8 8" xfId="202"/>
    <cellStyle name="Normal 8 8 2" xfId="2583"/>
    <cellStyle name="Normal 8 8 3" xfId="4969"/>
    <cellStyle name="Normal 8 8 4" xfId="8768"/>
    <cellStyle name="Normal 8 8 5" xfId="10454"/>
    <cellStyle name="Normal 8 8 6" xfId="13542"/>
    <cellStyle name="Normal 8 8 7" xfId="15929"/>
    <cellStyle name="Normal 8 9" xfId="279"/>
    <cellStyle name="Normal 8 9 2" xfId="2660"/>
    <cellStyle name="Normal 8 9 3" xfId="5046"/>
    <cellStyle name="Normal 8 9 4" xfId="8459"/>
    <cellStyle name="Normal 8 9 5" xfId="10724"/>
    <cellStyle name="Normal 8 9 6" xfId="13233"/>
    <cellStyle name="Normal 8 9 7" xfId="15620"/>
    <cellStyle name="Normal 80" xfId="16789"/>
    <cellStyle name="Normal 81" xfId="16756"/>
    <cellStyle name="Normal 82" xfId="16757"/>
    <cellStyle name="Normal 83" xfId="16743"/>
    <cellStyle name="Normal 84" xfId="16744"/>
    <cellStyle name="Normal 85" xfId="16745"/>
    <cellStyle name="Normal 86" xfId="16746"/>
    <cellStyle name="Normal 87" xfId="16747"/>
    <cellStyle name="Normal 88" xfId="16748"/>
    <cellStyle name="Normal 89" xfId="16758"/>
    <cellStyle name="Normal 9" xfId="35"/>
    <cellStyle name="Normal 9 10" xfId="349"/>
    <cellStyle name="Normal 9 10 2" xfId="2730"/>
    <cellStyle name="Normal 9 10 3" xfId="5116"/>
    <cellStyle name="Normal 9 10 4" xfId="9414"/>
    <cellStyle name="Normal 9 10 5" xfId="11107"/>
    <cellStyle name="Normal 9 10 6" xfId="14188"/>
    <cellStyle name="Normal 9 10 7" xfId="16572"/>
    <cellStyle name="Normal 9 11" xfId="426"/>
    <cellStyle name="Normal 9 11 2" xfId="2807"/>
    <cellStyle name="Normal 9 11 3" xfId="5193"/>
    <cellStyle name="Normal 9 11 4" xfId="7687"/>
    <cellStyle name="Normal 9 11 5" xfId="11601"/>
    <cellStyle name="Normal 9 11 6" xfId="12460"/>
    <cellStyle name="Normal 9 11 7" xfId="14847"/>
    <cellStyle name="Normal 9 12" xfId="503"/>
    <cellStyle name="Normal 9 12 2" xfId="2884"/>
    <cellStyle name="Normal 9 12 3" xfId="5270"/>
    <cellStyle name="Normal 9 12 4" xfId="7379"/>
    <cellStyle name="Normal 9 12 5" xfId="11065"/>
    <cellStyle name="Normal 9 12 6" xfId="12152"/>
    <cellStyle name="Normal 9 12 7" xfId="14539"/>
    <cellStyle name="Normal 9 13" xfId="580"/>
    <cellStyle name="Normal 9 13 2" xfId="2961"/>
    <cellStyle name="Normal 9 13 3" xfId="5347"/>
    <cellStyle name="Normal 9 13 4" xfId="9066"/>
    <cellStyle name="Normal 9 13 5" xfId="10756"/>
    <cellStyle name="Normal 9 13 6" xfId="13840"/>
    <cellStyle name="Normal 9 13 7" xfId="16225"/>
    <cellStyle name="Normal 9 14" xfId="657"/>
    <cellStyle name="Normal 9 14 2" xfId="3038"/>
    <cellStyle name="Normal 9 14 3" xfId="5424"/>
    <cellStyle name="Normal 9 14 4" xfId="7183"/>
    <cellStyle name="Normal 9 14 5" xfId="11257"/>
    <cellStyle name="Normal 9 14 6" xfId="11956"/>
    <cellStyle name="Normal 9 14 7" xfId="14343"/>
    <cellStyle name="Normal 9 15" xfId="734"/>
    <cellStyle name="Normal 9 15 2" xfId="3115"/>
    <cellStyle name="Normal 9 15 3" xfId="5501"/>
    <cellStyle name="Normal 9 15 4" xfId="7837"/>
    <cellStyle name="Normal 9 15 5" xfId="11749"/>
    <cellStyle name="Normal 9 15 6" xfId="12610"/>
    <cellStyle name="Normal 9 15 7" xfId="14997"/>
    <cellStyle name="Normal 9 16" xfId="811"/>
    <cellStyle name="Normal 9 16 2" xfId="3192"/>
    <cellStyle name="Normal 9 16 3" xfId="5578"/>
    <cellStyle name="Normal 9 16 4" xfId="9517"/>
    <cellStyle name="Normal 9 16 5" xfId="11215"/>
    <cellStyle name="Normal 9 16 6" xfId="14291"/>
    <cellStyle name="Normal 9 16 7" xfId="16674"/>
    <cellStyle name="Normal 9 17" xfId="888"/>
    <cellStyle name="Normal 9 17 2" xfId="3269"/>
    <cellStyle name="Normal 9 17 3" xfId="5655"/>
    <cellStyle name="Normal 9 17 4" xfId="9216"/>
    <cellStyle name="Normal 9 17 5" xfId="10906"/>
    <cellStyle name="Normal 9 17 6" xfId="13990"/>
    <cellStyle name="Normal 9 17 7" xfId="16374"/>
    <cellStyle name="Normal 9 18" xfId="965"/>
    <cellStyle name="Normal 9 18 2" xfId="3346"/>
    <cellStyle name="Normal 9 18 3" xfId="5732"/>
    <cellStyle name="Normal 9 18 4" xfId="7412"/>
    <cellStyle name="Normal 9 18 5" xfId="11402"/>
    <cellStyle name="Normal 9 18 6" xfId="12185"/>
    <cellStyle name="Normal 9 18 7" xfId="14572"/>
    <cellStyle name="Normal 9 19" xfId="1042"/>
    <cellStyle name="Normal 9 19 2" xfId="3423"/>
    <cellStyle name="Normal 9 19 3" xfId="5809"/>
    <cellStyle name="Normal 9 19 4" xfId="8641"/>
    <cellStyle name="Normal 9 19 5" xfId="11820"/>
    <cellStyle name="Normal 9 19 6" xfId="13415"/>
    <cellStyle name="Normal 9 19 7" xfId="15802"/>
    <cellStyle name="Normal 9 2" xfId="36"/>
    <cellStyle name="Normal 9 2 10" xfId="658"/>
    <cellStyle name="Normal 9 2 10 2" xfId="3039"/>
    <cellStyle name="Normal 9 2 10 3" xfId="5425"/>
    <cellStyle name="Normal 9 2 10 4" xfId="9482"/>
    <cellStyle name="Normal 9 2 10 5" xfId="11180"/>
    <cellStyle name="Normal 9 2 10 6" xfId="14256"/>
    <cellStyle name="Normal 9 2 10 7" xfId="16639"/>
    <cellStyle name="Normal 9 2 11" xfId="735"/>
    <cellStyle name="Normal 9 2 11 2" xfId="3116"/>
    <cellStyle name="Normal 9 2 11 3" xfId="5502"/>
    <cellStyle name="Normal 9 2 11 4" xfId="7760"/>
    <cellStyle name="Normal 9 2 11 5" xfId="11669"/>
    <cellStyle name="Normal 9 2 11 6" xfId="12533"/>
    <cellStyle name="Normal 9 2 11 7" xfId="14920"/>
    <cellStyle name="Normal 9 2 12" xfId="812"/>
    <cellStyle name="Normal 9 2 12 2" xfId="3193"/>
    <cellStyle name="Normal 9 2 12 3" xfId="5579"/>
    <cellStyle name="Normal 9 2 12 4" xfId="9445"/>
    <cellStyle name="Normal 9 2 12 5" xfId="11138"/>
    <cellStyle name="Normal 9 2 12 6" xfId="14219"/>
    <cellStyle name="Normal 9 2 12 7" xfId="16603"/>
    <cellStyle name="Normal 9 2 13" xfId="889"/>
    <cellStyle name="Normal 9 2 13 2" xfId="3270"/>
    <cellStyle name="Normal 9 2 13 3" xfId="5656"/>
    <cellStyle name="Normal 9 2 13 4" xfId="9140"/>
    <cellStyle name="Normal 9 2 13 5" xfId="10829"/>
    <cellStyle name="Normal 9 2 13 6" xfId="13914"/>
    <cellStyle name="Normal 9 2 13 7" xfId="16298"/>
    <cellStyle name="Normal 9 2 14" xfId="966"/>
    <cellStyle name="Normal 9 2 14 2" xfId="3347"/>
    <cellStyle name="Normal 9 2 14 3" xfId="5733"/>
    <cellStyle name="Normal 9 2 14 4" xfId="7336"/>
    <cellStyle name="Normal 9 2 14 5" xfId="11324"/>
    <cellStyle name="Normal 9 2 14 6" xfId="12109"/>
    <cellStyle name="Normal 9 2 14 7" xfId="14496"/>
    <cellStyle name="Normal 9 2 15" xfId="1043"/>
    <cellStyle name="Normal 9 2 15 2" xfId="3424"/>
    <cellStyle name="Normal 9 2 15 3" xfId="5810"/>
    <cellStyle name="Normal 9 2 15 4" xfId="8564"/>
    <cellStyle name="Normal 9 2 15 5" xfId="9756"/>
    <cellStyle name="Normal 9 2 15 6" xfId="13338"/>
    <cellStyle name="Normal 9 2 15 7" xfId="15725"/>
    <cellStyle name="Normal 9 2 16" xfId="1120"/>
    <cellStyle name="Normal 9 2 16 2" xfId="3501"/>
    <cellStyle name="Normal 9 2 16 3" xfId="5887"/>
    <cellStyle name="Normal 9 2 16 4" xfId="7213"/>
    <cellStyle name="Normal 9 2 16 5" xfId="11287"/>
    <cellStyle name="Normal 9 2 16 6" xfId="11986"/>
    <cellStyle name="Normal 9 2 16 7" xfId="14373"/>
    <cellStyle name="Normal 9 2 17" xfId="1197"/>
    <cellStyle name="Normal 9 2 17 2" xfId="3578"/>
    <cellStyle name="Normal 9 2 17 3" xfId="5964"/>
    <cellStyle name="Normal 9 2 17 4" xfId="9283"/>
    <cellStyle name="Normal 9 2 17 5" xfId="10978"/>
    <cellStyle name="Normal 9 2 17 6" xfId="14057"/>
    <cellStyle name="Normal 9 2 17 7" xfId="16441"/>
    <cellStyle name="Normal 9 2 18" xfId="1274"/>
    <cellStyle name="Normal 9 2 18 2" xfId="3655"/>
    <cellStyle name="Normal 9 2 18 3" xfId="6041"/>
    <cellStyle name="Normal 9 2 18 4" xfId="7483"/>
    <cellStyle name="Normal 9 2 18 5" xfId="11475"/>
    <cellStyle name="Normal 9 2 18 6" xfId="12256"/>
    <cellStyle name="Normal 9 2 18 7" xfId="14643"/>
    <cellStyle name="Normal 9 2 19" xfId="1351"/>
    <cellStyle name="Normal 9 2 19 2" xfId="3732"/>
    <cellStyle name="Normal 9 2 19 3" xfId="6118"/>
    <cellStyle name="Normal 9 2 19 4" xfId="8713"/>
    <cellStyle name="Normal 9 2 19 5" xfId="11886"/>
    <cellStyle name="Normal 9 2 19 6" xfId="13487"/>
    <cellStyle name="Normal 9 2 19 7" xfId="15874"/>
    <cellStyle name="Normal 9 2 2" xfId="73"/>
    <cellStyle name="Normal 9 2 2 10" xfId="772"/>
    <cellStyle name="Normal 9 2 2 10 2" xfId="3153"/>
    <cellStyle name="Normal 9 2 2 10 3" xfId="5539"/>
    <cellStyle name="Normal 9 2 2 10 4" xfId="7953"/>
    <cellStyle name="Normal 9 2 2 10 5" xfId="11403"/>
    <cellStyle name="Normal 9 2 2 10 6" xfId="12727"/>
    <cellStyle name="Normal 9 2 2 10 7" xfId="15114"/>
    <cellStyle name="Normal 9 2 2 11" xfId="849"/>
    <cellStyle name="Normal 9 2 2 11 2" xfId="3230"/>
    <cellStyle name="Normal 9 2 2 11 3" xfId="5616"/>
    <cellStyle name="Normal 9 2 2 11 4" xfId="8643"/>
    <cellStyle name="Normal 9 2 2 11 5" xfId="9798"/>
    <cellStyle name="Normal 9 2 2 11 6" xfId="13417"/>
    <cellStyle name="Normal 9 2 2 11 7" xfId="15804"/>
    <cellStyle name="Normal 9 2 2 12" xfId="926"/>
    <cellStyle name="Normal 9 2 2 12 2" xfId="3307"/>
    <cellStyle name="Normal 9 2 2 12 3" xfId="5693"/>
    <cellStyle name="Normal 9 2 2 12 4" xfId="7489"/>
    <cellStyle name="Normal 9 2 2 12 5" xfId="9597"/>
    <cellStyle name="Normal 9 2 2 12 6" xfId="12262"/>
    <cellStyle name="Normal 9 2 2 12 7" xfId="14649"/>
    <cellStyle name="Normal 9 2 2 13" xfId="1003"/>
    <cellStyle name="Normal 9 2 2 13 2" xfId="3384"/>
    <cellStyle name="Normal 9 2 2 13 3" xfId="5770"/>
    <cellStyle name="Normal 9 2 2 13 4" xfId="8602"/>
    <cellStyle name="Normal 9 2 2 13 5" xfId="10867"/>
    <cellStyle name="Normal 9 2 2 13 6" xfId="13376"/>
    <cellStyle name="Normal 9 2 2 13 7" xfId="15763"/>
    <cellStyle name="Normal 9 2 2 14" xfId="1080"/>
    <cellStyle name="Normal 9 2 2 14 2" xfId="3461"/>
    <cellStyle name="Normal 9 2 2 14 3" xfId="5847"/>
    <cellStyle name="Normal 9 2 2 14 4" xfId="8102"/>
    <cellStyle name="Normal 9 2 2 14 5" xfId="11552"/>
    <cellStyle name="Normal 9 2 2 14 6" xfId="12876"/>
    <cellStyle name="Normal 9 2 2 14 7" xfId="15263"/>
    <cellStyle name="Normal 9 2 2 15" xfId="1157"/>
    <cellStyle name="Normal 9 2 2 15 2" xfId="3538"/>
    <cellStyle name="Normal 9 2 2 15 3" xfId="5924"/>
    <cellStyle name="Normal 9 2 2 15 4" xfId="8792"/>
    <cellStyle name="Normal 9 2 2 15 5" xfId="9944"/>
    <cellStyle name="Normal 9 2 2 15 6" xfId="13566"/>
    <cellStyle name="Normal 9 2 2 15 7" xfId="15953"/>
    <cellStyle name="Normal 9 2 2 16" xfId="1234"/>
    <cellStyle name="Normal 9 2 2 16 2" xfId="3615"/>
    <cellStyle name="Normal 9 2 2 16 3" xfId="6001"/>
    <cellStyle name="Normal 9 2 2 16 4" xfId="7638"/>
    <cellStyle name="Normal 9 2 2 16 5" xfId="9899"/>
    <cellStyle name="Normal 9 2 2 16 6" xfId="12411"/>
    <cellStyle name="Normal 9 2 2 16 7" xfId="14798"/>
    <cellStyle name="Normal 9 2 2 17" xfId="1311"/>
    <cellStyle name="Normal 9 2 2 17 2" xfId="3692"/>
    <cellStyle name="Normal 9 2 2 17 3" xfId="6078"/>
    <cellStyle name="Normal 9 2 2 17 4" xfId="8674"/>
    <cellStyle name="Normal 9 2 2 17 5" xfId="10360"/>
    <cellStyle name="Normal 9 2 2 17 6" xfId="13448"/>
    <cellStyle name="Normal 9 2 2 17 7" xfId="15835"/>
    <cellStyle name="Normal 9 2 2 18" xfId="1388"/>
    <cellStyle name="Normal 9 2 2 18 2" xfId="3769"/>
    <cellStyle name="Normal 9 2 2 18 3" xfId="6155"/>
    <cellStyle name="Normal 9 2 2 18 4" xfId="8251"/>
    <cellStyle name="Normal 9 2 2 18 5" xfId="11699"/>
    <cellStyle name="Normal 9 2 2 18 6" xfId="13025"/>
    <cellStyle name="Normal 9 2 2 18 7" xfId="15412"/>
    <cellStyle name="Normal 9 2 2 19" xfId="1465"/>
    <cellStyle name="Normal 9 2 2 19 2" xfId="3846"/>
    <cellStyle name="Normal 9 2 2 19 3" xfId="6232"/>
    <cellStyle name="Normal 9 2 2 19 4" xfId="8936"/>
    <cellStyle name="Normal 9 2 2 19 5" xfId="10091"/>
    <cellStyle name="Normal 9 2 2 19 6" xfId="13710"/>
    <cellStyle name="Normal 9 2 2 19 7" xfId="16096"/>
    <cellStyle name="Normal 9 2 2 2" xfId="155"/>
    <cellStyle name="Normal 9 2 2 2 2" xfId="2536"/>
    <cellStyle name="Normal 9 2 2 2 3" xfId="4922"/>
    <cellStyle name="Normal 9 2 2 2 4" xfId="7188"/>
    <cellStyle name="Normal 9 2 2 2 5" xfId="9959"/>
    <cellStyle name="Normal 9 2 2 2 6" xfId="11961"/>
    <cellStyle name="Normal 9 2 2 2 7" xfId="14348"/>
    <cellStyle name="Normal 9 2 2 20" xfId="1542"/>
    <cellStyle name="Normal 9 2 2 20 2" xfId="3923"/>
    <cellStyle name="Normal 9 2 2 20 3" xfId="6309"/>
    <cellStyle name="Normal 9 2 2 20 4" xfId="7787"/>
    <cellStyle name="Normal 9 2 2 20 5" xfId="10151"/>
    <cellStyle name="Normal 9 2 2 20 6" xfId="12560"/>
    <cellStyle name="Normal 9 2 2 20 7" xfId="14947"/>
    <cellStyle name="Normal 9 2 2 21" xfId="1619"/>
    <cellStyle name="Normal 9 2 2 21 2" xfId="4000"/>
    <cellStyle name="Normal 9 2 2 21 3" xfId="6386"/>
    <cellStyle name="Normal 9 2 2 21 4" xfId="7319"/>
    <cellStyle name="Normal 9 2 2 21 5" xfId="11807"/>
    <cellStyle name="Normal 9 2 2 21 6" xfId="12092"/>
    <cellStyle name="Normal 9 2 2 21 7" xfId="14479"/>
    <cellStyle name="Normal 9 2 2 22" xfId="1696"/>
    <cellStyle name="Normal 9 2 2 22 2" xfId="4077"/>
    <cellStyle name="Normal 9 2 2 22 3" xfId="6463"/>
    <cellStyle name="Normal 9 2 2 22 4" xfId="8438"/>
    <cellStyle name="Normal 9 2 2 22 5" xfId="10700"/>
    <cellStyle name="Normal 9 2 2 22 6" xfId="13212"/>
    <cellStyle name="Normal 9 2 2 22 7" xfId="15599"/>
    <cellStyle name="Normal 9 2 2 23" xfId="1773"/>
    <cellStyle name="Normal 9 2 2 23 2" xfId="4154"/>
    <cellStyle name="Normal 9 2 2 23 3" xfId="6540"/>
    <cellStyle name="Normal 9 2 2 23 4" xfId="7935"/>
    <cellStyle name="Normal 9 2 2 23 5" xfId="11388"/>
    <cellStyle name="Normal 9 2 2 23 6" xfId="12709"/>
    <cellStyle name="Normal 9 2 2 23 7" xfId="15096"/>
    <cellStyle name="Normal 9 2 2 24" xfId="1845"/>
    <cellStyle name="Normal 9 2 2 24 2" xfId="4226"/>
    <cellStyle name="Normal 9 2 2 24 3" xfId="6612"/>
    <cellStyle name="Normal 9 2 2 24 4" xfId="7781"/>
    <cellStyle name="Normal 9 2 2 24 5" xfId="10619"/>
    <cellStyle name="Normal 9 2 2 24 6" xfId="12554"/>
    <cellStyle name="Normal 9 2 2 24 7" xfId="14941"/>
    <cellStyle name="Normal 9 2 2 25" xfId="1923"/>
    <cellStyle name="Normal 9 2 2 25 2" xfId="4304"/>
    <cellStyle name="Normal 9 2 2 25 3" xfId="6690"/>
    <cellStyle name="Normal 9 2 2 25 4" xfId="7779"/>
    <cellStyle name="Normal 9 2 2 25 5" xfId="10549"/>
    <cellStyle name="Normal 9 2 2 25 6" xfId="12552"/>
    <cellStyle name="Normal 9 2 2 25 7" xfId="14939"/>
    <cellStyle name="Normal 9 2 2 26" xfId="2001"/>
    <cellStyle name="Normal 9 2 2 26 2" xfId="4382"/>
    <cellStyle name="Normal 9 2 2 26 3" xfId="6768"/>
    <cellStyle name="Normal 9 2 2 26 4" xfId="7811"/>
    <cellStyle name="Normal 9 2 2 26 5" xfId="11723"/>
    <cellStyle name="Normal 9 2 2 26 6" xfId="12584"/>
    <cellStyle name="Normal 9 2 2 26 7" xfId="14971"/>
    <cellStyle name="Normal 9 2 2 27" xfId="2077"/>
    <cellStyle name="Normal 9 2 2 27 2" xfId="4458"/>
    <cellStyle name="Normal 9 2 2 27 3" xfId="6844"/>
    <cellStyle name="Normal 9 2 2 27 4" xfId="7737"/>
    <cellStyle name="Normal 9 2 2 27 5" xfId="11646"/>
    <cellStyle name="Normal 9 2 2 27 6" xfId="12510"/>
    <cellStyle name="Normal 9 2 2 27 7" xfId="14897"/>
    <cellStyle name="Normal 9 2 2 28" xfId="2149"/>
    <cellStyle name="Normal 9 2 2 28 2" xfId="4530"/>
    <cellStyle name="Normal 9 2 2 28 3" xfId="6916"/>
    <cellStyle name="Normal 9 2 2 28 4" xfId="8587"/>
    <cellStyle name="Normal 9 2 2 28 5" xfId="10771"/>
    <cellStyle name="Normal 9 2 2 28 6" xfId="13361"/>
    <cellStyle name="Normal 9 2 2 28 7" xfId="15748"/>
    <cellStyle name="Normal 9 2 2 29" xfId="2229"/>
    <cellStyle name="Normal 9 2 2 29 2" xfId="4610"/>
    <cellStyle name="Normal 9 2 2 29 3" xfId="6996"/>
    <cellStyle name="Normal 9 2 2 29 4" xfId="7778"/>
    <cellStyle name="Normal 9 2 2 29 5" xfId="10079"/>
    <cellStyle name="Normal 9 2 2 29 6" xfId="12551"/>
    <cellStyle name="Normal 9 2 2 29 7" xfId="14938"/>
    <cellStyle name="Normal 9 2 2 3" xfId="233"/>
    <cellStyle name="Normal 9 2 2 3 2" xfId="2614"/>
    <cellStyle name="Normal 9 2 2 3 3" xfId="5000"/>
    <cellStyle name="Normal 9 2 2 3 4" xfId="8344"/>
    <cellStyle name="Normal 9 2 2 3 5" xfId="11795"/>
    <cellStyle name="Normal 9 2 2 3 6" xfId="13118"/>
    <cellStyle name="Normal 9 2 2 3 7" xfId="15505"/>
    <cellStyle name="Normal 9 2 2 30" xfId="2305"/>
    <cellStyle name="Normal 9 2 2 30 2" xfId="4686"/>
    <cellStyle name="Normal 9 2 2 30 3" xfId="7072"/>
    <cellStyle name="Normal 9 2 2 30 4" xfId="8554"/>
    <cellStyle name="Normal 9 2 2 30 5" xfId="9709"/>
    <cellStyle name="Normal 9 2 2 30 6" xfId="13328"/>
    <cellStyle name="Normal 9 2 2 30 7" xfId="15715"/>
    <cellStyle name="Normal 9 2 2 31" xfId="2377"/>
    <cellStyle name="Normal 9 2 2 31 2" xfId="4758"/>
    <cellStyle name="Normal 9 2 2 31 3" xfId="7144"/>
    <cellStyle name="Normal 9 2 2 31 4" xfId="7785"/>
    <cellStyle name="Normal 9 2 2 31 5" xfId="11917"/>
    <cellStyle name="Normal 9 2 2 31 6" xfId="12558"/>
    <cellStyle name="Normal 9 2 2 31 7" xfId="14945"/>
    <cellStyle name="Normal 9 2 2 32" xfId="2455"/>
    <cellStyle name="Normal 9 2 2 33" xfId="4841"/>
    <cellStyle name="Normal 9 2 2 34" xfId="8539"/>
    <cellStyle name="Normal 9 2 2 35" xfId="10804"/>
    <cellStyle name="Normal 9 2 2 36" xfId="13313"/>
    <cellStyle name="Normal 9 2 2 37" xfId="15700"/>
    <cellStyle name="Normal 9 2 2 4" xfId="310"/>
    <cellStyle name="Normal 9 2 2 4 2" xfId="2691"/>
    <cellStyle name="Normal 9 2 2 4 3" xfId="5077"/>
    <cellStyle name="Normal 9 2 2 4 4" xfId="7849"/>
    <cellStyle name="Normal 9 2 2 4 5" xfId="11762"/>
    <cellStyle name="Normal 9 2 2 4 6" xfId="12623"/>
    <cellStyle name="Normal 9 2 2 4 7" xfId="15010"/>
    <cellStyle name="Normal 9 2 2 5" xfId="387"/>
    <cellStyle name="Normal 9 2 2 5 2" xfId="2768"/>
    <cellStyle name="Normal 9 2 2 5 3" xfId="5154"/>
    <cellStyle name="Normal 9 2 2 5 4" xfId="8303"/>
    <cellStyle name="Normal 9 2 2 5 5" xfId="10568"/>
    <cellStyle name="Normal 9 2 2 5 6" xfId="13077"/>
    <cellStyle name="Normal 9 2 2 5 7" xfId="15464"/>
    <cellStyle name="Normal 9 2 2 6" xfId="464"/>
    <cellStyle name="Normal 9 2 2 6 2" xfId="2845"/>
    <cellStyle name="Normal 9 2 2 6 3" xfId="5231"/>
    <cellStyle name="Normal 9 2 2 6 4" xfId="7804"/>
    <cellStyle name="Normal 9 2 2 6 5" xfId="10030"/>
    <cellStyle name="Normal 9 2 2 6 6" xfId="12577"/>
    <cellStyle name="Normal 9 2 2 6 7" xfId="14964"/>
    <cellStyle name="Normal 9 2 2 7" xfId="541"/>
    <cellStyle name="Normal 9 2 2 7 2" xfId="2922"/>
    <cellStyle name="Normal 9 2 2 7 3" xfId="5308"/>
    <cellStyle name="Normal 9 2 2 7 4" xfId="8505"/>
    <cellStyle name="Normal 9 2 2 7 5" xfId="9570"/>
    <cellStyle name="Normal 9 2 2 7 6" xfId="13279"/>
    <cellStyle name="Normal 9 2 2 7 7" xfId="15666"/>
    <cellStyle name="Normal 9 2 2 8" xfId="618"/>
    <cellStyle name="Normal 9 2 2 8 2" xfId="2999"/>
    <cellStyle name="Normal 9 2 2 8 3" xfId="5385"/>
    <cellStyle name="Normal 9 2 2 8 4" xfId="7337"/>
    <cellStyle name="Normal 9 2 2 8 5" xfId="11822"/>
    <cellStyle name="Normal 9 2 2 8 6" xfId="12110"/>
    <cellStyle name="Normal 9 2 2 8 7" xfId="14497"/>
    <cellStyle name="Normal 9 2 2 9" xfId="695"/>
    <cellStyle name="Normal 9 2 2 9 2" xfId="3076"/>
    <cellStyle name="Normal 9 2 2 9 3" xfId="5462"/>
    <cellStyle name="Normal 9 2 2 9 4" xfId="8453"/>
    <cellStyle name="Normal 9 2 2 9 5" xfId="10718"/>
    <cellStyle name="Normal 9 2 2 9 6" xfId="13227"/>
    <cellStyle name="Normal 9 2 2 9 7" xfId="15614"/>
    <cellStyle name="Normal 9 2 20" xfId="1428"/>
    <cellStyle name="Normal 9 2 20 2" xfId="3809"/>
    <cellStyle name="Normal 9 2 20 3" xfId="6195"/>
    <cellStyle name="Normal 9 2 20 4" xfId="7518"/>
    <cellStyle name="Normal 9 2 20 5" xfId="11432"/>
    <cellStyle name="Normal 9 2 20 6" xfId="12291"/>
    <cellStyle name="Normal 9 2 20 7" xfId="14678"/>
    <cellStyle name="Normal 9 2 21" xfId="1505"/>
    <cellStyle name="Normal 9 2 21 2" xfId="3886"/>
    <cellStyle name="Normal 9 2 21 3" xfId="6272"/>
    <cellStyle name="Normal 9 2 21 4" xfId="7364"/>
    <cellStyle name="Normal 9 2 21 5" xfId="11050"/>
    <cellStyle name="Normal 9 2 21 6" xfId="12137"/>
    <cellStyle name="Normal 9 2 21 7" xfId="14524"/>
    <cellStyle name="Normal 9 2 22" xfId="1582"/>
    <cellStyle name="Normal 9 2 22 2" xfId="3963"/>
    <cellStyle name="Normal 9 2 22 3" xfId="6349"/>
    <cellStyle name="Normal 9 2 22 4" xfId="4783"/>
    <cellStyle name="Normal 9 2 22 5" xfId="11340"/>
    <cellStyle name="Normal 9 2 22 6" xfId="10606"/>
    <cellStyle name="Normal 9 2 22 7" xfId="13694"/>
    <cellStyle name="Normal 9 2 23" xfId="1659"/>
    <cellStyle name="Normal 9 2 23 2" xfId="4040"/>
    <cellStyle name="Normal 9 2 23 3" xfId="6426"/>
    <cellStyle name="Normal 9 2 23 4" xfId="9467"/>
    <cellStyle name="Normal 9 2 23 5" xfId="11162"/>
    <cellStyle name="Normal 9 2 23 6" xfId="14241"/>
    <cellStyle name="Normal 9 2 23 7" xfId="16624"/>
    <cellStyle name="Normal 9 2 24" xfId="1736"/>
    <cellStyle name="Normal 9 2 24 2" xfId="4117"/>
    <cellStyle name="Normal 9 2 24 3" xfId="6503"/>
    <cellStyle name="Normal 9 2 24 4" xfId="7745"/>
    <cellStyle name="Normal 9 2 24 5" xfId="11654"/>
    <cellStyle name="Normal 9 2 24 6" xfId="12518"/>
    <cellStyle name="Normal 9 2 24 7" xfId="14905"/>
    <cellStyle name="Normal 9 2 25" xfId="1808"/>
    <cellStyle name="Normal 9 2 25 2" xfId="4189"/>
    <cellStyle name="Normal 9 2 25 3" xfId="6575"/>
    <cellStyle name="Normal 9 2 25 4" xfId="7590"/>
    <cellStyle name="Normal 9 2 25 5" xfId="11505"/>
    <cellStyle name="Normal 9 2 25 6" xfId="12363"/>
    <cellStyle name="Normal 9 2 25 7" xfId="14750"/>
    <cellStyle name="Normal 9 2 26" xfId="1886"/>
    <cellStyle name="Normal 9 2 26 2" xfId="4267"/>
    <cellStyle name="Normal 9 2 26 3" xfId="6653"/>
    <cellStyle name="Normal 9 2 26 4" xfId="7359"/>
    <cellStyle name="Normal 9 2 26 5" xfId="11045"/>
    <cellStyle name="Normal 9 2 26 6" xfId="12132"/>
    <cellStyle name="Normal 9 2 26 7" xfId="14519"/>
    <cellStyle name="Normal 9 2 27" xfId="1964"/>
    <cellStyle name="Normal 9 2 27 2" xfId="4345"/>
    <cellStyle name="Normal 9 2 27 3" xfId="6731"/>
    <cellStyle name="Normal 9 2 27 4" xfId="8312"/>
    <cellStyle name="Normal 9 2 27 5" xfId="9926"/>
    <cellStyle name="Normal 9 2 27 6" xfId="13086"/>
    <cellStyle name="Normal 9 2 27 7" xfId="15473"/>
    <cellStyle name="Normal 9 2 28" xfId="2040"/>
    <cellStyle name="Normal 9 2 28 2" xfId="4421"/>
    <cellStyle name="Normal 9 2 28 3" xfId="6807"/>
    <cellStyle name="Normal 9 2 28 4" xfId="4775"/>
    <cellStyle name="Normal 9 2 28 5" xfId="11760"/>
    <cellStyle name="Normal 9 2 28 6" xfId="11145"/>
    <cellStyle name="Normal 9 2 28 7" xfId="14226"/>
    <cellStyle name="Normal 9 2 29" xfId="2112"/>
    <cellStyle name="Normal 9 2 29 2" xfId="4493"/>
    <cellStyle name="Normal 9 2 29 3" xfId="6879"/>
    <cellStyle name="Normal 9 2 29 4" xfId="7316"/>
    <cellStyle name="Normal 9 2 29 5" xfId="11233"/>
    <cellStyle name="Normal 9 2 29 6" xfId="12089"/>
    <cellStyle name="Normal 9 2 29 7" xfId="14476"/>
    <cellStyle name="Normal 9 2 3" xfId="118"/>
    <cellStyle name="Normal 9 2 3 2" xfId="2499"/>
    <cellStyle name="Normal 9 2 3 3" xfId="4885"/>
    <cellStyle name="Normal 9 2 3 4" xfId="7538"/>
    <cellStyle name="Normal 9 2 3 5" xfId="11452"/>
    <cellStyle name="Normal 9 2 3 6" xfId="12311"/>
    <cellStyle name="Normal 9 2 3 7" xfId="14698"/>
    <cellStyle name="Normal 9 2 30" xfId="2192"/>
    <cellStyle name="Normal 9 2 30 2" xfId="4573"/>
    <cellStyle name="Normal 9 2 30 3" xfId="6959"/>
    <cellStyle name="Normal 9 2 30 4" xfId="7663"/>
    <cellStyle name="Normal 9 2 30 5" xfId="11577"/>
    <cellStyle name="Normal 9 2 30 6" xfId="12436"/>
    <cellStyle name="Normal 9 2 30 7" xfId="14823"/>
    <cellStyle name="Normal 9 2 31" xfId="2268"/>
    <cellStyle name="Normal 9 2 31 2" xfId="4649"/>
    <cellStyle name="Normal 9 2 31 3" xfId="7035"/>
    <cellStyle name="Normal 9 2 31 4" xfId="9425"/>
    <cellStyle name="Normal 9 2 31 5" xfId="11118"/>
    <cellStyle name="Normal 9 2 31 6" xfId="14199"/>
    <cellStyle name="Normal 9 2 31 7" xfId="16583"/>
    <cellStyle name="Normal 9 2 32" xfId="2340"/>
    <cellStyle name="Normal 9 2 32 2" xfId="4721"/>
    <cellStyle name="Normal 9 2 32 3" xfId="7107"/>
    <cellStyle name="Normal 9 2 32 4" xfId="9424"/>
    <cellStyle name="Normal 9 2 32 5" xfId="11117"/>
    <cellStyle name="Normal 9 2 32 6" xfId="14198"/>
    <cellStyle name="Normal 9 2 32 7" xfId="16582"/>
    <cellStyle name="Normal 9 2 33" xfId="2418"/>
    <cellStyle name="Normal 9 2 34" xfId="4804"/>
    <cellStyle name="Normal 9 2 35" xfId="7192"/>
    <cellStyle name="Normal 9 2 36" xfId="11266"/>
    <cellStyle name="Normal 9 2 37" xfId="11965"/>
    <cellStyle name="Normal 9 2 38" xfId="14352"/>
    <cellStyle name="Normal 9 2 4" xfId="196"/>
    <cellStyle name="Normal 9 2 4 2" xfId="2577"/>
    <cellStyle name="Normal 9 2 4 3" xfId="4963"/>
    <cellStyle name="Normal 9 2 4 4" xfId="9226"/>
    <cellStyle name="Normal 9 2 4 5" xfId="10916"/>
    <cellStyle name="Normal 9 2 4 6" xfId="14000"/>
    <cellStyle name="Normal 9 2 4 7" xfId="16384"/>
    <cellStyle name="Normal 9 2 5" xfId="273"/>
    <cellStyle name="Normal 9 2 5 2" xfId="2654"/>
    <cellStyle name="Normal 9 2 5 3" xfId="5040"/>
    <cellStyle name="Normal 9 2 5 4" xfId="8844"/>
    <cellStyle name="Normal 9 2 5 5" xfId="10530"/>
    <cellStyle name="Normal 9 2 5 6" xfId="13618"/>
    <cellStyle name="Normal 9 2 5 7" xfId="16005"/>
    <cellStyle name="Normal 9 2 6" xfId="350"/>
    <cellStyle name="Normal 9 2 6 2" xfId="2731"/>
    <cellStyle name="Normal 9 2 6 3" xfId="5117"/>
    <cellStyle name="Normal 9 2 6 4" xfId="9338"/>
    <cellStyle name="Normal 9 2 6 5" xfId="11030"/>
    <cellStyle name="Normal 9 2 6 6" xfId="14112"/>
    <cellStyle name="Normal 9 2 6 7" xfId="16496"/>
    <cellStyle name="Normal 9 2 7" xfId="427"/>
    <cellStyle name="Normal 9 2 7 2" xfId="2808"/>
    <cellStyle name="Normal 9 2 7 3" xfId="5194"/>
    <cellStyle name="Normal 9 2 7 4" xfId="7610"/>
    <cellStyle name="Normal 9 2 7 5" xfId="11525"/>
    <cellStyle name="Normal 9 2 7 6" xfId="12383"/>
    <cellStyle name="Normal 9 2 7 7" xfId="14770"/>
    <cellStyle name="Normal 9 2 8" xfId="504"/>
    <cellStyle name="Normal 9 2 8 2" xfId="2885"/>
    <cellStyle name="Normal 9 2 8 3" xfId="5271"/>
    <cellStyle name="Normal 9 2 8 4" xfId="9373"/>
    <cellStyle name="Normal 9 2 8 5" xfId="9687"/>
    <cellStyle name="Normal 9 2 8 6" xfId="14147"/>
    <cellStyle name="Normal 9 2 8 7" xfId="16531"/>
    <cellStyle name="Normal 9 2 9" xfId="581"/>
    <cellStyle name="Normal 9 2 9 2" xfId="2962"/>
    <cellStyle name="Normal 9 2 9 3" xfId="5348"/>
    <cellStyle name="Normal 9 2 9 4" xfId="8988"/>
    <cellStyle name="Normal 9 2 9 5" xfId="10679"/>
    <cellStyle name="Normal 9 2 9 6" xfId="13762"/>
    <cellStyle name="Normal 9 2 9 7" xfId="16148"/>
    <cellStyle name="Normal 9 20" xfId="1119"/>
    <cellStyle name="Normal 9 20 2" xfId="3500"/>
    <cellStyle name="Normal 9 20 3" xfId="5886"/>
    <cellStyle name="Normal 9 20 4" xfId="7446"/>
    <cellStyle name="Normal 9 20 5" xfId="11359"/>
    <cellStyle name="Normal 9 20 6" xfId="12219"/>
    <cellStyle name="Normal 9 20 7" xfId="14606"/>
    <cellStyle name="Normal 9 21" xfId="1196"/>
    <cellStyle name="Normal 9 21 2" xfId="3577"/>
    <cellStyle name="Normal 9 21 3" xfId="5963"/>
    <cellStyle name="Normal 9 21 4" xfId="9363"/>
    <cellStyle name="Normal 9 21 5" xfId="9677"/>
    <cellStyle name="Normal 9 21 6" xfId="14137"/>
    <cellStyle name="Normal 9 21 7" xfId="16521"/>
    <cellStyle name="Normal 9 22" xfId="1273"/>
    <cellStyle name="Normal 9 22 2" xfId="3654"/>
    <cellStyle name="Normal 9 22 3" xfId="6040"/>
    <cellStyle name="Normal 9 22 4" xfId="7560"/>
    <cellStyle name="Normal 9 22 5" xfId="11551"/>
    <cellStyle name="Normal 9 22 6" xfId="12333"/>
    <cellStyle name="Normal 9 22 7" xfId="14720"/>
    <cellStyle name="Normal 9 23" xfId="1350"/>
    <cellStyle name="Normal 9 23 2" xfId="3731"/>
    <cellStyle name="Normal 9 23 3" xfId="6117"/>
    <cellStyle name="Normal 9 23 4" xfId="8790"/>
    <cellStyle name="Normal 9 23 5" xfId="9595"/>
    <cellStyle name="Normal 9 23 6" xfId="13564"/>
    <cellStyle name="Normal 9 23 7" xfId="15951"/>
    <cellStyle name="Normal 9 24" xfId="1427"/>
    <cellStyle name="Normal 9 24 2" xfId="3808"/>
    <cellStyle name="Normal 9 24 3" xfId="6194"/>
    <cellStyle name="Normal 9 24 4" xfId="7595"/>
    <cellStyle name="Normal 9 24 5" xfId="11510"/>
    <cellStyle name="Normal 9 24 6" xfId="12368"/>
    <cellStyle name="Normal 9 24 7" xfId="14755"/>
    <cellStyle name="Normal 9 25" xfId="1504"/>
    <cellStyle name="Normal 9 25 2" xfId="3885"/>
    <cellStyle name="Normal 9 25 3" xfId="6271"/>
    <cellStyle name="Normal 9 25 4" xfId="9434"/>
    <cellStyle name="Normal 9 25 5" xfId="11127"/>
    <cellStyle name="Normal 9 25 6" xfId="14208"/>
    <cellStyle name="Normal 9 25 7" xfId="16592"/>
    <cellStyle name="Normal 9 26" xfId="1581"/>
    <cellStyle name="Normal 9 26 2" xfId="3962"/>
    <cellStyle name="Normal 9 26 3" xfId="6348"/>
    <cellStyle name="Normal 9 26 4" xfId="7925"/>
    <cellStyle name="Normal 9 26 5" xfId="11418"/>
    <cellStyle name="Normal 9 26 6" xfId="12699"/>
    <cellStyle name="Normal 9 26 7" xfId="15086"/>
    <cellStyle name="Normal 9 27" xfId="1658"/>
    <cellStyle name="Normal 9 27 2" xfId="4039"/>
    <cellStyle name="Normal 9 27 3" xfId="6425"/>
    <cellStyle name="Normal 9 27 4" xfId="7168"/>
    <cellStyle name="Normal 9 27 5" xfId="11239"/>
    <cellStyle name="Normal 9 27 6" xfId="11941"/>
    <cellStyle name="Normal 9 27 7" xfId="14328"/>
    <cellStyle name="Normal 9 28" xfId="1735"/>
    <cellStyle name="Normal 9 28 2" xfId="4116"/>
    <cellStyle name="Normal 9 28 3" xfId="6502"/>
    <cellStyle name="Normal 9 28 4" xfId="7822"/>
    <cellStyle name="Normal 9 28 5" xfId="11734"/>
    <cellStyle name="Normal 9 28 6" xfId="12595"/>
    <cellStyle name="Normal 9 28 7" xfId="14982"/>
    <cellStyle name="Normal 9 29" xfId="1807"/>
    <cellStyle name="Normal 9 29 2" xfId="4188"/>
    <cellStyle name="Normal 9 29 3" xfId="6574"/>
    <cellStyle name="Normal 9 29 4" xfId="7667"/>
    <cellStyle name="Normal 9 29 5" xfId="11581"/>
    <cellStyle name="Normal 9 29 6" xfId="12440"/>
    <cellStyle name="Normal 9 29 7" xfId="14827"/>
    <cellStyle name="Normal 9 3" xfId="37"/>
    <cellStyle name="Normal 9 3 10" xfId="659"/>
    <cellStyle name="Normal 9 3 10 2" xfId="3040"/>
    <cellStyle name="Normal 9 3 10 3" xfId="5426"/>
    <cellStyle name="Normal 9 3 10 4" xfId="9410"/>
    <cellStyle name="Normal 9 3 10 5" xfId="11103"/>
    <cellStyle name="Normal 9 3 10 6" xfId="14184"/>
    <cellStyle name="Normal 9 3 10 7" xfId="16568"/>
    <cellStyle name="Normal 9 3 11" xfId="736"/>
    <cellStyle name="Normal 9 3 11 2" xfId="3117"/>
    <cellStyle name="Normal 9 3 11 3" xfId="5503"/>
    <cellStyle name="Normal 9 3 11 4" xfId="7683"/>
    <cellStyle name="Normal 9 3 11 5" xfId="11597"/>
    <cellStyle name="Normal 9 3 11 6" xfId="12456"/>
    <cellStyle name="Normal 9 3 11 7" xfId="14843"/>
    <cellStyle name="Normal 9 3 12" xfId="813"/>
    <cellStyle name="Normal 9 3 12 2" xfId="3194"/>
    <cellStyle name="Normal 9 3 12 3" xfId="5580"/>
    <cellStyle name="Normal 9 3 12 4" xfId="7375"/>
    <cellStyle name="Normal 9 3 12 5" xfId="11061"/>
    <cellStyle name="Normal 9 3 12 6" xfId="12148"/>
    <cellStyle name="Normal 9 3 12 7" xfId="14535"/>
    <cellStyle name="Normal 9 3 13" xfId="890"/>
    <cellStyle name="Normal 9 3 13 2" xfId="3271"/>
    <cellStyle name="Normal 9 3 13 3" xfId="5657"/>
    <cellStyle name="Normal 9 3 13 4" xfId="9062"/>
    <cellStyle name="Normal 9 3 13 5" xfId="10752"/>
    <cellStyle name="Normal 9 3 13 6" xfId="13836"/>
    <cellStyle name="Normal 9 3 13 7" xfId="16221"/>
    <cellStyle name="Normal 9 3 14" xfId="967"/>
    <cellStyle name="Normal 9 3 14 2" xfId="3348"/>
    <cellStyle name="Normal 9 3 14 3" xfId="5734"/>
    <cellStyle name="Normal 9 3 14 4" xfId="7178"/>
    <cellStyle name="Normal 9 3 14 5" xfId="11252"/>
    <cellStyle name="Normal 9 3 14 6" xfId="11951"/>
    <cellStyle name="Normal 9 3 14 7" xfId="14338"/>
    <cellStyle name="Normal 9 3 15" xfId="1044"/>
    <cellStyle name="Normal 9 3 15 2" xfId="3425"/>
    <cellStyle name="Normal 9 3 15 3" xfId="5811"/>
    <cellStyle name="Normal 9 3 15 4" xfId="7832"/>
    <cellStyle name="Normal 9 3 15 5" xfId="11744"/>
    <cellStyle name="Normal 9 3 15 6" xfId="12605"/>
    <cellStyle name="Normal 9 3 15 7" xfId="14992"/>
    <cellStyle name="Normal 9 3 16" xfId="1121"/>
    <cellStyle name="Normal 9 3 16 2" xfId="3502"/>
    <cellStyle name="Normal 9 3 16 3" xfId="5888"/>
    <cellStyle name="Normal 9 3 16 4" xfId="9512"/>
    <cellStyle name="Normal 9 3 16 5" xfId="11210"/>
    <cellStyle name="Normal 9 3 16 6" xfId="14286"/>
    <cellStyle name="Normal 9 3 16 7" xfId="16669"/>
    <cellStyle name="Normal 9 3 17" xfId="1198"/>
    <cellStyle name="Normal 9 3 17 2" xfId="3579"/>
    <cellStyle name="Normal 9 3 17 3" xfId="5965"/>
    <cellStyle name="Normal 9 3 17 4" xfId="9211"/>
    <cellStyle name="Normal 9 3 17 5" xfId="10901"/>
    <cellStyle name="Normal 9 3 17 6" xfId="13985"/>
    <cellStyle name="Normal 9 3 17 7" xfId="16369"/>
    <cellStyle name="Normal 9 3 18" xfId="1275"/>
    <cellStyle name="Normal 9 3 18 2" xfId="3656"/>
    <cellStyle name="Normal 9 3 18 3" xfId="6042"/>
    <cellStyle name="Normal 9 3 18 4" xfId="7407"/>
    <cellStyle name="Normal 9 3 18 5" xfId="11397"/>
    <cellStyle name="Normal 9 3 18 6" xfId="12180"/>
    <cellStyle name="Normal 9 3 18 7" xfId="14567"/>
    <cellStyle name="Normal 9 3 19" xfId="1352"/>
    <cellStyle name="Normal 9 3 19 2" xfId="3733"/>
    <cellStyle name="Normal 9 3 19 3" xfId="6119"/>
    <cellStyle name="Normal 9 3 19 4" xfId="8636"/>
    <cellStyle name="Normal 9 3 19 5" xfId="11815"/>
    <cellStyle name="Normal 9 3 19 6" xfId="13410"/>
    <cellStyle name="Normal 9 3 19 7" xfId="15797"/>
    <cellStyle name="Normal 9 3 2" xfId="74"/>
    <cellStyle name="Normal 9 3 2 10" xfId="773"/>
    <cellStyle name="Normal 9 3 2 10 2" xfId="3154"/>
    <cellStyle name="Normal 9 3 2 10 3" xfId="5540"/>
    <cellStyle name="Normal 9 3 2 10 4" xfId="7876"/>
    <cellStyle name="Normal 9 3 2 10 5" xfId="10102"/>
    <cellStyle name="Normal 9 3 2 10 6" xfId="12650"/>
    <cellStyle name="Normal 9 3 2 10 7" xfId="15037"/>
    <cellStyle name="Normal 9 3 2 11" xfId="850"/>
    <cellStyle name="Normal 9 3 2 11 2" xfId="3231"/>
    <cellStyle name="Normal 9 3 2 11 3" xfId="5617"/>
    <cellStyle name="Normal 9 3 2 11 4" xfId="8566"/>
    <cellStyle name="Normal 9 3 2 11 5" xfId="9723"/>
    <cellStyle name="Normal 9 3 2 11 6" xfId="13340"/>
    <cellStyle name="Normal 9 3 2 11 7" xfId="15727"/>
    <cellStyle name="Normal 9 3 2 12" xfId="927"/>
    <cellStyle name="Normal 9 3 2 12 2" xfId="3308"/>
    <cellStyle name="Normal 9 3 2 12 3" xfId="5694"/>
    <cellStyle name="Normal 9 3 2 12 4" xfId="7408"/>
    <cellStyle name="Normal 9 3 2 12 5" xfId="11888"/>
    <cellStyle name="Normal 9 3 2 12 6" xfId="12181"/>
    <cellStyle name="Normal 9 3 2 12 7" xfId="14568"/>
    <cellStyle name="Normal 9 3 2 13" xfId="1004"/>
    <cellStyle name="Normal 9 3 2 13 2" xfId="3385"/>
    <cellStyle name="Normal 9 3 2 13 3" xfId="5771"/>
    <cellStyle name="Normal 9 3 2 13 4" xfId="8525"/>
    <cellStyle name="Normal 9 3 2 13 5" xfId="10790"/>
    <cellStyle name="Normal 9 3 2 13 6" xfId="13299"/>
    <cellStyle name="Normal 9 3 2 13 7" xfId="15686"/>
    <cellStyle name="Normal 9 3 2 14" xfId="1081"/>
    <cellStyle name="Normal 9 3 2 14 2" xfId="3462"/>
    <cellStyle name="Normal 9 3 2 14 3" xfId="5848"/>
    <cellStyle name="Normal 9 3 2 14 4" xfId="8025"/>
    <cellStyle name="Normal 9 3 2 14 5" xfId="11476"/>
    <cellStyle name="Normal 9 3 2 14 6" xfId="12799"/>
    <cellStyle name="Normal 9 3 2 14 7" xfId="15186"/>
    <cellStyle name="Normal 9 3 2 15" xfId="1158"/>
    <cellStyle name="Normal 9 3 2 15 2" xfId="3539"/>
    <cellStyle name="Normal 9 3 2 15 3" xfId="5925"/>
    <cellStyle name="Normal 9 3 2 15 4" xfId="8715"/>
    <cellStyle name="Normal 9 3 2 15 5" xfId="9868"/>
    <cellStyle name="Normal 9 3 2 15 6" xfId="13489"/>
    <cellStyle name="Normal 9 3 2 15 7" xfId="15876"/>
    <cellStyle name="Normal 9 3 2 16" xfId="1235"/>
    <cellStyle name="Normal 9 3 2 16 2" xfId="3616"/>
    <cellStyle name="Normal 9 3 2 16 3" xfId="6002"/>
    <cellStyle name="Normal 9 3 2 16 4" xfId="7561"/>
    <cellStyle name="Normal 9 3 2 16 5" xfId="9823"/>
    <cellStyle name="Normal 9 3 2 16 6" xfId="12334"/>
    <cellStyle name="Normal 9 3 2 16 7" xfId="14721"/>
    <cellStyle name="Normal 9 3 2 17" xfId="1312"/>
    <cellStyle name="Normal 9 3 2 17 2" xfId="3693"/>
    <cellStyle name="Normal 9 3 2 17 3" xfId="6079"/>
    <cellStyle name="Normal 9 3 2 17 4" xfId="7290"/>
    <cellStyle name="Normal 9 3 2 17 5" xfId="10283"/>
    <cellStyle name="Normal 9 3 2 17 6" xfId="12063"/>
    <cellStyle name="Normal 9 3 2 17 7" xfId="14450"/>
    <cellStyle name="Normal 9 3 2 18" xfId="1389"/>
    <cellStyle name="Normal 9 3 2 18 2" xfId="3770"/>
    <cellStyle name="Normal 9 3 2 18 3" xfId="6156"/>
    <cellStyle name="Normal 9 3 2 18 4" xfId="8174"/>
    <cellStyle name="Normal 9 3 2 18 5" xfId="11619"/>
    <cellStyle name="Normal 9 3 2 18 6" xfId="12948"/>
    <cellStyle name="Normal 9 3 2 18 7" xfId="15335"/>
    <cellStyle name="Normal 9 3 2 19" xfId="1466"/>
    <cellStyle name="Normal 9 3 2 19 2" xfId="3847"/>
    <cellStyle name="Normal 9 3 2 19 3" xfId="6233"/>
    <cellStyle name="Normal 9 3 2 19 4" xfId="8864"/>
    <cellStyle name="Normal 9 3 2 19 5" xfId="10015"/>
    <cellStyle name="Normal 9 3 2 19 6" xfId="13638"/>
    <cellStyle name="Normal 9 3 2 19 7" xfId="16025"/>
    <cellStyle name="Normal 9 3 2 2" xfId="156"/>
    <cellStyle name="Normal 9 3 2 2 2" xfId="2537"/>
    <cellStyle name="Normal 9 3 2 2 3" xfId="4923"/>
    <cellStyle name="Normal 9 3 2 2 4" xfId="9487"/>
    <cellStyle name="Normal 9 3 2 2 5" xfId="9883"/>
    <cellStyle name="Normal 9 3 2 2 6" xfId="14261"/>
    <cellStyle name="Normal 9 3 2 2 7" xfId="16644"/>
    <cellStyle name="Normal 9 3 2 20" xfId="1543"/>
    <cellStyle name="Normal 9 3 2 20 2" xfId="3924"/>
    <cellStyle name="Normal 9 3 2 20 3" xfId="6310"/>
    <cellStyle name="Normal 9 3 2 20 4" xfId="7710"/>
    <cellStyle name="Normal 9 3 2 20 5" xfId="10075"/>
    <cellStyle name="Normal 9 3 2 20 6" xfId="12483"/>
    <cellStyle name="Normal 9 3 2 20 7" xfId="14870"/>
    <cellStyle name="Normal 9 3 2 21" xfId="1620"/>
    <cellStyle name="Normal 9 3 2 21 2" xfId="4001"/>
    <cellStyle name="Normal 9 3 2 21 3" xfId="6387"/>
    <cellStyle name="Normal 9 3 2 21 4" xfId="7242"/>
    <cellStyle name="Normal 9 3 2 21 5" xfId="9743"/>
    <cellStyle name="Normal 9 3 2 21 6" xfId="12015"/>
    <cellStyle name="Normal 9 3 2 21 7" xfId="14402"/>
    <cellStyle name="Normal 9 3 2 22" xfId="1697"/>
    <cellStyle name="Normal 9 3 2 22 2" xfId="4078"/>
    <cellStyle name="Normal 9 3 2 22 3" xfId="6464"/>
    <cellStyle name="Normal 9 3 2 22 4" xfId="8361"/>
    <cellStyle name="Normal 9 3 2 22 5" xfId="10623"/>
    <cellStyle name="Normal 9 3 2 22 6" xfId="13135"/>
    <cellStyle name="Normal 9 3 2 22 7" xfId="15522"/>
    <cellStyle name="Normal 9 3 2 23" xfId="1774"/>
    <cellStyle name="Normal 9 3 2 23 2" xfId="4155"/>
    <cellStyle name="Normal 9 3 2 23 3" xfId="6541"/>
    <cellStyle name="Normal 9 3 2 23 4" xfId="7858"/>
    <cellStyle name="Normal 9 3 2 23 5" xfId="10084"/>
    <cellStyle name="Normal 9 3 2 23 6" xfId="12632"/>
    <cellStyle name="Normal 9 3 2 23 7" xfId="15019"/>
    <cellStyle name="Normal 9 3 2 24" xfId="1846"/>
    <cellStyle name="Normal 9 3 2 24 2" xfId="4227"/>
    <cellStyle name="Normal 9 3 2 24 3" xfId="6613"/>
    <cellStyle name="Normal 9 3 2 24 4" xfId="8931"/>
    <cellStyle name="Normal 9 3 2 24 5" xfId="10083"/>
    <cellStyle name="Normal 9 3 2 24 6" xfId="13705"/>
    <cellStyle name="Normal 9 3 2 24 7" xfId="16091"/>
    <cellStyle name="Normal 9 3 2 25" xfId="1924"/>
    <cellStyle name="Normal 9 3 2 25 2" xfId="4305"/>
    <cellStyle name="Normal 9 3 2 25 3" xfId="6691"/>
    <cellStyle name="Normal 9 3 2 25 4" xfId="7702"/>
    <cellStyle name="Normal 9 3 2 25 5" xfId="10472"/>
    <cellStyle name="Normal 9 3 2 25 6" xfId="12475"/>
    <cellStyle name="Normal 9 3 2 25 7" xfId="14862"/>
    <cellStyle name="Normal 9 3 2 26" xfId="2002"/>
    <cellStyle name="Normal 9 3 2 26 2" xfId="4383"/>
    <cellStyle name="Normal 9 3 2 26 3" xfId="6769"/>
    <cellStyle name="Normal 9 3 2 26 4" xfId="7734"/>
    <cellStyle name="Normal 9 3 2 26 5" xfId="11643"/>
    <cellStyle name="Normal 9 3 2 26 6" xfId="12507"/>
    <cellStyle name="Normal 9 3 2 26 7" xfId="14894"/>
    <cellStyle name="Normal 9 3 2 27" xfId="2078"/>
    <cellStyle name="Normal 9 3 2 27 2" xfId="4459"/>
    <cellStyle name="Normal 9 3 2 27 3" xfId="6845"/>
    <cellStyle name="Normal 9 3 2 27 4" xfId="7660"/>
    <cellStyle name="Normal 9 3 2 27 5" xfId="11574"/>
    <cellStyle name="Normal 9 3 2 27 6" xfId="12433"/>
    <cellStyle name="Normal 9 3 2 27 7" xfId="14820"/>
    <cellStyle name="Normal 9 3 2 28" xfId="2150"/>
    <cellStyle name="Normal 9 3 2 28 2" xfId="4531"/>
    <cellStyle name="Normal 9 3 2 28 3" xfId="6917"/>
    <cellStyle name="Normal 9 3 2 28 4" xfId="8510"/>
    <cellStyle name="Normal 9 3 2 28 5" xfId="10694"/>
    <cellStyle name="Normal 9 3 2 28 6" xfId="13284"/>
    <cellStyle name="Normal 9 3 2 28 7" xfId="15671"/>
    <cellStyle name="Normal 9 3 2 29" xfId="2230"/>
    <cellStyle name="Normal 9 3 2 29 2" xfId="4611"/>
    <cellStyle name="Normal 9 3 2 29 3" xfId="6997"/>
    <cellStyle name="Normal 9 3 2 29 4" xfId="7701"/>
    <cellStyle name="Normal 9 3 2 29 5" xfId="10003"/>
    <cellStyle name="Normal 9 3 2 29 6" xfId="12474"/>
    <cellStyle name="Normal 9 3 2 29 7" xfId="14861"/>
    <cellStyle name="Normal 9 3 2 3" xfId="234"/>
    <cellStyle name="Normal 9 3 2 3 2" xfId="2615"/>
    <cellStyle name="Normal 9 3 2 3 3" xfId="5001"/>
    <cellStyle name="Normal 9 3 2 3 4" xfId="8267"/>
    <cellStyle name="Normal 9 3 2 3 5" xfId="11719"/>
    <cellStyle name="Normal 9 3 2 3 6" xfId="13041"/>
    <cellStyle name="Normal 9 3 2 3 7" xfId="15428"/>
    <cellStyle name="Normal 9 3 2 30" xfId="2306"/>
    <cellStyle name="Normal 9 3 2 30 2" xfId="4687"/>
    <cellStyle name="Normal 9 3 2 30 3" xfId="7073"/>
    <cellStyle name="Normal 9 3 2 30 4" xfId="8477"/>
    <cellStyle name="Normal 9 3 2 30 5" xfId="9632"/>
    <cellStyle name="Normal 9 3 2 30 6" xfId="13251"/>
    <cellStyle name="Normal 9 3 2 30 7" xfId="15638"/>
    <cellStyle name="Normal 9 3 2 31" xfId="2378"/>
    <cellStyle name="Normal 9 3 2 31 2" xfId="4759"/>
    <cellStyle name="Normal 9 3 2 31 3" xfId="7145"/>
    <cellStyle name="Normal 9 3 2 31 4" xfId="7708"/>
    <cellStyle name="Normal 9 3 2 31 5" xfId="11918"/>
    <cellStyle name="Normal 9 3 2 31 6" xfId="12481"/>
    <cellStyle name="Normal 9 3 2 31 7" xfId="14868"/>
    <cellStyle name="Normal 9 3 2 32" xfId="2456"/>
    <cellStyle name="Normal 9 3 2 33" xfId="4842"/>
    <cellStyle name="Normal 9 3 2 34" xfId="8462"/>
    <cellStyle name="Normal 9 3 2 35" xfId="10727"/>
    <cellStyle name="Normal 9 3 2 36" xfId="13236"/>
    <cellStyle name="Normal 9 3 2 37" xfId="15623"/>
    <cellStyle name="Normal 9 3 2 4" xfId="311"/>
    <cellStyle name="Normal 9 3 2 4 2" xfId="2692"/>
    <cellStyle name="Normal 9 3 2 4 3" xfId="5078"/>
    <cellStyle name="Normal 9 3 2 4 4" xfId="7773"/>
    <cellStyle name="Normal 9 3 2 4 5" xfId="11682"/>
    <cellStyle name="Normal 9 3 2 4 6" xfId="12546"/>
    <cellStyle name="Normal 9 3 2 4 7" xfId="14933"/>
    <cellStyle name="Normal 9 3 2 5" xfId="388"/>
    <cellStyle name="Normal 9 3 2 5 2" xfId="2769"/>
    <cellStyle name="Normal 9 3 2 5 3" xfId="5155"/>
    <cellStyle name="Normal 9 3 2 5 4" xfId="8226"/>
    <cellStyle name="Normal 9 3 2 5 5" xfId="10491"/>
    <cellStyle name="Normal 9 3 2 5 6" xfId="13000"/>
    <cellStyle name="Normal 9 3 2 5 7" xfId="15387"/>
    <cellStyle name="Normal 9 3 2 6" xfId="465"/>
    <cellStyle name="Normal 9 3 2 6 2" xfId="2846"/>
    <cellStyle name="Normal 9 3 2 6 3" xfId="5232"/>
    <cellStyle name="Normal 9 3 2 6 4" xfId="7195"/>
    <cellStyle name="Normal 9 3 2 6 5" xfId="9954"/>
    <cellStyle name="Normal 9 3 2 6 6" xfId="11968"/>
    <cellStyle name="Normal 9 3 2 6 7" xfId="14355"/>
    <cellStyle name="Normal 9 3 2 7" xfId="542"/>
    <cellStyle name="Normal 9 3 2 7 2" xfId="2923"/>
    <cellStyle name="Normal 9 3 2 7 3" xfId="5309"/>
    <cellStyle name="Normal 9 3 2 7 4" xfId="8428"/>
    <cellStyle name="Normal 9 3 2 7 5" xfId="11861"/>
    <cellStyle name="Normal 9 3 2 7 6" xfId="13202"/>
    <cellStyle name="Normal 9 3 2 7 7" xfId="15589"/>
    <cellStyle name="Normal 9 3 2 8" xfId="619"/>
    <cellStyle name="Normal 9 3 2 8 2" xfId="3000"/>
    <cellStyle name="Normal 9 3 2 8 3" xfId="5386"/>
    <cellStyle name="Normal 9 3 2 8 4" xfId="7260"/>
    <cellStyle name="Normal 9 3 2 8 5" xfId="9758"/>
    <cellStyle name="Normal 9 3 2 8 6" xfId="12033"/>
    <cellStyle name="Normal 9 3 2 8 7" xfId="14420"/>
    <cellStyle name="Normal 9 3 2 9" xfId="696"/>
    <cellStyle name="Normal 9 3 2 9 2" xfId="3077"/>
    <cellStyle name="Normal 9 3 2 9 3" xfId="5463"/>
    <cellStyle name="Normal 9 3 2 9 4" xfId="8376"/>
    <cellStyle name="Normal 9 3 2 9 5" xfId="10641"/>
    <cellStyle name="Normal 9 3 2 9 6" xfId="13150"/>
    <cellStyle name="Normal 9 3 2 9 7" xfId="15537"/>
    <cellStyle name="Normal 9 3 20" xfId="1429"/>
    <cellStyle name="Normal 9 3 20 2" xfId="3810"/>
    <cellStyle name="Normal 9 3 20 3" xfId="6196"/>
    <cellStyle name="Normal 9 3 20 4" xfId="7441"/>
    <cellStyle name="Normal 9 3 20 5" xfId="11354"/>
    <cellStyle name="Normal 9 3 20 6" xfId="12214"/>
    <cellStyle name="Normal 9 3 20 7" xfId="14601"/>
    <cellStyle name="Normal 9 3 21" xfId="1506"/>
    <cellStyle name="Normal 9 3 21 2" xfId="3887"/>
    <cellStyle name="Normal 9 3 21 3" xfId="6273"/>
    <cellStyle name="Normal 9 3 21 4" xfId="9358"/>
    <cellStyle name="Normal 9 3 21 5" xfId="9672"/>
    <cellStyle name="Normal 9 3 21 6" xfId="14132"/>
    <cellStyle name="Normal 9 3 21 7" xfId="16516"/>
    <cellStyle name="Normal 9 3 22" xfId="1583"/>
    <cellStyle name="Normal 9 3 22 2" xfId="3964"/>
    <cellStyle name="Normal 9 3 22 3" xfId="6350"/>
    <cellStyle name="Normal 9 3 22 4" xfId="7194"/>
    <cellStyle name="Normal 9 3 22 5" xfId="11268"/>
    <cellStyle name="Normal 9 3 22 6" xfId="11967"/>
    <cellStyle name="Normal 9 3 22 7" xfId="14354"/>
    <cellStyle name="Normal 9 3 23" xfId="1660"/>
    <cellStyle name="Normal 9 3 23 2" xfId="4041"/>
    <cellStyle name="Normal 9 3 23 3" xfId="6427"/>
    <cellStyle name="Normal 9 3 23 4" xfId="9393"/>
    <cellStyle name="Normal 9 3 23 5" xfId="11085"/>
    <cellStyle name="Normal 9 3 23 6" xfId="14167"/>
    <cellStyle name="Normal 9 3 23 7" xfId="16551"/>
    <cellStyle name="Normal 9 3 24" xfId="1737"/>
    <cellStyle name="Normal 9 3 24 2" xfId="4118"/>
    <cellStyle name="Normal 9 3 24 3" xfId="6504"/>
    <cellStyle name="Normal 9 3 24 4" xfId="7668"/>
    <cellStyle name="Normal 9 3 24 5" xfId="11582"/>
    <cellStyle name="Normal 9 3 24 6" xfId="12441"/>
    <cellStyle name="Normal 9 3 24 7" xfId="14828"/>
    <cellStyle name="Normal 9 3 25" xfId="1809"/>
    <cellStyle name="Normal 9 3 25 2" xfId="4190"/>
    <cellStyle name="Normal 9 3 25 3" xfId="6576"/>
    <cellStyle name="Normal 9 3 25 4" xfId="7513"/>
    <cellStyle name="Normal 9 3 25 5" xfId="11427"/>
    <cellStyle name="Normal 9 3 25 6" xfId="12286"/>
    <cellStyle name="Normal 9 3 25 7" xfId="14673"/>
    <cellStyle name="Normal 9 3 26" xfId="1887"/>
    <cellStyle name="Normal 9 3 26 2" xfId="4268"/>
    <cellStyle name="Normal 9 3 26 3" xfId="6654"/>
    <cellStyle name="Normal 9 3 26 4" xfId="9353"/>
    <cellStyle name="Normal 9 3 26 5" xfId="9667"/>
    <cellStyle name="Normal 9 3 26 6" xfId="14127"/>
    <cellStyle name="Normal 9 3 26 7" xfId="16511"/>
    <cellStyle name="Normal 9 3 27" xfId="1965"/>
    <cellStyle name="Normal 9 3 27 2" xfId="4346"/>
    <cellStyle name="Normal 9 3 27 3" xfId="6732"/>
    <cellStyle name="Normal 9 3 27 4" xfId="8235"/>
    <cellStyle name="Normal 9 3 27 5" xfId="9850"/>
    <cellStyle name="Normal 9 3 27 6" xfId="13009"/>
    <cellStyle name="Normal 9 3 27 7" xfId="15396"/>
    <cellStyle name="Normal 9 3 28" xfId="2041"/>
    <cellStyle name="Normal 9 3 28 2" xfId="4422"/>
    <cellStyle name="Normal 9 3 28 3" xfId="6808"/>
    <cellStyle name="Normal 9 3 28 4" xfId="7771"/>
    <cellStyle name="Normal 9 3 28 5" xfId="9695"/>
    <cellStyle name="Normal 9 3 28 6" xfId="12544"/>
    <cellStyle name="Normal 9 3 28 7" xfId="14931"/>
    <cellStyle name="Normal 9 3 29" xfId="2113"/>
    <cellStyle name="Normal 9 3 29 2" xfId="4494"/>
    <cellStyle name="Normal 9 3 29 3" xfId="6880"/>
    <cellStyle name="Normal 9 3 29 4" xfId="7163"/>
    <cellStyle name="Normal 9 3 29 5" xfId="11156"/>
    <cellStyle name="Normal 9 3 29 6" xfId="11936"/>
    <cellStyle name="Normal 9 3 29 7" xfId="14323"/>
    <cellStyle name="Normal 9 3 3" xfId="119"/>
    <cellStyle name="Normal 9 3 3 2" xfId="2500"/>
    <cellStyle name="Normal 9 3 3 3" xfId="4886"/>
    <cellStyle name="Normal 9 3 3 4" xfId="7461"/>
    <cellStyle name="Normal 9 3 3 5" xfId="11374"/>
    <cellStyle name="Normal 9 3 3 6" xfId="12234"/>
    <cellStyle name="Normal 9 3 3 7" xfId="14621"/>
    <cellStyle name="Normal 9 3 30" xfId="2193"/>
    <cellStyle name="Normal 9 3 30 2" xfId="4574"/>
    <cellStyle name="Normal 9 3 30 3" xfId="6960"/>
    <cellStyle name="Normal 9 3 30 4" xfId="7586"/>
    <cellStyle name="Normal 9 3 30 5" xfId="11501"/>
    <cellStyle name="Normal 9 3 30 6" xfId="12359"/>
    <cellStyle name="Normal 9 3 30 7" xfId="14746"/>
    <cellStyle name="Normal 9 3 31" xfId="2269"/>
    <cellStyle name="Normal 9 3 31 2" xfId="4650"/>
    <cellStyle name="Normal 9 3 31 3" xfId="7036"/>
    <cellStyle name="Normal 9 3 31 4" xfId="7355"/>
    <cellStyle name="Normal 9 3 31 5" xfId="11041"/>
    <cellStyle name="Normal 9 3 31 6" xfId="12128"/>
    <cellStyle name="Normal 9 3 31 7" xfId="14515"/>
    <cellStyle name="Normal 9 3 32" xfId="2341"/>
    <cellStyle name="Normal 9 3 32 2" xfId="4722"/>
    <cellStyle name="Normal 9 3 32 3" xfId="7108"/>
    <cellStyle name="Normal 9 3 32 4" xfId="7354"/>
    <cellStyle name="Normal 9 3 32 5" xfId="11040"/>
    <cellStyle name="Normal 9 3 32 6" xfId="12127"/>
    <cellStyle name="Normal 9 3 32 7" xfId="14514"/>
    <cellStyle name="Normal 9 3 33" xfId="2419"/>
    <cellStyle name="Normal 9 3 34" xfId="4805"/>
    <cellStyle name="Normal 9 3 35" xfId="9491"/>
    <cellStyle name="Normal 9 3 36" xfId="11189"/>
    <cellStyle name="Normal 9 3 37" xfId="14265"/>
    <cellStyle name="Normal 9 3 38" xfId="16648"/>
    <cellStyle name="Normal 9 3 4" xfId="197"/>
    <cellStyle name="Normal 9 3 4 2" xfId="2578"/>
    <cellStyle name="Normal 9 3 4 3" xfId="4964"/>
    <cellStyle name="Normal 9 3 4 4" xfId="9150"/>
    <cellStyle name="Normal 9 3 4 5" xfId="10839"/>
    <cellStyle name="Normal 9 3 4 6" xfId="13924"/>
    <cellStyle name="Normal 9 3 4 7" xfId="16308"/>
    <cellStyle name="Normal 9 3 5" xfId="274"/>
    <cellStyle name="Normal 9 3 5 2" xfId="2655"/>
    <cellStyle name="Normal 9 3 5 3" xfId="5041"/>
    <cellStyle name="Normal 9 3 5 4" xfId="8767"/>
    <cellStyle name="Normal 9 3 5 5" xfId="10453"/>
    <cellStyle name="Normal 9 3 5 6" xfId="13541"/>
    <cellStyle name="Normal 9 3 5 7" xfId="15928"/>
    <cellStyle name="Normal 9 3 6" xfId="351"/>
    <cellStyle name="Normal 9 3 6 2" xfId="2732"/>
    <cellStyle name="Normal 9 3 6 3" xfId="5118"/>
    <cellStyle name="Normal 9 3 6 4" xfId="7268"/>
    <cellStyle name="Normal 9 3 6 5" xfId="10953"/>
    <cellStyle name="Normal 9 3 6 6" xfId="12041"/>
    <cellStyle name="Normal 9 3 6 7" xfId="14428"/>
    <cellStyle name="Normal 9 3 7" xfId="428"/>
    <cellStyle name="Normal 9 3 7 2" xfId="2809"/>
    <cellStyle name="Normal 9 3 7 3" xfId="5195"/>
    <cellStyle name="Normal 9 3 7 4" xfId="7533"/>
    <cellStyle name="Normal 9 3 7 5" xfId="11447"/>
    <cellStyle name="Normal 9 3 7 6" xfId="12306"/>
    <cellStyle name="Normal 9 3 7 7" xfId="14693"/>
    <cellStyle name="Normal 9 3 8" xfId="505"/>
    <cellStyle name="Normal 9 3 8 2" xfId="2886"/>
    <cellStyle name="Normal 9 3 8 3" xfId="5272"/>
    <cellStyle name="Normal 9 3 8 4" xfId="9293"/>
    <cellStyle name="Normal 9 3 8 5" xfId="10988"/>
    <cellStyle name="Normal 9 3 8 6" xfId="14067"/>
    <cellStyle name="Normal 9 3 8 7" xfId="16451"/>
    <cellStyle name="Normal 9 3 9" xfId="582"/>
    <cellStyle name="Normal 9 3 9 2" xfId="2963"/>
    <cellStyle name="Normal 9 3 9 3" xfId="5349"/>
    <cellStyle name="Normal 9 3 9 4" xfId="8916"/>
    <cellStyle name="Normal 9 3 9 5" xfId="10602"/>
    <cellStyle name="Normal 9 3 9 6" xfId="13690"/>
    <cellStyle name="Normal 9 3 9 7" xfId="16077"/>
    <cellStyle name="Normal 9 30" xfId="1885"/>
    <cellStyle name="Normal 9 30 2" xfId="4266"/>
    <cellStyle name="Normal 9 30 3" xfId="6652"/>
    <cellStyle name="Normal 9 30 4" xfId="9429"/>
    <cellStyle name="Normal 9 30 5" xfId="11122"/>
    <cellStyle name="Normal 9 30 6" xfId="14203"/>
    <cellStyle name="Normal 9 30 7" xfId="16587"/>
    <cellStyle name="Normal 9 31" xfId="1963"/>
    <cellStyle name="Normal 9 31 2" xfId="4344"/>
    <cellStyle name="Normal 9 31 3" xfId="6730"/>
    <cellStyle name="Normal 9 31 4" xfId="8389"/>
    <cellStyle name="Normal 9 31 5" xfId="10002"/>
    <cellStyle name="Normal 9 31 6" xfId="13163"/>
    <cellStyle name="Normal 9 31 7" xfId="15550"/>
    <cellStyle name="Normal 9 32" xfId="2039"/>
    <cellStyle name="Normal 9 32 2" xfId="4420"/>
    <cellStyle name="Normal 9 32 3" xfId="6806"/>
    <cellStyle name="Normal 9 32 4" xfId="7249"/>
    <cellStyle name="Normal 9 32 5" xfId="11835"/>
    <cellStyle name="Normal 9 32 6" xfId="12022"/>
    <cellStyle name="Normal 9 32 7" xfId="14409"/>
    <cellStyle name="Normal 9 33" xfId="2111"/>
    <cellStyle name="Normal 9 33 2" xfId="4492"/>
    <cellStyle name="Normal 9 33 3" xfId="6878"/>
    <cellStyle name="Normal 9 33 4" xfId="7317"/>
    <cellStyle name="Normal 9 33 5" xfId="11385"/>
    <cellStyle name="Normal 9 33 6" xfId="12090"/>
    <cellStyle name="Normal 9 33 7" xfId="14477"/>
    <cellStyle name="Normal 9 34" xfId="2191"/>
    <cellStyle name="Normal 9 34 2" xfId="4572"/>
    <cellStyle name="Normal 9 34 3" xfId="6958"/>
    <cellStyle name="Normal 9 34 4" xfId="7740"/>
    <cellStyle name="Normal 9 34 5" xfId="11649"/>
    <cellStyle name="Normal 9 34 6" xfId="12513"/>
    <cellStyle name="Normal 9 34 7" xfId="14900"/>
    <cellStyle name="Normal 9 35" xfId="2267"/>
    <cellStyle name="Normal 9 35 2" xfId="4648"/>
    <cellStyle name="Normal 9 35 3" xfId="7034"/>
    <cellStyle name="Normal 9 35 4" xfId="9497"/>
    <cellStyle name="Normal 9 35 5" xfId="11195"/>
    <cellStyle name="Normal 9 35 6" xfId="14271"/>
    <cellStyle name="Normal 9 35 7" xfId="16654"/>
    <cellStyle name="Normal 9 36" xfId="2339"/>
    <cellStyle name="Normal 9 36 2" xfId="4720"/>
    <cellStyle name="Normal 9 36 3" xfId="7106"/>
    <cellStyle name="Normal 9 36 4" xfId="9496"/>
    <cellStyle name="Normal 9 36 5" xfId="11194"/>
    <cellStyle name="Normal 9 36 6" xfId="14270"/>
    <cellStyle name="Normal 9 36 7" xfId="16653"/>
    <cellStyle name="Normal 9 37" xfId="2417"/>
    <cellStyle name="Normal 9 38" xfId="4803"/>
    <cellStyle name="Normal 9 39" xfId="7349"/>
    <cellStyle name="Normal 9 4" xfId="38"/>
    <cellStyle name="Normal 9 4 10" xfId="660"/>
    <cellStyle name="Normal 9 4 10 2" xfId="3041"/>
    <cellStyle name="Normal 9 4 10 3" xfId="5427"/>
    <cellStyle name="Normal 9 4 10 4" xfId="9334"/>
    <cellStyle name="Normal 9 4 10 5" xfId="11026"/>
    <cellStyle name="Normal 9 4 10 6" xfId="14108"/>
    <cellStyle name="Normal 9 4 10 7" xfId="16492"/>
    <cellStyle name="Normal 9 4 11" xfId="737"/>
    <cellStyle name="Normal 9 4 11 2" xfId="3118"/>
    <cellStyle name="Normal 9 4 11 3" xfId="5504"/>
    <cellStyle name="Normal 9 4 11 4" xfId="7606"/>
    <cellStyle name="Normal 9 4 11 5" xfId="11521"/>
    <cellStyle name="Normal 9 4 11 6" xfId="12379"/>
    <cellStyle name="Normal 9 4 11 7" xfId="14766"/>
    <cellStyle name="Normal 9 4 12" xfId="814"/>
    <cellStyle name="Normal 9 4 12 2" xfId="3195"/>
    <cellStyle name="Normal 9 4 12 3" xfId="5581"/>
    <cellStyle name="Normal 9 4 12 4" xfId="9369"/>
    <cellStyle name="Normal 9 4 12 5" xfId="9683"/>
    <cellStyle name="Normal 9 4 12 6" xfId="14143"/>
    <cellStyle name="Normal 9 4 12 7" xfId="16527"/>
    <cellStyle name="Normal 9 4 13" xfId="891"/>
    <cellStyle name="Normal 9 4 13 2" xfId="3272"/>
    <cellStyle name="Normal 9 4 13 3" xfId="5658"/>
    <cellStyle name="Normal 9 4 13 4" xfId="8984"/>
    <cellStyle name="Normal 9 4 13 5" xfId="10675"/>
    <cellStyle name="Normal 9 4 13 6" xfId="13758"/>
    <cellStyle name="Normal 9 4 13 7" xfId="16144"/>
    <cellStyle name="Normal 9 4 14" xfId="968"/>
    <cellStyle name="Normal 9 4 14 2" xfId="3349"/>
    <cellStyle name="Normal 9 4 14 3" xfId="5735"/>
    <cellStyle name="Normal 9 4 14 4" xfId="9477"/>
    <cellStyle name="Normal 9 4 14 5" xfId="11175"/>
    <cellStyle name="Normal 9 4 14 6" xfId="14251"/>
    <cellStyle name="Normal 9 4 14 7" xfId="16634"/>
    <cellStyle name="Normal 9 4 15" xfId="1045"/>
    <cellStyle name="Normal 9 4 15 2" xfId="3426"/>
    <cellStyle name="Normal 9 4 15 3" xfId="5812"/>
    <cellStyle name="Normal 9 4 15 4" xfId="7755"/>
    <cellStyle name="Normal 9 4 15 5" xfId="11664"/>
    <cellStyle name="Normal 9 4 15 6" xfId="12528"/>
    <cellStyle name="Normal 9 4 15 7" xfId="14915"/>
    <cellStyle name="Normal 9 4 16" xfId="1122"/>
    <cellStyle name="Normal 9 4 16 2" xfId="3503"/>
    <cellStyle name="Normal 9 4 16 3" xfId="5889"/>
    <cellStyle name="Normal 9 4 16 4" xfId="9440"/>
    <cellStyle name="Normal 9 4 16 5" xfId="11133"/>
    <cellStyle name="Normal 9 4 16 6" xfId="14214"/>
    <cellStyle name="Normal 9 4 16 7" xfId="16598"/>
    <cellStyle name="Normal 9 4 17" xfId="1199"/>
    <cellStyle name="Normal 9 4 17 2" xfId="3580"/>
    <cellStyle name="Normal 9 4 17 3" xfId="5966"/>
    <cellStyle name="Normal 9 4 17 4" xfId="9135"/>
    <cellStyle name="Normal 9 4 17 5" xfId="10824"/>
    <cellStyle name="Normal 9 4 17 6" xfId="13909"/>
    <cellStyle name="Normal 9 4 17 7" xfId="16293"/>
    <cellStyle name="Normal 9 4 18" xfId="1276"/>
    <cellStyle name="Normal 9 4 18 2" xfId="3657"/>
    <cellStyle name="Normal 9 4 18 3" xfId="6043"/>
    <cellStyle name="Normal 9 4 18 4" xfId="7331"/>
    <cellStyle name="Normal 9 4 18 5" xfId="11319"/>
    <cellStyle name="Normal 9 4 18 6" xfId="12104"/>
    <cellStyle name="Normal 9 4 18 7" xfId="14491"/>
    <cellStyle name="Normal 9 4 19" xfId="1353"/>
    <cellStyle name="Normal 9 4 19 2" xfId="3734"/>
    <cellStyle name="Normal 9 4 19 3" xfId="6120"/>
    <cellStyle name="Normal 9 4 19 4" xfId="8559"/>
    <cellStyle name="Normal 9 4 19 5" xfId="9751"/>
    <cellStyle name="Normal 9 4 19 6" xfId="13333"/>
    <cellStyle name="Normal 9 4 19 7" xfId="15720"/>
    <cellStyle name="Normal 9 4 2" xfId="75"/>
    <cellStyle name="Normal 9 4 2 10" xfId="774"/>
    <cellStyle name="Normal 9 4 2 10 2" xfId="3155"/>
    <cellStyle name="Normal 9 4 2 10 3" xfId="5541"/>
    <cellStyle name="Normal 9 4 2 10 4" xfId="7800"/>
    <cellStyle name="Normal 9 4 2 10 5" xfId="10026"/>
    <cellStyle name="Normal 9 4 2 10 6" xfId="12573"/>
    <cellStyle name="Normal 9 4 2 10 7" xfId="14960"/>
    <cellStyle name="Normal 9 4 2 11" xfId="851"/>
    <cellStyle name="Normal 9 4 2 11 2" xfId="3232"/>
    <cellStyle name="Normal 9 4 2 11 3" xfId="5618"/>
    <cellStyle name="Normal 9 4 2 11 4" xfId="8489"/>
    <cellStyle name="Normal 9 4 2 11 5" xfId="9566"/>
    <cellStyle name="Normal 9 4 2 11 6" xfId="13263"/>
    <cellStyle name="Normal 9 4 2 11 7" xfId="15650"/>
    <cellStyle name="Normal 9 4 2 12" xfId="928"/>
    <cellStyle name="Normal 9 4 2 12 2" xfId="3309"/>
    <cellStyle name="Normal 9 4 2 12 3" xfId="5695"/>
    <cellStyle name="Normal 9 4 2 12 4" xfId="7332"/>
    <cellStyle name="Normal 9 4 2 12 5" xfId="11817"/>
    <cellStyle name="Normal 9 4 2 12 6" xfId="12105"/>
    <cellStyle name="Normal 9 4 2 12 7" xfId="14492"/>
    <cellStyle name="Normal 9 4 2 13" xfId="1005"/>
    <cellStyle name="Normal 9 4 2 13 2" xfId="3386"/>
    <cellStyle name="Normal 9 4 2 13 3" xfId="5772"/>
    <cellStyle name="Normal 9 4 2 13 4" xfId="8448"/>
    <cellStyle name="Normal 9 4 2 13 5" xfId="10713"/>
    <cellStyle name="Normal 9 4 2 13 6" xfId="13222"/>
    <cellStyle name="Normal 9 4 2 13 7" xfId="15609"/>
    <cellStyle name="Normal 9 4 2 14" xfId="1082"/>
    <cellStyle name="Normal 9 4 2 14 2" xfId="3463"/>
    <cellStyle name="Normal 9 4 2 14 3" xfId="5849"/>
    <cellStyle name="Normal 9 4 2 14 4" xfId="7948"/>
    <cellStyle name="Normal 9 4 2 14 5" xfId="11398"/>
    <cellStyle name="Normal 9 4 2 14 6" xfId="12722"/>
    <cellStyle name="Normal 9 4 2 14 7" xfId="15109"/>
    <cellStyle name="Normal 9 4 2 15" xfId="1159"/>
    <cellStyle name="Normal 9 4 2 15 2" xfId="3540"/>
    <cellStyle name="Normal 9 4 2 15 3" xfId="5926"/>
    <cellStyle name="Normal 9 4 2 15 4" xfId="8638"/>
    <cellStyle name="Normal 9 4 2 15 5" xfId="9793"/>
    <cellStyle name="Normal 9 4 2 15 6" xfId="13412"/>
    <cellStyle name="Normal 9 4 2 15 7" xfId="15799"/>
    <cellStyle name="Normal 9 4 2 16" xfId="1236"/>
    <cellStyle name="Normal 9 4 2 16 2" xfId="3617"/>
    <cellStyle name="Normal 9 4 2 16 3" xfId="6003"/>
    <cellStyle name="Normal 9 4 2 16 4" xfId="7484"/>
    <cellStyle name="Normal 9 4 2 16 5" xfId="9592"/>
    <cellStyle name="Normal 9 4 2 16 6" xfId="12257"/>
    <cellStyle name="Normal 9 4 2 16 7" xfId="14644"/>
    <cellStyle name="Normal 9 4 2 17" xfId="1313"/>
    <cellStyle name="Normal 9 4 2 17 2" xfId="3694"/>
    <cellStyle name="Normal 9 4 2 17 3" xfId="6080"/>
    <cellStyle name="Normal 9 4 2 17 4" xfId="8597"/>
    <cellStyle name="Normal 9 4 2 17 5" xfId="10862"/>
    <cellStyle name="Normal 9 4 2 17 6" xfId="13371"/>
    <cellStyle name="Normal 9 4 2 17 7" xfId="15758"/>
    <cellStyle name="Normal 9 4 2 18" xfId="1390"/>
    <cellStyle name="Normal 9 4 2 18 2" xfId="3771"/>
    <cellStyle name="Normal 9 4 2 18 3" xfId="6157"/>
    <cellStyle name="Normal 9 4 2 18 4" xfId="8097"/>
    <cellStyle name="Normal 9 4 2 18 5" xfId="11547"/>
    <cellStyle name="Normal 9 4 2 18 6" xfId="12871"/>
    <cellStyle name="Normal 9 4 2 18 7" xfId="15258"/>
    <cellStyle name="Normal 9 4 2 19" xfId="1467"/>
    <cellStyle name="Normal 9 4 2 19 2" xfId="3848"/>
    <cellStyle name="Normal 9 4 2 19 3" xfId="6234"/>
    <cellStyle name="Normal 9 4 2 19 4" xfId="8787"/>
    <cellStyle name="Normal 9 4 2 19 5" xfId="9939"/>
    <cellStyle name="Normal 9 4 2 19 6" xfId="13561"/>
    <cellStyle name="Normal 9 4 2 19 7" xfId="15948"/>
    <cellStyle name="Normal 9 4 2 2" xfId="157"/>
    <cellStyle name="Normal 9 4 2 2 2" xfId="2538"/>
    <cellStyle name="Normal 9 4 2 2 3" xfId="4924"/>
    <cellStyle name="Normal 9 4 2 2 4" xfId="9415"/>
    <cellStyle name="Normal 9 4 2 2 5" xfId="9807"/>
    <cellStyle name="Normal 9 4 2 2 6" xfId="14189"/>
    <cellStyle name="Normal 9 4 2 2 7" xfId="16573"/>
    <cellStyle name="Normal 9 4 2 20" xfId="1544"/>
    <cellStyle name="Normal 9 4 2 20 2" xfId="3925"/>
    <cellStyle name="Normal 9 4 2 20 3" xfId="6311"/>
    <cellStyle name="Normal 9 4 2 20 4" xfId="7633"/>
    <cellStyle name="Normal 9 4 2 20 5" xfId="9999"/>
    <cellStyle name="Normal 9 4 2 20 6" xfId="12406"/>
    <cellStyle name="Normal 9 4 2 20 7" xfId="14793"/>
    <cellStyle name="Normal 9 4 2 21" xfId="1621"/>
    <cellStyle name="Normal 9 4 2 21 2" xfId="4002"/>
    <cellStyle name="Normal 9 4 2 21 3" xfId="6388"/>
    <cellStyle name="Normal 9 4 2 21 4" xfId="7819"/>
    <cellStyle name="Normal 9 4 2 21 5" xfId="11731"/>
    <cellStyle name="Normal 9 4 2 21 6" xfId="12592"/>
    <cellStyle name="Normal 9 4 2 21 7" xfId="14979"/>
    <cellStyle name="Normal 9 4 2 22" xfId="1698"/>
    <cellStyle name="Normal 9 4 2 22 2" xfId="4079"/>
    <cellStyle name="Normal 9 4 2 22 3" xfId="6465"/>
    <cellStyle name="Normal 9 4 2 22 4" xfId="8284"/>
    <cellStyle name="Normal 9 4 2 22 5" xfId="10546"/>
    <cellStyle name="Normal 9 4 2 22 6" xfId="13058"/>
    <cellStyle name="Normal 9 4 2 22 7" xfId="15445"/>
    <cellStyle name="Normal 9 4 2 23" xfId="1775"/>
    <cellStyle name="Normal 9 4 2 23 2" xfId="4156"/>
    <cellStyle name="Normal 9 4 2 23 3" xfId="6542"/>
    <cellStyle name="Normal 9 4 2 23 4" xfId="7782"/>
    <cellStyle name="Normal 9 4 2 23 5" xfId="10008"/>
    <cellStyle name="Normal 9 4 2 23 6" xfId="12555"/>
    <cellStyle name="Normal 9 4 2 23 7" xfId="14942"/>
    <cellStyle name="Normal 9 4 2 24" xfId="1847"/>
    <cellStyle name="Normal 9 4 2 24 2" xfId="4228"/>
    <cellStyle name="Normal 9 4 2 24 3" xfId="6614"/>
    <cellStyle name="Normal 9 4 2 24 4" xfId="8856"/>
    <cellStyle name="Normal 9 4 2 24 5" xfId="10007"/>
    <cellStyle name="Normal 9 4 2 24 6" xfId="13630"/>
    <cellStyle name="Normal 9 4 2 24 7" xfId="16017"/>
    <cellStyle name="Normal 9 4 2 25" xfId="1925"/>
    <cellStyle name="Normal 9 4 2 25 2" xfId="4306"/>
    <cellStyle name="Normal 9 4 2 25 3" xfId="6692"/>
    <cellStyle name="Normal 9 4 2 25 4" xfId="7625"/>
    <cellStyle name="Normal 9 4 2 25 5" xfId="10395"/>
    <cellStyle name="Normal 9 4 2 25 6" xfId="12398"/>
    <cellStyle name="Normal 9 4 2 25 7" xfId="14785"/>
    <cellStyle name="Normal 9 4 2 26" xfId="2003"/>
    <cellStyle name="Normal 9 4 2 26 2" xfId="4384"/>
    <cellStyle name="Normal 9 4 2 26 3" xfId="6770"/>
    <cellStyle name="Normal 9 4 2 26 4" xfId="7657"/>
    <cellStyle name="Normal 9 4 2 26 5" xfId="11571"/>
    <cellStyle name="Normal 9 4 2 26 6" xfId="12430"/>
    <cellStyle name="Normal 9 4 2 26 7" xfId="14817"/>
    <cellStyle name="Normal 9 4 2 27" xfId="2079"/>
    <cellStyle name="Normal 9 4 2 27 2" xfId="4460"/>
    <cellStyle name="Normal 9 4 2 27 3" xfId="6846"/>
    <cellStyle name="Normal 9 4 2 27 4" xfId="7583"/>
    <cellStyle name="Normal 9 4 2 27 5" xfId="11498"/>
    <cellStyle name="Normal 9 4 2 27 6" xfId="12356"/>
    <cellStyle name="Normal 9 4 2 27 7" xfId="14743"/>
    <cellStyle name="Normal 9 4 2 28" xfId="2151"/>
    <cellStyle name="Normal 9 4 2 28 2" xfId="4532"/>
    <cellStyle name="Normal 9 4 2 28 3" xfId="6918"/>
    <cellStyle name="Normal 9 4 2 28 4" xfId="8433"/>
    <cellStyle name="Normal 9 4 2 28 5" xfId="10617"/>
    <cellStyle name="Normal 9 4 2 28 6" xfId="13207"/>
    <cellStyle name="Normal 9 4 2 28 7" xfId="15594"/>
    <cellStyle name="Normal 9 4 2 29" xfId="2231"/>
    <cellStyle name="Normal 9 4 2 29 2" xfId="4612"/>
    <cellStyle name="Normal 9 4 2 29 3" xfId="6998"/>
    <cellStyle name="Normal 9 4 2 29 4" xfId="7159"/>
    <cellStyle name="Normal 9 4 2 29 5" xfId="9927"/>
    <cellStyle name="Normal 9 4 2 29 6" xfId="11932"/>
    <cellStyle name="Normal 9 4 2 29 7" xfId="14319"/>
    <cellStyle name="Normal 9 4 2 3" xfId="235"/>
    <cellStyle name="Normal 9 4 2 3 2" xfId="2616"/>
    <cellStyle name="Normal 9 4 2 3 3" xfId="5002"/>
    <cellStyle name="Normal 9 4 2 3 4" xfId="7730"/>
    <cellStyle name="Normal 9 4 2 3 5" xfId="9654"/>
    <cellStyle name="Normal 9 4 2 3 6" xfId="12503"/>
    <cellStyle name="Normal 9 4 2 3 7" xfId="14890"/>
    <cellStyle name="Normal 9 4 2 30" xfId="2307"/>
    <cellStyle name="Normal 9 4 2 30 2" xfId="4688"/>
    <cellStyle name="Normal 9 4 2 30 3" xfId="7074"/>
    <cellStyle name="Normal 9 4 2 30 4" xfId="8400"/>
    <cellStyle name="Normal 9 4 2 30 5" xfId="9546"/>
    <cellStyle name="Normal 9 4 2 30 6" xfId="13174"/>
    <cellStyle name="Normal 9 4 2 30 7" xfId="15561"/>
    <cellStyle name="Normal 9 4 2 31" xfId="2379"/>
    <cellStyle name="Normal 9 4 2 31 2" xfId="4760"/>
    <cellStyle name="Normal 9 4 2 31 3" xfId="7146"/>
    <cellStyle name="Normal 9 4 2 31 4" xfId="7631"/>
    <cellStyle name="Normal 9 4 2 31 5" xfId="11919"/>
    <cellStyle name="Normal 9 4 2 31 6" xfId="12404"/>
    <cellStyle name="Normal 9 4 2 31 7" xfId="14791"/>
    <cellStyle name="Normal 9 4 2 32" xfId="2457"/>
    <cellStyle name="Normal 9 4 2 33" xfId="4843"/>
    <cellStyle name="Normal 9 4 2 34" xfId="8385"/>
    <cellStyle name="Normal 9 4 2 35" xfId="10650"/>
    <cellStyle name="Normal 9 4 2 36" xfId="13159"/>
    <cellStyle name="Normal 9 4 2 37" xfId="15546"/>
    <cellStyle name="Normal 9 4 2 4" xfId="312"/>
    <cellStyle name="Normal 9 4 2 4 2" xfId="2693"/>
    <cellStyle name="Normal 9 4 2 4 3" xfId="5079"/>
    <cellStyle name="Normal 9 4 2 4 4" xfId="7696"/>
    <cellStyle name="Normal 9 4 2 4 5" xfId="11610"/>
    <cellStyle name="Normal 9 4 2 4 6" xfId="12469"/>
    <cellStyle name="Normal 9 4 2 4 7" xfId="14856"/>
    <cellStyle name="Normal 9 4 2 5" xfId="389"/>
    <cellStyle name="Normal 9 4 2 5 2" xfId="2770"/>
    <cellStyle name="Normal 9 4 2 5 3" xfId="5156"/>
    <cellStyle name="Normal 9 4 2 5 4" xfId="8149"/>
    <cellStyle name="Normal 9 4 2 5 5" xfId="10414"/>
    <cellStyle name="Normal 9 4 2 5 6" xfId="12923"/>
    <cellStyle name="Normal 9 4 2 5 7" xfId="15310"/>
    <cellStyle name="Normal 9 4 2 6" xfId="466"/>
    <cellStyle name="Normal 9 4 2 6 2" xfId="2847"/>
    <cellStyle name="Normal 9 4 2 6 3" xfId="5233"/>
    <cellStyle name="Normal 9 4 2 6 4" xfId="9494"/>
    <cellStyle name="Normal 9 4 2 6 5" xfId="9878"/>
    <cellStyle name="Normal 9 4 2 6 6" xfId="14268"/>
    <cellStyle name="Normal 9 4 2 6 7" xfId="16651"/>
    <cellStyle name="Normal 9 4 2 7" xfId="543"/>
    <cellStyle name="Normal 9 4 2 7 2" xfId="2924"/>
    <cellStyle name="Normal 9 4 2 7 3" xfId="5310"/>
    <cellStyle name="Normal 9 4 2 7 4" xfId="8351"/>
    <cellStyle name="Normal 9 4 2 7 5" xfId="11790"/>
    <cellStyle name="Normal 9 4 2 7 6" xfId="13125"/>
    <cellStyle name="Normal 9 4 2 7 7" xfId="15512"/>
    <cellStyle name="Normal 9 4 2 8" xfId="620"/>
    <cellStyle name="Normal 9 4 2 8 2" xfId="3001"/>
    <cellStyle name="Normal 9 4 2 8 3" xfId="5387"/>
    <cellStyle name="Normal 9 4 2 8 4" xfId="7834"/>
    <cellStyle name="Normal 9 4 2 8 5" xfId="11746"/>
    <cellStyle name="Normal 9 4 2 8 6" xfId="12607"/>
    <cellStyle name="Normal 9 4 2 8 7" xfId="14994"/>
    <cellStyle name="Normal 9 4 2 9" xfId="697"/>
    <cellStyle name="Normal 9 4 2 9 2" xfId="3078"/>
    <cellStyle name="Normal 9 4 2 9 3" xfId="5464"/>
    <cellStyle name="Normal 9 4 2 9 4" xfId="8299"/>
    <cellStyle name="Normal 9 4 2 9 5" xfId="10564"/>
    <cellStyle name="Normal 9 4 2 9 6" xfId="13073"/>
    <cellStyle name="Normal 9 4 2 9 7" xfId="15460"/>
    <cellStyle name="Normal 9 4 20" xfId="1430"/>
    <cellStyle name="Normal 9 4 20 2" xfId="3811"/>
    <cellStyle name="Normal 9 4 20 3" xfId="6197"/>
    <cellStyle name="Normal 9 4 20 4" xfId="7208"/>
    <cellStyle name="Normal 9 4 20 5" xfId="11282"/>
    <cellStyle name="Normal 9 4 20 6" xfId="11981"/>
    <cellStyle name="Normal 9 4 20 7" xfId="14368"/>
    <cellStyle name="Normal 9 4 21" xfId="1507"/>
    <cellStyle name="Normal 9 4 21 2" xfId="3888"/>
    <cellStyle name="Normal 9 4 21 3" xfId="6274"/>
    <cellStyle name="Normal 9 4 21 4" xfId="9278"/>
    <cellStyle name="Normal 9 4 21 5" xfId="10973"/>
    <cellStyle name="Normal 9 4 21 6" xfId="14052"/>
    <cellStyle name="Normal 9 4 21 7" xfId="16436"/>
    <cellStyle name="Normal 9 4 22" xfId="1584"/>
    <cellStyle name="Normal 9 4 22 2" xfId="3965"/>
    <cellStyle name="Normal 9 4 22 3" xfId="6351"/>
    <cellStyle name="Normal 9 4 22 4" xfId="9493"/>
    <cellStyle name="Normal 9 4 22 5" xfId="11191"/>
    <cellStyle name="Normal 9 4 22 6" xfId="14267"/>
    <cellStyle name="Normal 9 4 22 7" xfId="16650"/>
    <cellStyle name="Normal 9 4 23" xfId="1661"/>
    <cellStyle name="Normal 9 4 23 2" xfId="4042"/>
    <cellStyle name="Normal 9 4 23 3" xfId="6428"/>
    <cellStyle name="Normal 9 4 23 4" xfId="9317"/>
    <cellStyle name="Normal 9 4 23 5" xfId="11008"/>
    <cellStyle name="Normal 9 4 23 6" xfId="14091"/>
    <cellStyle name="Normal 9 4 23 7" xfId="16475"/>
    <cellStyle name="Normal 9 4 24" xfId="1738"/>
    <cellStyle name="Normal 9 4 24 2" xfId="4119"/>
    <cellStyle name="Normal 9 4 24 3" xfId="6505"/>
    <cellStyle name="Normal 9 4 24 4" xfId="7591"/>
    <cellStyle name="Normal 9 4 24 5" xfId="11506"/>
    <cellStyle name="Normal 9 4 24 6" xfId="12364"/>
    <cellStyle name="Normal 9 4 24 7" xfId="14751"/>
    <cellStyle name="Normal 9 4 25" xfId="1810"/>
    <cellStyle name="Normal 9 4 25 2" xfId="4191"/>
    <cellStyle name="Normal 9 4 25 3" xfId="6577"/>
    <cellStyle name="Normal 9 4 25 4" xfId="7436"/>
    <cellStyle name="Normal 9 4 25 5" xfId="11349"/>
    <cellStyle name="Normal 9 4 25 6" xfId="12209"/>
    <cellStyle name="Normal 9 4 25 7" xfId="14596"/>
    <cellStyle name="Normal 9 4 26" xfId="1888"/>
    <cellStyle name="Normal 9 4 26 2" xfId="4269"/>
    <cellStyle name="Normal 9 4 26 3" xfId="6655"/>
    <cellStyle name="Normal 9 4 26 4" xfId="9273"/>
    <cellStyle name="Normal 9 4 26 5" xfId="10968"/>
    <cellStyle name="Normal 9 4 26 6" xfId="14047"/>
    <cellStyle name="Normal 9 4 26 7" xfId="16431"/>
    <cellStyle name="Normal 9 4 27" xfId="1966"/>
    <cellStyle name="Normal 9 4 27 2" xfId="4347"/>
    <cellStyle name="Normal 9 4 27 3" xfId="6733"/>
    <cellStyle name="Normal 9 4 27 4" xfId="8158"/>
    <cellStyle name="Normal 9 4 27 5" xfId="9618"/>
    <cellStyle name="Normal 9 4 27 6" xfId="12932"/>
    <cellStyle name="Normal 9 4 27 7" xfId="15319"/>
    <cellStyle name="Normal 9 4 28" xfId="2042"/>
    <cellStyle name="Normal 9 4 28 2" xfId="4423"/>
    <cellStyle name="Normal 9 4 28 3" xfId="6809"/>
    <cellStyle name="Normal 9 4 28 4" xfId="7694"/>
    <cellStyle name="Normal 9 4 28 5" xfId="11680"/>
    <cellStyle name="Normal 9 4 28 6" xfId="12467"/>
    <cellStyle name="Normal 9 4 28 7" xfId="14854"/>
    <cellStyle name="Normal 9 4 29" xfId="2114"/>
    <cellStyle name="Normal 9 4 29 2" xfId="4495"/>
    <cellStyle name="Normal 9 4 29 3" xfId="6881"/>
    <cellStyle name="Normal 9 4 29 4" xfId="9387"/>
    <cellStyle name="Normal 9 4 29 5" xfId="11079"/>
    <cellStyle name="Normal 9 4 29 6" xfId="14161"/>
    <cellStyle name="Normal 9 4 29 7" xfId="16545"/>
    <cellStyle name="Normal 9 4 3" xfId="120"/>
    <cellStyle name="Normal 9 4 3 2" xfId="2501"/>
    <cellStyle name="Normal 9 4 3 3" xfId="4887"/>
    <cellStyle name="Normal 9 4 3 4" xfId="7228"/>
    <cellStyle name="Normal 9 4 3 5" xfId="11302"/>
    <cellStyle name="Normal 9 4 3 6" xfId="12001"/>
    <cellStyle name="Normal 9 4 3 7" xfId="14388"/>
    <cellStyle name="Normal 9 4 30" xfId="2194"/>
    <cellStyle name="Normal 9 4 30 2" xfId="4575"/>
    <cellStyle name="Normal 9 4 30 3" xfId="6961"/>
    <cellStyle name="Normal 9 4 30 4" xfId="7509"/>
    <cellStyle name="Normal 9 4 30 5" xfId="11423"/>
    <cellStyle name="Normal 9 4 30 6" xfId="12282"/>
    <cellStyle name="Normal 9 4 30 7" xfId="14669"/>
    <cellStyle name="Normal 9 4 31" xfId="2270"/>
    <cellStyle name="Normal 9 4 31 2" xfId="4651"/>
    <cellStyle name="Normal 9 4 31 3" xfId="7037"/>
    <cellStyle name="Normal 9 4 31 4" xfId="9349"/>
    <cellStyle name="Normal 9 4 31 5" xfId="9663"/>
    <cellStyle name="Normal 9 4 31 6" xfId="14123"/>
    <cellStyle name="Normal 9 4 31 7" xfId="16507"/>
    <cellStyle name="Normal 9 4 32" xfId="2342"/>
    <cellStyle name="Normal 9 4 32 2" xfId="4723"/>
    <cellStyle name="Normal 9 4 32 3" xfId="7109"/>
    <cellStyle name="Normal 9 4 32 4" xfId="9348"/>
    <cellStyle name="Normal 9 4 32 5" xfId="9662"/>
    <cellStyle name="Normal 9 4 32 6" xfId="14122"/>
    <cellStyle name="Normal 9 4 32 7" xfId="16506"/>
    <cellStyle name="Normal 9 4 33" xfId="2420"/>
    <cellStyle name="Normal 9 4 34" xfId="4806"/>
    <cellStyle name="Normal 9 4 35" xfId="9419"/>
    <cellStyle name="Normal 9 4 36" xfId="11112"/>
    <cellStyle name="Normal 9 4 37" xfId="14193"/>
    <cellStyle name="Normal 9 4 38" xfId="16577"/>
    <cellStyle name="Normal 9 4 4" xfId="198"/>
    <cellStyle name="Normal 9 4 4 2" xfId="2579"/>
    <cellStyle name="Normal 9 4 4 3" xfId="4965"/>
    <cellStyle name="Normal 9 4 4 4" xfId="9072"/>
    <cellStyle name="Normal 9 4 4 5" xfId="10762"/>
    <cellStyle name="Normal 9 4 4 6" xfId="13846"/>
    <cellStyle name="Normal 9 4 4 7" xfId="16230"/>
    <cellStyle name="Normal 9 4 5" xfId="275"/>
    <cellStyle name="Normal 9 4 5 2" xfId="2656"/>
    <cellStyle name="Normal 9 4 5 3" xfId="5042"/>
    <cellStyle name="Normal 9 4 5 4" xfId="8690"/>
    <cellStyle name="Normal 9 4 5 5" xfId="10376"/>
    <cellStyle name="Normal 9 4 5 6" xfId="13464"/>
    <cellStyle name="Normal 9 4 5 7" xfId="15851"/>
    <cellStyle name="Normal 9 4 6" xfId="352"/>
    <cellStyle name="Normal 9 4 6 2" xfId="2733"/>
    <cellStyle name="Normal 9 4 6 3" xfId="5119"/>
    <cellStyle name="Normal 9 4 6 4" xfId="9258"/>
    <cellStyle name="Normal 9 4 6 5" xfId="10221"/>
    <cellStyle name="Normal 9 4 6 6" xfId="14032"/>
    <cellStyle name="Normal 9 4 6 7" xfId="16416"/>
    <cellStyle name="Normal 9 4 7" xfId="429"/>
    <cellStyle name="Normal 9 4 7 2" xfId="2810"/>
    <cellStyle name="Normal 9 4 7 3" xfId="5196"/>
    <cellStyle name="Normal 9 4 7 4" xfId="7456"/>
    <cellStyle name="Normal 9 4 7 5" xfId="11369"/>
    <cellStyle name="Normal 9 4 7 6" xfId="12229"/>
    <cellStyle name="Normal 9 4 7 7" xfId="14616"/>
    <cellStyle name="Normal 9 4 8" xfId="506"/>
    <cellStyle name="Normal 9 4 8 2" xfId="2887"/>
    <cellStyle name="Normal 9 4 8 3" xfId="5273"/>
    <cellStyle name="Normal 9 4 8 4" xfId="9221"/>
    <cellStyle name="Normal 9 4 8 5" xfId="10911"/>
    <cellStyle name="Normal 9 4 8 6" xfId="13995"/>
    <cellStyle name="Normal 9 4 8 7" xfId="16379"/>
    <cellStyle name="Normal 9 4 9" xfId="583"/>
    <cellStyle name="Normal 9 4 9 2" xfId="2964"/>
    <cellStyle name="Normal 9 4 9 3" xfId="5350"/>
    <cellStyle name="Normal 9 4 9 4" xfId="8839"/>
    <cellStyle name="Normal 9 4 9 5" xfId="10525"/>
    <cellStyle name="Normal 9 4 9 6" xfId="13613"/>
    <cellStyle name="Normal 9 4 9 7" xfId="16000"/>
    <cellStyle name="Normal 9 40" xfId="11338"/>
    <cellStyle name="Normal 9 41" xfId="12122"/>
    <cellStyle name="Normal 9 42" xfId="14509"/>
    <cellStyle name="Normal 9 5" xfId="39"/>
    <cellStyle name="Normal 9 5 10" xfId="661"/>
    <cellStyle name="Normal 9 5 10 2" xfId="3042"/>
    <cellStyle name="Normal 9 5 10 3" xfId="5428"/>
    <cellStyle name="Normal 9 5 10 4" xfId="7264"/>
    <cellStyle name="Normal 9 5 10 5" xfId="10949"/>
    <cellStyle name="Normal 9 5 10 6" xfId="12037"/>
    <cellStyle name="Normal 9 5 10 7" xfId="14424"/>
    <cellStyle name="Normal 9 5 11" xfId="738"/>
    <cellStyle name="Normal 9 5 11 2" xfId="3119"/>
    <cellStyle name="Normal 9 5 11 3" xfId="5505"/>
    <cellStyle name="Normal 9 5 11 4" xfId="7529"/>
    <cellStyle name="Normal 9 5 11 5" xfId="11443"/>
    <cellStyle name="Normal 9 5 11 6" xfId="12302"/>
    <cellStyle name="Normal 9 5 11 7" xfId="14689"/>
    <cellStyle name="Normal 9 5 12" xfId="815"/>
    <cellStyle name="Normal 9 5 12 2" xfId="3196"/>
    <cellStyle name="Normal 9 5 12 3" xfId="5582"/>
    <cellStyle name="Normal 9 5 12 4" xfId="9289"/>
    <cellStyle name="Normal 9 5 12 5" xfId="10984"/>
    <cellStyle name="Normal 9 5 12 6" xfId="14063"/>
    <cellStyle name="Normal 9 5 12 7" xfId="16447"/>
    <cellStyle name="Normal 9 5 13" xfId="892"/>
    <cellStyle name="Normal 9 5 13 2" xfId="3273"/>
    <cellStyle name="Normal 9 5 13 3" xfId="5659"/>
    <cellStyle name="Normal 9 5 13 4" xfId="8912"/>
    <cellStyle name="Normal 9 5 13 5" xfId="10598"/>
    <cellStyle name="Normal 9 5 13 6" xfId="13686"/>
    <cellStyle name="Normal 9 5 13 7" xfId="16073"/>
    <cellStyle name="Normal 9 5 14" xfId="969"/>
    <cellStyle name="Normal 9 5 14 2" xfId="3350"/>
    <cellStyle name="Normal 9 5 14 3" xfId="5736"/>
    <cellStyle name="Normal 9 5 14 4" xfId="9405"/>
    <cellStyle name="Normal 9 5 14 5" xfId="11098"/>
    <cellStyle name="Normal 9 5 14 6" xfId="14179"/>
    <cellStyle name="Normal 9 5 14 7" xfId="16563"/>
    <cellStyle name="Normal 9 5 15" xfId="1046"/>
    <cellStyle name="Normal 9 5 15 2" xfId="3427"/>
    <cellStyle name="Normal 9 5 15 3" xfId="5813"/>
    <cellStyle name="Normal 9 5 15 4" xfId="7678"/>
    <cellStyle name="Normal 9 5 15 5" xfId="11592"/>
    <cellStyle name="Normal 9 5 15 6" xfId="12451"/>
    <cellStyle name="Normal 9 5 15 7" xfId="14838"/>
    <cellStyle name="Normal 9 5 16" xfId="1123"/>
    <cellStyle name="Normal 9 5 16 2" xfId="3504"/>
    <cellStyle name="Normal 9 5 16 3" xfId="5890"/>
    <cellStyle name="Normal 9 5 16 4" xfId="7370"/>
    <cellStyle name="Normal 9 5 16 5" xfId="11056"/>
    <cellStyle name="Normal 9 5 16 6" xfId="12143"/>
    <cellStyle name="Normal 9 5 16 7" xfId="14530"/>
    <cellStyle name="Normal 9 5 17" xfId="1200"/>
    <cellStyle name="Normal 9 5 17 2" xfId="3581"/>
    <cellStyle name="Normal 9 5 17 3" xfId="5967"/>
    <cellStyle name="Normal 9 5 17 4" xfId="9057"/>
    <cellStyle name="Normal 9 5 17 5" xfId="10747"/>
    <cellStyle name="Normal 9 5 17 6" xfId="13831"/>
    <cellStyle name="Normal 9 5 17 7" xfId="16216"/>
    <cellStyle name="Normal 9 5 18" xfId="1277"/>
    <cellStyle name="Normal 9 5 18 2" xfId="3658"/>
    <cellStyle name="Normal 9 5 18 3" xfId="6044"/>
    <cellStyle name="Normal 9 5 18 4" xfId="7173"/>
    <cellStyle name="Normal 9 5 18 5" xfId="11247"/>
    <cellStyle name="Normal 9 5 18 6" xfId="11946"/>
    <cellStyle name="Normal 9 5 18 7" xfId="14333"/>
    <cellStyle name="Normal 9 5 19" xfId="1354"/>
    <cellStyle name="Normal 9 5 19 2" xfId="3735"/>
    <cellStyle name="Normal 9 5 19 3" xfId="6121"/>
    <cellStyle name="Normal 9 5 19 4" xfId="7827"/>
    <cellStyle name="Normal 9 5 19 5" xfId="11739"/>
    <cellStyle name="Normal 9 5 19 6" xfId="12600"/>
    <cellStyle name="Normal 9 5 19 7" xfId="14987"/>
    <cellStyle name="Normal 9 5 2" xfId="76"/>
    <cellStyle name="Normal 9 5 2 10" xfId="775"/>
    <cellStyle name="Normal 9 5 2 10 2" xfId="3156"/>
    <cellStyle name="Normal 9 5 2 10 3" xfId="5542"/>
    <cellStyle name="Normal 9 5 2 10 4" xfId="7179"/>
    <cellStyle name="Normal 9 5 2 10 5" xfId="9950"/>
    <cellStyle name="Normal 9 5 2 10 6" xfId="11952"/>
    <cellStyle name="Normal 9 5 2 10 7" xfId="14339"/>
    <cellStyle name="Normal 9 5 2 11" xfId="852"/>
    <cellStyle name="Normal 9 5 2 11 2" xfId="3233"/>
    <cellStyle name="Normal 9 5 2 11 3" xfId="5619"/>
    <cellStyle name="Normal 9 5 2 11 4" xfId="8412"/>
    <cellStyle name="Normal 9 5 2 11 5" xfId="11857"/>
    <cellStyle name="Normal 9 5 2 11 6" xfId="13186"/>
    <cellStyle name="Normal 9 5 2 11 7" xfId="15573"/>
    <cellStyle name="Normal 9 5 2 12" xfId="929"/>
    <cellStyle name="Normal 9 5 2 12 2" xfId="3310"/>
    <cellStyle name="Normal 9 5 2 12 3" xfId="5696"/>
    <cellStyle name="Normal 9 5 2 12 4" xfId="7255"/>
    <cellStyle name="Normal 9 5 2 12 5" xfId="9753"/>
    <cellStyle name="Normal 9 5 2 12 6" xfId="12028"/>
    <cellStyle name="Normal 9 5 2 12 7" xfId="14415"/>
    <cellStyle name="Normal 9 5 2 13" xfId="1006"/>
    <cellStyle name="Normal 9 5 2 13 2" xfId="3387"/>
    <cellStyle name="Normal 9 5 2 13 3" xfId="5773"/>
    <cellStyle name="Normal 9 5 2 13 4" xfId="8371"/>
    <cellStyle name="Normal 9 5 2 13 5" xfId="10636"/>
    <cellStyle name="Normal 9 5 2 13 6" xfId="13145"/>
    <cellStyle name="Normal 9 5 2 13 7" xfId="15532"/>
    <cellStyle name="Normal 9 5 2 14" xfId="1083"/>
    <cellStyle name="Normal 9 5 2 14 2" xfId="3464"/>
    <cellStyle name="Normal 9 5 2 14 3" xfId="5850"/>
    <cellStyle name="Normal 9 5 2 14 4" xfId="7871"/>
    <cellStyle name="Normal 9 5 2 14 5" xfId="10097"/>
    <cellStyle name="Normal 9 5 2 14 6" xfId="12645"/>
    <cellStyle name="Normal 9 5 2 14 7" xfId="15032"/>
    <cellStyle name="Normal 9 5 2 15" xfId="1160"/>
    <cellStyle name="Normal 9 5 2 15 2" xfId="3541"/>
    <cellStyle name="Normal 9 5 2 15 3" xfId="5927"/>
    <cellStyle name="Normal 9 5 2 15 4" xfId="8561"/>
    <cellStyle name="Normal 9 5 2 15 5" xfId="9718"/>
    <cellStyle name="Normal 9 5 2 15 6" xfId="13335"/>
    <cellStyle name="Normal 9 5 2 15 7" xfId="15722"/>
    <cellStyle name="Normal 9 5 2 16" xfId="1237"/>
    <cellStyle name="Normal 9 5 2 16 2" xfId="3618"/>
    <cellStyle name="Normal 9 5 2 16 3" xfId="6004"/>
    <cellStyle name="Normal 9 5 2 16 4" xfId="7403"/>
    <cellStyle name="Normal 9 5 2 16 5" xfId="11883"/>
    <cellStyle name="Normal 9 5 2 16 6" xfId="12176"/>
    <cellStyle name="Normal 9 5 2 16 7" xfId="14563"/>
    <cellStyle name="Normal 9 5 2 17" xfId="1314"/>
    <cellStyle name="Normal 9 5 2 17 2" xfId="3695"/>
    <cellStyle name="Normal 9 5 2 17 3" xfId="6081"/>
    <cellStyle name="Normal 9 5 2 17 4" xfId="8520"/>
    <cellStyle name="Normal 9 5 2 17 5" xfId="10785"/>
    <cellStyle name="Normal 9 5 2 17 6" xfId="13294"/>
    <cellStyle name="Normal 9 5 2 17 7" xfId="15681"/>
    <cellStyle name="Normal 9 5 2 18" xfId="1391"/>
    <cellStyle name="Normal 9 5 2 18 2" xfId="3772"/>
    <cellStyle name="Normal 9 5 2 18 3" xfId="6158"/>
    <cellStyle name="Normal 9 5 2 18 4" xfId="8020"/>
    <cellStyle name="Normal 9 5 2 18 5" xfId="11471"/>
    <cellStyle name="Normal 9 5 2 18 6" xfId="12794"/>
    <cellStyle name="Normal 9 5 2 18 7" xfId="15181"/>
    <cellStyle name="Normal 9 5 2 19" xfId="1468"/>
    <cellStyle name="Normal 9 5 2 19 2" xfId="3849"/>
    <cellStyle name="Normal 9 5 2 19 3" xfId="6235"/>
    <cellStyle name="Normal 9 5 2 19 4" xfId="8710"/>
    <cellStyle name="Normal 9 5 2 19 5" xfId="9863"/>
    <cellStyle name="Normal 9 5 2 19 6" xfId="13484"/>
    <cellStyle name="Normal 9 5 2 19 7" xfId="15871"/>
    <cellStyle name="Normal 9 5 2 2" xfId="158"/>
    <cellStyle name="Normal 9 5 2 2 2" xfId="2539"/>
    <cellStyle name="Normal 9 5 2 2 3" xfId="4925"/>
    <cellStyle name="Normal 9 5 2 2 4" xfId="9339"/>
    <cellStyle name="Normal 9 5 2 2 5" xfId="9732"/>
    <cellStyle name="Normal 9 5 2 2 6" xfId="14113"/>
    <cellStyle name="Normal 9 5 2 2 7" xfId="16497"/>
    <cellStyle name="Normal 9 5 2 20" xfId="1545"/>
    <cellStyle name="Normal 9 5 2 20 2" xfId="3926"/>
    <cellStyle name="Normal 9 5 2 20 3" xfId="6312"/>
    <cellStyle name="Normal 9 5 2 20 4" xfId="7556"/>
    <cellStyle name="Normal 9 5 2 20 5" xfId="9923"/>
    <cellStyle name="Normal 9 5 2 20 6" xfId="12329"/>
    <cellStyle name="Normal 9 5 2 20 7" xfId="14716"/>
    <cellStyle name="Normal 9 5 2 21" xfId="1622"/>
    <cellStyle name="Normal 9 5 2 21 2" xfId="4003"/>
    <cellStyle name="Normal 9 5 2 21 3" xfId="6389"/>
    <cellStyle name="Normal 9 5 2 21 4" xfId="7742"/>
    <cellStyle name="Normal 9 5 2 21 5" xfId="11651"/>
    <cellStyle name="Normal 9 5 2 21 6" xfId="12515"/>
    <cellStyle name="Normal 9 5 2 21 7" xfId="14902"/>
    <cellStyle name="Normal 9 5 2 22" xfId="1699"/>
    <cellStyle name="Normal 9 5 2 22 2" xfId="4080"/>
    <cellStyle name="Normal 9 5 2 22 3" xfId="6466"/>
    <cellStyle name="Normal 9 5 2 22 4" xfId="8207"/>
    <cellStyle name="Normal 9 5 2 22 5" xfId="10469"/>
    <cellStyle name="Normal 9 5 2 22 6" xfId="12981"/>
    <cellStyle name="Normal 9 5 2 22 7" xfId="15368"/>
    <cellStyle name="Normal 9 5 2 23" xfId="1776"/>
    <cellStyle name="Normal 9 5 2 23 2" xfId="4157"/>
    <cellStyle name="Normal 9 5 2 23 3" xfId="6543"/>
    <cellStyle name="Normal 9 5 2 23 4" xfId="7164"/>
    <cellStyle name="Normal 9 5 2 23 5" xfId="9932"/>
    <cellStyle name="Normal 9 5 2 23 6" xfId="11937"/>
    <cellStyle name="Normal 9 5 2 23 7" xfId="14324"/>
    <cellStyle name="Normal 9 5 2 24" xfId="1848"/>
    <cellStyle name="Normal 9 5 2 24 2" xfId="4229"/>
    <cellStyle name="Normal 9 5 2 24 3" xfId="6615"/>
    <cellStyle name="Normal 9 5 2 24 4" xfId="8779"/>
    <cellStyle name="Normal 9 5 2 24 5" xfId="9931"/>
    <cellStyle name="Normal 9 5 2 24 6" xfId="13553"/>
    <cellStyle name="Normal 9 5 2 24 7" xfId="15940"/>
    <cellStyle name="Normal 9 5 2 25" xfId="1926"/>
    <cellStyle name="Normal 9 5 2 25 2" xfId="4307"/>
    <cellStyle name="Normal 9 5 2 25 3" xfId="6693"/>
    <cellStyle name="Normal 9 5 2 25 4" xfId="7548"/>
    <cellStyle name="Normal 9 5 2 25 5" xfId="10318"/>
    <cellStyle name="Normal 9 5 2 25 6" xfId="12321"/>
    <cellStyle name="Normal 9 5 2 25 7" xfId="14708"/>
    <cellStyle name="Normal 9 5 2 26" xfId="2004"/>
    <cellStyle name="Normal 9 5 2 26 2" xfId="4385"/>
    <cellStyle name="Normal 9 5 2 26 3" xfId="6771"/>
    <cellStyle name="Normal 9 5 2 26 4" xfId="7580"/>
    <cellStyle name="Normal 9 5 2 26 5" xfId="11495"/>
    <cellStyle name="Normal 9 5 2 26 6" xfId="12353"/>
    <cellStyle name="Normal 9 5 2 26 7" xfId="14740"/>
    <cellStyle name="Normal 9 5 2 27" xfId="2080"/>
    <cellStyle name="Normal 9 5 2 27 2" xfId="4461"/>
    <cellStyle name="Normal 9 5 2 27 3" xfId="6847"/>
    <cellStyle name="Normal 9 5 2 27 4" xfId="7506"/>
    <cellStyle name="Normal 9 5 2 27 5" xfId="11420"/>
    <cellStyle name="Normal 9 5 2 27 6" xfId="12279"/>
    <cellStyle name="Normal 9 5 2 27 7" xfId="14666"/>
    <cellStyle name="Normal 9 5 2 28" xfId="2152"/>
    <cellStyle name="Normal 9 5 2 28 2" xfId="4533"/>
    <cellStyle name="Normal 9 5 2 28 3" xfId="6919"/>
    <cellStyle name="Normal 9 5 2 28 4" xfId="8356"/>
    <cellStyle name="Normal 9 5 2 28 5" xfId="10540"/>
    <cellStyle name="Normal 9 5 2 28 6" xfId="13130"/>
    <cellStyle name="Normal 9 5 2 28 7" xfId="15517"/>
    <cellStyle name="Normal 9 5 2 29" xfId="2232"/>
    <cellStyle name="Normal 9 5 2 29 2" xfId="4613"/>
    <cellStyle name="Normal 9 5 2 29 3" xfId="6999"/>
    <cellStyle name="Normal 9 5 2 29 4" xfId="9395"/>
    <cellStyle name="Normal 9 5 2 29 5" xfId="9851"/>
    <cellStyle name="Normal 9 5 2 29 6" xfId="14169"/>
    <cellStyle name="Normal 9 5 2 29 7" xfId="16553"/>
    <cellStyle name="Normal 9 5 2 3" xfId="236"/>
    <cellStyle name="Normal 9 5 2 3 2" xfId="2617"/>
    <cellStyle name="Normal 9 5 2 3 3" xfId="5003"/>
    <cellStyle name="Normal 9 5 2 3 4" xfId="7653"/>
    <cellStyle name="Normal 9 5 2 3 5" xfId="11639"/>
    <cellStyle name="Normal 9 5 2 3 6" xfId="12426"/>
    <cellStyle name="Normal 9 5 2 3 7" xfId="14813"/>
    <cellStyle name="Normal 9 5 2 30" xfId="2308"/>
    <cellStyle name="Normal 9 5 2 30 2" xfId="4689"/>
    <cellStyle name="Normal 9 5 2 30 3" xfId="7075"/>
    <cellStyle name="Normal 9 5 2 30 4" xfId="8323"/>
    <cellStyle name="Normal 9 5 2 30 5" xfId="11773"/>
    <cellStyle name="Normal 9 5 2 30 6" xfId="13097"/>
    <cellStyle name="Normal 9 5 2 30 7" xfId="15484"/>
    <cellStyle name="Normal 9 5 2 31" xfId="2380"/>
    <cellStyle name="Normal 9 5 2 31 2" xfId="4761"/>
    <cellStyle name="Normal 9 5 2 31 3" xfId="7147"/>
    <cellStyle name="Normal 9 5 2 31 4" xfId="7554"/>
    <cellStyle name="Normal 9 5 2 31 5" xfId="11920"/>
    <cellStyle name="Normal 9 5 2 31 6" xfId="12327"/>
    <cellStyle name="Normal 9 5 2 31 7" xfId="14714"/>
    <cellStyle name="Normal 9 5 2 32" xfId="2458"/>
    <cellStyle name="Normal 9 5 2 33" xfId="4844"/>
    <cellStyle name="Normal 9 5 2 34" xfId="8308"/>
    <cellStyle name="Normal 9 5 2 35" xfId="10573"/>
    <cellStyle name="Normal 9 5 2 36" xfId="13082"/>
    <cellStyle name="Normal 9 5 2 37" xfId="15469"/>
    <cellStyle name="Normal 9 5 2 4" xfId="313"/>
    <cellStyle name="Normal 9 5 2 4 2" xfId="2694"/>
    <cellStyle name="Normal 9 5 2 4 3" xfId="5080"/>
    <cellStyle name="Normal 9 5 2 4 4" xfId="7619"/>
    <cellStyle name="Normal 9 5 2 4 5" xfId="11534"/>
    <cellStyle name="Normal 9 5 2 4 6" xfId="12392"/>
    <cellStyle name="Normal 9 5 2 4 7" xfId="14779"/>
    <cellStyle name="Normal 9 5 2 5" xfId="390"/>
    <cellStyle name="Normal 9 5 2 5 2" xfId="2771"/>
    <cellStyle name="Normal 9 5 2 5 3" xfId="5157"/>
    <cellStyle name="Normal 9 5 2 5 4" xfId="8072"/>
    <cellStyle name="Normal 9 5 2 5 5" xfId="10337"/>
    <cellStyle name="Normal 9 5 2 5 6" xfId="12846"/>
    <cellStyle name="Normal 9 5 2 5 7" xfId="15233"/>
    <cellStyle name="Normal 9 5 2 6" xfId="467"/>
    <cellStyle name="Normal 9 5 2 6 2" xfId="2848"/>
    <cellStyle name="Normal 9 5 2 6 3" xfId="5234"/>
    <cellStyle name="Normal 9 5 2 6 4" xfId="9422"/>
    <cellStyle name="Normal 9 5 2 6 5" xfId="9803"/>
    <cellStyle name="Normal 9 5 2 6 6" xfId="14196"/>
    <cellStyle name="Normal 9 5 2 6 7" xfId="16580"/>
    <cellStyle name="Normal 9 5 2 7" xfId="544"/>
    <cellStyle name="Normal 9 5 2 7 2" xfId="2925"/>
    <cellStyle name="Normal 9 5 2 7 3" xfId="5311"/>
    <cellStyle name="Normal 9 5 2 7 4" xfId="8274"/>
    <cellStyle name="Normal 9 5 2 7 5" xfId="11714"/>
    <cellStyle name="Normal 9 5 2 7 6" xfId="13048"/>
    <cellStyle name="Normal 9 5 2 7 7" xfId="15435"/>
    <cellStyle name="Normal 9 5 2 8" xfId="621"/>
    <cellStyle name="Normal 9 5 2 8 2" xfId="3002"/>
    <cellStyle name="Normal 9 5 2 8 3" xfId="5388"/>
    <cellStyle name="Normal 9 5 2 8 4" xfId="7757"/>
    <cellStyle name="Normal 9 5 2 8 5" xfId="11666"/>
    <cellStyle name="Normal 9 5 2 8 6" xfId="12530"/>
    <cellStyle name="Normal 9 5 2 8 7" xfId="14917"/>
    <cellStyle name="Normal 9 5 2 9" xfId="698"/>
    <cellStyle name="Normal 9 5 2 9 2" xfId="3079"/>
    <cellStyle name="Normal 9 5 2 9 3" xfId="5465"/>
    <cellStyle name="Normal 9 5 2 9 4" xfId="8222"/>
    <cellStyle name="Normal 9 5 2 9 5" xfId="10487"/>
    <cellStyle name="Normal 9 5 2 9 6" xfId="12996"/>
    <cellStyle name="Normal 9 5 2 9 7" xfId="15383"/>
    <cellStyle name="Normal 9 5 20" xfId="1431"/>
    <cellStyle name="Normal 9 5 20 2" xfId="3812"/>
    <cellStyle name="Normal 9 5 20 3" xfId="6198"/>
    <cellStyle name="Normal 9 5 20 4" xfId="9507"/>
    <cellStyle name="Normal 9 5 20 5" xfId="11205"/>
    <cellStyle name="Normal 9 5 20 6" xfId="14281"/>
    <cellStyle name="Normal 9 5 20 7" xfId="16664"/>
    <cellStyle name="Normal 9 5 21" xfId="1508"/>
    <cellStyle name="Normal 9 5 21 2" xfId="3889"/>
    <cellStyle name="Normal 9 5 21 3" xfId="6275"/>
    <cellStyle name="Normal 9 5 21 4" xfId="9206"/>
    <cellStyle name="Normal 9 5 21 5" xfId="10896"/>
    <cellStyle name="Normal 9 5 21 6" xfId="13980"/>
    <cellStyle name="Normal 9 5 21 7" xfId="16364"/>
    <cellStyle name="Normal 9 5 22" xfId="1585"/>
    <cellStyle name="Normal 9 5 22 2" xfId="3966"/>
    <cellStyle name="Normal 9 5 22 3" xfId="6352"/>
    <cellStyle name="Normal 9 5 22 4" xfId="9421"/>
    <cellStyle name="Normal 9 5 22 5" xfId="11114"/>
    <cellStyle name="Normal 9 5 22 6" xfId="14195"/>
    <cellStyle name="Normal 9 5 22 7" xfId="16579"/>
    <cellStyle name="Normal 9 5 23" xfId="1662"/>
    <cellStyle name="Normal 9 5 23 2" xfId="4043"/>
    <cellStyle name="Normal 9 5 23 3" xfId="6429"/>
    <cellStyle name="Normal 9 5 23 4" xfId="7246"/>
    <cellStyle name="Normal 9 5 23 5" xfId="10931"/>
    <cellStyle name="Normal 9 5 23 6" xfId="12019"/>
    <cellStyle name="Normal 9 5 23 7" xfId="14406"/>
    <cellStyle name="Normal 9 5 24" xfId="1739"/>
    <cellStyle name="Normal 9 5 24 2" xfId="4120"/>
    <cellStyle name="Normal 9 5 24 3" xfId="6506"/>
    <cellStyle name="Normal 9 5 24 4" xfId="7514"/>
    <cellStyle name="Normal 9 5 24 5" xfId="11428"/>
    <cellStyle name="Normal 9 5 24 6" xfId="12287"/>
    <cellStyle name="Normal 9 5 24 7" xfId="14674"/>
    <cellStyle name="Normal 9 5 25" xfId="1811"/>
    <cellStyle name="Normal 9 5 25 2" xfId="4192"/>
    <cellStyle name="Normal 9 5 25 3" xfId="6578"/>
    <cellStyle name="Normal 9 5 25 4" xfId="7203"/>
    <cellStyle name="Normal 9 5 25 5" xfId="11277"/>
    <cellStyle name="Normal 9 5 25 6" xfId="11976"/>
    <cellStyle name="Normal 9 5 25 7" xfId="14363"/>
    <cellStyle name="Normal 9 5 26" xfId="1889"/>
    <cellStyle name="Normal 9 5 26 2" xfId="4270"/>
    <cellStyle name="Normal 9 5 26 3" xfId="6656"/>
    <cellStyle name="Normal 9 5 26 4" xfId="9201"/>
    <cellStyle name="Normal 9 5 26 5" xfId="10891"/>
    <cellStyle name="Normal 9 5 26 6" xfId="13975"/>
    <cellStyle name="Normal 9 5 26 7" xfId="16359"/>
    <cellStyle name="Normal 9 5 27" xfId="1967"/>
    <cellStyle name="Normal 9 5 27 2" xfId="4348"/>
    <cellStyle name="Normal 9 5 27 3" xfId="6734"/>
    <cellStyle name="Normal 9 5 27 4" xfId="8081"/>
    <cellStyle name="Normal 9 5 27 5" xfId="11910"/>
    <cellStyle name="Normal 9 5 27 6" xfId="12855"/>
    <cellStyle name="Normal 9 5 27 7" xfId="15242"/>
    <cellStyle name="Normal 9 5 28" xfId="2043"/>
    <cellStyle name="Normal 9 5 28 2" xfId="4424"/>
    <cellStyle name="Normal 9 5 28 3" xfId="6810"/>
    <cellStyle name="Normal 9 5 28 4" xfId="7617"/>
    <cellStyle name="Normal 9 5 28 5" xfId="11608"/>
    <cellStyle name="Normal 9 5 28 6" xfId="12390"/>
    <cellStyle name="Normal 9 5 28 7" xfId="14777"/>
    <cellStyle name="Normal 9 5 29" xfId="2115"/>
    <cellStyle name="Normal 9 5 29 2" xfId="4496"/>
    <cellStyle name="Normal 9 5 29 3" xfId="6882"/>
    <cellStyle name="Normal 9 5 29 4" xfId="9311"/>
    <cellStyle name="Normal 9 5 29 5" xfId="11002"/>
    <cellStyle name="Normal 9 5 29 6" xfId="14085"/>
    <cellStyle name="Normal 9 5 29 7" xfId="16469"/>
    <cellStyle name="Normal 9 5 3" xfId="121"/>
    <cellStyle name="Normal 9 5 3 2" xfId="2502"/>
    <cellStyle name="Normal 9 5 3 3" xfId="4888"/>
    <cellStyle name="Normal 9 5 3 4" xfId="9527"/>
    <cellStyle name="Normal 9 5 3 5" xfId="11225"/>
    <cellStyle name="Normal 9 5 3 6" xfId="14301"/>
    <cellStyle name="Normal 9 5 3 7" xfId="16683"/>
    <cellStyle name="Normal 9 5 30" xfId="2195"/>
    <cellStyle name="Normal 9 5 30 2" xfId="4576"/>
    <cellStyle name="Normal 9 5 30 3" xfId="6962"/>
    <cellStyle name="Normal 9 5 30 4" xfId="7432"/>
    <cellStyle name="Normal 9 5 30 5" xfId="11345"/>
    <cellStyle name="Normal 9 5 30 6" xfId="12205"/>
    <cellStyle name="Normal 9 5 30 7" xfId="14592"/>
    <cellStyle name="Normal 9 5 31" xfId="2271"/>
    <cellStyle name="Normal 9 5 31 2" xfId="4652"/>
    <cellStyle name="Normal 9 5 31 3" xfId="7038"/>
    <cellStyle name="Normal 9 5 31 4" xfId="9269"/>
    <cellStyle name="Normal 9 5 31 5" xfId="10964"/>
    <cellStyle name="Normal 9 5 31 6" xfId="14043"/>
    <cellStyle name="Normal 9 5 31 7" xfId="16427"/>
    <cellStyle name="Normal 9 5 32" xfId="2343"/>
    <cellStyle name="Normal 9 5 32 2" xfId="4724"/>
    <cellStyle name="Normal 9 5 32 3" xfId="7110"/>
    <cellStyle name="Normal 9 5 32 4" xfId="9268"/>
    <cellStyle name="Normal 9 5 32 5" xfId="10963"/>
    <cellStyle name="Normal 9 5 32 6" xfId="14042"/>
    <cellStyle name="Normal 9 5 32 7" xfId="16426"/>
    <cellStyle name="Normal 9 5 33" xfId="2421"/>
    <cellStyle name="Normal 9 5 34" xfId="4807"/>
    <cellStyle name="Normal 9 5 35" xfId="9343"/>
    <cellStyle name="Normal 9 5 36" xfId="11035"/>
    <cellStyle name="Normal 9 5 37" xfId="14117"/>
    <cellStyle name="Normal 9 5 38" xfId="16501"/>
    <cellStyle name="Normal 9 5 4" xfId="199"/>
    <cellStyle name="Normal 9 5 4 2" xfId="2580"/>
    <cellStyle name="Normal 9 5 4 3" xfId="4966"/>
    <cellStyle name="Normal 9 5 4 4" xfId="8994"/>
    <cellStyle name="Normal 9 5 4 5" xfId="10685"/>
    <cellStyle name="Normal 9 5 4 6" xfId="13768"/>
    <cellStyle name="Normal 9 5 4 7" xfId="16153"/>
    <cellStyle name="Normal 9 5 5" xfId="276"/>
    <cellStyle name="Normal 9 5 5 2" xfId="2657"/>
    <cellStyle name="Normal 9 5 5 3" xfId="5043"/>
    <cellStyle name="Normal 9 5 5 4" xfId="7306"/>
    <cellStyle name="Normal 9 5 5 5" xfId="10299"/>
    <cellStyle name="Normal 9 5 5 6" xfId="12079"/>
    <cellStyle name="Normal 9 5 5 7" xfId="14466"/>
    <cellStyle name="Normal 9 5 6" xfId="353"/>
    <cellStyle name="Normal 9 5 6 2" xfId="2734"/>
    <cellStyle name="Normal 9 5 6 3" xfId="5120"/>
    <cellStyle name="Normal 9 5 6 4" xfId="9186"/>
    <cellStyle name="Normal 9 5 6 5" xfId="10145"/>
    <cellStyle name="Normal 9 5 6 6" xfId="13960"/>
    <cellStyle name="Normal 9 5 6 7" xfId="16344"/>
    <cellStyle name="Normal 9 5 7" xfId="430"/>
    <cellStyle name="Normal 9 5 7 2" xfId="2811"/>
    <cellStyle name="Normal 9 5 7 3" xfId="5197"/>
    <cellStyle name="Normal 9 5 7 4" xfId="7223"/>
    <cellStyle name="Normal 9 5 7 5" xfId="11297"/>
    <cellStyle name="Normal 9 5 7 6" xfId="11996"/>
    <cellStyle name="Normal 9 5 7 7" xfId="14383"/>
    <cellStyle name="Normal 9 5 8" xfId="507"/>
    <cellStyle name="Normal 9 5 8 2" xfId="2888"/>
    <cellStyle name="Normal 9 5 8 3" xfId="5274"/>
    <cellStyle name="Normal 9 5 8 4" xfId="9145"/>
    <cellStyle name="Normal 9 5 8 5" xfId="10834"/>
    <cellStyle name="Normal 9 5 8 6" xfId="13919"/>
    <cellStyle name="Normal 9 5 8 7" xfId="16303"/>
    <cellStyle name="Normal 9 5 9" xfId="584"/>
    <cellStyle name="Normal 9 5 9 2" xfId="2965"/>
    <cellStyle name="Normal 9 5 9 3" xfId="5351"/>
    <cellStyle name="Normal 9 5 9 4" xfId="8762"/>
    <cellStyle name="Normal 9 5 9 5" xfId="10448"/>
    <cellStyle name="Normal 9 5 9 6" xfId="13536"/>
    <cellStyle name="Normal 9 5 9 7" xfId="15923"/>
    <cellStyle name="Normal 9 6" xfId="72"/>
    <cellStyle name="Normal 9 6 10" xfId="771"/>
    <cellStyle name="Normal 9 6 10 2" xfId="3152"/>
    <cellStyle name="Normal 9 6 10 3" xfId="5538"/>
    <cellStyle name="Normal 9 6 10 4" xfId="8030"/>
    <cellStyle name="Normal 9 6 10 5" xfId="11481"/>
    <cellStyle name="Normal 9 6 10 6" xfId="12804"/>
    <cellStyle name="Normal 9 6 10 7" xfId="15191"/>
    <cellStyle name="Normal 9 6 11" xfId="848"/>
    <cellStyle name="Normal 9 6 11 2" xfId="3229"/>
    <cellStyle name="Normal 9 6 11 3" xfId="5615"/>
    <cellStyle name="Normal 9 6 11 4" xfId="8720"/>
    <cellStyle name="Normal 9 6 11 5" xfId="9873"/>
    <cellStyle name="Normal 9 6 11 6" xfId="13494"/>
    <cellStyle name="Normal 9 6 11 7" xfId="15881"/>
    <cellStyle name="Normal 9 6 12" xfId="925"/>
    <cellStyle name="Normal 9 6 12 2" xfId="3306"/>
    <cellStyle name="Normal 9 6 12 3" xfId="5692"/>
    <cellStyle name="Normal 9 6 12 4" xfId="7566"/>
    <cellStyle name="Normal 9 6 12 5" xfId="9828"/>
    <cellStyle name="Normal 9 6 12 6" xfId="12339"/>
    <cellStyle name="Normal 9 6 12 7" xfId="14726"/>
    <cellStyle name="Normal 9 6 13" xfId="1002"/>
    <cellStyle name="Normal 9 6 13 2" xfId="3383"/>
    <cellStyle name="Normal 9 6 13 3" xfId="5769"/>
    <cellStyle name="Normal 9 6 13 4" xfId="7295"/>
    <cellStyle name="Normal 9 6 13 5" xfId="10288"/>
    <cellStyle name="Normal 9 6 13 6" xfId="12068"/>
    <cellStyle name="Normal 9 6 13 7" xfId="14455"/>
    <cellStyle name="Normal 9 6 14" xfId="1079"/>
    <cellStyle name="Normal 9 6 14 2" xfId="3460"/>
    <cellStyle name="Normal 9 6 14 3" xfId="5846"/>
    <cellStyle name="Normal 9 6 14 4" xfId="8179"/>
    <cellStyle name="Normal 9 6 14 5" xfId="11624"/>
    <cellStyle name="Normal 9 6 14 6" xfId="12953"/>
    <cellStyle name="Normal 9 6 14 7" xfId="15340"/>
    <cellStyle name="Normal 9 6 15" xfId="1156"/>
    <cellStyle name="Normal 9 6 15 2" xfId="3537"/>
    <cellStyle name="Normal 9 6 15 3" xfId="5923"/>
    <cellStyle name="Normal 9 6 15 4" xfId="8869"/>
    <cellStyle name="Normal 9 6 15 5" xfId="10020"/>
    <cellStyle name="Normal 9 6 15 6" xfId="13643"/>
    <cellStyle name="Normal 9 6 15 7" xfId="16030"/>
    <cellStyle name="Normal 9 6 16" xfId="1233"/>
    <cellStyle name="Normal 9 6 16 2" xfId="3614"/>
    <cellStyle name="Normal 9 6 16 3" xfId="6000"/>
    <cellStyle name="Normal 9 6 16 4" xfId="7715"/>
    <cellStyle name="Normal 9 6 16 5" xfId="9975"/>
    <cellStyle name="Normal 9 6 16 6" xfId="12488"/>
    <cellStyle name="Normal 9 6 16 7" xfId="14875"/>
    <cellStyle name="Normal 9 6 17" xfId="1310"/>
    <cellStyle name="Normal 9 6 17 2" xfId="3691"/>
    <cellStyle name="Normal 9 6 17 3" xfId="6077"/>
    <cellStyle name="Normal 9 6 17 4" xfId="8751"/>
    <cellStyle name="Normal 9 6 17 5" xfId="10437"/>
    <cellStyle name="Normal 9 6 17 6" xfId="13525"/>
    <cellStyle name="Normal 9 6 17 7" xfId="15912"/>
    <cellStyle name="Normal 9 6 18" xfId="1387"/>
    <cellStyle name="Normal 9 6 18 2" xfId="3768"/>
    <cellStyle name="Normal 9 6 18 3" xfId="6154"/>
    <cellStyle name="Normal 9 6 18 4" xfId="8328"/>
    <cellStyle name="Normal 9 6 18 5" xfId="11775"/>
    <cellStyle name="Normal 9 6 18 6" xfId="13102"/>
    <cellStyle name="Normal 9 6 18 7" xfId="15489"/>
    <cellStyle name="Normal 9 6 19" xfId="1464"/>
    <cellStyle name="Normal 9 6 19 2" xfId="3845"/>
    <cellStyle name="Normal 9 6 19 3" xfId="6231"/>
    <cellStyle name="Normal 9 6 19 4" xfId="7789"/>
    <cellStyle name="Normal 9 6 19 5" xfId="10627"/>
    <cellStyle name="Normal 9 6 19 6" xfId="12562"/>
    <cellStyle name="Normal 9 6 19 7" xfId="14949"/>
    <cellStyle name="Normal 9 6 2" xfId="154"/>
    <cellStyle name="Normal 9 6 2 2" xfId="2535"/>
    <cellStyle name="Normal 9 6 2 3" xfId="4921"/>
    <cellStyle name="Normal 9 6 2 4" xfId="7809"/>
    <cellStyle name="Normal 9 6 2 5" xfId="10035"/>
    <cellStyle name="Normal 9 6 2 6" xfId="12582"/>
    <cellStyle name="Normal 9 6 2 7" xfId="14969"/>
    <cellStyle name="Normal 9 6 20" xfId="1541"/>
    <cellStyle name="Normal 9 6 20 2" xfId="3922"/>
    <cellStyle name="Normal 9 6 20 3" xfId="6308"/>
    <cellStyle name="Normal 9 6 20 4" xfId="7863"/>
    <cellStyle name="Normal 9 6 20 5" xfId="10227"/>
    <cellStyle name="Normal 9 6 20 6" xfId="12637"/>
    <cellStyle name="Normal 9 6 20 7" xfId="15024"/>
    <cellStyle name="Normal 9 6 21" xfId="1618"/>
    <cellStyle name="Normal 9 6 21 2" xfId="3999"/>
    <cellStyle name="Normal 9 6 21 3" xfId="6385"/>
    <cellStyle name="Normal 9 6 21 4" xfId="7395"/>
    <cellStyle name="Normal 9 6 21 5" xfId="11878"/>
    <cellStyle name="Normal 9 6 21 6" xfId="12168"/>
    <cellStyle name="Normal 9 6 21 7" xfId="14555"/>
    <cellStyle name="Normal 9 6 22" xfId="1695"/>
    <cellStyle name="Normal 9 6 22 2" xfId="4076"/>
    <cellStyle name="Normal 9 6 22 3" xfId="6462"/>
    <cellStyle name="Normal 9 6 22 4" xfId="8515"/>
    <cellStyle name="Normal 9 6 22 5" xfId="10777"/>
    <cellStyle name="Normal 9 6 22 6" xfId="13289"/>
    <cellStyle name="Normal 9 6 22 7" xfId="15676"/>
    <cellStyle name="Normal 9 6 23" xfId="1772"/>
    <cellStyle name="Normal 9 6 23 2" xfId="4153"/>
    <cellStyle name="Normal 9 6 23 3" xfId="6539"/>
    <cellStyle name="Normal 9 6 23 4" xfId="8012"/>
    <cellStyle name="Normal 9 6 23 5" xfId="11464"/>
    <cellStyle name="Normal 9 6 23 6" xfId="12786"/>
    <cellStyle name="Normal 9 6 23 7" xfId="15173"/>
    <cellStyle name="Normal 9 6 24" xfId="1844"/>
    <cellStyle name="Normal 9 6 24 2" xfId="4225"/>
    <cellStyle name="Normal 9 6 24 3" xfId="6611"/>
    <cellStyle name="Normal 9 6 24 4" xfId="7857"/>
    <cellStyle name="Normal 9 6 24 5" xfId="10696"/>
    <cellStyle name="Normal 9 6 24 6" xfId="12631"/>
    <cellStyle name="Normal 9 6 24 7" xfId="15018"/>
    <cellStyle name="Normal 9 6 25" xfId="1922"/>
    <cellStyle name="Normal 9 6 25 2" xfId="4303"/>
    <cellStyle name="Normal 9 6 25 3" xfId="6689"/>
    <cellStyle name="Normal 9 6 25 4" xfId="7855"/>
    <cellStyle name="Normal 9 6 25 5" xfId="10626"/>
    <cellStyle name="Normal 9 6 25 6" xfId="12629"/>
    <cellStyle name="Normal 9 6 25 7" xfId="15016"/>
    <cellStyle name="Normal 9 6 26" xfId="2000"/>
    <cellStyle name="Normal 9 6 26 2" xfId="4381"/>
    <cellStyle name="Normal 9 6 26 3" xfId="6767"/>
    <cellStyle name="Normal 9 6 26 4" xfId="7928"/>
    <cellStyle name="Normal 9 6 26 5" xfId="9735"/>
    <cellStyle name="Normal 9 6 26 6" xfId="12702"/>
    <cellStyle name="Normal 9 6 26 7" xfId="15089"/>
    <cellStyle name="Normal 9 6 27" xfId="2076"/>
    <cellStyle name="Normal 9 6 27 2" xfId="4457"/>
    <cellStyle name="Normal 9 6 27 3" xfId="6843"/>
    <cellStyle name="Normal 9 6 27 4" xfId="7814"/>
    <cellStyle name="Normal 9 6 27 5" xfId="11726"/>
    <cellStyle name="Normal 9 6 27 6" xfId="12587"/>
    <cellStyle name="Normal 9 6 27 7" xfId="14974"/>
    <cellStyle name="Normal 9 6 28" xfId="2148"/>
    <cellStyle name="Normal 9 6 28 2" xfId="4529"/>
    <cellStyle name="Normal 9 6 28 3" xfId="6915"/>
    <cellStyle name="Normal 9 6 28 4" xfId="7280"/>
    <cellStyle name="Normal 9 6 28 5" xfId="10273"/>
    <cellStyle name="Normal 9 6 28 6" xfId="12053"/>
    <cellStyle name="Normal 9 6 28 7" xfId="14440"/>
    <cellStyle name="Normal 9 6 29" xfId="2228"/>
    <cellStyle name="Normal 9 6 29 2" xfId="4609"/>
    <cellStyle name="Normal 9 6 29 3" xfId="6995"/>
    <cellStyle name="Normal 9 6 29 4" xfId="7854"/>
    <cellStyle name="Normal 9 6 29 5" xfId="11381"/>
    <cellStyle name="Normal 9 6 29 6" xfId="12628"/>
    <cellStyle name="Normal 9 6 29 7" xfId="15015"/>
    <cellStyle name="Normal 9 6 3" xfId="232"/>
    <cellStyle name="Normal 9 6 3 2" xfId="2613"/>
    <cellStyle name="Normal 9 6 3 3" xfId="4999"/>
    <cellStyle name="Normal 9 6 3 4" xfId="8421"/>
    <cellStyle name="Normal 9 6 3 5" xfId="11866"/>
    <cellStyle name="Normal 9 6 3 6" xfId="13195"/>
    <cellStyle name="Normal 9 6 3 7" xfId="15582"/>
    <cellStyle name="Normal 9 6 30" xfId="2304"/>
    <cellStyle name="Normal 9 6 30 2" xfId="4685"/>
    <cellStyle name="Normal 9 6 30 3" xfId="7071"/>
    <cellStyle name="Normal 9 6 30 4" xfId="8631"/>
    <cellStyle name="Normal 9 6 30 5" xfId="9784"/>
    <cellStyle name="Normal 9 6 30 6" xfId="13405"/>
    <cellStyle name="Normal 9 6 30 7" xfId="15792"/>
    <cellStyle name="Normal 9 6 31" xfId="2376"/>
    <cellStyle name="Normal 9 6 31 2" xfId="4757"/>
    <cellStyle name="Normal 9 6 31 3" xfId="7143"/>
    <cellStyle name="Normal 9 6 31 4" xfId="7861"/>
    <cellStyle name="Normal 9 6 31 5" xfId="11916"/>
    <cellStyle name="Normal 9 6 31 6" xfId="12635"/>
    <cellStyle name="Normal 9 6 31 7" xfId="15022"/>
    <cellStyle name="Normal 9 6 32" xfId="2454"/>
    <cellStyle name="Normal 9 6 33" xfId="4840"/>
    <cellStyle name="Normal 9 6 34" xfId="8616"/>
    <cellStyle name="Normal 9 6 35" xfId="10881"/>
    <cellStyle name="Normal 9 6 36" xfId="13390"/>
    <cellStyle name="Normal 9 6 37" xfId="15777"/>
    <cellStyle name="Normal 9 6 4" xfId="309"/>
    <cellStyle name="Normal 9 6 4 2" xfId="2690"/>
    <cellStyle name="Normal 9 6 4 3" xfId="5076"/>
    <cellStyle name="Normal 9 6 4 4" xfId="7275"/>
    <cellStyle name="Normal 9 6 4 5" xfId="9773"/>
    <cellStyle name="Normal 9 6 4 6" xfId="12048"/>
    <cellStyle name="Normal 9 6 4 7" xfId="14435"/>
    <cellStyle name="Normal 9 6 5" xfId="386"/>
    <cellStyle name="Normal 9 6 5 2" xfId="2767"/>
    <cellStyle name="Normal 9 6 5 3" xfId="5153"/>
    <cellStyle name="Normal 9 6 5 4" xfId="8380"/>
    <cellStyle name="Normal 9 6 5 5" xfId="10645"/>
    <cellStyle name="Normal 9 6 5 6" xfId="13154"/>
    <cellStyle name="Normal 9 6 5 7" xfId="15541"/>
    <cellStyle name="Normal 9 6 6" xfId="463"/>
    <cellStyle name="Normal 9 6 6 2" xfId="2844"/>
    <cellStyle name="Normal 9 6 6 3" xfId="5230"/>
    <cellStyle name="Normal 9 6 6 4" xfId="7880"/>
    <cellStyle name="Normal 9 6 6 5" xfId="10106"/>
    <cellStyle name="Normal 9 6 6 6" xfId="12654"/>
    <cellStyle name="Normal 9 6 6 7" xfId="15041"/>
    <cellStyle name="Normal 9 6 7" xfId="540"/>
    <cellStyle name="Normal 9 6 7 2" xfId="2921"/>
    <cellStyle name="Normal 9 6 7 3" xfId="5307"/>
    <cellStyle name="Normal 9 6 7 4" xfId="8582"/>
    <cellStyle name="Normal 9 6 7 5" xfId="9727"/>
    <cellStyle name="Normal 9 6 7 6" xfId="13356"/>
    <cellStyle name="Normal 9 6 7 7" xfId="15743"/>
    <cellStyle name="Normal 9 6 8" xfId="617"/>
    <cellStyle name="Normal 9 6 8 2" xfId="2998"/>
    <cellStyle name="Normal 9 6 8 3" xfId="5384"/>
    <cellStyle name="Normal 9 6 8 4" xfId="7413"/>
    <cellStyle name="Normal 9 6 8 5" xfId="11893"/>
    <cellStyle name="Normal 9 6 8 6" xfId="12186"/>
    <cellStyle name="Normal 9 6 8 7" xfId="14573"/>
    <cellStyle name="Normal 9 6 9" xfId="694"/>
    <cellStyle name="Normal 9 6 9 2" xfId="3075"/>
    <cellStyle name="Normal 9 6 9 3" xfId="5461"/>
    <cellStyle name="Normal 9 6 9 4" xfId="8530"/>
    <cellStyle name="Normal 9 6 9 5" xfId="10795"/>
    <cellStyle name="Normal 9 6 9 6" xfId="13304"/>
    <cellStyle name="Normal 9 6 9 7" xfId="15691"/>
    <cellStyle name="Normal 9 7" xfId="117"/>
    <cellStyle name="Normal 9 7 2" xfId="2498"/>
    <cellStyle name="Normal 9 7 3" xfId="4884"/>
    <cellStyle name="Normal 9 7 4" xfId="7615"/>
    <cellStyle name="Normal 9 7 5" xfId="11530"/>
    <cellStyle name="Normal 9 7 6" xfId="12388"/>
    <cellStyle name="Normal 9 7 7" xfId="14775"/>
    <cellStyle name="Normal 9 8" xfId="195"/>
    <cellStyle name="Normal 9 8 2" xfId="2576"/>
    <cellStyle name="Normal 9 8 3" xfId="4962"/>
    <cellStyle name="Normal 9 8 4" xfId="9298"/>
    <cellStyle name="Normal 9 8 5" xfId="10993"/>
    <cellStyle name="Normal 9 8 6" xfId="14072"/>
    <cellStyle name="Normal 9 8 7" xfId="16456"/>
    <cellStyle name="Normal 9 9" xfId="272"/>
    <cellStyle name="Normal 9 9 2" xfId="2653"/>
    <cellStyle name="Normal 9 9 3" xfId="5039"/>
    <cellStyle name="Normal 9 9 4" xfId="8921"/>
    <cellStyle name="Normal 9 9 5" xfId="10607"/>
    <cellStyle name="Normal 9 9 6" xfId="13695"/>
    <cellStyle name="Normal 9 9 7" xfId="16081"/>
    <cellStyle name="Normal 90" xfId="16759"/>
    <cellStyle name="Normal 91" xfId="16760"/>
    <cellStyle name="Normal 92" xfId="16761"/>
    <cellStyle name="Normal 93" xfId="16790"/>
    <cellStyle name="Normal 94" xfId="16791"/>
    <cellStyle name="Normal 95" xfId="16798"/>
    <cellStyle name="Normal 96" xfId="16799"/>
    <cellStyle name="Normal 97" xfId="16806"/>
    <cellStyle name="Normal 98" xfId="16792"/>
    <cellStyle name="Normal 99" xfId="16793"/>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-2020</a:t>
            </a:r>
          </a:p>
        </c:rich>
      </c:tx>
      <c:layout>
        <c:manualLayout>
          <c:xMode val="edge"/>
          <c:yMode val="edge"/>
          <c:x val="0.20873818382132772"/>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88"/>
        </c:manualLayout>
      </c:layout>
      <c:barChart>
        <c:barDir val="col"/>
        <c:grouping val="clustered"/>
        <c:varyColors val="0"/>
        <c:ser>
          <c:idx val="0"/>
          <c:order val="0"/>
          <c:tx>
            <c:strRef>
              <c:f>Siliguri!$N$5</c:f>
              <c:strCache>
                <c:ptCount val="1"/>
                <c:pt idx="0">
                  <c:v>Total Offer Kgs 2020</c:v>
                </c:pt>
              </c:strCache>
            </c:strRef>
          </c:tx>
          <c:spPr>
            <a:solidFill>
              <a:srgbClr val="9999FF"/>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Siliguri!$N$7:$N$58</c:f>
              <c:numCache>
                <c:formatCode>0.00</c:formatCode>
                <c:ptCount val="52"/>
                <c:pt idx="0">
                  <c:v>4943658.3</c:v>
                </c:pt>
                <c:pt idx="1">
                  <c:v>4983690.4000000004</c:v>
                </c:pt>
                <c:pt idx="2">
                  <c:v>4789928.5999999996</c:v>
                </c:pt>
                <c:pt idx="3">
                  <c:v>4948652.8</c:v>
                </c:pt>
                <c:pt idx="4">
                  <c:v>4442088.9000000004</c:v>
                </c:pt>
                <c:pt idx="5">
                  <c:v>3717258.9000000004</c:v>
                </c:pt>
                <c:pt idx="6">
                  <c:v>3378401.4</c:v>
                </c:pt>
                <c:pt idx="7">
                  <c:v>1261695.8</c:v>
                </c:pt>
                <c:pt idx="8">
                  <c:v>0</c:v>
                </c:pt>
                <c:pt idx="9">
                  <c:v>998397.7</c:v>
                </c:pt>
                <c:pt idx="10">
                  <c:v>0</c:v>
                </c:pt>
                <c:pt idx="11">
                  <c:v>0</c:v>
                </c:pt>
                <c:pt idx="12">
                  <c:v>0</c:v>
                </c:pt>
                <c:pt idx="13">
                  <c:v>0</c:v>
                </c:pt>
                <c:pt idx="14">
                  <c:v>0</c:v>
                </c:pt>
                <c:pt idx="15">
                  <c:v>0</c:v>
                </c:pt>
                <c:pt idx="16">
                  <c:v>917423.1</c:v>
                </c:pt>
                <c:pt idx="17">
                  <c:v>520997.5</c:v>
                </c:pt>
                <c:pt idx="18">
                  <c:v>1032514.5</c:v>
                </c:pt>
                <c:pt idx="19">
                  <c:v>2849223.8</c:v>
                </c:pt>
                <c:pt idx="20">
                  <c:v>1011725.6</c:v>
                </c:pt>
                <c:pt idx="21">
                  <c:v>1974843.0999999999</c:v>
                </c:pt>
                <c:pt idx="22">
                  <c:v>1889070.6</c:v>
                </c:pt>
                <c:pt idx="23">
                  <c:v>1688179.9000000001</c:v>
                </c:pt>
                <c:pt idx="24">
                  <c:v>2044858.9</c:v>
                </c:pt>
                <c:pt idx="25">
                  <c:v>2833364.1999999997</c:v>
                </c:pt>
                <c:pt idx="26">
                  <c:v>3622359.3</c:v>
                </c:pt>
                <c:pt idx="27">
                  <c:v>3909744.5999999996</c:v>
                </c:pt>
                <c:pt idx="28">
                  <c:v>3875835.7</c:v>
                </c:pt>
                <c:pt idx="29">
                  <c:v>3534056.3000000003</c:v>
                </c:pt>
                <c:pt idx="30">
                  <c:v>3492836.4</c:v>
                </c:pt>
                <c:pt idx="31">
                  <c:v>3570934.1</c:v>
                </c:pt>
                <c:pt idx="32">
                  <c:v>4224892.9000000004</c:v>
                </c:pt>
                <c:pt idx="33">
                  <c:v>3917941.6</c:v>
                </c:pt>
                <c:pt idx="34">
                  <c:v>4210799.9000000004</c:v>
                </c:pt>
                <c:pt idx="35">
                  <c:v>4342601.4000000004</c:v>
                </c:pt>
                <c:pt idx="36">
                  <c:v>4168286.6999999997</c:v>
                </c:pt>
              </c:numCache>
            </c:numRef>
          </c:val>
        </c:ser>
        <c:ser>
          <c:idx val="1"/>
          <c:order val="1"/>
          <c:tx>
            <c:strRef>
              <c:f>Siliguri!$AI$5</c:f>
              <c:strCache>
                <c:ptCount val="1"/>
                <c:pt idx="0">
                  <c:v>Total Sold Kgs 2020</c:v>
                </c:pt>
              </c:strCache>
            </c:strRef>
          </c:tx>
          <c:spPr>
            <a:solidFill>
              <a:srgbClr val="993366"/>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Siliguri!$AI$7:$AI$58</c:f>
              <c:numCache>
                <c:formatCode>0.00</c:formatCode>
                <c:ptCount val="52"/>
                <c:pt idx="0">
                  <c:v>3863923.3000000003</c:v>
                </c:pt>
                <c:pt idx="1">
                  <c:v>3659100.8</c:v>
                </c:pt>
                <c:pt idx="2">
                  <c:v>3533185.4</c:v>
                </c:pt>
                <c:pt idx="3">
                  <c:v>3638661.3</c:v>
                </c:pt>
                <c:pt idx="4">
                  <c:v>3064373</c:v>
                </c:pt>
                <c:pt idx="5">
                  <c:v>2801081</c:v>
                </c:pt>
                <c:pt idx="6">
                  <c:v>2398282.4</c:v>
                </c:pt>
                <c:pt idx="7">
                  <c:v>1112275</c:v>
                </c:pt>
                <c:pt idx="8">
                  <c:v>0</c:v>
                </c:pt>
                <c:pt idx="9">
                  <c:v>866800.4</c:v>
                </c:pt>
                <c:pt idx="10">
                  <c:v>0</c:v>
                </c:pt>
                <c:pt idx="11">
                  <c:v>0</c:v>
                </c:pt>
                <c:pt idx="12">
                  <c:v>0</c:v>
                </c:pt>
                <c:pt idx="13">
                  <c:v>0</c:v>
                </c:pt>
                <c:pt idx="14">
                  <c:v>0</c:v>
                </c:pt>
                <c:pt idx="15">
                  <c:v>0</c:v>
                </c:pt>
                <c:pt idx="16">
                  <c:v>816581.4</c:v>
                </c:pt>
                <c:pt idx="17">
                  <c:v>478228.6</c:v>
                </c:pt>
                <c:pt idx="18">
                  <c:v>902913.6</c:v>
                </c:pt>
                <c:pt idx="19">
                  <c:v>2083953.6</c:v>
                </c:pt>
                <c:pt idx="20">
                  <c:v>830007.8</c:v>
                </c:pt>
                <c:pt idx="21">
                  <c:v>1710472.7</c:v>
                </c:pt>
                <c:pt idx="22">
                  <c:v>1695381.8</c:v>
                </c:pt>
                <c:pt idx="23">
                  <c:v>1493536.5999999999</c:v>
                </c:pt>
                <c:pt idx="24">
                  <c:v>1801483.1</c:v>
                </c:pt>
                <c:pt idx="25">
                  <c:v>2470346.7999999993</c:v>
                </c:pt>
                <c:pt idx="26">
                  <c:v>3241446.1999999997</c:v>
                </c:pt>
                <c:pt idx="27">
                  <c:v>3496221.9</c:v>
                </c:pt>
                <c:pt idx="28">
                  <c:v>3586847.9000000004</c:v>
                </c:pt>
                <c:pt idx="29">
                  <c:v>3285850.6</c:v>
                </c:pt>
                <c:pt idx="30">
                  <c:v>3279784.2</c:v>
                </c:pt>
                <c:pt idx="31">
                  <c:v>3287464.3000000003</c:v>
                </c:pt>
                <c:pt idx="32">
                  <c:v>3681807</c:v>
                </c:pt>
                <c:pt idx="33">
                  <c:v>3538728.6999999997</c:v>
                </c:pt>
                <c:pt idx="34">
                  <c:v>3827728.5</c:v>
                </c:pt>
                <c:pt idx="35">
                  <c:v>4062281.4</c:v>
                </c:pt>
                <c:pt idx="36">
                  <c:v>3742410.6</c:v>
                </c:pt>
              </c:numCache>
            </c:numRef>
          </c:val>
        </c:ser>
        <c:dLbls>
          <c:showLegendKey val="0"/>
          <c:showVal val="0"/>
          <c:showCatName val="0"/>
          <c:showSerName val="0"/>
          <c:showPercent val="0"/>
          <c:showBubbleSize val="0"/>
        </c:dLbls>
        <c:gapWidth val="150"/>
        <c:axId val="-185918928"/>
        <c:axId val="-185909136"/>
      </c:barChart>
      <c:catAx>
        <c:axId val="-185918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9136"/>
        <c:crosses val="autoZero"/>
        <c:auto val="1"/>
        <c:lblAlgn val="ctr"/>
        <c:lblOffset val="100"/>
        <c:tickLblSkip val="1"/>
        <c:tickMarkSkip val="1"/>
        <c:noMultiLvlLbl val="0"/>
      </c:catAx>
      <c:valAx>
        <c:axId val="-1859091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928"/>
        <c:crosses val="autoZero"/>
        <c:crossBetween val="between"/>
        <c:dispUnits>
          <c:builtInUnit val="millions"/>
          <c:dispUnitsLbl>
            <c:layout>
              <c:manualLayout>
                <c:xMode val="edge"/>
                <c:yMode val="edge"/>
                <c:x val="7.8784260573985694E-3"/>
                <c:y val="0.3435664250577971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718"/>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IN"/>
              <a:t>Salewise Price movement of All Tea at Coonoor During 2020 Vs 2019</a:t>
            </a:r>
          </a:p>
        </c:rich>
      </c:tx>
      <c:layout>
        <c:manualLayout>
          <c:xMode val="edge"/>
          <c:yMode val="edge"/>
          <c:x val="0.10841439724493039"/>
          <c:y val="3.2876640419951968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Coonoor!$AJ$7:$AJ$58</c:f>
              <c:numCache>
                <c:formatCode>0.00</c:formatCode>
                <c:ptCount val="52"/>
                <c:pt idx="0">
                  <c:v>84.253132052345649</c:v>
                </c:pt>
                <c:pt idx="1">
                  <c:v>84.467087199994793</c:v>
                </c:pt>
                <c:pt idx="2">
                  <c:v>83.85181343599281</c:v>
                </c:pt>
                <c:pt idx="3">
                  <c:v>82.854647398773579</c:v>
                </c:pt>
                <c:pt idx="4">
                  <c:v>82.198814051146925</c:v>
                </c:pt>
                <c:pt idx="5">
                  <c:v>81.243072514416966</c:v>
                </c:pt>
                <c:pt idx="6">
                  <c:v>82.196281159079007</c:v>
                </c:pt>
                <c:pt idx="7">
                  <c:v>79.967573314453716</c:v>
                </c:pt>
                <c:pt idx="8">
                  <c:v>80.710001139300843</c:v>
                </c:pt>
                <c:pt idx="9">
                  <c:v>79.653133011482964</c:v>
                </c:pt>
                <c:pt idx="10">
                  <c:v>80.358560284522454</c:v>
                </c:pt>
                <c:pt idx="11">
                  <c:v>82.306750067990265</c:v>
                </c:pt>
                <c:pt idx="12">
                  <c:v>0</c:v>
                </c:pt>
                <c:pt idx="13">
                  <c:v>0</c:v>
                </c:pt>
                <c:pt idx="14">
                  <c:v>0</c:v>
                </c:pt>
                <c:pt idx="15">
                  <c:v>0</c:v>
                </c:pt>
                <c:pt idx="16">
                  <c:v>92.092771352716298</c:v>
                </c:pt>
                <c:pt idx="17">
                  <c:v>97.557859081330321</c:v>
                </c:pt>
                <c:pt idx="18">
                  <c:v>94.842682201866623</c:v>
                </c:pt>
                <c:pt idx="19">
                  <c:v>94.209977124932337</c:v>
                </c:pt>
                <c:pt idx="20">
                  <c:v>93.934107498250441</c:v>
                </c:pt>
                <c:pt idx="21">
                  <c:v>95.915985314910543</c:v>
                </c:pt>
                <c:pt idx="22">
                  <c:v>98.937944138367101</c:v>
                </c:pt>
                <c:pt idx="23">
                  <c:v>107.01197419361232</c:v>
                </c:pt>
                <c:pt idx="24">
                  <c:v>110.67607144700169</c:v>
                </c:pt>
                <c:pt idx="25">
                  <c:v>113.54875783589019</c:v>
                </c:pt>
                <c:pt idx="26">
                  <c:v>116.60082442347206</c:v>
                </c:pt>
                <c:pt idx="27">
                  <c:v>128.25583696596962</c:v>
                </c:pt>
                <c:pt idx="28">
                  <c:v>137.10948331830153</c:v>
                </c:pt>
                <c:pt idx="29">
                  <c:v>141.19147837851901</c:v>
                </c:pt>
                <c:pt idx="30">
                  <c:v>146.37744397360891</c:v>
                </c:pt>
                <c:pt idx="31">
                  <c:v>150.07103148752813</c:v>
                </c:pt>
                <c:pt idx="32">
                  <c:v>167.69029110043687</c:v>
                </c:pt>
                <c:pt idx="33">
                  <c:v>172.61554716105752</c:v>
                </c:pt>
                <c:pt idx="34">
                  <c:v>187.03747274680174</c:v>
                </c:pt>
                <c:pt idx="35">
                  <c:v>193.21302665381972</c:v>
                </c:pt>
                <c:pt idx="36">
                  <c:v>192.35398307869332</c:v>
                </c:pt>
              </c:numCache>
            </c:numRef>
          </c:val>
          <c:smooth val="0"/>
        </c:ser>
        <c:ser>
          <c:idx val="1"/>
          <c:order val="1"/>
          <c:tx>
            <c:strRef>
              <c:f>Coonoor!$BU$5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Coonoor!$BU$7:$BU$58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ser>
        <c:dLbls>
          <c:showLegendKey val="0"/>
          <c:showVal val="0"/>
          <c:showCatName val="0"/>
          <c:showSerName val="0"/>
          <c:showPercent val="0"/>
          <c:showBubbleSize val="0"/>
        </c:dLbls>
        <c:marker val="1"/>
        <c:smooth val="0"/>
        <c:axId val="-132477072"/>
        <c:axId val="-132477616"/>
      </c:lineChart>
      <c:catAx>
        <c:axId val="-13247707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852450269"/>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616"/>
        <c:crosses val="autoZero"/>
        <c:auto val="1"/>
        <c:lblAlgn val="ctr"/>
        <c:lblOffset val="100"/>
        <c:tickLblSkip val="1"/>
        <c:tickMarkSkip val="1"/>
        <c:noMultiLvlLbl val="0"/>
      </c:catAx>
      <c:valAx>
        <c:axId val="-13247761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90031262015813E-2"/>
              <c:y val="0.290410761154925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072"/>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2153"/>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-2020</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836"/>
          <c:w val="0.92252142811650462"/>
          <c:h val="0.56852862335499565"/>
        </c:manualLayout>
      </c:layout>
      <c:barChart>
        <c:barDir val="col"/>
        <c:grouping val="clustered"/>
        <c:varyColors val="0"/>
        <c:ser>
          <c:idx val="0"/>
          <c:order val="0"/>
          <c:tx>
            <c:strRef>
              <c:f>Coimbatore!$N$5</c:f>
              <c:strCache>
                <c:ptCount val="1"/>
                <c:pt idx="0">
                  <c:v>Total Offer Kgs 2020</c:v>
                </c:pt>
              </c:strCache>
            </c:strRef>
          </c:tx>
          <c:spPr>
            <a:solidFill>
              <a:srgbClr val="9999FF"/>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Coimbatore!$N$6:$N$57</c:f>
              <c:numCache>
                <c:formatCode>0.00</c:formatCode>
                <c:ptCount val="52"/>
                <c:pt idx="1">
                  <c:v>523647</c:v>
                </c:pt>
                <c:pt idx="2">
                  <c:v>524508</c:v>
                </c:pt>
                <c:pt idx="3">
                  <c:v>459039</c:v>
                </c:pt>
                <c:pt idx="4">
                  <c:v>436501</c:v>
                </c:pt>
                <c:pt idx="5">
                  <c:v>393415</c:v>
                </c:pt>
                <c:pt idx="6">
                  <c:v>418868</c:v>
                </c:pt>
                <c:pt idx="7">
                  <c:v>441301</c:v>
                </c:pt>
                <c:pt idx="8">
                  <c:v>391113</c:v>
                </c:pt>
                <c:pt idx="9">
                  <c:v>394472</c:v>
                </c:pt>
                <c:pt idx="10">
                  <c:v>404061</c:v>
                </c:pt>
                <c:pt idx="11">
                  <c:v>425356</c:v>
                </c:pt>
                <c:pt idx="12">
                  <c:v>398593</c:v>
                </c:pt>
                <c:pt idx="13">
                  <c:v>0</c:v>
                </c:pt>
                <c:pt idx="14">
                  <c:v>0</c:v>
                </c:pt>
                <c:pt idx="15">
                  <c:v>0</c:v>
                </c:pt>
                <c:pt idx="16">
                  <c:v>0</c:v>
                </c:pt>
                <c:pt idx="17">
                  <c:v>343979</c:v>
                </c:pt>
                <c:pt idx="18">
                  <c:v>0</c:v>
                </c:pt>
                <c:pt idx="19">
                  <c:v>0</c:v>
                </c:pt>
                <c:pt idx="20">
                  <c:v>494143</c:v>
                </c:pt>
                <c:pt idx="21">
                  <c:v>522929</c:v>
                </c:pt>
                <c:pt idx="22">
                  <c:v>530857</c:v>
                </c:pt>
                <c:pt idx="23">
                  <c:v>495025</c:v>
                </c:pt>
                <c:pt idx="24">
                  <c:v>457429</c:v>
                </c:pt>
                <c:pt idx="25">
                  <c:v>521598</c:v>
                </c:pt>
                <c:pt idx="26">
                  <c:v>584326</c:v>
                </c:pt>
                <c:pt idx="27">
                  <c:v>569784</c:v>
                </c:pt>
                <c:pt idx="28">
                  <c:v>481077</c:v>
                </c:pt>
                <c:pt idx="29">
                  <c:v>438186</c:v>
                </c:pt>
                <c:pt idx="30">
                  <c:v>511944</c:v>
                </c:pt>
                <c:pt idx="31">
                  <c:v>565617</c:v>
                </c:pt>
                <c:pt idx="32">
                  <c:v>543095</c:v>
                </c:pt>
                <c:pt idx="33">
                  <c:v>541207</c:v>
                </c:pt>
                <c:pt idx="34">
                  <c:v>500714</c:v>
                </c:pt>
                <c:pt idx="35">
                  <c:v>524070</c:v>
                </c:pt>
                <c:pt idx="36">
                  <c:v>452723</c:v>
                </c:pt>
                <c:pt idx="37">
                  <c:v>425267</c:v>
                </c:pt>
              </c:numCache>
            </c:numRef>
          </c:val>
        </c:ser>
        <c:ser>
          <c:idx val="1"/>
          <c:order val="1"/>
          <c:tx>
            <c:strRef>
              <c:f>Coimbatore!$AI$5</c:f>
              <c:strCache>
                <c:ptCount val="1"/>
                <c:pt idx="0">
                  <c:v>Total Sold Kgs 2020</c:v>
                </c:pt>
              </c:strCache>
            </c:strRef>
          </c:tx>
          <c:spPr>
            <a:solidFill>
              <a:srgbClr val="993366"/>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Coimbatore!$AI$6:$AI$57</c:f>
              <c:numCache>
                <c:formatCode>0.00</c:formatCode>
                <c:ptCount val="52"/>
                <c:pt idx="1">
                  <c:v>408850</c:v>
                </c:pt>
                <c:pt idx="2">
                  <c:v>393101</c:v>
                </c:pt>
                <c:pt idx="3">
                  <c:v>227652</c:v>
                </c:pt>
                <c:pt idx="4">
                  <c:v>290675</c:v>
                </c:pt>
                <c:pt idx="5">
                  <c:v>228416</c:v>
                </c:pt>
                <c:pt idx="6">
                  <c:v>250231</c:v>
                </c:pt>
                <c:pt idx="7">
                  <c:v>277155</c:v>
                </c:pt>
                <c:pt idx="8">
                  <c:v>240315</c:v>
                </c:pt>
                <c:pt idx="9">
                  <c:v>251587</c:v>
                </c:pt>
                <c:pt idx="10">
                  <c:v>215182</c:v>
                </c:pt>
                <c:pt idx="11">
                  <c:v>180929</c:v>
                </c:pt>
                <c:pt idx="12">
                  <c:v>267367</c:v>
                </c:pt>
                <c:pt idx="13">
                  <c:v>0</c:v>
                </c:pt>
                <c:pt idx="14">
                  <c:v>0</c:v>
                </c:pt>
                <c:pt idx="15">
                  <c:v>0</c:v>
                </c:pt>
                <c:pt idx="16">
                  <c:v>0</c:v>
                </c:pt>
                <c:pt idx="17">
                  <c:v>311625</c:v>
                </c:pt>
                <c:pt idx="18">
                  <c:v>0</c:v>
                </c:pt>
                <c:pt idx="19">
                  <c:v>0</c:v>
                </c:pt>
                <c:pt idx="20">
                  <c:v>269784</c:v>
                </c:pt>
                <c:pt idx="21">
                  <c:v>378662</c:v>
                </c:pt>
                <c:pt idx="22">
                  <c:v>403796</c:v>
                </c:pt>
                <c:pt idx="23">
                  <c:v>410735</c:v>
                </c:pt>
                <c:pt idx="24">
                  <c:v>387238</c:v>
                </c:pt>
                <c:pt idx="25">
                  <c:v>441941</c:v>
                </c:pt>
                <c:pt idx="26">
                  <c:v>482668</c:v>
                </c:pt>
                <c:pt idx="27">
                  <c:v>547186</c:v>
                </c:pt>
                <c:pt idx="28">
                  <c:v>473268</c:v>
                </c:pt>
                <c:pt idx="29">
                  <c:v>408386</c:v>
                </c:pt>
                <c:pt idx="30">
                  <c:v>457884</c:v>
                </c:pt>
                <c:pt idx="31">
                  <c:v>506764</c:v>
                </c:pt>
                <c:pt idx="32">
                  <c:v>499485</c:v>
                </c:pt>
                <c:pt idx="33">
                  <c:v>530341</c:v>
                </c:pt>
                <c:pt idx="34">
                  <c:v>488672</c:v>
                </c:pt>
                <c:pt idx="35">
                  <c:v>514857</c:v>
                </c:pt>
                <c:pt idx="36">
                  <c:v>446058</c:v>
                </c:pt>
                <c:pt idx="37">
                  <c:v>363598</c:v>
                </c:pt>
              </c:numCache>
            </c:numRef>
          </c:val>
        </c:ser>
        <c:dLbls>
          <c:showLegendKey val="0"/>
          <c:showVal val="0"/>
          <c:showCatName val="0"/>
          <c:showSerName val="0"/>
          <c:showPercent val="0"/>
          <c:showBubbleSize val="0"/>
        </c:dLbls>
        <c:gapWidth val="150"/>
        <c:axId val="-132486320"/>
        <c:axId val="-132485776"/>
      </c:barChart>
      <c:catAx>
        <c:axId val="-13248632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776"/>
        <c:crosses val="autoZero"/>
        <c:auto val="1"/>
        <c:lblAlgn val="ctr"/>
        <c:lblOffset val="100"/>
        <c:tickLblSkip val="1"/>
        <c:tickMarkSkip val="1"/>
        <c:noMultiLvlLbl val="0"/>
      </c:catAx>
      <c:valAx>
        <c:axId val="-13248577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6320"/>
        <c:crosses val="autoZero"/>
        <c:crossBetween val="between"/>
        <c:dispUnits>
          <c:builtInUnit val="millions"/>
          <c:dispUnitsLbl>
            <c:layout>
              <c:manualLayout>
                <c:xMode val="edge"/>
                <c:yMode val="edge"/>
                <c:x val="6.1665279230978774E-3"/>
                <c:y val="0.371782245493424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306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2020 Vs 2019</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9899"/>
          <c:h val="0.58269864896093959"/>
        </c:manualLayout>
      </c:layout>
      <c:lineChart>
        <c:grouping val="standard"/>
        <c:varyColors val="0"/>
        <c:ser>
          <c:idx val="0"/>
          <c:order val="0"/>
          <c:tx>
            <c:strRef>
              <c:f>Coimbatore!$AJ$5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Coimbatore!$AJ$6:$AJ$57</c:f>
              <c:numCache>
                <c:formatCode>0.00</c:formatCode>
                <c:ptCount val="52"/>
                <c:pt idx="1">
                  <c:v>95.649969131199697</c:v>
                </c:pt>
                <c:pt idx="2">
                  <c:v>94.224951728263193</c:v>
                </c:pt>
                <c:pt idx="3">
                  <c:v>94.784047213417864</c:v>
                </c:pt>
                <c:pt idx="4">
                  <c:v>95.413932376289665</c:v>
                </c:pt>
                <c:pt idx="5">
                  <c:v>92.679177171073803</c:v>
                </c:pt>
                <c:pt idx="6">
                  <c:v>91.693922146728411</c:v>
                </c:pt>
                <c:pt idx="7">
                  <c:v>92.748381820028513</c:v>
                </c:pt>
                <c:pt idx="8">
                  <c:v>93.352137630672246</c:v>
                </c:pt>
                <c:pt idx="9">
                  <c:v>92.446469669967058</c:v>
                </c:pt>
                <c:pt idx="10">
                  <c:v>91.619539952180006</c:v>
                </c:pt>
                <c:pt idx="11">
                  <c:v>95.565575035378529</c:v>
                </c:pt>
                <c:pt idx="12">
                  <c:v>90.057856469586739</c:v>
                </c:pt>
                <c:pt idx="13">
                  <c:v>0</c:v>
                </c:pt>
                <c:pt idx="14">
                  <c:v>0</c:v>
                </c:pt>
                <c:pt idx="15">
                  <c:v>0</c:v>
                </c:pt>
                <c:pt idx="16">
                  <c:v>0</c:v>
                </c:pt>
                <c:pt idx="17">
                  <c:v>105.93546344000961</c:v>
                </c:pt>
                <c:pt idx="18">
                  <c:v>0</c:v>
                </c:pt>
                <c:pt idx="19">
                  <c:v>0</c:v>
                </c:pt>
                <c:pt idx="20">
                  <c:v>105.10551351657993</c:v>
                </c:pt>
                <c:pt idx="21">
                  <c:v>104.52764720087306</c:v>
                </c:pt>
                <c:pt idx="22">
                  <c:v>103.838373370182</c:v>
                </c:pt>
                <c:pt idx="23">
                  <c:v>104.13823947743435</c:v>
                </c:pt>
                <c:pt idx="24">
                  <c:v>102.96767841512971</c:v>
                </c:pt>
                <c:pt idx="25">
                  <c:v>108.24038645591831</c:v>
                </c:pt>
                <c:pt idx="26">
                  <c:v>112.43950232609993</c:v>
                </c:pt>
                <c:pt idx="27">
                  <c:v>115.78825830690114</c:v>
                </c:pt>
                <c:pt idx="28">
                  <c:v>127.99109546510434</c:v>
                </c:pt>
                <c:pt idx="29">
                  <c:v>135.28437051166054</c:v>
                </c:pt>
                <c:pt idx="30">
                  <c:v>141.08286769859615</c:v>
                </c:pt>
                <c:pt idx="31">
                  <c:v>142.92444351174908</c:v>
                </c:pt>
                <c:pt idx="32">
                  <c:v>148.31330409641333</c:v>
                </c:pt>
                <c:pt idx="33">
                  <c:v>157.61774198183394</c:v>
                </c:pt>
                <c:pt idx="34">
                  <c:v>163.51737944518612</c:v>
                </c:pt>
                <c:pt idx="35">
                  <c:v>175.85642551179259</c:v>
                </c:pt>
                <c:pt idx="36">
                  <c:v>189.56351144931597</c:v>
                </c:pt>
                <c:pt idx="37">
                  <c:v>191.24999803479392</c:v>
                </c:pt>
              </c:numCache>
            </c:numRef>
          </c:val>
          <c:smooth val="0"/>
        </c:ser>
        <c:ser>
          <c:idx val="1"/>
          <c:order val="1"/>
          <c:tx>
            <c:strRef>
              <c:f>Coimbatore!$BU$5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Coimbatore!$BU$7:$BU$58</c:f>
              <c:numCache>
                <c:formatCode>0.00</c:formatCode>
                <c:ptCount val="52"/>
                <c:pt idx="0">
                  <c:v>106.09799600070164</c:v>
                </c:pt>
                <c:pt idx="1">
                  <c:v>106.78442276875191</c:v>
                </c:pt>
                <c:pt idx="2">
                  <c:v>107.08452922514925</c:v>
                </c:pt>
                <c:pt idx="3">
                  <c:v>108.18454914258703</c:v>
                </c:pt>
                <c:pt idx="4">
                  <c:v>108.21527862213613</c:v>
                </c:pt>
                <c:pt idx="5">
                  <c:v>104.47374884238523</c:v>
                </c:pt>
                <c:pt idx="6">
                  <c:v>103.62930248628405</c:v>
                </c:pt>
                <c:pt idx="7">
                  <c:v>104.78524431992382</c:v>
                </c:pt>
                <c:pt idx="8">
                  <c:v>104.18792402578197</c:v>
                </c:pt>
                <c:pt idx="9">
                  <c:v>106.99931603119556</c:v>
                </c:pt>
                <c:pt idx="10">
                  <c:v>108.16533289757911</c:v>
                </c:pt>
                <c:pt idx="11">
                  <c:v>107.92285261990813</c:v>
                </c:pt>
                <c:pt idx="12">
                  <c:v>109.74947841725273</c:v>
                </c:pt>
                <c:pt idx="13">
                  <c:v>108.16802711202227</c:v>
                </c:pt>
                <c:pt idx="14">
                  <c:v>109.6597228301557</c:v>
                </c:pt>
                <c:pt idx="15">
                  <c:v>111.35592843524677</c:v>
                </c:pt>
                <c:pt idx="16">
                  <c:v>108.18353317827504</c:v>
                </c:pt>
                <c:pt idx="17">
                  <c:v>110.40770153741275</c:v>
                </c:pt>
                <c:pt idx="18">
                  <c:v>109.24413206922875</c:v>
                </c:pt>
                <c:pt idx="19">
                  <c:v>111.07658328509476</c:v>
                </c:pt>
                <c:pt idx="20">
                  <c:v>108.90711524513306</c:v>
                </c:pt>
                <c:pt idx="21">
                  <c:v>109.84056658294345</c:v>
                </c:pt>
                <c:pt idx="22">
                  <c:v>105.50516534518502</c:v>
                </c:pt>
                <c:pt idx="23">
                  <c:v>102.4354619928575</c:v>
                </c:pt>
                <c:pt idx="24">
                  <c:v>99.114328795249236</c:v>
                </c:pt>
                <c:pt idx="25">
                  <c:v>97.061873993824491</c:v>
                </c:pt>
                <c:pt idx="26">
                  <c:v>97.994928206713496</c:v>
                </c:pt>
                <c:pt idx="27">
                  <c:v>90.689526093270842</c:v>
                </c:pt>
                <c:pt idx="28">
                  <c:v>89.935102788789919</c:v>
                </c:pt>
                <c:pt idx="29">
                  <c:v>87.697890778198314</c:v>
                </c:pt>
                <c:pt idx="30">
                  <c:v>92.090258252190466</c:v>
                </c:pt>
                <c:pt idx="31">
                  <c:v>91.309373805758355</c:v>
                </c:pt>
                <c:pt idx="32">
                  <c:v>91.34749477453218</c:v>
                </c:pt>
                <c:pt idx="33">
                  <c:v>91.592729095444298</c:v>
                </c:pt>
                <c:pt idx="34">
                  <c:v>90.091141694449234</c:v>
                </c:pt>
                <c:pt idx="35">
                  <c:v>93.161639808569632</c:v>
                </c:pt>
                <c:pt idx="36">
                  <c:v>90.757179113980328</c:v>
                </c:pt>
                <c:pt idx="37">
                  <c:v>94.519710875757312</c:v>
                </c:pt>
                <c:pt idx="38">
                  <c:v>94.315932254320757</c:v>
                </c:pt>
                <c:pt idx="39">
                  <c:v>97.020732416034463</c:v>
                </c:pt>
                <c:pt idx="40">
                  <c:v>94.976128131674045</c:v>
                </c:pt>
                <c:pt idx="41">
                  <c:v>95.510539750647908</c:v>
                </c:pt>
                <c:pt idx="42">
                  <c:v>96.329093547495518</c:v>
                </c:pt>
                <c:pt idx="43">
                  <c:v>0</c:v>
                </c:pt>
                <c:pt idx="44">
                  <c:v>95.754202375213339</c:v>
                </c:pt>
                <c:pt idx="45">
                  <c:v>93.027729175661079</c:v>
                </c:pt>
                <c:pt idx="46">
                  <c:v>95.137146694135197</c:v>
                </c:pt>
                <c:pt idx="47">
                  <c:v>94.899316030273226</c:v>
                </c:pt>
                <c:pt idx="48">
                  <c:v>92.940634420491207</c:v>
                </c:pt>
                <c:pt idx="49">
                  <c:v>92.125035314362378</c:v>
                </c:pt>
                <c:pt idx="50">
                  <c:v>94.201138271854632</c:v>
                </c:pt>
                <c:pt idx="51">
                  <c:v>0</c:v>
                </c:pt>
              </c:numCache>
            </c:numRef>
          </c:val>
          <c:smooth val="0"/>
        </c:ser>
        <c:dLbls>
          <c:showLegendKey val="0"/>
          <c:showVal val="0"/>
          <c:showCatName val="0"/>
          <c:showSerName val="0"/>
          <c:showPercent val="0"/>
          <c:showBubbleSize val="0"/>
        </c:dLbls>
        <c:marker val="1"/>
        <c:smooth val="0"/>
        <c:axId val="-132484144"/>
        <c:axId val="-132487952"/>
      </c:lineChart>
      <c:catAx>
        <c:axId val="-132484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7952"/>
        <c:crossesAt val="0"/>
        <c:auto val="1"/>
        <c:lblAlgn val="ctr"/>
        <c:lblOffset val="100"/>
        <c:tickLblSkip val="1"/>
        <c:tickMarkSkip val="1"/>
        <c:noMultiLvlLbl val="0"/>
      </c:catAx>
      <c:valAx>
        <c:axId val="-132487952"/>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4144"/>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Cochin Auction -2020</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2020</c:v>
                </c:pt>
              </c:strCache>
            </c:strRef>
          </c:tx>
          <c:spPr>
            <a:solidFill>
              <a:srgbClr val="9999FF"/>
            </a:solidFill>
            <a:ln w="12700">
              <a:solidFill>
                <a:srgbClr val="000000"/>
              </a:solidFill>
              <a:prstDash val="solid"/>
            </a:ln>
          </c:spPr>
          <c:invertIfNegative val="0"/>
          <c:cat>
            <c:strRef>
              <c:f>Cochin!$C$6:$C$60</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c:v>
                </c:pt>
                <c:pt idx="19">
                  <c:v>17</c:v>
                </c:pt>
                <c:pt idx="20">
                  <c:v>18</c:v>
                </c:pt>
                <c:pt idx="21">
                  <c:v>19</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7">
                  <c:v>37</c:v>
                </c:pt>
              </c:strCache>
            </c:strRef>
          </c:cat>
          <c:val>
            <c:numRef>
              <c:f>Cochin!$N$6:$N$59</c:f>
              <c:numCache>
                <c:formatCode>0.00</c:formatCode>
                <c:ptCount val="54"/>
                <c:pt idx="1">
                  <c:v>0</c:v>
                </c:pt>
                <c:pt idx="2">
                  <c:v>1210039</c:v>
                </c:pt>
                <c:pt idx="3">
                  <c:v>1363139.25</c:v>
                </c:pt>
                <c:pt idx="4">
                  <c:v>1303827.8999999999</c:v>
                </c:pt>
                <c:pt idx="5">
                  <c:v>1165559.1000000001</c:v>
                </c:pt>
                <c:pt idx="6">
                  <c:v>1160168.7</c:v>
                </c:pt>
                <c:pt idx="7">
                  <c:v>1061477.3</c:v>
                </c:pt>
                <c:pt idx="8">
                  <c:v>1134809.3</c:v>
                </c:pt>
                <c:pt idx="9">
                  <c:v>1111167.1000000001</c:v>
                </c:pt>
                <c:pt idx="10">
                  <c:v>1108985.45</c:v>
                </c:pt>
                <c:pt idx="11">
                  <c:v>1096549.5999999999</c:v>
                </c:pt>
                <c:pt idx="12">
                  <c:v>1095170.8</c:v>
                </c:pt>
                <c:pt idx="13">
                  <c:v>0</c:v>
                </c:pt>
                <c:pt idx="14">
                  <c:v>0</c:v>
                </c:pt>
                <c:pt idx="15">
                  <c:v>1117974.0999999999</c:v>
                </c:pt>
                <c:pt idx="16">
                  <c:v>858243.4</c:v>
                </c:pt>
                <c:pt idx="17">
                  <c:v>1268785.8999999999</c:v>
                </c:pt>
                <c:pt idx="18">
                  <c:v>179986.9</c:v>
                </c:pt>
                <c:pt idx="19">
                  <c:v>1253717.7999999998</c:v>
                </c:pt>
                <c:pt idx="20">
                  <c:v>1204561</c:v>
                </c:pt>
                <c:pt idx="21">
                  <c:v>1166483</c:v>
                </c:pt>
                <c:pt idx="22">
                  <c:v>1499494.85</c:v>
                </c:pt>
                <c:pt idx="23">
                  <c:v>1712534.5</c:v>
                </c:pt>
                <c:pt idx="24">
                  <c:v>1460780.2</c:v>
                </c:pt>
                <c:pt idx="25">
                  <c:v>1456017.3</c:v>
                </c:pt>
                <c:pt idx="26">
                  <c:v>1298165.3</c:v>
                </c:pt>
                <c:pt idx="27">
                  <c:v>1285399.7</c:v>
                </c:pt>
                <c:pt idx="28">
                  <c:v>1088934.3999999999</c:v>
                </c:pt>
                <c:pt idx="29">
                  <c:v>1108008.8</c:v>
                </c:pt>
                <c:pt idx="30">
                  <c:v>1035866.4</c:v>
                </c:pt>
                <c:pt idx="31">
                  <c:v>1291519.3999999999</c:v>
                </c:pt>
                <c:pt idx="32">
                  <c:v>894248.7</c:v>
                </c:pt>
                <c:pt idx="33">
                  <c:v>883754.2</c:v>
                </c:pt>
                <c:pt idx="34">
                  <c:v>801200</c:v>
                </c:pt>
                <c:pt idx="35">
                  <c:v>657339.69999999995</c:v>
                </c:pt>
                <c:pt idx="36">
                  <c:v>0</c:v>
                </c:pt>
                <c:pt idx="37">
                  <c:v>584559</c:v>
                </c:pt>
              </c:numCache>
            </c:numRef>
          </c:val>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strRef>
              <c:f>Cochin!$C$6:$C$60</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c:v>
                </c:pt>
                <c:pt idx="19">
                  <c:v>17</c:v>
                </c:pt>
                <c:pt idx="20">
                  <c:v>18</c:v>
                </c:pt>
                <c:pt idx="21">
                  <c:v>19</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7">
                  <c:v>37</c:v>
                </c:pt>
              </c:strCache>
            </c:strRef>
          </c:cat>
          <c:val>
            <c:numRef>
              <c:f>Cochin!$AI$6:$AI$59</c:f>
              <c:numCache>
                <c:formatCode>0.00</c:formatCode>
                <c:ptCount val="54"/>
                <c:pt idx="1">
                  <c:v>0</c:v>
                </c:pt>
                <c:pt idx="2">
                  <c:v>1006381</c:v>
                </c:pt>
                <c:pt idx="3">
                  <c:v>1055503.25</c:v>
                </c:pt>
                <c:pt idx="4">
                  <c:v>979568.7</c:v>
                </c:pt>
                <c:pt idx="5">
                  <c:v>913131.6</c:v>
                </c:pt>
                <c:pt idx="6">
                  <c:v>851770.9</c:v>
                </c:pt>
                <c:pt idx="7">
                  <c:v>786439.05</c:v>
                </c:pt>
                <c:pt idx="8">
                  <c:v>838012.7</c:v>
                </c:pt>
                <c:pt idx="9">
                  <c:v>828297.8</c:v>
                </c:pt>
                <c:pt idx="10">
                  <c:v>849856.85</c:v>
                </c:pt>
                <c:pt idx="11">
                  <c:v>764479.70000000007</c:v>
                </c:pt>
                <c:pt idx="12">
                  <c:v>708647.4</c:v>
                </c:pt>
                <c:pt idx="13">
                  <c:v>0</c:v>
                </c:pt>
                <c:pt idx="14">
                  <c:v>0</c:v>
                </c:pt>
                <c:pt idx="15">
                  <c:v>911319.9</c:v>
                </c:pt>
                <c:pt idx="16">
                  <c:v>816116.4</c:v>
                </c:pt>
                <c:pt idx="17">
                  <c:v>1046396</c:v>
                </c:pt>
                <c:pt idx="18">
                  <c:v>145430</c:v>
                </c:pt>
                <c:pt idx="19">
                  <c:v>1018903</c:v>
                </c:pt>
                <c:pt idx="20">
                  <c:v>978410</c:v>
                </c:pt>
                <c:pt idx="21">
                  <c:v>911992</c:v>
                </c:pt>
                <c:pt idx="22">
                  <c:v>1145717.75</c:v>
                </c:pt>
                <c:pt idx="23">
                  <c:v>1238617.8</c:v>
                </c:pt>
                <c:pt idx="24">
                  <c:v>1033471</c:v>
                </c:pt>
                <c:pt idx="25">
                  <c:v>1128848.7</c:v>
                </c:pt>
                <c:pt idx="26">
                  <c:v>919427</c:v>
                </c:pt>
                <c:pt idx="27">
                  <c:v>1064432.8999999999</c:v>
                </c:pt>
                <c:pt idx="28">
                  <c:v>957312.4</c:v>
                </c:pt>
                <c:pt idx="29">
                  <c:v>938071.3</c:v>
                </c:pt>
                <c:pt idx="30">
                  <c:v>863474.1</c:v>
                </c:pt>
                <c:pt idx="31">
                  <c:v>858012.1</c:v>
                </c:pt>
                <c:pt idx="32">
                  <c:v>867980.3</c:v>
                </c:pt>
                <c:pt idx="33">
                  <c:v>856480.2</c:v>
                </c:pt>
                <c:pt idx="34">
                  <c:v>776263</c:v>
                </c:pt>
                <c:pt idx="35">
                  <c:v>642507.69999999995</c:v>
                </c:pt>
                <c:pt idx="36">
                  <c:v>0</c:v>
                </c:pt>
                <c:pt idx="37">
                  <c:v>556005</c:v>
                </c:pt>
              </c:numCache>
            </c:numRef>
          </c:val>
        </c:ser>
        <c:dLbls>
          <c:showLegendKey val="0"/>
          <c:showVal val="0"/>
          <c:showCatName val="0"/>
          <c:showSerName val="0"/>
          <c:showPercent val="0"/>
          <c:showBubbleSize val="0"/>
        </c:dLbls>
        <c:gapWidth val="150"/>
        <c:axId val="-132481424"/>
        <c:axId val="-132485232"/>
      </c:barChart>
      <c:catAx>
        <c:axId val="-1324814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232"/>
        <c:crosses val="autoZero"/>
        <c:auto val="1"/>
        <c:lblAlgn val="ctr"/>
        <c:lblOffset val="100"/>
        <c:tickLblSkip val="1"/>
        <c:tickMarkSkip val="1"/>
        <c:noMultiLvlLbl val="0"/>
      </c:catAx>
      <c:valAx>
        <c:axId val="-1324852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1424"/>
        <c:crosses val="autoZero"/>
        <c:crossBetween val="between"/>
        <c:dispUnits>
          <c:builtInUnit val="millions"/>
          <c:dispUnitsLbl>
            <c:layout>
              <c:manualLayout>
                <c:xMode val="edge"/>
                <c:yMode val="edge"/>
                <c:x val="5.7747637036700801E-3"/>
                <c:y val="0.3670428476037494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473"/>
          <c:y val="0.92191541548490363"/>
          <c:w val="0.36041967551988946"/>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Cochin During 2020 Vs 2019</a:t>
            </a:r>
          </a:p>
        </c:rich>
      </c:tx>
      <c:layout>
        <c:manualLayout>
          <c:xMode val="edge"/>
          <c:yMode val="edge"/>
          <c:x val="0.11812312349846096"/>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Cochin!$C$6:$C$60</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c:v>
                </c:pt>
                <c:pt idx="19">
                  <c:v>17</c:v>
                </c:pt>
                <c:pt idx="20">
                  <c:v>18</c:v>
                </c:pt>
                <c:pt idx="21">
                  <c:v>19</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7">
                  <c:v>37</c:v>
                </c:pt>
              </c:strCache>
            </c:strRef>
          </c:cat>
          <c:val>
            <c:numRef>
              <c:f>Cochin!$AJ$6:$AJ$59</c:f>
              <c:numCache>
                <c:formatCode>0.00</c:formatCode>
                <c:ptCount val="54"/>
                <c:pt idx="1">
                  <c:v>0</c:v>
                </c:pt>
                <c:pt idx="2">
                  <c:v>117.3879152801901</c:v>
                </c:pt>
                <c:pt idx="3">
                  <c:v>118.11877801599259</c:v>
                </c:pt>
                <c:pt idx="4">
                  <c:v>117.67507008281839</c:v>
                </c:pt>
                <c:pt idx="5">
                  <c:v>119.05199476363846</c:v>
                </c:pt>
                <c:pt idx="6">
                  <c:v>117.2704711304272</c:v>
                </c:pt>
                <c:pt idx="7">
                  <c:v>116.70397087308585</c:v>
                </c:pt>
                <c:pt idx="8">
                  <c:v>115.85998221261815</c:v>
                </c:pt>
                <c:pt idx="9">
                  <c:v>115.53553784115279</c:v>
                </c:pt>
                <c:pt idx="10">
                  <c:v>116.50961755006658</c:v>
                </c:pt>
                <c:pt idx="11">
                  <c:v>113.86114104324064</c:v>
                </c:pt>
                <c:pt idx="12">
                  <c:v>114.00292245111237</c:v>
                </c:pt>
                <c:pt idx="13">
                  <c:v>0</c:v>
                </c:pt>
                <c:pt idx="14">
                  <c:v>0</c:v>
                </c:pt>
                <c:pt idx="15">
                  <c:v>121.57919390773766</c:v>
                </c:pt>
                <c:pt idx="16">
                  <c:v>130.27415717457754</c:v>
                </c:pt>
                <c:pt idx="17">
                  <c:v>121.28326206734543</c:v>
                </c:pt>
                <c:pt idx="18">
                  <c:v>125.94465354699169</c:v>
                </c:pt>
                <c:pt idx="19">
                  <c:v>122.05515296584169</c:v>
                </c:pt>
                <c:pt idx="20">
                  <c:v>116.41477576579554</c:v>
                </c:pt>
                <c:pt idx="21">
                  <c:v>114.82114568989421</c:v>
                </c:pt>
                <c:pt idx="22">
                  <c:v>110.03783774265693</c:v>
                </c:pt>
                <c:pt idx="23">
                  <c:v>109.20388198432751</c:v>
                </c:pt>
                <c:pt idx="24">
                  <c:v>111.29865896946794</c:v>
                </c:pt>
                <c:pt idx="25">
                  <c:v>112.89619926038957</c:v>
                </c:pt>
                <c:pt idx="26">
                  <c:v>117.03105325672837</c:v>
                </c:pt>
                <c:pt idx="27">
                  <c:v>122.25620280338515</c:v>
                </c:pt>
                <c:pt idx="28">
                  <c:v>130.21667331220297</c:v>
                </c:pt>
                <c:pt idx="29">
                  <c:v>134.46531621524548</c:v>
                </c:pt>
                <c:pt idx="30">
                  <c:v>138.39726497899511</c:v>
                </c:pt>
                <c:pt idx="31">
                  <c:v>138.10869130235264</c:v>
                </c:pt>
                <c:pt idx="32">
                  <c:v>144.50775201163631</c:v>
                </c:pt>
                <c:pt idx="33">
                  <c:v>159.25362999911067</c:v>
                </c:pt>
                <c:pt idx="34">
                  <c:v>171.63891288206702</c:v>
                </c:pt>
                <c:pt idx="35">
                  <c:v>181.00406136643622</c:v>
                </c:pt>
                <c:pt idx="36">
                  <c:v>0</c:v>
                </c:pt>
                <c:pt idx="37">
                  <c:v>198.78692917685092</c:v>
                </c:pt>
              </c:numCache>
            </c:numRef>
          </c:val>
          <c:smooth val="0"/>
        </c:ser>
        <c:ser>
          <c:idx val="1"/>
          <c:order val="1"/>
          <c:tx>
            <c:strRef>
              <c:f>Cochin!$BU$5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Cochin!$C$6:$C$60</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c:v>
                </c:pt>
                <c:pt idx="19">
                  <c:v>17</c:v>
                </c:pt>
                <c:pt idx="20">
                  <c:v>18</c:v>
                </c:pt>
                <c:pt idx="21">
                  <c:v>19</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7">
                  <c:v>37</c:v>
                </c:pt>
              </c:strCache>
            </c:strRef>
          </c:cat>
          <c:val>
            <c:numRef>
              <c:f>Cochin!$BU$6:$BU$59</c:f>
              <c:numCache>
                <c:formatCode>0.00</c:formatCode>
                <c:ptCount val="54"/>
                <c:pt idx="1">
                  <c:v>126.73664170531664</c:v>
                </c:pt>
                <c:pt idx="2">
                  <c:v>127.39784506728203</c:v>
                </c:pt>
                <c:pt idx="3">
                  <c:v>128.16341116862674</c:v>
                </c:pt>
                <c:pt idx="4">
                  <c:v>129.97953033373651</c:v>
                </c:pt>
                <c:pt idx="5">
                  <c:v>130.93369526472236</c:v>
                </c:pt>
                <c:pt idx="6">
                  <c:v>129.00036222400152</c:v>
                </c:pt>
                <c:pt idx="7">
                  <c:v>129.71994298270917</c:v>
                </c:pt>
                <c:pt idx="8">
                  <c:v>126.73769138938671</c:v>
                </c:pt>
                <c:pt idx="9">
                  <c:v>126.28668793015372</c:v>
                </c:pt>
                <c:pt idx="10">
                  <c:v>127.19299847815955</c:v>
                </c:pt>
                <c:pt idx="11">
                  <c:v>127.64368141534129</c:v>
                </c:pt>
                <c:pt idx="12">
                  <c:v>128.18262731346573</c:v>
                </c:pt>
                <c:pt idx="13">
                  <c:v>125.12583062035716</c:v>
                </c:pt>
                <c:pt idx="14">
                  <c:v>127.53543609264108</c:v>
                </c:pt>
                <c:pt idx="15">
                  <c:v>128.38166128179992</c:v>
                </c:pt>
                <c:pt idx="16">
                  <c:v>0</c:v>
                </c:pt>
                <c:pt idx="17">
                  <c:v>129.13467695490394</c:v>
                </c:pt>
                <c:pt idx="18">
                  <c:v>129.73192058816261</c:v>
                </c:pt>
                <c:pt idx="19">
                  <c:v>127.81768656389646</c:v>
                </c:pt>
                <c:pt idx="20">
                  <c:v>127.60271189913854</c:v>
                </c:pt>
                <c:pt idx="21">
                  <c:v>127.76201546394763</c:v>
                </c:pt>
                <c:pt idx="22">
                  <c:v>128.22507642167787</c:v>
                </c:pt>
                <c:pt idx="23">
                  <c:v>126.83481069173101</c:v>
                </c:pt>
                <c:pt idx="24">
                  <c:v>123.12087431836359</c:v>
                </c:pt>
                <c:pt idx="25">
                  <c:v>120.55242697631074</c:v>
                </c:pt>
                <c:pt idx="26">
                  <c:v>117.24599200555846</c:v>
                </c:pt>
                <c:pt idx="27">
                  <c:v>116.47749615779608</c:v>
                </c:pt>
                <c:pt idx="28">
                  <c:v>113.45478989890108</c:v>
                </c:pt>
                <c:pt idx="29">
                  <c:v>112.41175085891207</c:v>
                </c:pt>
                <c:pt idx="30">
                  <c:v>115.12971696435336</c:v>
                </c:pt>
                <c:pt idx="31">
                  <c:v>113.10406811477446</c:v>
                </c:pt>
                <c:pt idx="32">
                  <c:v>112.93812293306178</c:v>
                </c:pt>
                <c:pt idx="33">
                  <c:v>112.01284581695005</c:v>
                </c:pt>
                <c:pt idx="34">
                  <c:v>111.02194178980167</c:v>
                </c:pt>
                <c:pt idx="35">
                  <c:v>112.03477237907913</c:v>
                </c:pt>
                <c:pt idx="36">
                  <c:v>110.5527995833389</c:v>
                </c:pt>
                <c:pt idx="37">
                  <c:v>0</c:v>
                </c:pt>
                <c:pt idx="38">
                  <c:v>114.62253108488711</c:v>
                </c:pt>
                <c:pt idx="39">
                  <c:v>119.37521811693161</c:v>
                </c:pt>
                <c:pt idx="40">
                  <c:v>122.31679007098815</c:v>
                </c:pt>
                <c:pt idx="41">
                  <c:v>121.71700388469559</c:v>
                </c:pt>
                <c:pt idx="42">
                  <c:v>121.16859203617544</c:v>
                </c:pt>
                <c:pt idx="43">
                  <c:v>120.98655292579514</c:v>
                </c:pt>
                <c:pt idx="44">
                  <c:v>118.84509903951579</c:v>
                </c:pt>
                <c:pt idx="45">
                  <c:v>117.67717389639016</c:v>
                </c:pt>
                <c:pt idx="46">
                  <c:v>118.49747267567</c:v>
                </c:pt>
                <c:pt idx="47">
                  <c:v>117.8268337339715</c:v>
                </c:pt>
                <c:pt idx="48">
                  <c:v>119.25241439819287</c:v>
                </c:pt>
                <c:pt idx="49">
                  <c:v>119.76440124707653</c:v>
                </c:pt>
                <c:pt idx="50">
                  <c:v>119.78270814494654</c:v>
                </c:pt>
                <c:pt idx="51">
                  <c:v>119.45903329321099</c:v>
                </c:pt>
                <c:pt idx="52">
                  <c:v>0</c:v>
                </c:pt>
                <c:pt idx="53">
                  <c:v>119.11770863599041</c:v>
                </c:pt>
              </c:numCache>
            </c:numRef>
          </c:val>
          <c:smooth val="0"/>
        </c:ser>
        <c:dLbls>
          <c:showLegendKey val="0"/>
          <c:showVal val="0"/>
          <c:showCatName val="0"/>
          <c:showSerName val="0"/>
          <c:showPercent val="0"/>
          <c:showBubbleSize val="0"/>
        </c:dLbls>
        <c:marker val="1"/>
        <c:smooth val="0"/>
        <c:axId val="-132483056"/>
        <c:axId val="-132473808"/>
      </c:lineChart>
      <c:catAx>
        <c:axId val="-132483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210664202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808"/>
        <c:crosses val="autoZero"/>
        <c:auto val="1"/>
        <c:lblAlgn val="ctr"/>
        <c:lblOffset val="100"/>
        <c:tickLblSkip val="1"/>
        <c:tickMarkSkip val="1"/>
        <c:noMultiLvlLbl val="0"/>
      </c:catAx>
      <c:valAx>
        <c:axId val="-1324738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3056"/>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-2020</a:t>
            </a:r>
          </a:p>
        </c:rich>
      </c:tx>
      <c:layout>
        <c:manualLayout>
          <c:xMode val="edge"/>
          <c:yMode val="edge"/>
          <c:x val="0.18284835414683911"/>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4115"/>
        </c:manualLayout>
      </c:layout>
      <c:barChart>
        <c:barDir val="col"/>
        <c:grouping val="clustered"/>
        <c:varyColors val="0"/>
        <c:ser>
          <c:idx val="0"/>
          <c:order val="0"/>
          <c:tx>
            <c:strRef>
              <c:f>NI!$M$5</c:f>
              <c:strCache>
                <c:ptCount val="1"/>
                <c:pt idx="0">
                  <c:v>Total Offer Kgs 2020</c:v>
                </c:pt>
              </c:strCache>
            </c:strRef>
          </c:tx>
          <c:spPr>
            <a:solidFill>
              <a:srgbClr val="9999FF"/>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NI!$M$7:$M$59</c:f>
              <c:numCache>
                <c:formatCode>0.00</c:formatCode>
                <c:ptCount val="53"/>
                <c:pt idx="0">
                  <c:v>16085233.349999998</c:v>
                </c:pt>
                <c:pt idx="1">
                  <c:v>16706613.200000001</c:v>
                </c:pt>
                <c:pt idx="2">
                  <c:v>17465543.299999993</c:v>
                </c:pt>
                <c:pt idx="3">
                  <c:v>16558672.5</c:v>
                </c:pt>
                <c:pt idx="4">
                  <c:v>15845662.029999997</c:v>
                </c:pt>
                <c:pt idx="5">
                  <c:v>15989351.300000001</c:v>
                </c:pt>
                <c:pt idx="6">
                  <c:v>15404324.499999998</c:v>
                </c:pt>
                <c:pt idx="7">
                  <c:v>12601292.450000001</c:v>
                </c:pt>
                <c:pt idx="8">
                  <c:v>8002369.9500000002</c:v>
                </c:pt>
                <c:pt idx="9">
                  <c:v>7071406.3300000001</c:v>
                </c:pt>
                <c:pt idx="10">
                  <c:v>1010893.5499999999</c:v>
                </c:pt>
                <c:pt idx="11">
                  <c:v>3292918.5999999996</c:v>
                </c:pt>
                <c:pt idx="12">
                  <c:v>0</c:v>
                </c:pt>
                <c:pt idx="13">
                  <c:v>0</c:v>
                </c:pt>
                <c:pt idx="14">
                  <c:v>0</c:v>
                </c:pt>
                <c:pt idx="15">
                  <c:v>0</c:v>
                </c:pt>
                <c:pt idx="16">
                  <c:v>1793844.6000000003</c:v>
                </c:pt>
                <c:pt idx="17">
                  <c:v>605363.1</c:v>
                </c:pt>
                <c:pt idx="18">
                  <c:v>1603891.4999999998</c:v>
                </c:pt>
                <c:pt idx="19">
                  <c:v>5101781.8499999996</c:v>
                </c:pt>
                <c:pt idx="20">
                  <c:v>4036891.2000000007</c:v>
                </c:pt>
                <c:pt idx="21">
                  <c:v>4150928.9</c:v>
                </c:pt>
                <c:pt idx="22">
                  <c:v>6704014.9500000002</c:v>
                </c:pt>
                <c:pt idx="23">
                  <c:v>5407279.5499999998</c:v>
                </c:pt>
                <c:pt idx="24">
                  <c:v>6561692.4000000022</c:v>
                </c:pt>
                <c:pt idx="25">
                  <c:v>8871924.6000000015</c:v>
                </c:pt>
                <c:pt idx="26">
                  <c:v>10064236.749999998</c:v>
                </c:pt>
                <c:pt idx="27">
                  <c:v>5806337.9500000002</c:v>
                </c:pt>
                <c:pt idx="28">
                  <c:v>11116204.100000001</c:v>
                </c:pt>
                <c:pt idx="29">
                  <c:v>6823801.3499999996</c:v>
                </c:pt>
                <c:pt idx="30">
                  <c:v>13352822.140000001</c:v>
                </c:pt>
                <c:pt idx="31">
                  <c:v>12625093.470000003</c:v>
                </c:pt>
                <c:pt idx="32">
                  <c:v>12109550.75</c:v>
                </c:pt>
                <c:pt idx="33">
                  <c:v>14321780.75</c:v>
                </c:pt>
                <c:pt idx="34">
                  <c:v>14109204.4</c:v>
                </c:pt>
                <c:pt idx="35">
                  <c:v>13687198.600000003</c:v>
                </c:pt>
                <c:pt idx="36">
                  <c:v>9222187.2500000019</c:v>
                </c:pt>
              </c:numCache>
            </c:numRef>
          </c:val>
        </c:ser>
        <c:ser>
          <c:idx val="1"/>
          <c:order val="1"/>
          <c:tx>
            <c:strRef>
              <c:f>NI!$AH$5</c:f>
              <c:strCache>
                <c:ptCount val="1"/>
                <c:pt idx="0">
                  <c:v>Total Sold Kgs 2020</c:v>
                </c:pt>
              </c:strCache>
            </c:strRef>
          </c:tx>
          <c:spPr>
            <a:solidFill>
              <a:srgbClr val="993366"/>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NI!$AH$7:$AH$59</c:f>
              <c:numCache>
                <c:formatCode>0.00</c:formatCode>
                <c:ptCount val="53"/>
                <c:pt idx="0">
                  <c:v>11886001.349999998</c:v>
                </c:pt>
                <c:pt idx="1">
                  <c:v>11485220.299999999</c:v>
                </c:pt>
                <c:pt idx="2">
                  <c:v>11937342.199999999</c:v>
                </c:pt>
                <c:pt idx="3">
                  <c:v>11210814.599999998</c:v>
                </c:pt>
                <c:pt idx="4">
                  <c:v>10393997.929999998</c:v>
                </c:pt>
                <c:pt idx="5">
                  <c:v>10354990.799999999</c:v>
                </c:pt>
                <c:pt idx="6">
                  <c:v>9777714</c:v>
                </c:pt>
                <c:pt idx="7">
                  <c:v>8788605.5</c:v>
                </c:pt>
                <c:pt idx="8">
                  <c:v>5829798.7000000011</c:v>
                </c:pt>
                <c:pt idx="9">
                  <c:v>5374958.5300000003</c:v>
                </c:pt>
                <c:pt idx="10">
                  <c:v>806317.55</c:v>
                </c:pt>
                <c:pt idx="11">
                  <c:v>2139635.5</c:v>
                </c:pt>
                <c:pt idx="12">
                  <c:v>0</c:v>
                </c:pt>
                <c:pt idx="13">
                  <c:v>0</c:v>
                </c:pt>
                <c:pt idx="14">
                  <c:v>0</c:v>
                </c:pt>
                <c:pt idx="15">
                  <c:v>0</c:v>
                </c:pt>
                <c:pt idx="16">
                  <c:v>1500220.5000000005</c:v>
                </c:pt>
                <c:pt idx="17">
                  <c:v>552616.9</c:v>
                </c:pt>
                <c:pt idx="18">
                  <c:v>1409398.7</c:v>
                </c:pt>
                <c:pt idx="19">
                  <c:v>3946016.85</c:v>
                </c:pt>
                <c:pt idx="20">
                  <c:v>3252073.0000000005</c:v>
                </c:pt>
                <c:pt idx="21">
                  <c:v>3553037.3</c:v>
                </c:pt>
                <c:pt idx="22">
                  <c:v>5637445.2000000002</c:v>
                </c:pt>
                <c:pt idx="23">
                  <c:v>4594862.4000000004</c:v>
                </c:pt>
                <c:pt idx="24">
                  <c:v>5677048.2000000002</c:v>
                </c:pt>
                <c:pt idx="25">
                  <c:v>7505303.5999999996</c:v>
                </c:pt>
                <c:pt idx="26">
                  <c:v>8771245.5999999978</c:v>
                </c:pt>
                <c:pt idx="27">
                  <c:v>5265460</c:v>
                </c:pt>
                <c:pt idx="28">
                  <c:v>9693119.0999999996</c:v>
                </c:pt>
                <c:pt idx="29">
                  <c:v>5853396.0000000009</c:v>
                </c:pt>
                <c:pt idx="30">
                  <c:v>11420914.840000002</c:v>
                </c:pt>
                <c:pt idx="31">
                  <c:v>11194693.07</c:v>
                </c:pt>
                <c:pt idx="32">
                  <c:v>10435822.549999999</c:v>
                </c:pt>
                <c:pt idx="33">
                  <c:v>12471389.300000001</c:v>
                </c:pt>
                <c:pt idx="34">
                  <c:v>11934454.400000002</c:v>
                </c:pt>
                <c:pt idx="35">
                  <c:v>11835380.5</c:v>
                </c:pt>
                <c:pt idx="36">
                  <c:v>7813943.7999999998</c:v>
                </c:pt>
              </c:numCache>
            </c:numRef>
          </c:val>
        </c:ser>
        <c:dLbls>
          <c:showLegendKey val="0"/>
          <c:showVal val="0"/>
          <c:showCatName val="0"/>
          <c:showSerName val="0"/>
          <c:showPercent val="0"/>
          <c:showBubbleSize val="0"/>
        </c:dLbls>
        <c:gapWidth val="150"/>
        <c:axId val="-132473264"/>
        <c:axId val="-132479792"/>
      </c:barChart>
      <c:catAx>
        <c:axId val="-1324732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19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792"/>
        <c:crosses val="autoZero"/>
        <c:auto val="1"/>
        <c:lblAlgn val="ctr"/>
        <c:lblOffset val="100"/>
        <c:tickLblSkip val="1"/>
        <c:tickMarkSkip val="1"/>
        <c:noMultiLvlLbl val="0"/>
      </c:catAx>
      <c:valAx>
        <c:axId val="-13247979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264"/>
        <c:crosses val="autoZero"/>
        <c:crossBetween val="between"/>
        <c:dispUnits>
          <c:builtInUnit val="millions"/>
          <c:dispUnitsLbl>
            <c:layout>
              <c:manualLayout>
                <c:xMode val="edge"/>
                <c:yMode val="edge"/>
                <c:x val="4.7358182791253671E-3"/>
                <c:y val="0.3510662812718446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2020 Vs 2019</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NI!$AI$7:$AI$59</c:f>
              <c:numCache>
                <c:formatCode>0.00</c:formatCode>
                <c:ptCount val="53"/>
                <c:pt idx="0">
                  <c:v>138.68379473677814</c:v>
                </c:pt>
                <c:pt idx="1">
                  <c:v>132.20295109309853</c:v>
                </c:pt>
                <c:pt idx="2">
                  <c:v>124.80839944356359</c:v>
                </c:pt>
                <c:pt idx="3">
                  <c:v>118.9398494494952</c:v>
                </c:pt>
                <c:pt idx="4">
                  <c:v>113.21258457428554</c:v>
                </c:pt>
                <c:pt idx="5">
                  <c:v>106.75520735132002</c:v>
                </c:pt>
                <c:pt idx="6">
                  <c:v>100.20520546831985</c:v>
                </c:pt>
                <c:pt idx="7">
                  <c:v>96.398355227536172</c:v>
                </c:pt>
                <c:pt idx="8">
                  <c:v>96.46033304424175</c:v>
                </c:pt>
                <c:pt idx="9">
                  <c:v>91.306335461934154</c:v>
                </c:pt>
                <c:pt idx="10">
                  <c:v>90.818365943330562</c:v>
                </c:pt>
                <c:pt idx="11">
                  <c:v>89.45276642840274</c:v>
                </c:pt>
                <c:pt idx="12">
                  <c:v>0</c:v>
                </c:pt>
                <c:pt idx="13">
                  <c:v>0</c:v>
                </c:pt>
                <c:pt idx="14">
                  <c:v>0</c:v>
                </c:pt>
                <c:pt idx="15">
                  <c:v>0</c:v>
                </c:pt>
                <c:pt idx="16">
                  <c:v>121.22767724436036</c:v>
                </c:pt>
                <c:pt idx="17">
                  <c:v>206.04118391292664</c:v>
                </c:pt>
                <c:pt idx="18">
                  <c:v>188.0088882847229</c:v>
                </c:pt>
                <c:pt idx="19">
                  <c:v>195.98273983885548</c:v>
                </c:pt>
                <c:pt idx="20">
                  <c:v>198.20770316003441</c:v>
                </c:pt>
                <c:pt idx="21">
                  <c:v>189.59721309978889</c:v>
                </c:pt>
                <c:pt idx="22">
                  <c:v>218.96686294288935</c:v>
                </c:pt>
                <c:pt idx="23">
                  <c:v>227.07093072066283</c:v>
                </c:pt>
                <c:pt idx="24">
                  <c:v>246.5596943230691</c:v>
                </c:pt>
                <c:pt idx="25">
                  <c:v>253.749750640331</c:v>
                </c:pt>
                <c:pt idx="26">
                  <c:v>261.90478274418939</c:v>
                </c:pt>
                <c:pt idx="27">
                  <c:v>254.019636226156</c:v>
                </c:pt>
                <c:pt idx="28">
                  <c:v>270.24388534169827</c:v>
                </c:pt>
                <c:pt idx="29">
                  <c:v>265.84787367796957</c:v>
                </c:pt>
                <c:pt idx="30">
                  <c:v>274.69727644643433</c:v>
                </c:pt>
                <c:pt idx="31">
                  <c:v>282.83178308648678</c:v>
                </c:pt>
                <c:pt idx="32">
                  <c:v>283.23005419793481</c:v>
                </c:pt>
                <c:pt idx="33">
                  <c:v>284.99975287282405</c:v>
                </c:pt>
                <c:pt idx="34">
                  <c:v>282.56973599342143</c:v>
                </c:pt>
                <c:pt idx="35">
                  <c:v>277.84073847895075</c:v>
                </c:pt>
                <c:pt idx="36">
                  <c:v>267.83163876777894</c:v>
                </c:pt>
              </c:numCache>
            </c:numRef>
          </c:val>
          <c:smooth val="0"/>
        </c:ser>
        <c:ser>
          <c:idx val="1"/>
          <c:order val="1"/>
          <c:tx>
            <c:strRef>
              <c:f>NI!$BS$5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NI!$BS$7:$BS$59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148.75287177944773</c:v>
                </c:pt>
                <c:pt idx="46">
                  <c:v>151.09542518381249</c:v>
                </c:pt>
                <c:pt idx="47">
                  <c:v>147.74503812222298</c:v>
                </c:pt>
                <c:pt idx="48">
                  <c:v>149.47702269926302</c:v>
                </c:pt>
                <c:pt idx="49">
                  <c:v>150.87964572528998</c:v>
                </c:pt>
                <c:pt idx="50">
                  <c:v>146.60509421967663</c:v>
                </c:pt>
                <c:pt idx="51">
                  <c:v>143.21866288135723</c:v>
                </c:pt>
              </c:numCache>
            </c:numRef>
          </c:val>
          <c:smooth val="0"/>
        </c:ser>
        <c:dLbls>
          <c:showLegendKey val="0"/>
          <c:showVal val="0"/>
          <c:showCatName val="0"/>
          <c:showSerName val="0"/>
          <c:showPercent val="0"/>
          <c:showBubbleSize val="0"/>
        </c:dLbls>
        <c:marker val="1"/>
        <c:smooth val="0"/>
        <c:axId val="-132480336"/>
        <c:axId val="-132479248"/>
      </c:lineChart>
      <c:catAx>
        <c:axId val="-1324803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541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248"/>
        <c:crosses val="autoZero"/>
        <c:auto val="1"/>
        <c:lblAlgn val="ctr"/>
        <c:lblOffset val="100"/>
        <c:tickLblSkip val="1"/>
        <c:tickMarkSkip val="1"/>
        <c:noMultiLvlLbl val="0"/>
      </c:catAx>
      <c:valAx>
        <c:axId val="-132479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033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8141"/>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-2020</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517"/>
          <c:w val="0.91739730656814411"/>
          <c:h val="0.55874673629243365"/>
        </c:manualLayout>
      </c:layout>
      <c:barChart>
        <c:barDir val="col"/>
        <c:grouping val="clustered"/>
        <c:varyColors val="0"/>
        <c:ser>
          <c:idx val="0"/>
          <c:order val="0"/>
          <c:tx>
            <c:strRef>
              <c:f>SI!$M$5</c:f>
              <c:strCache>
                <c:ptCount val="1"/>
                <c:pt idx="0">
                  <c:v>Total Offer Kgs 2020</c:v>
                </c:pt>
              </c:strCache>
            </c:strRef>
          </c:tx>
          <c:spPr>
            <a:solidFill>
              <a:srgbClr val="9999FF"/>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SI!$M$6:$M$59</c:f>
              <c:numCache>
                <c:formatCode>0.00</c:formatCode>
                <c:ptCount val="54"/>
                <c:pt idx="1">
                  <c:v>2078819</c:v>
                </c:pt>
                <c:pt idx="2">
                  <c:v>3397962</c:v>
                </c:pt>
                <c:pt idx="3">
                  <c:v>3394808.25</c:v>
                </c:pt>
                <c:pt idx="4">
                  <c:v>3237976.9</c:v>
                </c:pt>
                <c:pt idx="5">
                  <c:v>3037883.1</c:v>
                </c:pt>
                <c:pt idx="6">
                  <c:v>3078868.7</c:v>
                </c:pt>
                <c:pt idx="7">
                  <c:v>2943460.3</c:v>
                </c:pt>
                <c:pt idx="8">
                  <c:v>2963839.3</c:v>
                </c:pt>
                <c:pt idx="9">
                  <c:v>3056277.1</c:v>
                </c:pt>
                <c:pt idx="10">
                  <c:v>2879411.4499999997</c:v>
                </c:pt>
                <c:pt idx="11">
                  <c:v>2803907.6</c:v>
                </c:pt>
                <c:pt idx="12">
                  <c:v>2826305.8</c:v>
                </c:pt>
                <c:pt idx="13">
                  <c:v>0</c:v>
                </c:pt>
                <c:pt idx="14">
                  <c:v>0</c:v>
                </c:pt>
                <c:pt idx="15">
                  <c:v>1117974.0999999999</c:v>
                </c:pt>
                <c:pt idx="16">
                  <c:v>858243.4</c:v>
                </c:pt>
                <c:pt idx="17">
                  <c:v>2890938.9</c:v>
                </c:pt>
                <c:pt idx="18">
                  <c:v>1500249.9</c:v>
                </c:pt>
                <c:pt idx="19">
                  <c:v>3289197.8</c:v>
                </c:pt>
                <c:pt idx="20">
                  <c:v>3388172</c:v>
                </c:pt>
                <c:pt idx="21">
                  <c:v>3355135</c:v>
                </c:pt>
                <c:pt idx="22">
                  <c:v>3359852.85</c:v>
                </c:pt>
                <c:pt idx="23">
                  <c:v>3826180.5</c:v>
                </c:pt>
                <c:pt idx="24">
                  <c:v>3508653.2</c:v>
                </c:pt>
                <c:pt idx="25">
                  <c:v>3623199.3</c:v>
                </c:pt>
                <c:pt idx="26">
                  <c:v>3682145.3</c:v>
                </c:pt>
                <c:pt idx="27">
                  <c:v>3830333.7</c:v>
                </c:pt>
                <c:pt idx="28">
                  <c:v>3588340.4</c:v>
                </c:pt>
                <c:pt idx="29">
                  <c:v>3446707.8</c:v>
                </c:pt>
                <c:pt idx="30">
                  <c:v>3517327.9</c:v>
                </c:pt>
                <c:pt idx="31">
                  <c:v>3697521.4</c:v>
                </c:pt>
                <c:pt idx="32">
                  <c:v>2982323</c:v>
                </c:pt>
                <c:pt idx="33">
                  <c:v>3248296.9000000004</c:v>
                </c:pt>
                <c:pt idx="34">
                  <c:v>2940909.2</c:v>
                </c:pt>
                <c:pt idx="35">
                  <c:v>2900605.7</c:v>
                </c:pt>
                <c:pt idx="36">
                  <c:v>2362958</c:v>
                </c:pt>
                <c:pt idx="37">
                  <c:v>3189474</c:v>
                </c:pt>
              </c:numCache>
            </c:numRef>
          </c:val>
        </c:ser>
        <c:ser>
          <c:idx val="1"/>
          <c:order val="1"/>
          <c:tx>
            <c:strRef>
              <c:f>SI!$AH$5</c:f>
              <c:strCache>
                <c:ptCount val="1"/>
                <c:pt idx="0">
                  <c:v>Total Sold Kgs 2020</c:v>
                </c:pt>
              </c:strCache>
            </c:strRef>
          </c:tx>
          <c:spPr>
            <a:solidFill>
              <a:srgbClr val="993366"/>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SI!$AH$6:$AH$59</c:f>
              <c:numCache>
                <c:formatCode>0.00</c:formatCode>
                <c:ptCount val="54"/>
                <c:pt idx="1">
                  <c:v>1657932</c:v>
                </c:pt>
                <c:pt idx="2">
                  <c:v>2588143</c:v>
                </c:pt>
                <c:pt idx="3">
                  <c:v>2351191.25</c:v>
                </c:pt>
                <c:pt idx="4">
                  <c:v>2193416.7000000002</c:v>
                </c:pt>
                <c:pt idx="5">
                  <c:v>2124734.6</c:v>
                </c:pt>
                <c:pt idx="6">
                  <c:v>2006699.9</c:v>
                </c:pt>
                <c:pt idx="7">
                  <c:v>1806577.05</c:v>
                </c:pt>
                <c:pt idx="8">
                  <c:v>1944941.7</c:v>
                </c:pt>
                <c:pt idx="9">
                  <c:v>1909441.8</c:v>
                </c:pt>
                <c:pt idx="10">
                  <c:v>1952004.85</c:v>
                </c:pt>
                <c:pt idx="11">
                  <c:v>1697788.7</c:v>
                </c:pt>
                <c:pt idx="12">
                  <c:v>1829004.4</c:v>
                </c:pt>
                <c:pt idx="13">
                  <c:v>0</c:v>
                </c:pt>
                <c:pt idx="14">
                  <c:v>0</c:v>
                </c:pt>
                <c:pt idx="15">
                  <c:v>911319.9</c:v>
                </c:pt>
                <c:pt idx="16">
                  <c:v>816116.4</c:v>
                </c:pt>
                <c:pt idx="17">
                  <c:v>2548998</c:v>
                </c:pt>
                <c:pt idx="18">
                  <c:v>1301149</c:v>
                </c:pt>
                <c:pt idx="19">
                  <c:v>2614843</c:v>
                </c:pt>
                <c:pt idx="20">
                  <c:v>2666890</c:v>
                </c:pt>
                <c:pt idx="21">
                  <c:v>2569551</c:v>
                </c:pt>
                <c:pt idx="22">
                  <c:v>2747631.75</c:v>
                </c:pt>
                <c:pt idx="23">
                  <c:v>3098403.8</c:v>
                </c:pt>
                <c:pt idx="24">
                  <c:v>2910702</c:v>
                </c:pt>
                <c:pt idx="25">
                  <c:v>3057063.7</c:v>
                </c:pt>
                <c:pt idx="26">
                  <c:v>3012760.5</c:v>
                </c:pt>
                <c:pt idx="27">
                  <c:v>3481399.9</c:v>
                </c:pt>
                <c:pt idx="28">
                  <c:v>3368597.9</c:v>
                </c:pt>
                <c:pt idx="29">
                  <c:v>3187664.3</c:v>
                </c:pt>
                <c:pt idx="30">
                  <c:v>3047959.6</c:v>
                </c:pt>
                <c:pt idx="31">
                  <c:v>3140903.1</c:v>
                </c:pt>
                <c:pt idx="32">
                  <c:v>2789144.6</c:v>
                </c:pt>
                <c:pt idx="33">
                  <c:v>3154975.9000000004</c:v>
                </c:pt>
                <c:pt idx="34">
                  <c:v>2786779.2</c:v>
                </c:pt>
                <c:pt idx="35">
                  <c:v>2782715.7</c:v>
                </c:pt>
                <c:pt idx="36">
                  <c:v>2238861</c:v>
                </c:pt>
                <c:pt idx="37">
                  <c:v>2771450</c:v>
                </c:pt>
              </c:numCache>
            </c:numRef>
          </c:val>
        </c:ser>
        <c:dLbls>
          <c:showLegendKey val="0"/>
          <c:showVal val="0"/>
          <c:showCatName val="0"/>
          <c:showSerName val="0"/>
          <c:showPercent val="0"/>
          <c:showBubbleSize val="0"/>
        </c:dLbls>
        <c:gapWidth val="150"/>
        <c:axId val="-128634592"/>
        <c:axId val="-128637312"/>
      </c:barChart>
      <c:catAx>
        <c:axId val="-128634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7312"/>
        <c:crosses val="autoZero"/>
        <c:auto val="1"/>
        <c:lblAlgn val="ctr"/>
        <c:lblOffset val="100"/>
        <c:tickLblSkip val="1"/>
        <c:tickMarkSkip val="1"/>
        <c:noMultiLvlLbl val="0"/>
      </c:catAx>
      <c:valAx>
        <c:axId val="-12863731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4592"/>
        <c:crosses val="autoZero"/>
        <c:crossBetween val="between"/>
        <c:dispUnits>
          <c:builtInUnit val="millions"/>
          <c:dispUnitsLbl>
            <c:layout>
              <c:manualLayout>
                <c:xMode val="edge"/>
                <c:yMode val="edge"/>
                <c:x val="1.4668234885690593E-3"/>
                <c:y val="0.3596241853580768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2020</a:t>
            </a:r>
            <a:r>
              <a:rPr baseline="0"/>
              <a:t> </a:t>
            </a:r>
            <a:r>
              <a:t>Vs 2019</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9105"/>
          <c:y val="0.16623397706216694"/>
          <c:w val="0.87301691398727721"/>
          <c:h val="0.57662410793441365"/>
        </c:manualLayout>
      </c:layout>
      <c:lineChart>
        <c:grouping val="standard"/>
        <c:varyColors val="0"/>
        <c:ser>
          <c:idx val="0"/>
          <c:order val="0"/>
          <c:tx>
            <c:strRef>
              <c:f>SI!$AI$5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SI!$AI$6:$AI$59</c:f>
              <c:numCache>
                <c:formatCode>0.00</c:formatCode>
                <c:ptCount val="54"/>
                <c:pt idx="1">
                  <c:v>87.063619358030977</c:v>
                </c:pt>
                <c:pt idx="2">
                  <c:v>98.750193731628414</c:v>
                </c:pt>
                <c:pt idx="3">
                  <c:v>100.29353733477093</c:v>
                </c:pt>
                <c:pt idx="4">
                  <c:v>100.06964641966174</c:v>
                </c:pt>
                <c:pt idx="5">
                  <c:v>99.163608850218665</c:v>
                </c:pt>
                <c:pt idx="6">
                  <c:v>97.838586521349811</c:v>
                </c:pt>
                <c:pt idx="7">
                  <c:v>98.837011857536481</c:v>
                </c:pt>
                <c:pt idx="8">
                  <c:v>97.086238652292309</c:v>
                </c:pt>
                <c:pt idx="9">
                  <c:v>97.363380332208393</c:v>
                </c:pt>
                <c:pt idx="10">
                  <c:v>97.018710371778681</c:v>
                </c:pt>
                <c:pt idx="11">
                  <c:v>97.064663263949939</c:v>
                </c:pt>
                <c:pt idx="12">
                  <c:v>95.720495936795672</c:v>
                </c:pt>
                <c:pt idx="13">
                  <c:v>0</c:v>
                </c:pt>
                <c:pt idx="14">
                  <c:v>0</c:v>
                </c:pt>
                <c:pt idx="15">
                  <c:v>121.57919390773766</c:v>
                </c:pt>
                <c:pt idx="16">
                  <c:v>130.27415717457754</c:v>
                </c:pt>
                <c:pt idx="17">
                  <c:v>106.45022265007977</c:v>
                </c:pt>
                <c:pt idx="18">
                  <c:v>100.73066367107457</c:v>
                </c:pt>
                <c:pt idx="19">
                  <c:v>105.44632765929042</c:v>
                </c:pt>
                <c:pt idx="20">
                  <c:v>103.45851697025446</c:v>
                </c:pt>
                <c:pt idx="21">
                  <c:v>102.90850912147103</c:v>
                </c:pt>
                <c:pt idx="22">
                  <c:v>102.96885387945382</c:v>
                </c:pt>
                <c:pt idx="23">
                  <c:v>103.73122403809872</c:v>
                </c:pt>
                <c:pt idx="24">
                  <c:v>107.99594967214644</c:v>
                </c:pt>
                <c:pt idx="25">
                  <c:v>111.14376184394446</c:v>
                </c:pt>
                <c:pt idx="26">
                  <c:v>114.43376488955262</c:v>
                </c:pt>
                <c:pt idx="27">
                  <c:v>118.20223367452253</c:v>
                </c:pt>
                <c:pt idx="28">
                  <c:v>128.77588694521717</c:v>
                </c:pt>
                <c:pt idx="29">
                  <c:v>136.09752989822718</c:v>
                </c:pt>
                <c:pt idx="30">
                  <c:v>140.38357331543099</c:v>
                </c:pt>
                <c:pt idx="31">
                  <c:v>143.56151941678345</c:v>
                </c:pt>
                <c:pt idx="32">
                  <c:v>148.02496494281783</c:v>
                </c:pt>
                <c:pt idx="33">
                  <c:v>163.7068315248803</c:v>
                </c:pt>
                <c:pt idx="34">
                  <c:v>170.7481064720491</c:v>
                </c:pt>
                <c:pt idx="35">
                  <c:v>183.57569125563913</c:v>
                </c:pt>
                <c:pt idx="36">
                  <c:v>192.4859178904394</c:v>
                </c:pt>
                <c:pt idx="37">
                  <c:v>193.49971669875299</c:v>
                </c:pt>
              </c:numCache>
            </c:numRef>
          </c:val>
          <c:smooth val="0"/>
        </c:ser>
        <c:ser>
          <c:idx val="1"/>
          <c:order val="1"/>
          <c:tx>
            <c:strRef>
              <c:f>SI!$BS$5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SI!$BS$7:$BS$60</c:f>
              <c:numCache>
                <c:formatCode>0.00</c:formatCode>
                <c:ptCount val="54"/>
                <c:pt idx="0">
                  <c:v>109.49918540697136</c:v>
                </c:pt>
                <c:pt idx="1">
                  <c:v>110.9139263212718</c:v>
                </c:pt>
                <c:pt idx="2">
                  <c:v>114.39810538546442</c:v>
                </c:pt>
                <c:pt idx="3">
                  <c:v>115.5131330620588</c:v>
                </c:pt>
                <c:pt idx="4">
                  <c:v>115.10557611249236</c:v>
                </c:pt>
                <c:pt idx="5">
                  <c:v>113.01632061600627</c:v>
                </c:pt>
                <c:pt idx="6">
                  <c:v>112.15163883539302</c:v>
                </c:pt>
                <c:pt idx="7">
                  <c:v>111.39654759252167</c:v>
                </c:pt>
                <c:pt idx="8">
                  <c:v>112.7721147612243</c:v>
                </c:pt>
                <c:pt idx="9">
                  <c:v>113.73500087518946</c:v>
                </c:pt>
                <c:pt idx="10">
                  <c:v>114.43585711089152</c:v>
                </c:pt>
                <c:pt idx="11">
                  <c:v>114.31198279065167</c:v>
                </c:pt>
                <c:pt idx="12">
                  <c:v>113.72634603932153</c:v>
                </c:pt>
                <c:pt idx="13">
                  <c:v>113.02897134067739</c:v>
                </c:pt>
                <c:pt idx="14">
                  <c:v>113.29575931154928</c:v>
                </c:pt>
                <c:pt idx="15">
                  <c:v>101.74323521549404</c:v>
                </c:pt>
                <c:pt idx="16">
                  <c:v>113.816993065874</c:v>
                </c:pt>
                <c:pt idx="17">
                  <c:v>112.35263168602044</c:v>
                </c:pt>
                <c:pt idx="18">
                  <c:v>112.54974897860892</c:v>
                </c:pt>
                <c:pt idx="19">
                  <c:v>109.80975689950971</c:v>
                </c:pt>
                <c:pt idx="20">
                  <c:v>108.36333570129804</c:v>
                </c:pt>
                <c:pt idx="21">
                  <c:v>109.64568267891725</c:v>
                </c:pt>
                <c:pt idx="22">
                  <c:v>108.41111681347614</c:v>
                </c:pt>
                <c:pt idx="23">
                  <c:v>106.83904583088788</c:v>
                </c:pt>
                <c:pt idx="24">
                  <c:v>106.04108326061909</c:v>
                </c:pt>
                <c:pt idx="25">
                  <c:v>99.781827289675618</c:v>
                </c:pt>
                <c:pt idx="26">
                  <c:v>98.214938323304821</c:v>
                </c:pt>
                <c:pt idx="27">
                  <c:v>91.710856274771643</c:v>
                </c:pt>
                <c:pt idx="28">
                  <c:v>90.708586205078333</c:v>
                </c:pt>
                <c:pt idx="29">
                  <c:v>91.548106477168673</c:v>
                </c:pt>
                <c:pt idx="30">
                  <c:v>93.471237898084112</c:v>
                </c:pt>
                <c:pt idx="31">
                  <c:v>92.872872700285455</c:v>
                </c:pt>
                <c:pt idx="32">
                  <c:v>93.373982735025834</c:v>
                </c:pt>
                <c:pt idx="33">
                  <c:v>95.606192342944453</c:v>
                </c:pt>
                <c:pt idx="34">
                  <c:v>94.746686622928323</c:v>
                </c:pt>
                <c:pt idx="35">
                  <c:v>95.541660510807631</c:v>
                </c:pt>
                <c:pt idx="36">
                  <c:v>86.971272692985252</c:v>
                </c:pt>
                <c:pt idx="37">
                  <c:v>98.477142169713588</c:v>
                </c:pt>
                <c:pt idx="38">
                  <c:v>100.08673221476063</c:v>
                </c:pt>
                <c:pt idx="39">
                  <c:v>100.49645127326338</c:v>
                </c:pt>
                <c:pt idx="40">
                  <c:v>99.739152085854087</c:v>
                </c:pt>
                <c:pt idx="41">
                  <c:v>98.655297115535021</c:v>
                </c:pt>
                <c:pt idx="42">
                  <c:v>95.349625608598927</c:v>
                </c:pt>
                <c:pt idx="43">
                  <c:v>96.954956394819618</c:v>
                </c:pt>
                <c:pt idx="44">
                  <c:v>93.282937401410962</c:v>
                </c:pt>
                <c:pt idx="45">
                  <c:v>94.046749807596001</c:v>
                </c:pt>
                <c:pt idx="46">
                  <c:v>96.497939946423898</c:v>
                </c:pt>
                <c:pt idx="47">
                  <c:v>95.895714146170917</c:v>
                </c:pt>
                <c:pt idx="48">
                  <c:v>94.712018446048262</c:v>
                </c:pt>
                <c:pt idx="49">
                  <c:v>95.763697336749189</c:v>
                </c:pt>
                <c:pt idx="50">
                  <c:v>98.248942159735222</c:v>
                </c:pt>
                <c:pt idx="51">
                  <c:v>0</c:v>
                </c:pt>
                <c:pt idx="52">
                  <c:v>119.11770863599041</c:v>
                </c:pt>
              </c:numCache>
            </c:numRef>
          </c:val>
          <c:smooth val="0"/>
        </c:ser>
        <c:dLbls>
          <c:showLegendKey val="0"/>
          <c:showVal val="0"/>
          <c:showCatName val="0"/>
          <c:showSerName val="0"/>
          <c:showPercent val="0"/>
          <c:showBubbleSize val="0"/>
        </c:dLbls>
        <c:marker val="1"/>
        <c:smooth val="0"/>
        <c:axId val="-128636768"/>
        <c:axId val="-128631872"/>
      </c:lineChart>
      <c:catAx>
        <c:axId val="-1286367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696"/>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1872"/>
        <c:crosses val="autoZero"/>
        <c:auto val="1"/>
        <c:lblAlgn val="ctr"/>
        <c:lblOffset val="100"/>
        <c:tickLblSkip val="1"/>
        <c:tickMarkSkip val="1"/>
        <c:noMultiLvlLbl val="0"/>
      </c:catAx>
      <c:valAx>
        <c:axId val="-12863187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676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726"/>
          <c:y val="0.91948051948051945"/>
          <c:w val="0.3070577451879269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All India Auction -2020</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3045E-2"/>
          <c:w val="0.90580702230785171"/>
          <c:h val="0.55759233576409051"/>
        </c:manualLayout>
      </c:layout>
      <c:barChart>
        <c:barDir val="col"/>
        <c:grouping val="clustered"/>
        <c:varyColors val="0"/>
        <c:ser>
          <c:idx val="0"/>
          <c:order val="0"/>
          <c:tx>
            <c:strRef>
              <c:f>'All India'!$M$5</c:f>
              <c:strCache>
                <c:ptCount val="1"/>
                <c:pt idx="0">
                  <c:v>Total Offer Kgs 2020</c:v>
                </c:pt>
              </c:strCache>
            </c:strRef>
          </c:tx>
          <c:spPr>
            <a:solidFill>
              <a:srgbClr val="9999FF"/>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India'!$M$6:$M$59</c:f>
              <c:numCache>
                <c:formatCode>0.00</c:formatCode>
                <c:ptCount val="54"/>
                <c:pt idx="1">
                  <c:v>18164052.350000001</c:v>
                </c:pt>
                <c:pt idx="2">
                  <c:v>20104575.199999999</c:v>
                </c:pt>
                <c:pt idx="3">
                  <c:v>20860351.549999993</c:v>
                </c:pt>
                <c:pt idx="4">
                  <c:v>19796649.399999999</c:v>
                </c:pt>
                <c:pt idx="5">
                  <c:v>18883545.129999995</c:v>
                </c:pt>
                <c:pt idx="6">
                  <c:v>19068220</c:v>
                </c:pt>
                <c:pt idx="7">
                  <c:v>18347784.800000004</c:v>
                </c:pt>
                <c:pt idx="8">
                  <c:v>15565131.75</c:v>
                </c:pt>
                <c:pt idx="9">
                  <c:v>11058647.049999999</c:v>
                </c:pt>
                <c:pt idx="10">
                  <c:v>9950817.7799999993</c:v>
                </c:pt>
                <c:pt idx="11">
                  <c:v>3814801.15</c:v>
                </c:pt>
                <c:pt idx="12">
                  <c:v>6119224.4000000004</c:v>
                </c:pt>
                <c:pt idx="13">
                  <c:v>0</c:v>
                </c:pt>
                <c:pt idx="14">
                  <c:v>0</c:v>
                </c:pt>
                <c:pt idx="15">
                  <c:v>1117974.0999999999</c:v>
                </c:pt>
                <c:pt idx="16">
                  <c:v>858243.4</c:v>
                </c:pt>
                <c:pt idx="17">
                  <c:v>4684783.4999999991</c:v>
                </c:pt>
                <c:pt idx="18">
                  <c:v>2105613</c:v>
                </c:pt>
                <c:pt idx="19">
                  <c:v>4893089.3000000007</c:v>
                </c:pt>
                <c:pt idx="20">
                  <c:v>8489953.8499999996</c:v>
                </c:pt>
                <c:pt idx="21">
                  <c:v>7392026.1999999993</c:v>
                </c:pt>
                <c:pt idx="22">
                  <c:v>7510781.75</c:v>
                </c:pt>
                <c:pt idx="23">
                  <c:v>10530195.450000001</c:v>
                </c:pt>
                <c:pt idx="24">
                  <c:v>8915932.75</c:v>
                </c:pt>
                <c:pt idx="25">
                  <c:v>10184891.700000003</c:v>
                </c:pt>
                <c:pt idx="26">
                  <c:v>12554069.9</c:v>
                </c:pt>
                <c:pt idx="27">
                  <c:v>13894570.449999997</c:v>
                </c:pt>
                <c:pt idx="28">
                  <c:v>9394678.3499999996</c:v>
                </c:pt>
                <c:pt idx="29">
                  <c:v>14562911.900000002</c:v>
                </c:pt>
                <c:pt idx="30">
                  <c:v>10341129.249999998</c:v>
                </c:pt>
                <c:pt idx="31">
                  <c:v>17050343.539999995</c:v>
                </c:pt>
                <c:pt idx="32">
                  <c:v>15607416.470000003</c:v>
                </c:pt>
                <c:pt idx="33">
                  <c:v>15357847.649999999</c:v>
                </c:pt>
                <c:pt idx="34">
                  <c:v>17262689.950000003</c:v>
                </c:pt>
                <c:pt idx="35">
                  <c:v>17009810.100000001</c:v>
                </c:pt>
                <c:pt idx="36">
                  <c:v>16050156.600000003</c:v>
                </c:pt>
                <c:pt idx="37">
                  <c:v>12411661.250000002</c:v>
                </c:pt>
              </c:numCache>
            </c:numRef>
          </c:val>
        </c:ser>
        <c:ser>
          <c:idx val="1"/>
          <c:order val="1"/>
          <c:tx>
            <c:strRef>
              <c:f>'All India'!$AH$5</c:f>
              <c:strCache>
                <c:ptCount val="1"/>
                <c:pt idx="0">
                  <c:v>Total Sold Kgs 2020</c:v>
                </c:pt>
              </c:strCache>
            </c:strRef>
          </c:tx>
          <c:spPr>
            <a:solidFill>
              <a:srgbClr val="993366"/>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India'!$AH$6:$AH$59</c:f>
              <c:numCache>
                <c:formatCode>0.00</c:formatCode>
                <c:ptCount val="54"/>
                <c:pt idx="1">
                  <c:v>13543933.349999998</c:v>
                </c:pt>
                <c:pt idx="2">
                  <c:v>14073363.299999999</c:v>
                </c:pt>
                <c:pt idx="3">
                  <c:v>14288533.449999999</c:v>
                </c:pt>
                <c:pt idx="4">
                  <c:v>13404231.299999997</c:v>
                </c:pt>
                <c:pt idx="5">
                  <c:v>12518732.529999999</c:v>
                </c:pt>
                <c:pt idx="6">
                  <c:v>12361690.699999999</c:v>
                </c:pt>
                <c:pt idx="7">
                  <c:v>11584291.049999999</c:v>
                </c:pt>
                <c:pt idx="8">
                  <c:v>10733547.199999999</c:v>
                </c:pt>
                <c:pt idx="9">
                  <c:v>7739240.5000000009</c:v>
                </c:pt>
                <c:pt idx="10">
                  <c:v>7326963.3799999999</c:v>
                </c:pt>
                <c:pt idx="11">
                  <c:v>2504106.25</c:v>
                </c:pt>
                <c:pt idx="12">
                  <c:v>3968639.9000000004</c:v>
                </c:pt>
                <c:pt idx="13">
                  <c:v>0</c:v>
                </c:pt>
                <c:pt idx="14">
                  <c:v>0</c:v>
                </c:pt>
                <c:pt idx="15">
                  <c:v>911319.9</c:v>
                </c:pt>
                <c:pt idx="16">
                  <c:v>816116.4</c:v>
                </c:pt>
                <c:pt idx="17">
                  <c:v>4049218.5000000005</c:v>
                </c:pt>
                <c:pt idx="18">
                  <c:v>1853765.9000000001</c:v>
                </c:pt>
                <c:pt idx="19">
                  <c:v>4024241.6999999997</c:v>
                </c:pt>
                <c:pt idx="20">
                  <c:v>6612906.8499999996</c:v>
                </c:pt>
                <c:pt idx="21">
                  <c:v>5821624</c:v>
                </c:pt>
                <c:pt idx="22">
                  <c:v>6300669.0499999998</c:v>
                </c:pt>
                <c:pt idx="23">
                  <c:v>8735849.0000000019</c:v>
                </c:pt>
                <c:pt idx="24">
                  <c:v>7505564.4000000004</c:v>
                </c:pt>
                <c:pt idx="25">
                  <c:v>8734111.9000000004</c:v>
                </c:pt>
                <c:pt idx="26">
                  <c:v>10518064.1</c:v>
                </c:pt>
                <c:pt idx="27">
                  <c:v>12252645.5</c:v>
                </c:pt>
                <c:pt idx="28">
                  <c:v>8634057.8999999985</c:v>
                </c:pt>
                <c:pt idx="29">
                  <c:v>12880783.399999999</c:v>
                </c:pt>
                <c:pt idx="30">
                  <c:v>8901355.5999999978</c:v>
                </c:pt>
                <c:pt idx="31">
                  <c:v>14561817.939999999</c:v>
                </c:pt>
                <c:pt idx="32">
                  <c:v>13983837.67</c:v>
                </c:pt>
                <c:pt idx="33">
                  <c:v>13590798.449999999</c:v>
                </c:pt>
                <c:pt idx="34">
                  <c:v>15258168.5</c:v>
                </c:pt>
                <c:pt idx="35">
                  <c:v>14717170.100000001</c:v>
                </c:pt>
                <c:pt idx="36">
                  <c:v>14074241.5</c:v>
                </c:pt>
                <c:pt idx="37">
                  <c:v>10585393.800000003</c:v>
                </c:pt>
              </c:numCache>
            </c:numRef>
          </c:val>
        </c:ser>
        <c:dLbls>
          <c:showLegendKey val="0"/>
          <c:showVal val="0"/>
          <c:showCatName val="0"/>
          <c:showSerName val="0"/>
          <c:showPercent val="0"/>
          <c:showBubbleSize val="0"/>
        </c:dLbls>
        <c:gapWidth val="150"/>
        <c:axId val="-128635136"/>
        <c:axId val="-128637856"/>
      </c:barChart>
      <c:catAx>
        <c:axId val="-1286351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637856"/>
        <c:crosses val="autoZero"/>
        <c:auto val="1"/>
        <c:lblAlgn val="ctr"/>
        <c:lblOffset val="100"/>
        <c:tickLblSkip val="1"/>
        <c:tickMarkSkip val="1"/>
        <c:noMultiLvlLbl val="0"/>
      </c:catAx>
      <c:valAx>
        <c:axId val="-1286378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5136"/>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2020 Vs 2019</a:t>
            </a:r>
          </a:p>
        </c:rich>
      </c:tx>
      <c:layout>
        <c:manualLayout>
          <c:xMode val="edge"/>
          <c:yMode val="edge"/>
          <c:x val="0.11812311878446392"/>
          <c:y val="3.2876875465198643E-2"/>
        </c:manualLayout>
      </c:layout>
      <c:overlay val="0"/>
      <c:spPr>
        <a:noFill/>
        <a:ln w="25400">
          <a:noFill/>
        </a:ln>
      </c:spPr>
    </c:title>
    <c:autoTitleDeleted val="0"/>
    <c:plotArea>
      <c:layout>
        <c:manualLayout>
          <c:layoutTarget val="inner"/>
          <c:xMode val="edge"/>
          <c:yMode val="edge"/>
          <c:x val="0.12032093415836381"/>
          <c:y val="0.21854304635763633"/>
          <c:w val="0.86096312886651438"/>
          <c:h val="0.48013245033112573"/>
        </c:manualLayout>
      </c:layout>
      <c:lineChart>
        <c:grouping val="standard"/>
        <c:varyColors val="0"/>
        <c:ser>
          <c:idx val="0"/>
          <c:order val="0"/>
          <c:tx>
            <c:strRef>
              <c:f>Siliguri!$AJ$5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Siliguri!$AJ$7:$AJ$56</c:f>
              <c:numCache>
                <c:formatCode>0.00</c:formatCode>
                <c:ptCount val="50"/>
                <c:pt idx="0">
                  <c:v>133.66869400632069</c:v>
                </c:pt>
                <c:pt idx="1">
                  <c:v>125.3106092788037</c:v>
                </c:pt>
                <c:pt idx="2">
                  <c:v>120.51385632493688</c:v>
                </c:pt>
                <c:pt idx="3">
                  <c:v>114.94901588788453</c:v>
                </c:pt>
                <c:pt idx="4">
                  <c:v>105.55316552926709</c:v>
                </c:pt>
                <c:pt idx="5">
                  <c:v>100.12425055715025</c:v>
                </c:pt>
                <c:pt idx="6">
                  <c:v>97.72243580843292</c:v>
                </c:pt>
                <c:pt idx="7">
                  <c:v>96.617284676944635</c:v>
                </c:pt>
                <c:pt idx="8">
                  <c:v>0</c:v>
                </c:pt>
                <c:pt idx="9">
                  <c:v>91.252523755088959</c:v>
                </c:pt>
                <c:pt idx="10">
                  <c:v>0</c:v>
                </c:pt>
                <c:pt idx="11">
                  <c:v>0</c:v>
                </c:pt>
                <c:pt idx="12">
                  <c:v>0</c:v>
                </c:pt>
                <c:pt idx="13">
                  <c:v>0</c:v>
                </c:pt>
                <c:pt idx="14">
                  <c:v>0</c:v>
                </c:pt>
                <c:pt idx="15">
                  <c:v>0</c:v>
                </c:pt>
                <c:pt idx="16">
                  <c:v>129.50409916916232</c:v>
                </c:pt>
                <c:pt idx="17">
                  <c:v>204.2491532155743</c:v>
                </c:pt>
                <c:pt idx="18">
                  <c:v>209.04954112038183</c:v>
                </c:pt>
                <c:pt idx="19">
                  <c:v>188.63943750346417</c:v>
                </c:pt>
                <c:pt idx="20">
                  <c:v>195.66161100000002</c:v>
                </c:pt>
                <c:pt idx="21">
                  <c:v>180.22898240004307</c:v>
                </c:pt>
                <c:pt idx="22">
                  <c:v>202.47996648771093</c:v>
                </c:pt>
                <c:pt idx="23">
                  <c:v>207.23850033378642</c:v>
                </c:pt>
                <c:pt idx="24">
                  <c:v>219.98509836178991</c:v>
                </c:pt>
                <c:pt idx="25">
                  <c:v>226.24033154703366</c:v>
                </c:pt>
                <c:pt idx="26">
                  <c:v>228.75607439243177</c:v>
                </c:pt>
                <c:pt idx="27">
                  <c:v>231.40450354975297</c:v>
                </c:pt>
                <c:pt idx="28">
                  <c:v>236.6595045481551</c:v>
                </c:pt>
                <c:pt idx="29">
                  <c:v>241.01373399042501</c:v>
                </c:pt>
                <c:pt idx="30">
                  <c:v>246.18097814698407</c:v>
                </c:pt>
                <c:pt idx="31">
                  <c:v>251.86751672747198</c:v>
                </c:pt>
                <c:pt idx="32">
                  <c:v>246.8062782957044</c:v>
                </c:pt>
                <c:pt idx="33">
                  <c:v>245.22094937506694</c:v>
                </c:pt>
                <c:pt idx="34">
                  <c:v>248.69419160811302</c:v>
                </c:pt>
                <c:pt idx="35">
                  <c:v>255.01416841139954</c:v>
                </c:pt>
                <c:pt idx="36">
                  <c:v>253.79531013216587</c:v>
                </c:pt>
              </c:numCache>
            </c:numRef>
          </c:val>
          <c:smooth val="0"/>
        </c:ser>
        <c:ser>
          <c:idx val="1"/>
          <c:order val="1"/>
          <c:tx>
            <c:strRef>
              <c:f>Siliguri!$BU$5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Siliguri!$BU$7:$BU$58</c:f>
              <c:numCache>
                <c:formatCode>0.00</c:formatCode>
                <c:ptCount val="52"/>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pt idx="50">
                  <c:v>135.58076702036871</c:v>
                </c:pt>
                <c:pt idx="51">
                  <c:v>135.63885605262089</c:v>
                </c:pt>
              </c:numCache>
            </c:numRef>
          </c:val>
          <c:smooth val="0"/>
        </c:ser>
        <c:dLbls>
          <c:showLegendKey val="0"/>
          <c:showVal val="0"/>
          <c:showCatName val="0"/>
          <c:showSerName val="0"/>
          <c:showPercent val="0"/>
          <c:showBubbleSize val="0"/>
        </c:dLbls>
        <c:marker val="1"/>
        <c:smooth val="0"/>
        <c:axId val="-185908592"/>
        <c:axId val="-185908048"/>
      </c:lineChart>
      <c:catAx>
        <c:axId val="-185908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85"/>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048"/>
        <c:crosses val="autoZero"/>
        <c:auto val="1"/>
        <c:lblAlgn val="ctr"/>
        <c:lblOffset val="100"/>
        <c:tickLblSkip val="1"/>
        <c:tickMarkSkip val="1"/>
        <c:noMultiLvlLbl val="0"/>
      </c:catAx>
      <c:valAx>
        <c:axId val="-1859080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592"/>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2342"/>
          <c:y val="0.89850746268656712"/>
          <c:w val="0.33486238532115059"/>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All India During 2020 Vs 2019</a:t>
            </a:r>
          </a:p>
        </c:rich>
      </c:tx>
      <c:layout>
        <c:manualLayout>
          <c:xMode val="edge"/>
          <c:yMode val="edge"/>
          <c:x val="0.14724942327947146"/>
          <c:y val="3.2876749781281092E-2"/>
        </c:manualLayout>
      </c:layout>
      <c:overlay val="0"/>
      <c:spPr>
        <a:noFill/>
        <a:ln w="25400">
          <a:noFill/>
        </a:ln>
      </c:spPr>
    </c:title>
    <c:autoTitleDeleted val="0"/>
    <c:plotArea>
      <c:layout>
        <c:manualLayout>
          <c:layoutTarget val="inner"/>
          <c:xMode val="edge"/>
          <c:yMode val="edge"/>
          <c:x val="0.11779463036820623"/>
          <c:y val="0.16406291723357067"/>
          <c:w val="0.86967524973964461"/>
          <c:h val="0.57552229696222157"/>
        </c:manualLayout>
      </c:layout>
      <c:lineChart>
        <c:grouping val="standard"/>
        <c:varyColors val="0"/>
        <c:ser>
          <c:idx val="0"/>
          <c:order val="0"/>
          <c:tx>
            <c:strRef>
              <c:f>'All India'!$AI$5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India'!$AI$6:$AI$59</c:f>
              <c:numCache>
                <c:formatCode>0.00</c:formatCode>
                <c:ptCount val="54"/>
                <c:pt idx="1">
                  <c:v>132.36489620158733</c:v>
                </c:pt>
                <c:pt idx="2">
                  <c:v>126.05086662329823</c:v>
                </c:pt>
                <c:pt idx="3">
                  <c:v>120.7744564579628</c:v>
                </c:pt>
                <c:pt idx="4">
                  <c:v>115.8520022218793</c:v>
                </c:pt>
                <c:pt idx="5">
                  <c:v>110.8281303378881</c:v>
                </c:pt>
                <c:pt idx="6">
                  <c:v>105.30775307001859</c:v>
                </c:pt>
                <c:pt idx="7">
                  <c:v>99.991834864410734</c:v>
                </c:pt>
                <c:pt idx="8">
                  <c:v>96.523001174735001</c:v>
                </c:pt>
                <c:pt idx="9">
                  <c:v>96.68313478286457</c:v>
                </c:pt>
                <c:pt idx="10">
                  <c:v>92.828191509348301</c:v>
                </c:pt>
                <c:pt idx="11">
                  <c:v>95.053367156952334</c:v>
                </c:pt>
                <c:pt idx="12">
                  <c:v>92.341339122755898</c:v>
                </c:pt>
                <c:pt idx="13">
                  <c:v>0</c:v>
                </c:pt>
                <c:pt idx="14">
                  <c:v>0</c:v>
                </c:pt>
                <c:pt idx="15">
                  <c:v>121.57919390773766</c:v>
                </c:pt>
                <c:pt idx="16">
                  <c:v>130.27415717457754</c:v>
                </c:pt>
                <c:pt idx="17">
                  <c:v>111.92521500234697</c:v>
                </c:pt>
                <c:pt idx="18">
                  <c:v>132.12425723833113</c:v>
                </c:pt>
                <c:pt idx="19">
                  <c:v>134.36197793301923</c:v>
                </c:pt>
                <c:pt idx="20">
                  <c:v>158.66905459829545</c:v>
                </c:pt>
                <c:pt idx="21">
                  <c:v>156.14450235198075</c:v>
                </c:pt>
                <c:pt idx="22">
                  <c:v>151.81982337255064</c:v>
                </c:pt>
                <c:pt idx="23">
                  <c:v>178.09544432312708</c:v>
                </c:pt>
                <c:pt idx="24">
                  <c:v>180.89295302082738</c:v>
                </c:pt>
                <c:pt idx="25">
                  <c:v>199.16218713248878</c:v>
                </c:pt>
                <c:pt idx="26">
                  <c:v>213.84452712220207</c:v>
                </c:pt>
                <c:pt idx="27">
                  <c:v>221.07392381165246</c:v>
                </c:pt>
                <c:pt idx="28">
                  <c:v>205.15549427780323</c:v>
                </c:pt>
                <c:pt idx="29">
                  <c:v>237.04609488570296</c:v>
                </c:pt>
                <c:pt idx="30">
                  <c:v>222.88698817562184</c:v>
                </c:pt>
                <c:pt idx="31">
                  <c:v>246.41202336385959</c:v>
                </c:pt>
                <c:pt idx="32">
                  <c:v>255.94390597137746</c:v>
                </c:pt>
                <c:pt idx="33">
                  <c:v>255.48386339015184</c:v>
                </c:pt>
                <c:pt idx="34">
                  <c:v>264.13262771586739</c:v>
                </c:pt>
                <c:pt idx="35">
                  <c:v>263.85198790553812</c:v>
                </c:pt>
                <c:pt idx="36">
                  <c:v>264.26291412673856</c:v>
                </c:pt>
                <c:pt idx="37">
                  <c:v>248.37017995854663</c:v>
                </c:pt>
              </c:numCache>
            </c:numRef>
          </c:val>
          <c:smooth val="0"/>
        </c:ser>
        <c:ser>
          <c:idx val="1"/>
          <c:order val="1"/>
          <c:tx>
            <c:strRef>
              <c:f>'All India'!$BS$4</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India'!$BS$7:$BS$60</c:f>
              <c:numCache>
                <c:formatCode>0.00</c:formatCode>
                <c:ptCount val="54"/>
                <c:pt idx="0">
                  <c:v>134.68098286311172</c:v>
                </c:pt>
                <c:pt idx="1">
                  <c:v>133.20840362072221</c:v>
                </c:pt>
                <c:pt idx="2">
                  <c:v>130.84924973139886</c:v>
                </c:pt>
                <c:pt idx="3">
                  <c:v>128.20509566911912</c:v>
                </c:pt>
                <c:pt idx="4">
                  <c:v>122.4444822425494</c:v>
                </c:pt>
                <c:pt idx="5">
                  <c:v>119.59643027035128</c:v>
                </c:pt>
                <c:pt idx="6">
                  <c:v>115.78888530402737</c:v>
                </c:pt>
                <c:pt idx="7">
                  <c:v>111.77599509166239</c:v>
                </c:pt>
                <c:pt idx="8">
                  <c:v>113.16736280250515</c:v>
                </c:pt>
                <c:pt idx="9">
                  <c:v>113.97231491569833</c:v>
                </c:pt>
                <c:pt idx="10">
                  <c:v>111.34885993048134</c:v>
                </c:pt>
                <c:pt idx="11">
                  <c:v>114.57505282837995</c:v>
                </c:pt>
                <c:pt idx="12">
                  <c:v>118.88681487587516</c:v>
                </c:pt>
                <c:pt idx="13">
                  <c:v>130.40779015073124</c:v>
                </c:pt>
                <c:pt idx="14">
                  <c:v>139.89168331771239</c:v>
                </c:pt>
                <c:pt idx="15">
                  <c:v>146.11506608620556</c:v>
                </c:pt>
                <c:pt idx="16">
                  <c:v>146.24622800523258</c:v>
                </c:pt>
                <c:pt idx="17">
                  <c:v>150.93918055572809</c:v>
                </c:pt>
                <c:pt idx="18">
                  <c:v>144.86720040422259</c:v>
                </c:pt>
                <c:pt idx="19">
                  <c:v>143.0661098718569</c:v>
                </c:pt>
                <c:pt idx="20">
                  <c:v>145.31634427531156</c:v>
                </c:pt>
                <c:pt idx="21">
                  <c:v>145.27450794197841</c:v>
                </c:pt>
                <c:pt idx="22">
                  <c:v>147.01945722876761</c:v>
                </c:pt>
                <c:pt idx="23">
                  <c:v>151.47736046964397</c:v>
                </c:pt>
                <c:pt idx="24">
                  <c:v>158.8421657835693</c:v>
                </c:pt>
                <c:pt idx="25">
                  <c:v>154.47357369454608</c:v>
                </c:pt>
                <c:pt idx="26">
                  <c:v>153.50333797107763</c:v>
                </c:pt>
                <c:pt idx="27">
                  <c:v>149.6626505716649</c:v>
                </c:pt>
                <c:pt idx="28">
                  <c:v>150.50188587897173</c:v>
                </c:pt>
                <c:pt idx="29">
                  <c:v>152.95522458537278</c:v>
                </c:pt>
                <c:pt idx="30">
                  <c:v>153.58800121129437</c:v>
                </c:pt>
                <c:pt idx="31">
                  <c:v>155.30081208520653</c:v>
                </c:pt>
                <c:pt idx="32">
                  <c:v>149.95139540659278</c:v>
                </c:pt>
                <c:pt idx="33">
                  <c:v>152.91915920194413</c:v>
                </c:pt>
                <c:pt idx="34">
                  <c:v>149.50440677621216</c:v>
                </c:pt>
                <c:pt idx="35">
                  <c:v>153.04467875264774</c:v>
                </c:pt>
                <c:pt idx="36">
                  <c:v>150.61897499689482</c:v>
                </c:pt>
                <c:pt idx="37">
                  <c:v>147.90334505970569</c:v>
                </c:pt>
                <c:pt idx="38">
                  <c:v>146.01687139778412</c:v>
                </c:pt>
                <c:pt idx="39">
                  <c:v>150.04581452088678</c:v>
                </c:pt>
                <c:pt idx="40">
                  <c:v>123.07137150689736</c:v>
                </c:pt>
                <c:pt idx="41">
                  <c:v>144.25458197718945</c:v>
                </c:pt>
                <c:pt idx="42">
                  <c:v>146.13132835845894</c:v>
                </c:pt>
                <c:pt idx="43">
                  <c:v>145.36245200887524</c:v>
                </c:pt>
                <c:pt idx="44">
                  <c:v>137.14284001916604</c:v>
                </c:pt>
                <c:pt idx="45">
                  <c:v>139.2774357594875</c:v>
                </c:pt>
                <c:pt idx="46">
                  <c:v>142.08055637980516</c:v>
                </c:pt>
                <c:pt idx="47">
                  <c:v>139.34776793827223</c:v>
                </c:pt>
                <c:pt idx="48">
                  <c:v>139.7851722426266</c:v>
                </c:pt>
                <c:pt idx="49">
                  <c:v>138.05016358397992</c:v>
                </c:pt>
                <c:pt idx="50">
                  <c:v>138.13661128682884</c:v>
                </c:pt>
                <c:pt idx="51">
                  <c:v>143.1727937382353</c:v>
                </c:pt>
                <c:pt idx="52">
                  <c:v>119.11770863599041</c:v>
                </c:pt>
              </c:numCache>
            </c:numRef>
          </c:val>
          <c:smooth val="0"/>
        </c:ser>
        <c:dLbls>
          <c:showLegendKey val="0"/>
          <c:showVal val="0"/>
          <c:showCatName val="0"/>
          <c:showSerName val="0"/>
          <c:showPercent val="0"/>
          <c:showBubbleSize val="0"/>
        </c:dLbls>
        <c:marker val="1"/>
        <c:smooth val="0"/>
        <c:axId val="-128386976"/>
        <c:axId val="-128382624"/>
      </c:lineChart>
      <c:catAx>
        <c:axId val="-1283869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382624"/>
        <c:crosses val="autoZero"/>
        <c:auto val="1"/>
        <c:lblAlgn val="ctr"/>
        <c:lblOffset val="100"/>
        <c:tickLblSkip val="1"/>
        <c:tickMarkSkip val="1"/>
        <c:noMultiLvlLbl val="0"/>
      </c:catAx>
      <c:valAx>
        <c:axId val="-1283826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386976"/>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823"/>
          <c:y val="0.91927083333340021"/>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-2020</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247"/>
          <c:w val="0.90846108680237858"/>
          <c:h val="0.5464495454703121"/>
        </c:manualLayout>
      </c:layout>
      <c:barChart>
        <c:barDir val="col"/>
        <c:grouping val="clustered"/>
        <c:varyColors val="0"/>
        <c:ser>
          <c:idx val="0"/>
          <c:order val="0"/>
          <c:tx>
            <c:strRef>
              <c:f>Kol!$N$5</c:f>
              <c:strCache>
                <c:ptCount val="1"/>
                <c:pt idx="0">
                  <c:v>Total Offer Kgs 2020</c:v>
                </c:pt>
              </c:strCache>
            </c:strRef>
          </c:tx>
          <c:spPr>
            <a:solidFill>
              <a:srgbClr val="9999FF"/>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Kol!$N$7:$N$58</c:f>
              <c:numCache>
                <c:formatCode>0.00</c:formatCode>
                <c:ptCount val="52"/>
                <c:pt idx="0">
                  <c:v>4915176.5499999989</c:v>
                </c:pt>
                <c:pt idx="1">
                  <c:v>5522308.5999999996</c:v>
                </c:pt>
                <c:pt idx="2">
                  <c:v>6072476.6000000006</c:v>
                </c:pt>
                <c:pt idx="3">
                  <c:v>5444993.2000000002</c:v>
                </c:pt>
                <c:pt idx="4">
                  <c:v>4934442.43</c:v>
                </c:pt>
                <c:pt idx="5">
                  <c:v>6075234.6000000006</c:v>
                </c:pt>
                <c:pt idx="6">
                  <c:v>5579621.4000000004</c:v>
                </c:pt>
                <c:pt idx="7">
                  <c:v>4877314.1499999994</c:v>
                </c:pt>
                <c:pt idx="8">
                  <c:v>4103814.75</c:v>
                </c:pt>
                <c:pt idx="9">
                  <c:v>1941873.9000000004</c:v>
                </c:pt>
                <c:pt idx="10">
                  <c:v>1010893.5499999999</c:v>
                </c:pt>
                <c:pt idx="11">
                  <c:v>904671.20000000007</c:v>
                </c:pt>
                <c:pt idx="12">
                  <c:v>0</c:v>
                </c:pt>
                <c:pt idx="13">
                  <c:v>0</c:v>
                </c:pt>
                <c:pt idx="14">
                  <c:v>0</c:v>
                </c:pt>
                <c:pt idx="15">
                  <c:v>0</c:v>
                </c:pt>
                <c:pt idx="16">
                  <c:v>0</c:v>
                </c:pt>
                <c:pt idx="17">
                  <c:v>0</c:v>
                </c:pt>
                <c:pt idx="18">
                  <c:v>0</c:v>
                </c:pt>
                <c:pt idx="19">
                  <c:v>490745.45000000007</c:v>
                </c:pt>
                <c:pt idx="20">
                  <c:v>0</c:v>
                </c:pt>
                <c:pt idx="21">
                  <c:v>0</c:v>
                </c:pt>
                <c:pt idx="22">
                  <c:v>2544600.65</c:v>
                </c:pt>
                <c:pt idx="23">
                  <c:v>1019276.15</c:v>
                </c:pt>
                <c:pt idx="24">
                  <c:v>1149229.6999999997</c:v>
                </c:pt>
                <c:pt idx="25">
                  <c:v>1724215.2000000002</c:v>
                </c:pt>
                <c:pt idx="26">
                  <c:v>1938721.5499999998</c:v>
                </c:pt>
                <c:pt idx="27">
                  <c:v>1896593.35</c:v>
                </c:pt>
                <c:pt idx="28">
                  <c:v>2541398.4000000004</c:v>
                </c:pt>
                <c:pt idx="29">
                  <c:v>3289745.0500000003</c:v>
                </c:pt>
                <c:pt idx="30">
                  <c:v>4574826.4400000004</c:v>
                </c:pt>
                <c:pt idx="31">
                  <c:v>3686022.17</c:v>
                </c:pt>
                <c:pt idx="32">
                  <c:v>4197468.25</c:v>
                </c:pt>
                <c:pt idx="33">
                  <c:v>4714435.95</c:v>
                </c:pt>
                <c:pt idx="34">
                  <c:v>4883008.2</c:v>
                </c:pt>
                <c:pt idx="35">
                  <c:v>4557521.5</c:v>
                </c:pt>
                <c:pt idx="36">
                  <c:v>0</c:v>
                </c:pt>
              </c:numCache>
            </c:numRef>
          </c:val>
        </c:ser>
        <c:ser>
          <c:idx val="1"/>
          <c:order val="1"/>
          <c:tx>
            <c:strRef>
              <c:f>Kol!$AI$5</c:f>
              <c:strCache>
                <c:ptCount val="1"/>
                <c:pt idx="0">
                  <c:v>Total Sold Kgs 2020</c:v>
                </c:pt>
              </c:strCache>
            </c:strRef>
          </c:tx>
          <c:spPr>
            <a:solidFill>
              <a:srgbClr val="993366"/>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Kol!$AI$7:$AI$58</c:f>
              <c:numCache>
                <c:formatCode>0.00</c:formatCode>
                <c:ptCount val="52"/>
                <c:pt idx="0">
                  <c:v>3490703.1500000004</c:v>
                </c:pt>
                <c:pt idx="1">
                  <c:v>3690404.1000000006</c:v>
                </c:pt>
                <c:pt idx="2">
                  <c:v>4163096.3000000003</c:v>
                </c:pt>
                <c:pt idx="3">
                  <c:v>3631305.9000000004</c:v>
                </c:pt>
                <c:pt idx="4">
                  <c:v>3207455.73</c:v>
                </c:pt>
                <c:pt idx="5">
                  <c:v>3733274.7</c:v>
                </c:pt>
                <c:pt idx="6">
                  <c:v>3383502.6</c:v>
                </c:pt>
                <c:pt idx="7">
                  <c:v>3360413.0000000005</c:v>
                </c:pt>
                <c:pt idx="8">
                  <c:v>3016040</c:v>
                </c:pt>
                <c:pt idx="9">
                  <c:v>1520364.9000000001</c:v>
                </c:pt>
                <c:pt idx="10">
                  <c:v>806317.55</c:v>
                </c:pt>
                <c:pt idx="11">
                  <c:v>674798.29999999993</c:v>
                </c:pt>
                <c:pt idx="12">
                  <c:v>0</c:v>
                </c:pt>
                <c:pt idx="13">
                  <c:v>0</c:v>
                </c:pt>
                <c:pt idx="14">
                  <c:v>0</c:v>
                </c:pt>
                <c:pt idx="15">
                  <c:v>0</c:v>
                </c:pt>
                <c:pt idx="16">
                  <c:v>0</c:v>
                </c:pt>
                <c:pt idx="17">
                  <c:v>0</c:v>
                </c:pt>
                <c:pt idx="18">
                  <c:v>0</c:v>
                </c:pt>
                <c:pt idx="19">
                  <c:v>382864.95</c:v>
                </c:pt>
                <c:pt idx="20">
                  <c:v>0</c:v>
                </c:pt>
                <c:pt idx="21">
                  <c:v>0</c:v>
                </c:pt>
                <c:pt idx="22">
                  <c:v>2039602.2</c:v>
                </c:pt>
                <c:pt idx="23">
                  <c:v>871360.79999999993</c:v>
                </c:pt>
                <c:pt idx="24">
                  <c:v>1011226.5</c:v>
                </c:pt>
                <c:pt idx="25">
                  <c:v>1434627.3</c:v>
                </c:pt>
                <c:pt idx="26">
                  <c:v>1726301.8000000003</c:v>
                </c:pt>
                <c:pt idx="27">
                  <c:v>1769238.0999999999</c:v>
                </c:pt>
                <c:pt idx="28">
                  <c:v>2246971.2000000002</c:v>
                </c:pt>
                <c:pt idx="29">
                  <c:v>2567545.4000000004</c:v>
                </c:pt>
                <c:pt idx="30">
                  <c:v>3644959.2399999998</c:v>
                </c:pt>
                <c:pt idx="31">
                  <c:v>3222290.6699999995</c:v>
                </c:pt>
                <c:pt idx="32">
                  <c:v>3529204.75</c:v>
                </c:pt>
                <c:pt idx="33">
                  <c:v>4090998</c:v>
                </c:pt>
                <c:pt idx="34">
                  <c:v>4053446</c:v>
                </c:pt>
                <c:pt idx="35">
                  <c:v>3826160.6</c:v>
                </c:pt>
                <c:pt idx="36">
                  <c:v>0</c:v>
                </c:pt>
              </c:numCache>
            </c:numRef>
          </c:val>
        </c:ser>
        <c:dLbls>
          <c:showLegendKey val="0"/>
          <c:showVal val="0"/>
          <c:showCatName val="0"/>
          <c:showSerName val="0"/>
          <c:showPercent val="0"/>
          <c:showBubbleSize val="0"/>
        </c:dLbls>
        <c:gapWidth val="150"/>
        <c:axId val="-185918384"/>
        <c:axId val="-185914032"/>
      </c:barChart>
      <c:catAx>
        <c:axId val="-1859183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978"/>
              <c:y val="0.819178176498500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4032"/>
        <c:crosses val="autoZero"/>
        <c:auto val="1"/>
        <c:lblAlgn val="ctr"/>
        <c:lblOffset val="100"/>
        <c:tickLblSkip val="1"/>
        <c:tickMarkSkip val="1"/>
        <c:noMultiLvlLbl val="0"/>
      </c:catAx>
      <c:valAx>
        <c:axId val="-1859140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384"/>
        <c:crosses val="autoZero"/>
        <c:crossBetween val="between"/>
        <c:dispUnits>
          <c:builtInUnit val="millions"/>
          <c:dispUnitsLbl>
            <c:layout>
              <c:manualLayout>
                <c:xMode val="edge"/>
                <c:yMode val="edge"/>
                <c:x val="7.3525448494195945E-3"/>
                <c:y val="0.349332644894797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2020 Vs 2019</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513"/>
          <c:h val="0.56216290403677149"/>
        </c:manualLayout>
      </c:layout>
      <c:lineChart>
        <c:grouping val="standard"/>
        <c:varyColors val="0"/>
        <c:ser>
          <c:idx val="0"/>
          <c:order val="0"/>
          <c:tx>
            <c:strRef>
              <c:f>Kol!$AJ$5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Kol!$AJ$7:$AJ$58</c:f>
              <c:numCache>
                <c:formatCode>0.00</c:formatCode>
                <c:ptCount val="52"/>
                <c:pt idx="0">
                  <c:v>152.39757331372647</c:v>
                </c:pt>
                <c:pt idx="1">
                  <c:v>143.4624467199381</c:v>
                </c:pt>
                <c:pt idx="2">
                  <c:v>134.40700320198127</c:v>
                </c:pt>
                <c:pt idx="3">
                  <c:v>130.25192521023035</c:v>
                </c:pt>
                <c:pt idx="4">
                  <c:v>128.93511901025911</c:v>
                </c:pt>
                <c:pt idx="5">
                  <c:v>118.72325854466153</c:v>
                </c:pt>
                <c:pt idx="6">
                  <c:v>111.38076198871386</c:v>
                </c:pt>
                <c:pt idx="7">
                  <c:v>109.64405315737758</c:v>
                </c:pt>
                <c:pt idx="8">
                  <c:v>103.44575315111317</c:v>
                </c:pt>
                <c:pt idx="9">
                  <c:v>101.48830318986342</c:v>
                </c:pt>
                <c:pt idx="10">
                  <c:v>90.818365943330562</c:v>
                </c:pt>
                <c:pt idx="11">
                  <c:v>104.2907293981815</c:v>
                </c:pt>
                <c:pt idx="12">
                  <c:v>0</c:v>
                </c:pt>
                <c:pt idx="13">
                  <c:v>0</c:v>
                </c:pt>
                <c:pt idx="14">
                  <c:v>0</c:v>
                </c:pt>
                <c:pt idx="15">
                  <c:v>0</c:v>
                </c:pt>
                <c:pt idx="16">
                  <c:v>0</c:v>
                </c:pt>
                <c:pt idx="17">
                  <c:v>0</c:v>
                </c:pt>
                <c:pt idx="18">
                  <c:v>0</c:v>
                </c:pt>
                <c:pt idx="19">
                  <c:v>135.3951210774602</c:v>
                </c:pt>
                <c:pt idx="20">
                  <c:v>0</c:v>
                </c:pt>
                <c:pt idx="21">
                  <c:v>0</c:v>
                </c:pt>
                <c:pt idx="22">
                  <c:v>235.11099757174506</c:v>
                </c:pt>
                <c:pt idx="23">
                  <c:v>250.5433717518296</c:v>
                </c:pt>
                <c:pt idx="24">
                  <c:v>275.63422967275841</c:v>
                </c:pt>
                <c:pt idx="25">
                  <c:v>272.59330890651859</c:v>
                </c:pt>
                <c:pt idx="26">
                  <c:v>298.54156336969646</c:v>
                </c:pt>
                <c:pt idx="27">
                  <c:v>298.70978965132019</c:v>
                </c:pt>
                <c:pt idx="28">
                  <c:v>301.04249312038951</c:v>
                </c:pt>
                <c:pt idx="29">
                  <c:v>297.62969642307161</c:v>
                </c:pt>
                <c:pt idx="30">
                  <c:v>295.89432028248439</c:v>
                </c:pt>
                <c:pt idx="31">
                  <c:v>307.11642574609783</c:v>
                </c:pt>
                <c:pt idx="32">
                  <c:v>308.75468519826569</c:v>
                </c:pt>
                <c:pt idx="33">
                  <c:v>307.4239750735058</c:v>
                </c:pt>
                <c:pt idx="34">
                  <c:v>300.09919802271878</c:v>
                </c:pt>
                <c:pt idx="35">
                  <c:v>291.03752836546192</c:v>
                </c:pt>
                <c:pt idx="36">
                  <c:v>0</c:v>
                </c:pt>
              </c:numCache>
            </c:numRef>
          </c:val>
          <c:smooth val="0"/>
        </c:ser>
        <c:ser>
          <c:idx val="1"/>
          <c:order val="1"/>
          <c:tx>
            <c:strRef>
              <c:f>Kol!$BU$5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Kol!$BU$7:$BU$58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ser>
        <c:dLbls>
          <c:showLegendKey val="0"/>
          <c:showVal val="0"/>
          <c:showCatName val="0"/>
          <c:showSerName val="0"/>
          <c:showPercent val="0"/>
          <c:showBubbleSize val="0"/>
        </c:dLbls>
        <c:marker val="1"/>
        <c:smooth val="0"/>
        <c:axId val="-185916208"/>
        <c:axId val="-185905328"/>
      </c:lineChart>
      <c:catAx>
        <c:axId val="-185916208"/>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5328"/>
        <c:crosses val="autoZero"/>
        <c:auto val="1"/>
        <c:lblAlgn val="ctr"/>
        <c:lblOffset val="100"/>
        <c:tickLblSkip val="1"/>
        <c:tickMarkSkip val="1"/>
        <c:noMultiLvlLbl val="0"/>
      </c:catAx>
      <c:valAx>
        <c:axId val="-185905328"/>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8169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6208"/>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897"/>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Guwahati Auction -2020</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Guwahati!$N$7:$N$58</c:f>
              <c:numCache>
                <c:formatCode>0.00</c:formatCode>
                <c:ptCount val="52"/>
                <c:pt idx="0">
                  <c:v>6226398.5000000009</c:v>
                </c:pt>
                <c:pt idx="1">
                  <c:v>6200614.2000000002</c:v>
                </c:pt>
                <c:pt idx="2">
                  <c:v>6603138.1000000006</c:v>
                </c:pt>
                <c:pt idx="3">
                  <c:v>6165026.5000000009</c:v>
                </c:pt>
                <c:pt idx="4">
                  <c:v>6469130.7000000011</c:v>
                </c:pt>
                <c:pt idx="5">
                  <c:v>6196857.8000000007</c:v>
                </c:pt>
                <c:pt idx="6">
                  <c:v>6446301.7000000002</c:v>
                </c:pt>
                <c:pt idx="7">
                  <c:v>6462282.5</c:v>
                </c:pt>
                <c:pt idx="8">
                  <c:v>3898555.1999999997</c:v>
                </c:pt>
                <c:pt idx="9">
                  <c:v>4131134.7300000004</c:v>
                </c:pt>
                <c:pt idx="10">
                  <c:v>0</c:v>
                </c:pt>
                <c:pt idx="11">
                  <c:v>2388247.4</c:v>
                </c:pt>
                <c:pt idx="12">
                  <c:v>0</c:v>
                </c:pt>
                <c:pt idx="13">
                  <c:v>0</c:v>
                </c:pt>
                <c:pt idx="14">
                  <c:v>0</c:v>
                </c:pt>
                <c:pt idx="15">
                  <c:v>0</c:v>
                </c:pt>
                <c:pt idx="16">
                  <c:v>876421.5</c:v>
                </c:pt>
                <c:pt idx="17">
                  <c:v>84365.6</c:v>
                </c:pt>
                <c:pt idx="18">
                  <c:v>571377</c:v>
                </c:pt>
                <c:pt idx="19">
                  <c:v>1761812.5999999999</c:v>
                </c:pt>
                <c:pt idx="20">
                  <c:v>3025165.6000000006</c:v>
                </c:pt>
                <c:pt idx="21">
                  <c:v>2176085.8000000003</c:v>
                </c:pt>
                <c:pt idx="22">
                  <c:v>2270343.7000000002</c:v>
                </c:pt>
                <c:pt idx="23">
                  <c:v>2699823.5</c:v>
                </c:pt>
                <c:pt idx="24">
                  <c:v>3367603.8</c:v>
                </c:pt>
                <c:pt idx="25">
                  <c:v>4314345.2</c:v>
                </c:pt>
                <c:pt idx="26">
                  <c:v>4503155.9000000004</c:v>
                </c:pt>
                <c:pt idx="27">
                  <c:v>0</c:v>
                </c:pt>
                <c:pt idx="28">
                  <c:v>4698970</c:v>
                </c:pt>
                <c:pt idx="29">
                  <c:v>0</c:v>
                </c:pt>
                <c:pt idx="30">
                  <c:v>5285159.3000000007</c:v>
                </c:pt>
                <c:pt idx="31">
                  <c:v>5368137.2</c:v>
                </c:pt>
                <c:pt idx="32">
                  <c:v>3687189.5999999996</c:v>
                </c:pt>
                <c:pt idx="33">
                  <c:v>5689403.1999999993</c:v>
                </c:pt>
                <c:pt idx="34">
                  <c:v>5015396.3</c:v>
                </c:pt>
                <c:pt idx="35">
                  <c:v>4787075.7</c:v>
                </c:pt>
                <c:pt idx="36">
                  <c:v>5053900.55</c:v>
                </c:pt>
              </c:numCache>
            </c:numRef>
          </c:val>
        </c:ser>
        <c:ser>
          <c:idx val="1"/>
          <c:order val="1"/>
          <c:tx>
            <c:strRef>
              <c:f>Guwahati!$AI$5</c:f>
              <c:strCache>
                <c:ptCount val="1"/>
                <c:pt idx="0">
                  <c:v>Total Sold Kgs 2020</c:v>
                </c:pt>
              </c:strCache>
            </c:strRef>
          </c:tx>
          <c:spPr>
            <a:solidFill>
              <a:srgbClr val="993366"/>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Guwahati!$AI$7:$AI$58</c:f>
              <c:numCache>
                <c:formatCode>0.00</c:formatCode>
                <c:ptCount val="52"/>
                <c:pt idx="0">
                  <c:v>4531374.9000000004</c:v>
                </c:pt>
                <c:pt idx="1">
                  <c:v>4135715.3999999994</c:v>
                </c:pt>
                <c:pt idx="2">
                  <c:v>4241060.4999999991</c:v>
                </c:pt>
                <c:pt idx="3">
                  <c:v>3940847.4000000004</c:v>
                </c:pt>
                <c:pt idx="4">
                  <c:v>4122169.2000000007</c:v>
                </c:pt>
                <c:pt idx="5">
                  <c:v>3820635.0999999996</c:v>
                </c:pt>
                <c:pt idx="6">
                  <c:v>3995929</c:v>
                </c:pt>
                <c:pt idx="7">
                  <c:v>4315917.5</c:v>
                </c:pt>
                <c:pt idx="8">
                  <c:v>2813758.6999999997</c:v>
                </c:pt>
                <c:pt idx="9">
                  <c:v>2987793.2300000004</c:v>
                </c:pt>
                <c:pt idx="10">
                  <c:v>0</c:v>
                </c:pt>
                <c:pt idx="11">
                  <c:v>1464837.1999999997</c:v>
                </c:pt>
                <c:pt idx="12">
                  <c:v>0</c:v>
                </c:pt>
                <c:pt idx="13">
                  <c:v>0</c:v>
                </c:pt>
                <c:pt idx="14">
                  <c:v>0</c:v>
                </c:pt>
                <c:pt idx="15">
                  <c:v>0</c:v>
                </c:pt>
                <c:pt idx="16">
                  <c:v>683639.1</c:v>
                </c:pt>
                <c:pt idx="17">
                  <c:v>74388.3</c:v>
                </c:pt>
                <c:pt idx="18">
                  <c:v>506485.10000000003</c:v>
                </c:pt>
                <c:pt idx="19">
                  <c:v>1479198.2999999998</c:v>
                </c:pt>
                <c:pt idx="20">
                  <c:v>2422065.1999999997</c:v>
                </c:pt>
                <c:pt idx="21">
                  <c:v>1842564.5999999999</c:v>
                </c:pt>
                <c:pt idx="22">
                  <c:v>1902461.2</c:v>
                </c:pt>
                <c:pt idx="23">
                  <c:v>2229964.9999999995</c:v>
                </c:pt>
                <c:pt idx="24">
                  <c:v>2864338.6</c:v>
                </c:pt>
                <c:pt idx="25">
                  <c:v>3600329.5</c:v>
                </c:pt>
                <c:pt idx="26">
                  <c:v>3803497.6000000006</c:v>
                </c:pt>
                <c:pt idx="27">
                  <c:v>0</c:v>
                </c:pt>
                <c:pt idx="28">
                  <c:v>3859300</c:v>
                </c:pt>
                <c:pt idx="29">
                  <c:v>0</c:v>
                </c:pt>
                <c:pt idx="30">
                  <c:v>4496171.4000000004</c:v>
                </c:pt>
                <c:pt idx="31">
                  <c:v>4684938.0999999996</c:v>
                </c:pt>
                <c:pt idx="32">
                  <c:v>3224810.8</c:v>
                </c:pt>
                <c:pt idx="33">
                  <c:v>4841662.5999999996</c:v>
                </c:pt>
                <c:pt idx="34">
                  <c:v>4053279.8999999994</c:v>
                </c:pt>
                <c:pt idx="35">
                  <c:v>3946938.4999999995</c:v>
                </c:pt>
                <c:pt idx="36">
                  <c:v>4071533.1999999993</c:v>
                </c:pt>
              </c:numCache>
            </c:numRef>
          </c:val>
        </c:ser>
        <c:dLbls>
          <c:showLegendKey val="0"/>
          <c:showVal val="0"/>
          <c:showCatName val="0"/>
          <c:showSerName val="0"/>
          <c:showPercent val="0"/>
          <c:showBubbleSize val="0"/>
        </c:dLbls>
        <c:gapWidth val="150"/>
        <c:axId val="-290002928"/>
        <c:axId val="-290002384"/>
      </c:barChart>
      <c:catAx>
        <c:axId val="-290002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7896497166830665"/>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384"/>
        <c:crosses val="autoZero"/>
        <c:auto val="1"/>
        <c:lblAlgn val="ctr"/>
        <c:lblOffset val="100"/>
        <c:tickLblSkip val="1"/>
        <c:tickMarkSkip val="1"/>
        <c:noMultiLvlLbl val="0"/>
      </c:catAx>
      <c:valAx>
        <c:axId val="-29000238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928"/>
        <c:crosses val="autoZero"/>
        <c:crossBetween val="between"/>
        <c:dispUnits>
          <c:builtInUnit val="millions"/>
          <c:dispUnitsLbl>
            <c:layout>
              <c:manualLayout>
                <c:xMode val="edge"/>
                <c:yMode val="edge"/>
                <c:x val="1.1573442208612913E-2"/>
                <c:y val="0.3572091776816188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788"/>
          <c:y val="0.90991243211715667"/>
          <c:w val="0.39398263301204767"/>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Guwahati During 2020 Vs 2019</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Guwahati!$AJ$7:$AJ$58</c:f>
              <c:numCache>
                <c:formatCode>0.00</c:formatCode>
                <c:ptCount val="52"/>
                <c:pt idx="0">
                  <c:v>132.39590946101012</c:v>
                </c:pt>
                <c:pt idx="1">
                  <c:v>128.25386035569881</c:v>
                </c:pt>
                <c:pt idx="2">
                  <c:v>118.96398983294092</c:v>
                </c:pt>
                <c:pt idx="3">
                  <c:v>112.20111711090449</c:v>
                </c:pt>
                <c:pt idx="4">
                  <c:v>106.67281996453936</c:v>
                </c:pt>
                <c:pt idx="5">
                  <c:v>99.922265979756702</c:v>
                </c:pt>
                <c:pt idx="6">
                  <c:v>92.232555863024288</c:v>
                </c:pt>
                <c:pt idx="7">
                  <c:v>86.028711861820085</c:v>
                </c:pt>
                <c:pt idx="8">
                  <c:v>88.972730621500872</c:v>
                </c:pt>
                <c:pt idx="9">
                  <c:v>86.140763031254849</c:v>
                </c:pt>
                <c:pt idx="10">
                  <c:v>0</c:v>
                </c:pt>
                <c:pt idx="11">
                  <c:v>82.617445624514332</c:v>
                </c:pt>
                <c:pt idx="12">
                  <c:v>0</c:v>
                </c:pt>
                <c:pt idx="13">
                  <c:v>0</c:v>
                </c:pt>
                <c:pt idx="14">
                  <c:v>0</c:v>
                </c:pt>
                <c:pt idx="15">
                  <c:v>0</c:v>
                </c:pt>
                <c:pt idx="16">
                  <c:v>111.3418000288158</c:v>
                </c:pt>
                <c:pt idx="17">
                  <c:v>217.56181728607592</c:v>
                </c:pt>
                <c:pt idx="18">
                  <c:v>150.49960795605179</c:v>
                </c:pt>
                <c:pt idx="19">
                  <c:v>222.01033665628538</c:v>
                </c:pt>
                <c:pt idx="20">
                  <c:v>199.08021326106208</c:v>
                </c:pt>
                <c:pt idx="21">
                  <c:v>198.29384325279256</c:v>
                </c:pt>
                <c:pt idx="22">
                  <c:v>216.35128880265651</c:v>
                </c:pt>
                <c:pt idx="23">
                  <c:v>231.18197984245714</c:v>
                </c:pt>
                <c:pt idx="24">
                  <c:v>253.00891261478222</c:v>
                </c:pt>
                <c:pt idx="25">
                  <c:v>265.11657756802549</c:v>
                </c:pt>
                <c:pt idx="26">
                  <c:v>273.52661586476103</c:v>
                </c:pt>
                <c:pt idx="27">
                  <c:v>0</c:v>
                </c:pt>
                <c:pt idx="28">
                  <c:v>283.52569319371946</c:v>
                </c:pt>
                <c:pt idx="29">
                  <c:v>0</c:v>
                </c:pt>
                <c:pt idx="30">
                  <c:v>278.31478618241283</c:v>
                </c:pt>
                <c:pt idx="31">
                  <c:v>287.85676789143071</c:v>
                </c:pt>
                <c:pt idx="32">
                  <c:v>296.88160365159501</c:v>
                </c:pt>
                <c:pt idx="33">
                  <c:v>295.12622170496257</c:v>
                </c:pt>
                <c:pt idx="34">
                  <c:v>297.03003984558165</c:v>
                </c:pt>
                <c:pt idx="35">
                  <c:v>288.54141534558107</c:v>
                </c:pt>
                <c:pt idx="36">
                  <c:v>280.73334004114741</c:v>
                </c:pt>
              </c:numCache>
            </c:numRef>
          </c:val>
          <c:smooth val="0"/>
        </c:ser>
        <c:ser>
          <c:idx val="1"/>
          <c:order val="1"/>
          <c:tx>
            <c:strRef>
              <c:f>Guwahati!$BU$5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Guwahati!$BU$7:$BU$58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145.14530552915247</c:v>
                </c:pt>
                <c:pt idx="46">
                  <c:v>142.90758903190874</c:v>
                </c:pt>
                <c:pt idx="47">
                  <c:v>138.77948263285865</c:v>
                </c:pt>
                <c:pt idx="48">
                  <c:v>141.1087373141477</c:v>
                </c:pt>
                <c:pt idx="49">
                  <c:v>0</c:v>
                </c:pt>
                <c:pt idx="50">
                  <c:v>139.32292334569067</c:v>
                </c:pt>
                <c:pt idx="51">
                  <c:v>134.74048281690563</c:v>
                </c:pt>
              </c:numCache>
            </c:numRef>
          </c:val>
          <c:smooth val="0"/>
        </c:ser>
        <c:dLbls>
          <c:showLegendKey val="0"/>
          <c:showVal val="0"/>
          <c:showCatName val="0"/>
          <c:showSerName val="0"/>
          <c:showPercent val="0"/>
          <c:showBubbleSize val="0"/>
        </c:dLbls>
        <c:marker val="1"/>
        <c:smooth val="0"/>
        <c:axId val="-129393232"/>
        <c:axId val="-129387792"/>
      </c:lineChart>
      <c:catAx>
        <c:axId val="-12939323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7792"/>
        <c:crosses val="autoZero"/>
        <c:auto val="1"/>
        <c:lblAlgn val="ctr"/>
        <c:lblOffset val="100"/>
        <c:tickLblSkip val="1"/>
        <c:tickMarkSkip val="1"/>
        <c:noMultiLvlLbl val="0"/>
      </c:catAx>
      <c:valAx>
        <c:axId val="-12938779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323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776"/>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75"/>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2020</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er>
        <c:ser>
          <c:idx val="1"/>
          <c:order val="1"/>
          <c:tx>
            <c:strRef>
              <c:f>Jalpiguri!$AI$5</c:f>
              <c:strCache>
                <c:ptCount val="1"/>
                <c:pt idx="0">
                  <c:v>Total Sold Kgs 2020</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er>
        <c:dLbls>
          <c:showLegendKey val="0"/>
          <c:showVal val="0"/>
          <c:showCatName val="0"/>
          <c:showSerName val="0"/>
          <c:showPercent val="0"/>
          <c:showBubbleSize val="0"/>
        </c:dLbls>
        <c:gapWidth val="150"/>
        <c:axId val="-129391056"/>
        <c:axId val="-129389424"/>
      </c:barChart>
      <c:catAx>
        <c:axId val="-129391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424"/>
        <c:crosses val="autoZero"/>
        <c:auto val="1"/>
        <c:lblAlgn val="ctr"/>
        <c:lblOffset val="100"/>
        <c:tickLblSkip val="1"/>
        <c:tickMarkSkip val="1"/>
        <c:noMultiLvlLbl val="0"/>
      </c:catAx>
      <c:valAx>
        <c:axId val="-1293894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1056"/>
        <c:crosses val="autoZero"/>
        <c:crossBetween val="between"/>
        <c:dispUnits>
          <c:builtInUnit val="millions"/>
          <c:dispUnitsLbl>
            <c:layout>
              <c:manualLayout>
                <c:xMode val="edge"/>
                <c:yMode val="edge"/>
                <c:x val="7.2992752760573133E-3"/>
                <c:y val="0.3842369153095988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2046"/>
          <c:y val="0.92118330036331653"/>
          <c:w val="0.40146007908348863"/>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823"/>
          <c:w val="0.86206952378300361"/>
          <c:h val="0.5931386746004581"/>
        </c:manualLayout>
      </c:layout>
      <c:lineChart>
        <c:grouping val="standard"/>
        <c:varyColors val="0"/>
        <c:ser>
          <c:idx val="0"/>
          <c:order val="0"/>
          <c:tx>
            <c:strRef>
              <c:f>Jalpiguri!$AJ$5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ser>
        <c:ser>
          <c:idx val="1"/>
          <c:order val="1"/>
          <c:tx>
            <c:strRef>
              <c:f>Jalpiguri!$BU$5</c:f>
              <c:strCache>
                <c:ptCount val="1"/>
                <c:pt idx="0">
                  <c:v>Avg Price 2019</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ser>
        <c:dLbls>
          <c:showLegendKey val="0"/>
          <c:showVal val="0"/>
          <c:showCatName val="0"/>
          <c:showSerName val="0"/>
          <c:showPercent val="0"/>
          <c:showBubbleSize val="0"/>
        </c:dLbls>
        <c:marker val="1"/>
        <c:smooth val="0"/>
        <c:axId val="-129392144"/>
        <c:axId val="-129386704"/>
      </c:lineChart>
      <c:catAx>
        <c:axId val="-129392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683"/>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6704"/>
        <c:crosses val="autoZero"/>
        <c:auto val="1"/>
        <c:lblAlgn val="ctr"/>
        <c:lblOffset val="100"/>
        <c:tickLblSkip val="1"/>
        <c:tickMarkSkip val="1"/>
        <c:noMultiLvlLbl val="0"/>
      </c:catAx>
      <c:valAx>
        <c:axId val="-129386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214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95"/>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Coonoor Auction -2020</a:t>
            </a:r>
          </a:p>
        </c:rich>
      </c:tx>
      <c:layout>
        <c:manualLayout>
          <c:xMode val="edge"/>
          <c:yMode val="edge"/>
          <c:x val="0.19579316789948284"/>
          <c:y val="3.2876705226665755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2020</c:v>
                </c:pt>
              </c:strCache>
            </c:strRef>
          </c:tx>
          <c:spPr>
            <a:solidFill>
              <a:srgbClr val="9999FF"/>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Coonoor!$N$7:$N$58</c:f>
              <c:numCache>
                <c:formatCode>0.00</c:formatCode>
                <c:ptCount val="52"/>
                <c:pt idx="0">
                  <c:v>1555172</c:v>
                </c:pt>
                <c:pt idx="1">
                  <c:v>1663415</c:v>
                </c:pt>
                <c:pt idx="2">
                  <c:v>1572630</c:v>
                </c:pt>
                <c:pt idx="3">
                  <c:v>1497648</c:v>
                </c:pt>
                <c:pt idx="4">
                  <c:v>1478909</c:v>
                </c:pt>
                <c:pt idx="5">
                  <c:v>1499832</c:v>
                </c:pt>
                <c:pt idx="6">
                  <c:v>1440682</c:v>
                </c:pt>
                <c:pt idx="7">
                  <c:v>1437917</c:v>
                </c:pt>
                <c:pt idx="8">
                  <c:v>1550638</c:v>
                </c:pt>
                <c:pt idx="9">
                  <c:v>1366365</c:v>
                </c:pt>
                <c:pt idx="10">
                  <c:v>1282002</c:v>
                </c:pt>
                <c:pt idx="11">
                  <c:v>1332542</c:v>
                </c:pt>
                <c:pt idx="12">
                  <c:v>0</c:v>
                </c:pt>
                <c:pt idx="13">
                  <c:v>0</c:v>
                </c:pt>
                <c:pt idx="14">
                  <c:v>0</c:v>
                </c:pt>
                <c:pt idx="15">
                  <c:v>0</c:v>
                </c:pt>
                <c:pt idx="16">
                  <c:v>1278174</c:v>
                </c:pt>
                <c:pt idx="17">
                  <c:v>1320263</c:v>
                </c:pt>
                <c:pt idx="18">
                  <c:v>2035480</c:v>
                </c:pt>
                <c:pt idx="19">
                  <c:v>1689468</c:v>
                </c:pt>
                <c:pt idx="20">
                  <c:v>1665723</c:v>
                </c:pt>
                <c:pt idx="21">
                  <c:v>1329501</c:v>
                </c:pt>
                <c:pt idx="22">
                  <c:v>1618621</c:v>
                </c:pt>
                <c:pt idx="23">
                  <c:v>1590444</c:v>
                </c:pt>
                <c:pt idx="24">
                  <c:v>1645584</c:v>
                </c:pt>
                <c:pt idx="25">
                  <c:v>1799654</c:v>
                </c:pt>
                <c:pt idx="26">
                  <c:v>1975150</c:v>
                </c:pt>
                <c:pt idx="27">
                  <c:v>2018329</c:v>
                </c:pt>
                <c:pt idx="28">
                  <c:v>1900513</c:v>
                </c:pt>
                <c:pt idx="29">
                  <c:v>1969517.5</c:v>
                </c:pt>
                <c:pt idx="30">
                  <c:v>1840385</c:v>
                </c:pt>
                <c:pt idx="31">
                  <c:v>1544979.3</c:v>
                </c:pt>
                <c:pt idx="32">
                  <c:v>1823335.7</c:v>
                </c:pt>
                <c:pt idx="33">
                  <c:v>1638995.2</c:v>
                </c:pt>
                <c:pt idx="34">
                  <c:v>1719196</c:v>
                </c:pt>
                <c:pt idx="35">
                  <c:v>1910235</c:v>
                </c:pt>
                <c:pt idx="36">
                  <c:v>2179648</c:v>
                </c:pt>
              </c:numCache>
            </c:numRef>
          </c:val>
        </c:ser>
        <c:ser>
          <c:idx val="1"/>
          <c:order val="1"/>
          <c:tx>
            <c:strRef>
              <c:f>Coonoor!$AI$5</c:f>
              <c:strCache>
                <c:ptCount val="1"/>
                <c:pt idx="0">
                  <c:v>Total Sold Kgs 2020</c:v>
                </c:pt>
              </c:strCache>
            </c:strRef>
          </c:tx>
          <c:spPr>
            <a:solidFill>
              <a:srgbClr val="993366"/>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Coonoor!$AI$7:$AI$58</c:f>
              <c:numCache>
                <c:formatCode>0.00</c:formatCode>
                <c:ptCount val="52"/>
                <c:pt idx="0">
                  <c:v>1249082</c:v>
                </c:pt>
                <c:pt idx="1">
                  <c:v>1188661</c:v>
                </c:pt>
                <c:pt idx="2">
                  <c:v>1068036</c:v>
                </c:pt>
                <c:pt idx="3">
                  <c:v>923173</c:v>
                </c:pt>
                <c:pt idx="4">
                  <c:v>983187</c:v>
                </c:pt>
                <c:pt idx="5">
                  <c:v>904698</c:v>
                </c:pt>
                <c:pt idx="6">
                  <c:v>742983</c:v>
                </c:pt>
                <c:pt idx="7">
                  <c:v>866614</c:v>
                </c:pt>
                <c:pt idx="8">
                  <c:v>829557</c:v>
                </c:pt>
                <c:pt idx="9">
                  <c:v>886966</c:v>
                </c:pt>
                <c:pt idx="10">
                  <c:v>752380</c:v>
                </c:pt>
                <c:pt idx="11">
                  <c:v>852990</c:v>
                </c:pt>
                <c:pt idx="12">
                  <c:v>0</c:v>
                </c:pt>
                <c:pt idx="13">
                  <c:v>0</c:v>
                </c:pt>
                <c:pt idx="14">
                  <c:v>0</c:v>
                </c:pt>
                <c:pt idx="15">
                  <c:v>0</c:v>
                </c:pt>
                <c:pt idx="16">
                  <c:v>1190977</c:v>
                </c:pt>
                <c:pt idx="17">
                  <c:v>1155719</c:v>
                </c:pt>
                <c:pt idx="18">
                  <c:v>1595940</c:v>
                </c:pt>
                <c:pt idx="19">
                  <c:v>1418696</c:v>
                </c:pt>
                <c:pt idx="20">
                  <c:v>1278897</c:v>
                </c:pt>
                <c:pt idx="21">
                  <c:v>1198118</c:v>
                </c:pt>
                <c:pt idx="22">
                  <c:v>1449051</c:v>
                </c:pt>
                <c:pt idx="23">
                  <c:v>1489993</c:v>
                </c:pt>
                <c:pt idx="24">
                  <c:v>1486274</c:v>
                </c:pt>
                <c:pt idx="25">
                  <c:v>1610665.5</c:v>
                </c:pt>
                <c:pt idx="26">
                  <c:v>1869781</c:v>
                </c:pt>
                <c:pt idx="27">
                  <c:v>1938017.5</c:v>
                </c:pt>
                <c:pt idx="28">
                  <c:v>1841207</c:v>
                </c:pt>
                <c:pt idx="29">
                  <c:v>1726601.5</c:v>
                </c:pt>
                <c:pt idx="30">
                  <c:v>1776127</c:v>
                </c:pt>
                <c:pt idx="31">
                  <c:v>1421679.3</c:v>
                </c:pt>
                <c:pt idx="32">
                  <c:v>1768154.7</c:v>
                </c:pt>
                <c:pt idx="33">
                  <c:v>1521844.2</c:v>
                </c:pt>
                <c:pt idx="34">
                  <c:v>1625351</c:v>
                </c:pt>
                <c:pt idx="35">
                  <c:v>1792803</c:v>
                </c:pt>
                <c:pt idx="36">
                  <c:v>1851847</c:v>
                </c:pt>
              </c:numCache>
            </c:numRef>
          </c:val>
        </c:ser>
        <c:dLbls>
          <c:showLegendKey val="0"/>
          <c:showVal val="0"/>
          <c:showCatName val="0"/>
          <c:showSerName val="0"/>
          <c:showPercent val="0"/>
          <c:showBubbleSize val="0"/>
        </c:dLbls>
        <c:gapWidth val="150"/>
        <c:axId val="-129389968"/>
        <c:axId val="-132472720"/>
      </c:barChart>
      <c:catAx>
        <c:axId val="-1293899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2720"/>
        <c:crosses val="autoZero"/>
        <c:auto val="1"/>
        <c:lblAlgn val="ctr"/>
        <c:lblOffset val="100"/>
        <c:tickLblSkip val="1"/>
        <c:tickMarkSkip val="1"/>
        <c:noMultiLvlLbl val="0"/>
      </c:catAx>
      <c:valAx>
        <c:axId val="-1324727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968"/>
        <c:crosses val="autoZero"/>
        <c:crossBetween val="between"/>
        <c:dispUnits>
          <c:builtInUnit val="millions"/>
          <c:dispUnitsLbl>
            <c:layout>
              <c:manualLayout>
                <c:xMode val="edge"/>
                <c:yMode val="edge"/>
                <c:x val="1.1584429973934921E-2"/>
                <c:y val="0.38657204886426627"/>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561"/>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61</xdr:row>
      <xdr:rowOff>85725</xdr:rowOff>
    </xdr:from>
    <xdr:to>
      <xdr:col>11</xdr:col>
      <xdr:colOff>704850</xdr:colOff>
      <xdr:row>84</xdr:row>
      <xdr:rowOff>142875</xdr:rowOff>
    </xdr:to>
    <xdr:graphicFrame macro="">
      <xdr:nvGraphicFramePr>
        <xdr:cNvPr id="629784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61</xdr:row>
      <xdr:rowOff>66675</xdr:rowOff>
    </xdr:from>
    <xdr:to>
      <xdr:col>29</xdr:col>
      <xdr:colOff>238125</xdr:colOff>
      <xdr:row>85</xdr:row>
      <xdr:rowOff>19050</xdr:rowOff>
    </xdr:to>
    <xdr:graphicFrame macro="">
      <xdr:nvGraphicFramePr>
        <xdr:cNvPr id="629784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25"/>
  <sheetViews>
    <sheetView tabSelected="1" workbookViewId="0"/>
  </sheetViews>
  <sheetFormatPr defaultRowHeight="12.75" x14ac:dyDescent="0.2"/>
  <sheetData>
    <row r="5" spans="1:9" ht="26.25" x14ac:dyDescent="0.4">
      <c r="A5" s="244" t="s">
        <v>11</v>
      </c>
      <c r="B5" s="244"/>
      <c r="C5" s="244"/>
      <c r="D5" s="244"/>
      <c r="E5" s="244"/>
      <c r="F5" s="244"/>
      <c r="G5" s="244"/>
      <c r="H5" s="244"/>
      <c r="I5" s="244"/>
    </row>
    <row r="6" spans="1:9" ht="26.25" x14ac:dyDescent="0.4">
      <c r="A6" s="14"/>
      <c r="B6" s="15"/>
      <c r="C6" s="15"/>
      <c r="D6" s="15"/>
      <c r="E6" s="15"/>
      <c r="F6" s="15"/>
      <c r="G6" s="15"/>
      <c r="H6" s="15"/>
      <c r="I6" s="15"/>
    </row>
    <row r="7" spans="1:9" ht="27" thickBot="1" x14ac:dyDescent="0.45">
      <c r="A7" s="14"/>
      <c r="B7" s="15"/>
      <c r="C7" s="15"/>
      <c r="D7" s="15"/>
      <c r="E7" s="15"/>
      <c r="F7" s="15"/>
      <c r="G7" s="15"/>
      <c r="H7" s="15"/>
      <c r="I7" s="15"/>
    </row>
    <row r="8" spans="1:9" ht="122.25" customHeight="1" thickBot="1" x14ac:dyDescent="0.25">
      <c r="A8" s="245" t="s">
        <v>15</v>
      </c>
      <c r="B8" s="246"/>
      <c r="C8" s="246"/>
      <c r="D8" s="246"/>
      <c r="E8" s="246"/>
      <c r="F8" s="246"/>
      <c r="G8" s="246"/>
      <c r="H8" s="246"/>
      <c r="I8" s="247"/>
    </row>
    <row r="23" spans="1:9" ht="13.5" thickBot="1" x14ac:dyDescent="0.25"/>
    <row r="24" spans="1:9" x14ac:dyDescent="0.2">
      <c r="A24" s="69" t="s">
        <v>12</v>
      </c>
      <c r="B24" s="70"/>
      <c r="C24" s="70"/>
      <c r="D24" s="70"/>
      <c r="E24" s="70"/>
      <c r="F24" s="70"/>
      <c r="G24" s="70"/>
      <c r="H24" s="70"/>
      <c r="I24" s="71"/>
    </row>
    <row r="25" spans="1:9" ht="206.25" customHeight="1" thickBot="1" x14ac:dyDescent="0.25">
      <c r="A25" s="248" t="s">
        <v>20</v>
      </c>
      <c r="B25" s="249"/>
      <c r="C25" s="249"/>
      <c r="D25" s="249"/>
      <c r="E25" s="249"/>
      <c r="F25" s="249"/>
      <c r="G25" s="249"/>
      <c r="H25" s="249"/>
      <c r="I25" s="250"/>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S61"/>
  <sheetViews>
    <sheetView topLeftCell="A32" workbookViewId="0">
      <selection activeCell="A44" sqref="A44"/>
    </sheetView>
  </sheetViews>
  <sheetFormatPr defaultRowHeight="12.75" x14ac:dyDescent="0.2"/>
  <cols>
    <col min="1" max="1" width="9.7109375" bestFit="1" customWidth="1"/>
    <col min="2" max="2" width="7.7109375" bestFit="1" customWidth="1"/>
    <col min="3" max="3" width="10.5703125" bestFit="1" customWidth="1"/>
    <col min="4" max="4" width="10.28515625" customWidth="1"/>
    <col min="5" max="5" width="10.85546875" customWidth="1"/>
    <col min="6" max="8" width="14" customWidth="1"/>
    <col min="9" max="9" width="10.140625" bestFit="1" customWidth="1"/>
    <col min="10" max="10" width="10.140625" customWidth="1"/>
    <col min="11" max="11" width="11" bestFit="1" customWidth="1"/>
    <col min="12" max="12" width="11.140625" bestFit="1" customWidth="1"/>
    <col min="13" max="13" width="12.85546875" bestFit="1" customWidth="1"/>
    <col min="14" max="14" width="10.5703125" bestFit="1" customWidth="1"/>
    <col min="15" max="15" width="9.28515625" bestFit="1" customWidth="1"/>
    <col min="16" max="16" width="10.5703125" bestFit="1" customWidth="1"/>
    <col min="17" max="17" width="9.28515625" bestFit="1" customWidth="1"/>
    <col min="18" max="18" width="9.5703125" bestFit="1" customWidth="1"/>
    <col min="19" max="19" width="9.7109375" bestFit="1" customWidth="1"/>
    <col min="20" max="21" width="9.28515625" bestFit="1" customWidth="1"/>
    <col min="22" max="31" width="9.28515625" customWidth="1"/>
    <col min="32" max="32" width="10.5703125" bestFit="1" customWidth="1"/>
    <col min="33" max="33" width="9.28515625" customWidth="1"/>
    <col min="34" max="34" width="10.5703125" bestFit="1" customWidth="1"/>
    <col min="35" max="35" width="9.7109375" bestFit="1" customWidth="1"/>
    <col min="37" max="37" width="9.7109375" bestFit="1" customWidth="1"/>
    <col min="39" max="40" width="10.5703125" bestFit="1" customWidth="1"/>
    <col min="41" max="41" width="10.5703125" customWidth="1"/>
    <col min="42" max="42" width="10.5703125" bestFit="1" customWidth="1"/>
    <col min="43" max="44" width="12.140625" bestFit="1" customWidth="1"/>
    <col min="45" max="46" width="10.42578125" customWidth="1"/>
    <col min="47" max="47" width="11.140625" bestFit="1" customWidth="1"/>
    <col min="48" max="48" width="11.140625" customWidth="1"/>
    <col min="49" max="49" width="10.42578125" customWidth="1"/>
    <col min="50" max="50" width="10.5703125" bestFit="1" customWidth="1"/>
    <col min="51" max="51" width="12.140625" bestFit="1" customWidth="1"/>
    <col min="52" max="52" width="10.5703125" bestFit="1" customWidth="1"/>
    <col min="53" max="53" width="9.28515625" bestFit="1" customWidth="1"/>
    <col min="54" max="55" width="9.28515625" customWidth="1"/>
    <col min="56" max="56" width="9.5703125" bestFit="1" customWidth="1"/>
    <col min="57" max="59" width="9.28515625" bestFit="1" customWidth="1"/>
    <col min="60" max="63" width="9.28515625" customWidth="1"/>
    <col min="70" max="70" width="11" bestFit="1" customWidth="1"/>
    <col min="71" max="71" width="10.5703125" bestFit="1" customWidth="1"/>
  </cols>
  <sheetData>
    <row r="2" spans="1:71" ht="12.75" customHeight="1" x14ac:dyDescent="0.2">
      <c r="B2" s="253" t="s">
        <v>67</v>
      </c>
      <c r="C2" s="254"/>
      <c r="D2" s="254"/>
      <c r="E2" s="254"/>
      <c r="F2" s="254"/>
      <c r="G2" s="254"/>
      <c r="H2" s="254"/>
      <c r="I2" s="254"/>
      <c r="J2" s="254"/>
      <c r="K2" s="254"/>
      <c r="L2" s="254"/>
      <c r="M2" s="254"/>
      <c r="N2" s="255"/>
      <c r="O2" s="255"/>
      <c r="P2" s="255"/>
      <c r="Q2" s="255"/>
      <c r="R2" s="255"/>
      <c r="S2" s="255"/>
      <c r="T2" s="255"/>
      <c r="U2" s="255"/>
      <c r="V2" s="255"/>
      <c r="W2" s="255"/>
      <c r="X2" s="255"/>
      <c r="Y2" s="255"/>
      <c r="Z2" s="255"/>
      <c r="AA2" s="255"/>
      <c r="AB2" s="255"/>
      <c r="AC2" s="255"/>
      <c r="AD2" s="255"/>
      <c r="AE2" s="255"/>
      <c r="AF2" s="255"/>
      <c r="AG2" s="255"/>
      <c r="AL2" s="254" t="s">
        <v>43</v>
      </c>
      <c r="AM2" s="254"/>
      <c r="AN2" s="254"/>
      <c r="AO2" s="254"/>
      <c r="AP2" s="254"/>
      <c r="AQ2" s="254"/>
      <c r="AR2" s="254"/>
      <c r="AS2" s="254"/>
      <c r="AT2" s="254"/>
      <c r="AU2" s="254"/>
      <c r="AV2" s="255"/>
      <c r="AW2" s="255"/>
      <c r="AX2" s="255"/>
      <c r="AY2" s="255"/>
      <c r="AZ2" s="255"/>
      <c r="BA2" s="255"/>
      <c r="BB2" s="255"/>
      <c r="BC2" s="255"/>
      <c r="BD2" s="255"/>
      <c r="BE2" s="255"/>
      <c r="BF2" s="255"/>
    </row>
    <row r="3" spans="1:71" ht="33" customHeight="1" x14ac:dyDescent="0.2">
      <c r="A3" s="252" t="s">
        <v>14</v>
      </c>
      <c r="B3" s="252" t="s">
        <v>17</v>
      </c>
      <c r="C3" s="264" t="s">
        <v>10</v>
      </c>
      <c r="D3" s="265"/>
      <c r="E3" s="265"/>
      <c r="F3" s="265"/>
      <c r="G3" s="265"/>
      <c r="H3" s="265"/>
      <c r="I3" s="265"/>
      <c r="J3" s="265"/>
      <c r="K3" s="265"/>
      <c r="L3" s="265"/>
      <c r="M3" s="266"/>
      <c r="N3" s="261" t="s">
        <v>1</v>
      </c>
      <c r="O3" s="261"/>
      <c r="P3" s="261"/>
      <c r="Q3" s="261"/>
      <c r="R3" s="261"/>
      <c r="S3" s="261"/>
      <c r="T3" s="261"/>
      <c r="U3" s="261"/>
      <c r="V3" s="261"/>
      <c r="W3" s="261"/>
      <c r="X3" s="261"/>
      <c r="Y3" s="261"/>
      <c r="Z3" s="261"/>
      <c r="AA3" s="261"/>
      <c r="AB3" s="261"/>
      <c r="AC3" s="261"/>
      <c r="AD3" s="261"/>
      <c r="AE3" s="261"/>
      <c r="AF3" s="261"/>
      <c r="AG3" s="261"/>
      <c r="AH3" s="261"/>
      <c r="AI3" s="261"/>
      <c r="AK3" s="252" t="s">
        <v>14</v>
      </c>
      <c r="AL3" s="252" t="s">
        <v>17</v>
      </c>
      <c r="AM3" s="264" t="s">
        <v>10</v>
      </c>
      <c r="AN3" s="265"/>
      <c r="AO3" s="265"/>
      <c r="AP3" s="265"/>
      <c r="AQ3" s="265"/>
      <c r="AR3" s="265"/>
      <c r="AS3" s="265"/>
      <c r="AT3" s="265"/>
      <c r="AU3" s="265"/>
      <c r="AV3" s="265"/>
      <c r="AW3" s="266"/>
      <c r="AX3" s="261" t="s">
        <v>1</v>
      </c>
      <c r="AY3" s="261"/>
      <c r="AZ3" s="261"/>
      <c r="BA3" s="261"/>
      <c r="BB3" s="261"/>
      <c r="BC3" s="261"/>
      <c r="BD3" s="261"/>
      <c r="BE3" s="261"/>
      <c r="BF3" s="261"/>
      <c r="BG3" s="261"/>
      <c r="BH3" s="261"/>
      <c r="BI3" s="261"/>
      <c r="BJ3" s="261"/>
      <c r="BK3" s="261"/>
      <c r="BL3" s="261"/>
      <c r="BM3" s="261"/>
      <c r="BN3" s="261"/>
      <c r="BO3" s="261"/>
      <c r="BP3" s="261"/>
      <c r="BQ3" s="261"/>
      <c r="BR3" s="261"/>
      <c r="BS3" s="261"/>
    </row>
    <row r="4" spans="1:71" ht="33" customHeight="1" x14ac:dyDescent="0.2">
      <c r="A4" s="252"/>
      <c r="B4" s="252"/>
      <c r="C4" s="2" t="s">
        <v>3</v>
      </c>
      <c r="D4" s="2" t="s">
        <v>4</v>
      </c>
      <c r="E4" s="2" t="s">
        <v>5</v>
      </c>
      <c r="F4" s="2" t="s">
        <v>6</v>
      </c>
      <c r="G4" s="2" t="s">
        <v>16</v>
      </c>
      <c r="H4" s="47" t="s">
        <v>21</v>
      </c>
      <c r="I4" s="5" t="s">
        <v>7</v>
      </c>
      <c r="J4" s="5" t="s">
        <v>8</v>
      </c>
      <c r="K4" s="29" t="s">
        <v>13</v>
      </c>
      <c r="L4" s="29" t="s">
        <v>19</v>
      </c>
      <c r="M4" s="96"/>
      <c r="N4" s="261" t="s">
        <v>3</v>
      </c>
      <c r="O4" s="261"/>
      <c r="P4" s="261" t="s">
        <v>4</v>
      </c>
      <c r="Q4" s="261"/>
      <c r="R4" s="261" t="s">
        <v>5</v>
      </c>
      <c r="S4" s="261"/>
      <c r="T4" s="261" t="s">
        <v>6</v>
      </c>
      <c r="U4" s="261"/>
      <c r="V4" s="261" t="s">
        <v>16</v>
      </c>
      <c r="W4" s="261"/>
      <c r="X4" s="251" t="s">
        <v>21</v>
      </c>
      <c r="Y4" s="251"/>
      <c r="Z4" s="261" t="s">
        <v>7</v>
      </c>
      <c r="AA4" s="261"/>
      <c r="AB4" s="261" t="s">
        <v>8</v>
      </c>
      <c r="AC4" s="261"/>
      <c r="AD4" s="261" t="s">
        <v>13</v>
      </c>
      <c r="AE4" s="261"/>
      <c r="AF4" s="261" t="s">
        <v>19</v>
      </c>
      <c r="AG4" s="261"/>
      <c r="AH4" s="94"/>
      <c r="AI4" s="94"/>
      <c r="AK4" s="252"/>
      <c r="AL4" s="252"/>
      <c r="AM4" s="2" t="s">
        <v>3</v>
      </c>
      <c r="AN4" s="2" t="s">
        <v>4</v>
      </c>
      <c r="AO4" s="2" t="s">
        <v>5</v>
      </c>
      <c r="AP4" s="2" t="s">
        <v>6</v>
      </c>
      <c r="AQ4" s="2" t="s">
        <v>16</v>
      </c>
      <c r="AR4" s="47" t="s">
        <v>21</v>
      </c>
      <c r="AS4" s="5" t="s">
        <v>7</v>
      </c>
      <c r="AT4" s="5" t="s">
        <v>8</v>
      </c>
      <c r="AU4" s="29" t="s">
        <v>13</v>
      </c>
      <c r="AV4" s="29" t="s">
        <v>19</v>
      </c>
      <c r="AW4" s="96"/>
      <c r="AX4" s="261" t="s">
        <v>3</v>
      </c>
      <c r="AY4" s="261"/>
      <c r="AZ4" s="261" t="s">
        <v>4</v>
      </c>
      <c r="BA4" s="261"/>
      <c r="BB4" s="261" t="s">
        <v>5</v>
      </c>
      <c r="BC4" s="261"/>
      <c r="BD4" s="261" t="s">
        <v>6</v>
      </c>
      <c r="BE4" s="261"/>
      <c r="BF4" s="261" t="s">
        <v>16</v>
      </c>
      <c r="BG4" s="261"/>
      <c r="BH4" s="251" t="s">
        <v>21</v>
      </c>
      <c r="BI4" s="251"/>
      <c r="BJ4" s="261" t="s">
        <v>7</v>
      </c>
      <c r="BK4" s="261"/>
      <c r="BL4" s="261" t="s">
        <v>8</v>
      </c>
      <c r="BM4" s="261"/>
      <c r="BN4" s="261" t="s">
        <v>13</v>
      </c>
      <c r="BO4" s="261"/>
      <c r="BP4" s="261" t="s">
        <v>19</v>
      </c>
      <c r="BQ4" s="261"/>
      <c r="BR4" s="94"/>
      <c r="BS4" s="94"/>
    </row>
    <row r="5" spans="1:71" ht="29.25" customHeight="1" x14ac:dyDescent="0.2">
      <c r="A5" s="252"/>
      <c r="B5" s="252"/>
      <c r="C5" s="5" t="s">
        <v>0</v>
      </c>
      <c r="D5" s="5" t="s">
        <v>0</v>
      </c>
      <c r="E5" s="5" t="s">
        <v>0</v>
      </c>
      <c r="F5" s="5" t="s">
        <v>0</v>
      </c>
      <c r="G5" s="5" t="s">
        <v>0</v>
      </c>
      <c r="H5" s="46" t="s">
        <v>0</v>
      </c>
      <c r="I5" s="5" t="s">
        <v>0</v>
      </c>
      <c r="J5" s="5" t="s">
        <v>0</v>
      </c>
      <c r="K5" s="5" t="s">
        <v>0</v>
      </c>
      <c r="L5" s="5" t="s">
        <v>0</v>
      </c>
      <c r="M5" s="91"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84" t="s">
        <v>57</v>
      </c>
      <c r="AI5" s="84" t="s">
        <v>58</v>
      </c>
      <c r="AK5" s="252"/>
      <c r="AL5" s="252"/>
      <c r="AM5" s="5" t="s">
        <v>0</v>
      </c>
      <c r="AN5" s="5" t="s">
        <v>0</v>
      </c>
      <c r="AO5" s="5" t="s">
        <v>0</v>
      </c>
      <c r="AP5" s="5" t="s">
        <v>0</v>
      </c>
      <c r="AQ5" s="5" t="s">
        <v>0</v>
      </c>
      <c r="AR5" s="46" t="s">
        <v>0</v>
      </c>
      <c r="AS5" s="5" t="s">
        <v>0</v>
      </c>
      <c r="AT5" s="5" t="s">
        <v>0</v>
      </c>
      <c r="AU5" s="5" t="s">
        <v>0</v>
      </c>
      <c r="AV5" s="5" t="s">
        <v>0</v>
      </c>
      <c r="AW5" s="91"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84" t="s">
        <v>40</v>
      </c>
      <c r="BS5" s="84" t="s">
        <v>39</v>
      </c>
    </row>
    <row r="6" spans="1:71" ht="20.100000000000001" customHeight="1" x14ac:dyDescent="0.2">
      <c r="A6" s="65"/>
      <c r="B6" s="3"/>
      <c r="C6" s="4"/>
      <c r="D6" s="4"/>
      <c r="E6" s="4"/>
      <c r="F6" s="4"/>
      <c r="G6" s="4"/>
      <c r="H6" s="81"/>
      <c r="I6" s="4"/>
      <c r="J6" s="4"/>
      <c r="K6" s="4"/>
      <c r="L6" s="4"/>
      <c r="M6" s="90"/>
      <c r="N6" s="4"/>
      <c r="O6" s="4"/>
      <c r="P6" s="4"/>
      <c r="Q6" s="4"/>
      <c r="R6" s="4"/>
      <c r="S6" s="4"/>
      <c r="T6" s="4"/>
      <c r="U6" s="4"/>
      <c r="V6" s="4"/>
      <c r="W6" s="4"/>
      <c r="X6" s="81"/>
      <c r="Y6" s="81"/>
      <c r="Z6" s="4"/>
      <c r="AA6" s="4"/>
      <c r="AB6" s="4"/>
      <c r="AC6" s="4"/>
      <c r="AD6" s="4"/>
      <c r="AE6" s="4"/>
      <c r="AF6" s="4"/>
      <c r="AG6" s="4"/>
      <c r="AH6" s="79"/>
      <c r="AI6" s="79"/>
      <c r="AJ6" s="7"/>
      <c r="AK6" s="16"/>
      <c r="AL6" s="16"/>
      <c r="AM6" s="5"/>
      <c r="AN6" s="5"/>
      <c r="AO6" s="5"/>
      <c r="AP6" s="5"/>
      <c r="AQ6" s="46"/>
      <c r="AR6" s="46"/>
      <c r="AS6" s="5"/>
      <c r="AT6" s="46"/>
      <c r="AU6" s="5"/>
      <c r="AV6" s="77"/>
      <c r="AW6" s="32"/>
      <c r="AX6" s="5"/>
      <c r="AY6" s="5"/>
      <c r="AZ6" s="5"/>
      <c r="BA6" s="5"/>
      <c r="BB6" s="5"/>
      <c r="BC6" s="5"/>
      <c r="BD6" s="5"/>
      <c r="BE6" s="5"/>
      <c r="BF6" s="5"/>
      <c r="BG6" s="5"/>
      <c r="BH6" s="5"/>
      <c r="BI6" s="5"/>
      <c r="BJ6" s="5"/>
      <c r="BK6" s="5"/>
      <c r="BL6" s="5"/>
      <c r="BM6" s="5"/>
      <c r="BN6" s="5"/>
      <c r="BO6" s="5"/>
      <c r="BP6" s="77"/>
      <c r="BQ6" s="77"/>
      <c r="BR6" s="32"/>
      <c r="BS6" s="32"/>
    </row>
    <row r="7" spans="1:71" ht="20.100000000000001" customHeight="1" x14ac:dyDescent="0.2">
      <c r="A7" s="160">
        <v>43834</v>
      </c>
      <c r="B7" s="3">
        <v>1</v>
      </c>
      <c r="C7" s="4">
        <f>Coonoor!D7+Coimbatore!D7+Cochin!D7</f>
        <v>1170927</v>
      </c>
      <c r="D7" s="4">
        <f>Coonoor!E7+Coimbatore!E7+Cochin!E7</f>
        <v>735418</v>
      </c>
      <c r="E7" s="4">
        <f>Coonoor!F7+Coimbatore!F7+Cochin!F7</f>
        <v>102716</v>
      </c>
      <c r="F7" s="4">
        <f>Coonoor!G7+Coimbatore!G7+Cochin!G7</f>
        <v>69758</v>
      </c>
      <c r="G7" s="4">
        <f>Coonoor!H7+Coimbatore!H7+Cochin!H7</f>
        <v>0</v>
      </c>
      <c r="H7" s="82">
        <f>Coonoor!I7+Coimbatore!I7+Cochin!I7</f>
        <v>0</v>
      </c>
      <c r="I7" s="4">
        <f>Coonoor!J7+Coimbatore!J7+Cochin!J7</f>
        <v>0</v>
      </c>
      <c r="J7" s="4">
        <f>Coonoor!K7+Coimbatore!K7+Cochin!K7</f>
        <v>0</v>
      </c>
      <c r="K7" s="4">
        <f>Coonoor!L7+Coimbatore!K7+Cochin!K7</f>
        <v>0</v>
      </c>
      <c r="L7" s="4">
        <f>Coonoor!M7+Coimbatore!L7+Cochin!L7</f>
        <v>0</v>
      </c>
      <c r="M7" s="90">
        <f t="shared" ref="M7" si="0">SUM(C7:L7)</f>
        <v>2078819</v>
      </c>
      <c r="N7" s="4">
        <f>Coonoor!O7+Coimbatore!O7+Cochin!O7</f>
        <v>992024</v>
      </c>
      <c r="O7" s="4">
        <f>(Coonoor!O7*Coonoor!P7+Coimbatore!O7*Coimbatore!P7+Cochin!O7*Cochin!P7)/SI!N7</f>
        <v>81.666454453045503</v>
      </c>
      <c r="P7" s="4">
        <f>Coonoor!Q7+Coimbatore!Q7+Cochin!Q7</f>
        <v>560617</v>
      </c>
      <c r="Q7" s="4">
        <f>(Coonoor!Q7*Coonoor!R7+Coimbatore!Q7*Coimbatore!R7+Cochin!Q7*Cochin!R7)/SI!P7</f>
        <v>92.944439432737511</v>
      </c>
      <c r="R7" s="4">
        <f>Coonoor!S7+Coimbatore!S7+Cochin!S7</f>
        <v>65708</v>
      </c>
      <c r="S7" s="4">
        <f>(Coonoor!S7*Coonoor!T7+Coimbatore!S7*Coimbatore!T7+Cochin!S7*Cochin!T7)/SI!R7</f>
        <v>111.20895451028795</v>
      </c>
      <c r="T7" s="4">
        <f>Coonoor!U7+Coimbatore!U7+Cochin!U7</f>
        <v>39583</v>
      </c>
      <c r="U7" s="4">
        <f>(Coonoor!U7*Coonoor!V7+Coimbatore!U7*Coimbatore!V7+Cochin!U7*Cochin!V7)/SI!T7</f>
        <v>98.954777878028437</v>
      </c>
      <c r="V7" s="82">
        <f>Coonoor!W7+Coimbatore!W7+Cochin!W7</f>
        <v>0</v>
      </c>
      <c r="W7" s="82">
        <v>0</v>
      </c>
      <c r="X7" s="82">
        <f>Coonoor!Y7+Coimbatore!Y7+Cochin!Y7</f>
        <v>0</v>
      </c>
      <c r="Y7" s="82">
        <v>0</v>
      </c>
      <c r="Z7" s="4">
        <f>Coonoor!AA7+Coimbatore!AA7+Cochin!AA7</f>
        <v>0</v>
      </c>
      <c r="AA7" s="4">
        <v>0</v>
      </c>
      <c r="AB7" s="4">
        <f>Coonoor!AC7+Coimbatore!AC7+Cochin!AC7</f>
        <v>0</v>
      </c>
      <c r="AC7" s="4">
        <v>0</v>
      </c>
      <c r="AD7" s="4">
        <f>Coonoor!AE7+Coimbatore!AE7+Cochin!AE7</f>
        <v>0</v>
      </c>
      <c r="AE7" s="80">
        <v>0</v>
      </c>
      <c r="AF7" s="4">
        <f>Coonoor!AG7+Coimbatore!AG7+Cochin!AG7</f>
        <v>0</v>
      </c>
      <c r="AG7" s="4">
        <v>0</v>
      </c>
      <c r="AH7" s="79">
        <f t="shared" ref="AH7" si="1">N7+P7+R7+T7+V7+Z7+AB7+AD7+AF7+X7</f>
        <v>1657932</v>
      </c>
      <c r="AI7" s="79">
        <f t="shared" ref="AI7" si="2">(N7*O7+P7*Q7+R7*S7+T7*U7+V7*W7+Z7*AA7+AD7*AE7+AF7*AG7+X7*Y7)/AH7</f>
        <v>87.063619358030977</v>
      </c>
      <c r="AJ7" s="7"/>
      <c r="AK7" s="65">
        <v>43470</v>
      </c>
      <c r="AL7" s="3">
        <v>1</v>
      </c>
      <c r="AM7" s="158">
        <v>1209849</v>
      </c>
      <c r="AN7" s="158">
        <v>1966905.4</v>
      </c>
      <c r="AO7" s="158">
        <v>283942</v>
      </c>
      <c r="AP7" s="158">
        <v>72396</v>
      </c>
      <c r="AQ7" s="158">
        <v>0</v>
      </c>
      <c r="AR7" s="158">
        <v>0</v>
      </c>
      <c r="AS7" s="158">
        <v>0</v>
      </c>
      <c r="AT7" s="158">
        <v>0</v>
      </c>
      <c r="AU7" s="158">
        <v>0</v>
      </c>
      <c r="AV7" s="158">
        <v>0</v>
      </c>
      <c r="AW7" s="90">
        <v>3533092.4</v>
      </c>
      <c r="AX7" s="158">
        <v>1118339</v>
      </c>
      <c r="AY7" s="158">
        <v>95.720019422367471</v>
      </c>
      <c r="AZ7" s="158">
        <v>1644506.3</v>
      </c>
      <c r="BA7" s="158">
        <v>114.81875871512443</v>
      </c>
      <c r="BB7" s="158">
        <v>220313</v>
      </c>
      <c r="BC7" s="158">
        <v>141.11081905617917</v>
      </c>
      <c r="BD7" s="158">
        <v>62099</v>
      </c>
      <c r="BE7" s="158">
        <v>104.62395465170134</v>
      </c>
      <c r="BF7" s="158">
        <v>0</v>
      </c>
      <c r="BG7" s="158">
        <v>0</v>
      </c>
      <c r="BH7" s="158">
        <v>0</v>
      </c>
      <c r="BI7" s="158">
        <v>0</v>
      </c>
      <c r="BJ7" s="158">
        <v>0</v>
      </c>
      <c r="BK7" s="158">
        <v>0</v>
      </c>
      <c r="BL7" s="158">
        <v>0</v>
      </c>
      <c r="BM7" s="158">
        <v>0</v>
      </c>
      <c r="BN7" s="158">
        <v>0</v>
      </c>
      <c r="BO7" s="158">
        <v>0</v>
      </c>
      <c r="BP7" s="158">
        <v>0</v>
      </c>
      <c r="BQ7" s="158">
        <v>0</v>
      </c>
      <c r="BR7" s="79">
        <v>3045257.3</v>
      </c>
      <c r="BS7" s="79">
        <v>109.49918540697136</v>
      </c>
    </row>
    <row r="8" spans="1:71" ht="20.100000000000001" customHeight="1" x14ac:dyDescent="0.2">
      <c r="A8" s="162">
        <v>43841</v>
      </c>
      <c r="B8" s="3">
        <v>2</v>
      </c>
      <c r="C8" s="163">
        <f>Coonoor!D8+Coimbatore!D8+Cochin!D8</f>
        <v>1251283</v>
      </c>
      <c r="D8" s="163">
        <f>Coonoor!E8+Coimbatore!E8+Cochin!E8</f>
        <v>1751588</v>
      </c>
      <c r="E8" s="163">
        <f>Coonoor!F8+Coimbatore!F8+Cochin!F8</f>
        <v>308028</v>
      </c>
      <c r="F8" s="163">
        <f>Coonoor!G8+Coimbatore!G8+Cochin!G8</f>
        <v>87063</v>
      </c>
      <c r="G8" s="163">
        <f>Coonoor!H8+Coimbatore!H8+Cochin!H8</f>
        <v>0</v>
      </c>
      <c r="H8" s="163">
        <f>Coonoor!I8+Coimbatore!I8+Cochin!I8</f>
        <v>0</v>
      </c>
      <c r="I8" s="163">
        <f>Coonoor!J8+Coimbatore!J8+Cochin!J8</f>
        <v>0</v>
      </c>
      <c r="J8" s="163">
        <f>Coonoor!K8+Coimbatore!K8+Cochin!K8</f>
        <v>0</v>
      </c>
      <c r="K8" s="163">
        <f>Coonoor!L8+Coimbatore!K8+Cochin!K8</f>
        <v>0</v>
      </c>
      <c r="L8" s="163">
        <f>Coonoor!M8+Coimbatore!L8+Cochin!L8</f>
        <v>0</v>
      </c>
      <c r="M8" s="90">
        <f t="shared" ref="M8" si="3">SUM(C8:L8)</f>
        <v>3397962</v>
      </c>
      <c r="N8" s="163">
        <f>Coonoor!O8+Coimbatore!O8+Cochin!O8</f>
        <v>963926</v>
      </c>
      <c r="O8" s="163">
        <f>(Coonoor!O8*Coonoor!P8+Coimbatore!O8*Coimbatore!P8+Cochin!O8*Cochin!P8)/SI!N8</f>
        <v>82.30869824684882</v>
      </c>
      <c r="P8" s="163">
        <f>Coonoor!Q8+Coimbatore!Q8+Cochin!Q8</f>
        <v>1431961</v>
      </c>
      <c r="Q8" s="163">
        <f>(Coonoor!Q8*Coonoor!R8+Coimbatore!Q8*Coimbatore!R8+Cochin!Q8*Cochin!R8)/SI!P8</f>
        <v>107.09712448383441</v>
      </c>
      <c r="R8" s="163">
        <f>Coonoor!S8+Coimbatore!S8+Cochin!S8</f>
        <v>149318</v>
      </c>
      <c r="S8" s="163">
        <f>(Coonoor!S8*Coonoor!T8+Coimbatore!S8*Coimbatore!T8+Cochin!S8*Cochin!T8)/SI!R8</f>
        <v>125.70026335311216</v>
      </c>
      <c r="T8" s="163">
        <f>Coonoor!U8+Coimbatore!U8+Cochin!U8</f>
        <v>42938</v>
      </c>
      <c r="U8" s="163">
        <f>(Coonoor!U8*Coonoor!V8+Coimbatore!U8*Coimbatore!V8+Cochin!U8*Cochin!V8)/SI!T8</f>
        <v>95.763915238483406</v>
      </c>
      <c r="V8" s="163">
        <f>Coonoor!W8+Coimbatore!W8+Cochin!W8</f>
        <v>0</v>
      </c>
      <c r="W8" s="163">
        <v>0</v>
      </c>
      <c r="X8" s="163">
        <f>Coonoor!Y8+Coimbatore!Y8+Cochin!Y8</f>
        <v>0</v>
      </c>
      <c r="Y8" s="163">
        <v>0</v>
      </c>
      <c r="Z8" s="163">
        <f>Coonoor!AA8+Coimbatore!AA8+Cochin!AA8</f>
        <v>0</v>
      </c>
      <c r="AA8" s="163">
        <v>0</v>
      </c>
      <c r="AB8" s="163">
        <f>Coonoor!AC8+Coimbatore!AC8+Cochin!AC8</f>
        <v>0</v>
      </c>
      <c r="AC8" s="163">
        <v>0</v>
      </c>
      <c r="AD8" s="163">
        <f>Coonoor!AE8+Coimbatore!AE8+Cochin!AE8</f>
        <v>0</v>
      </c>
      <c r="AE8" s="163">
        <v>0</v>
      </c>
      <c r="AF8" s="163">
        <f>Coonoor!AG8+Coimbatore!AG8+Cochin!AG8</f>
        <v>0</v>
      </c>
      <c r="AG8" s="163">
        <v>0</v>
      </c>
      <c r="AH8" s="79">
        <f t="shared" ref="AH8" si="4">N8+P8+R8+T8+V8+Z8+AB8+AD8+AF8+X8</f>
        <v>2588143</v>
      </c>
      <c r="AI8" s="79">
        <f t="shared" ref="AI8" si="5">(N8*O8+P8*Q8+R8*S8+T8*U8+V8*W8+Z8*AA8+AD8*AE8+AF8*AG8+X8*Y8)/AH8</f>
        <v>98.750193731628414</v>
      </c>
      <c r="AJ8" s="7"/>
      <c r="AK8" s="65">
        <v>43477</v>
      </c>
      <c r="AL8" s="3">
        <v>2</v>
      </c>
      <c r="AM8" s="158">
        <v>1256102</v>
      </c>
      <c r="AN8" s="158">
        <v>2041081.5</v>
      </c>
      <c r="AO8" s="158">
        <v>288303</v>
      </c>
      <c r="AP8" s="158">
        <v>69967</v>
      </c>
      <c r="AQ8" s="158">
        <v>0</v>
      </c>
      <c r="AR8" s="158">
        <v>0</v>
      </c>
      <c r="AS8" s="158">
        <v>0</v>
      </c>
      <c r="AT8" s="158">
        <v>0</v>
      </c>
      <c r="AU8" s="158">
        <v>0</v>
      </c>
      <c r="AV8" s="158">
        <v>0</v>
      </c>
      <c r="AW8" s="90">
        <v>3655453.5</v>
      </c>
      <c r="AX8" s="158">
        <v>1180249</v>
      </c>
      <c r="AY8" s="158">
        <v>97.695718619382006</v>
      </c>
      <c r="AZ8" s="158">
        <v>1643436.4</v>
      </c>
      <c r="BA8" s="158">
        <v>115.60036588427857</v>
      </c>
      <c r="BB8" s="158">
        <v>246893</v>
      </c>
      <c r="BC8" s="158">
        <v>144.4533378655693</v>
      </c>
      <c r="BD8" s="158">
        <v>63099</v>
      </c>
      <c r="BE8" s="158">
        <v>104.86414935643987</v>
      </c>
      <c r="BF8" s="158">
        <v>0</v>
      </c>
      <c r="BG8" s="158">
        <v>0</v>
      </c>
      <c r="BH8" s="158">
        <v>0</v>
      </c>
      <c r="BI8" s="158">
        <v>0</v>
      </c>
      <c r="BJ8" s="158">
        <v>0</v>
      </c>
      <c r="BK8" s="158">
        <v>0</v>
      </c>
      <c r="BL8" s="158">
        <v>0</v>
      </c>
      <c r="BM8" s="158">
        <v>0</v>
      </c>
      <c r="BN8" s="158">
        <v>0</v>
      </c>
      <c r="BO8" s="158">
        <v>0</v>
      </c>
      <c r="BP8" s="158">
        <v>0</v>
      </c>
      <c r="BQ8" s="158">
        <v>0</v>
      </c>
      <c r="BR8" s="79">
        <v>3133677.4</v>
      </c>
      <c r="BS8" s="79">
        <v>110.9139263212718</v>
      </c>
    </row>
    <row r="9" spans="1:71" ht="20.100000000000001" customHeight="1" x14ac:dyDescent="0.2">
      <c r="A9" s="164">
        <v>43848</v>
      </c>
      <c r="B9" s="3">
        <v>3</v>
      </c>
      <c r="C9" s="165">
        <f>Coonoor!D9+Coimbatore!D9+Cochin!D9</f>
        <v>1138532</v>
      </c>
      <c r="D9" s="165">
        <f>Coonoor!E9+Coimbatore!E9+Cochin!E9</f>
        <v>1838357.25</v>
      </c>
      <c r="E9" s="165">
        <f>Coonoor!F9+Coimbatore!F9+Cochin!F9</f>
        <v>340535</v>
      </c>
      <c r="F9" s="165">
        <f>Coonoor!G9+Coimbatore!G9+Cochin!G9</f>
        <v>77384</v>
      </c>
      <c r="G9" s="165">
        <f>Coonoor!H9+Coimbatore!H9+Cochin!H9</f>
        <v>0</v>
      </c>
      <c r="H9" s="165">
        <f>Coonoor!I9+Coimbatore!I9+Cochin!I9</f>
        <v>0</v>
      </c>
      <c r="I9" s="165">
        <f>Coonoor!J9+Coimbatore!J9+Cochin!J9</f>
        <v>0</v>
      </c>
      <c r="J9" s="165">
        <f>Coonoor!K9+Coimbatore!K9+Cochin!K9</f>
        <v>0</v>
      </c>
      <c r="K9" s="165">
        <f>Coonoor!L9+Coimbatore!K9+Cochin!K9</f>
        <v>0</v>
      </c>
      <c r="L9" s="165">
        <f>Coonoor!M9+Coimbatore!L9+Cochin!L9</f>
        <v>0</v>
      </c>
      <c r="M9" s="90">
        <f t="shared" ref="M9" si="6">SUM(C9:L9)</f>
        <v>3394808.25</v>
      </c>
      <c r="N9" s="165">
        <f>Coonoor!O9+Coimbatore!O9+Cochin!O9</f>
        <v>825367</v>
      </c>
      <c r="O9" s="165">
        <f>(Coonoor!O9*Coonoor!P9+Coimbatore!O9*Coimbatore!P9+Cochin!O9*Cochin!P9)/SI!N9</f>
        <v>81.806611489219947</v>
      </c>
      <c r="P9" s="165">
        <f>Coonoor!Q9+Coimbatore!Q9+Cochin!Q9</f>
        <v>1316076.25</v>
      </c>
      <c r="Q9" s="165">
        <f>(Coonoor!Q9*Coonoor!R9+Coimbatore!Q9*Coimbatore!R9+Cochin!Q9*Cochin!R9)/SI!P9</f>
        <v>108.10618841288471</v>
      </c>
      <c r="R9" s="165">
        <f>Coonoor!S9+Coimbatore!S9+Cochin!S9</f>
        <v>164344</v>
      </c>
      <c r="S9" s="165">
        <f>(Coonoor!S9*Coonoor!T9+Coimbatore!S9*Coimbatore!T9+Cochin!S9*Cochin!T9)/SI!R9</f>
        <v>132.42293534789221</v>
      </c>
      <c r="T9" s="165">
        <f>Coonoor!U9+Coimbatore!U9+Cochin!U9</f>
        <v>45404</v>
      </c>
      <c r="U9" s="165">
        <f>(Coonoor!U9*Coonoor!V9+Coimbatore!U9*Coimbatore!V9+Cochin!U9*Cochin!V9)/SI!T9</f>
        <v>93.6020608977623</v>
      </c>
      <c r="V9" s="165">
        <f>Coonoor!W9+Coimbatore!W9+Cochin!W9</f>
        <v>0</v>
      </c>
      <c r="W9" s="165">
        <v>0</v>
      </c>
      <c r="X9" s="165">
        <f>Coonoor!Y9+Coimbatore!Y9+Cochin!Y9</f>
        <v>0</v>
      </c>
      <c r="Y9" s="165">
        <v>0</v>
      </c>
      <c r="Z9" s="165">
        <f>Coonoor!AA9+Coimbatore!AA9+Cochin!AA9</f>
        <v>0</v>
      </c>
      <c r="AA9" s="165">
        <v>0</v>
      </c>
      <c r="AB9" s="165">
        <f>Coonoor!AC9+Coimbatore!AC9+Cochin!AC9</f>
        <v>0</v>
      </c>
      <c r="AC9" s="165">
        <v>0</v>
      </c>
      <c r="AD9" s="165">
        <f>Coonoor!AE9+Coimbatore!AE9+Cochin!AE9</f>
        <v>0</v>
      </c>
      <c r="AE9" s="165">
        <v>0</v>
      </c>
      <c r="AF9" s="165">
        <f>Coonoor!AG9+Coimbatore!AG9+Cochin!AG9</f>
        <v>0</v>
      </c>
      <c r="AG9" s="165">
        <v>0</v>
      </c>
      <c r="AH9" s="79">
        <f t="shared" ref="AH9" si="7">N9+P9+R9+T9+V9+Z9+AB9+AD9+AF9+X9</f>
        <v>2351191.25</v>
      </c>
      <c r="AI9" s="79">
        <f t="shared" ref="AI9" si="8">(N9*O9+P9*Q9+R9*S9+T9*U9+V9*W9+Z9*AA9+AD9*AE9+AF9*AG9+X9*Y9)/AH9</f>
        <v>100.29353733477093</v>
      </c>
      <c r="AJ9" s="7"/>
      <c r="AK9" s="65">
        <v>43484</v>
      </c>
      <c r="AL9" s="3">
        <v>3</v>
      </c>
      <c r="AM9" s="158">
        <v>1097829</v>
      </c>
      <c r="AN9" s="158">
        <v>2155565.2000000002</v>
      </c>
      <c r="AO9" s="158">
        <v>383844</v>
      </c>
      <c r="AP9" s="158">
        <v>71824</v>
      </c>
      <c r="AQ9" s="158">
        <v>0</v>
      </c>
      <c r="AR9" s="158">
        <v>0</v>
      </c>
      <c r="AS9" s="158">
        <v>0</v>
      </c>
      <c r="AT9" s="158">
        <v>0</v>
      </c>
      <c r="AU9" s="158">
        <v>0</v>
      </c>
      <c r="AV9" s="158">
        <v>0</v>
      </c>
      <c r="AW9" s="90">
        <v>3709062.2</v>
      </c>
      <c r="AX9" s="158">
        <v>894066</v>
      </c>
      <c r="AY9" s="158">
        <v>97.247365702383263</v>
      </c>
      <c r="AZ9" s="158">
        <v>1755102</v>
      </c>
      <c r="BA9" s="158">
        <v>118.58851819755319</v>
      </c>
      <c r="BB9" s="158">
        <v>277873</v>
      </c>
      <c r="BC9" s="158">
        <v>144.2702888824391</v>
      </c>
      <c r="BD9" s="158">
        <v>61074</v>
      </c>
      <c r="BE9" s="158">
        <v>109.13593282948554</v>
      </c>
      <c r="BF9" s="158">
        <v>0</v>
      </c>
      <c r="BG9" s="158">
        <v>0</v>
      </c>
      <c r="BH9" s="158">
        <v>0</v>
      </c>
      <c r="BI9" s="158">
        <v>0</v>
      </c>
      <c r="BJ9" s="158">
        <v>0</v>
      </c>
      <c r="BK9" s="158">
        <v>0</v>
      </c>
      <c r="BL9" s="158">
        <v>0</v>
      </c>
      <c r="BM9" s="158">
        <v>0</v>
      </c>
      <c r="BN9" s="158">
        <v>0</v>
      </c>
      <c r="BO9" s="158">
        <v>0</v>
      </c>
      <c r="BP9" s="158">
        <v>0</v>
      </c>
      <c r="BQ9" s="158">
        <v>0</v>
      </c>
      <c r="BR9" s="79">
        <v>2988115</v>
      </c>
      <c r="BS9" s="79">
        <v>114.39810538546442</v>
      </c>
    </row>
    <row r="10" spans="1:71" ht="20.100000000000001" customHeight="1" x14ac:dyDescent="0.2">
      <c r="A10" s="166">
        <v>43855</v>
      </c>
      <c r="B10" s="3">
        <v>4</v>
      </c>
      <c r="C10" s="167">
        <f>Coonoor!D10+Coimbatore!D10+Cochin!D10</f>
        <v>1091184</v>
      </c>
      <c r="D10" s="167">
        <f>Coonoor!E10+Coimbatore!E10+Cochin!E10</f>
        <v>1732460.9</v>
      </c>
      <c r="E10" s="167">
        <f>Coonoor!F10+Coimbatore!F10+Cochin!F10</f>
        <v>329298</v>
      </c>
      <c r="F10" s="167">
        <f>Coonoor!G10+Coimbatore!G10+Cochin!G10</f>
        <v>85034</v>
      </c>
      <c r="G10" s="167">
        <f>Coonoor!H10+Coimbatore!H10+Cochin!H10</f>
        <v>0</v>
      </c>
      <c r="H10" s="167">
        <f>Coonoor!I10+Coimbatore!I10+Cochin!I10</f>
        <v>0</v>
      </c>
      <c r="I10" s="167">
        <f>Coonoor!J10+Coimbatore!J10+Cochin!J10</f>
        <v>0</v>
      </c>
      <c r="J10" s="167">
        <f>Coonoor!K10+Coimbatore!K10+Cochin!K10</f>
        <v>0</v>
      </c>
      <c r="K10" s="167">
        <f>Coonoor!L10+Coimbatore!K10+Cochin!K10</f>
        <v>0</v>
      </c>
      <c r="L10" s="167">
        <f>Coonoor!M10+Coimbatore!L10+Cochin!L10</f>
        <v>0</v>
      </c>
      <c r="M10" s="90">
        <f t="shared" ref="M10" si="9">SUM(C10:L10)</f>
        <v>3237976.9</v>
      </c>
      <c r="N10" s="167">
        <f>Coonoor!O10+Coimbatore!O10+Cochin!O10</f>
        <v>723428</v>
      </c>
      <c r="O10" s="167">
        <f>(Coonoor!O10*Coonoor!P10+Coimbatore!O10*Coimbatore!P10+Cochin!O10*Cochin!P10)/SI!N10</f>
        <v>81.547482824677786</v>
      </c>
      <c r="P10" s="167">
        <f>Coonoor!Q10+Coimbatore!Q10+Cochin!Q10</f>
        <v>1271973.7</v>
      </c>
      <c r="Q10" s="167">
        <f>(Coonoor!Q10*Coonoor!R10+Coimbatore!Q10*Coimbatore!R10+Cochin!Q10*Cochin!R10)/SI!P10</f>
        <v>107.62292357121008</v>
      </c>
      <c r="R10" s="167">
        <f>Coonoor!S10+Coimbatore!S10+Cochin!S10</f>
        <v>146358</v>
      </c>
      <c r="S10" s="167">
        <f>(Coonoor!S10*Coonoor!T10+Coimbatore!S10*Coimbatore!T10+Cochin!S10*Cochin!T10)/SI!R10</f>
        <v>129.38483673870238</v>
      </c>
      <c r="T10" s="167">
        <f>Coonoor!U10+Coimbatore!U10+Cochin!U10</f>
        <v>51657</v>
      </c>
      <c r="U10" s="167">
        <f>(Coonoor!U10*Coonoor!V10+Coimbatore!U10*Coimbatore!V10+Cochin!U10*Cochin!V10)/SI!T10</f>
        <v>90.416922779061906</v>
      </c>
      <c r="V10" s="167">
        <f>Coonoor!W10+Coimbatore!W10+Cochin!W10</f>
        <v>0</v>
      </c>
      <c r="W10" s="167">
        <v>0</v>
      </c>
      <c r="X10" s="167">
        <f>Coonoor!Y10+Coimbatore!Y10+Cochin!Y10</f>
        <v>0</v>
      </c>
      <c r="Y10" s="167">
        <v>0</v>
      </c>
      <c r="Z10" s="167">
        <f>Coonoor!AA10+Coimbatore!AA10+Cochin!AA10</f>
        <v>0</v>
      </c>
      <c r="AA10" s="167">
        <v>0</v>
      </c>
      <c r="AB10" s="167">
        <f>Coonoor!AC10+Coimbatore!AC10+Cochin!AC10</f>
        <v>0</v>
      </c>
      <c r="AC10" s="167">
        <v>0</v>
      </c>
      <c r="AD10" s="167">
        <f>Coonoor!AE10+Coimbatore!AE10+Cochin!AE10</f>
        <v>0</v>
      </c>
      <c r="AE10" s="167">
        <v>0</v>
      </c>
      <c r="AF10" s="167">
        <f>Coonoor!AG10+Coimbatore!AG10+Cochin!AG10</f>
        <v>0</v>
      </c>
      <c r="AG10" s="167">
        <v>0</v>
      </c>
      <c r="AH10" s="79">
        <f t="shared" ref="AH10" si="10">N10+P10+R10+T10+V10+Z10+AB10+AD10+AF10+X10</f>
        <v>2193416.7000000002</v>
      </c>
      <c r="AI10" s="79">
        <f t="shared" ref="AI10" si="11">(N10*O10+P10*Q10+R10*S10+T10*U10+V10*W10+Z10*AA10+AD10*AE10+AF10*AG10+X10*Y10)/AH10</f>
        <v>100.06964641966174</v>
      </c>
      <c r="AJ10" s="7"/>
      <c r="AK10" s="65">
        <v>43491</v>
      </c>
      <c r="AL10" s="3">
        <v>4</v>
      </c>
      <c r="AM10" s="158">
        <v>832165</v>
      </c>
      <c r="AN10" s="158">
        <v>1835982.6</v>
      </c>
      <c r="AO10" s="158">
        <v>289399</v>
      </c>
      <c r="AP10" s="158">
        <v>60634</v>
      </c>
      <c r="AQ10" s="158">
        <v>0</v>
      </c>
      <c r="AR10" s="158">
        <v>0</v>
      </c>
      <c r="AS10" s="158">
        <v>0</v>
      </c>
      <c r="AT10" s="158">
        <v>0</v>
      </c>
      <c r="AU10" s="158">
        <v>0</v>
      </c>
      <c r="AV10" s="158">
        <v>0</v>
      </c>
      <c r="AW10" s="90">
        <v>3018180.6</v>
      </c>
      <c r="AX10" s="158">
        <v>734211</v>
      </c>
      <c r="AY10" s="158">
        <v>98.477848784628677</v>
      </c>
      <c r="AZ10" s="158">
        <v>1446521.5</v>
      </c>
      <c r="BA10" s="158">
        <v>119.19515749625913</v>
      </c>
      <c r="BB10" s="158">
        <v>240359</v>
      </c>
      <c r="BC10" s="158">
        <v>147.01112477457053</v>
      </c>
      <c r="BD10" s="158">
        <v>58034</v>
      </c>
      <c r="BE10" s="158">
        <v>108.80223612220421</v>
      </c>
      <c r="BF10" s="158">
        <v>0</v>
      </c>
      <c r="BG10" s="158">
        <v>0</v>
      </c>
      <c r="BH10" s="158">
        <v>0</v>
      </c>
      <c r="BI10" s="158">
        <v>0</v>
      </c>
      <c r="BJ10" s="158">
        <v>0</v>
      </c>
      <c r="BK10" s="158">
        <v>0</v>
      </c>
      <c r="BL10" s="158">
        <v>0</v>
      </c>
      <c r="BM10" s="158">
        <v>0</v>
      </c>
      <c r="BN10" s="158">
        <v>0</v>
      </c>
      <c r="BO10" s="158">
        <v>0</v>
      </c>
      <c r="BP10" s="158">
        <v>0</v>
      </c>
      <c r="BQ10" s="158">
        <v>0</v>
      </c>
      <c r="BR10" s="79">
        <v>2479125.5</v>
      </c>
      <c r="BS10" s="79">
        <v>115.5131330620588</v>
      </c>
    </row>
    <row r="11" spans="1:71" ht="20.100000000000001" customHeight="1" x14ac:dyDescent="0.2">
      <c r="A11" s="168">
        <v>43862</v>
      </c>
      <c r="B11" s="3">
        <v>5</v>
      </c>
      <c r="C11" s="169">
        <f>Coonoor!D11+Coimbatore!D11+Cochin!D11</f>
        <v>1040331</v>
      </c>
      <c r="D11" s="169">
        <f>Coonoor!E11+Coimbatore!E11+Cochin!E11</f>
        <v>1635323.1</v>
      </c>
      <c r="E11" s="169">
        <f>Coonoor!F11+Coimbatore!F11+Cochin!F11</f>
        <v>267394</v>
      </c>
      <c r="F11" s="169">
        <f>Coonoor!G11+Coimbatore!G11+Cochin!G11</f>
        <v>94835</v>
      </c>
      <c r="G11" s="169">
        <f>Coonoor!H11+Coimbatore!H11+Cochin!H11</f>
        <v>0</v>
      </c>
      <c r="H11" s="169">
        <f>Coonoor!I11+Coimbatore!I11+Cochin!I11</f>
        <v>0</v>
      </c>
      <c r="I11" s="169">
        <f>Coonoor!J11+Coimbatore!J11+Cochin!J11</f>
        <v>0</v>
      </c>
      <c r="J11" s="169">
        <f>Coonoor!K11+Coimbatore!K11+Cochin!K11</f>
        <v>0</v>
      </c>
      <c r="K11" s="169">
        <f>Coonoor!L11+Coimbatore!K11+Cochin!K11</f>
        <v>0</v>
      </c>
      <c r="L11" s="169">
        <f>Coonoor!M11+Coimbatore!L11+Cochin!L11</f>
        <v>0</v>
      </c>
      <c r="M11" s="90">
        <f t="shared" ref="M11" si="12">SUM(C11:L11)</f>
        <v>3037883.1</v>
      </c>
      <c r="N11" s="169">
        <f>Coonoor!O11+Coimbatore!O11+Cochin!O11</f>
        <v>684484</v>
      </c>
      <c r="O11" s="169">
        <f>(Coonoor!O11*Coonoor!P11+Coimbatore!O11*Coimbatore!P11+Cochin!O11*Cochin!P11)/SI!N11</f>
        <v>79.911076911112602</v>
      </c>
      <c r="P11" s="169">
        <f>Coonoor!Q11+Coimbatore!Q11+Cochin!Q11</f>
        <v>1270493.6000000001</v>
      </c>
      <c r="Q11" s="169">
        <f>(Coonoor!Q11*Coonoor!R11+Coimbatore!Q11*Coimbatore!R11+Cochin!Q11*Cochin!R11)/SI!P11</f>
        <v>107.17874950716697</v>
      </c>
      <c r="R11" s="169">
        <f>Coonoor!S11+Coimbatore!S11+Cochin!S11</f>
        <v>119826</v>
      </c>
      <c r="S11" s="169">
        <f>(Coonoor!S11*Coonoor!T11+Coimbatore!S11*Coimbatore!T11+Cochin!S11*Cochin!T11)/SI!R11</f>
        <v>126.93989576519287</v>
      </c>
      <c r="T11" s="169">
        <f>Coonoor!U11+Coimbatore!U11+Cochin!U11</f>
        <v>49931</v>
      </c>
      <c r="U11" s="169">
        <f>(Coonoor!U11*Coonoor!V11+Coimbatore!U11*Coimbatore!V11+Cochin!U11*Cochin!V11)/SI!T11</f>
        <v>92.485268904708491</v>
      </c>
      <c r="V11" s="169">
        <f>Coonoor!W11+Coimbatore!W11+Cochin!W11</f>
        <v>0</v>
      </c>
      <c r="W11" s="169">
        <v>0</v>
      </c>
      <c r="X11" s="169">
        <f>Coonoor!Y11+Coimbatore!Y11+Cochin!Y11</f>
        <v>0</v>
      </c>
      <c r="Y11" s="169">
        <v>0</v>
      </c>
      <c r="Z11" s="169">
        <f>Coonoor!AA11+Coimbatore!AA11+Cochin!AA11</f>
        <v>0</v>
      </c>
      <c r="AA11" s="169">
        <v>0</v>
      </c>
      <c r="AB11" s="169">
        <f>Coonoor!AC11+Coimbatore!AC11+Cochin!AC11</f>
        <v>0</v>
      </c>
      <c r="AC11" s="169">
        <v>0</v>
      </c>
      <c r="AD11" s="169">
        <f>Coonoor!AE11+Coimbatore!AE11+Cochin!AE11</f>
        <v>0</v>
      </c>
      <c r="AE11" s="169">
        <v>0</v>
      </c>
      <c r="AF11" s="169">
        <f>Coonoor!AG11+Coimbatore!AG11+Cochin!AG11</f>
        <v>0</v>
      </c>
      <c r="AG11" s="169">
        <v>0</v>
      </c>
      <c r="AH11" s="79">
        <f t="shared" ref="AH11" si="13">N11+P11+R11+T11+V11+Z11+AB11+AD11+AF11+X11</f>
        <v>2124734.6</v>
      </c>
      <c r="AI11" s="79">
        <f t="shared" ref="AI11" si="14">(N11*O11+P11*Q11+R11*S11+T11*U11+V11*W11+Z11*AA11+AD11*AE11+AF11*AG11+X11*Y11)/AH11</f>
        <v>99.163608850218665</v>
      </c>
      <c r="AJ11" s="7"/>
      <c r="AK11" s="65">
        <v>43498</v>
      </c>
      <c r="AL11" s="3">
        <v>5</v>
      </c>
      <c r="AM11" s="158">
        <v>871835</v>
      </c>
      <c r="AN11" s="158">
        <v>1617417.5</v>
      </c>
      <c r="AO11" s="158">
        <v>231722</v>
      </c>
      <c r="AP11" s="158">
        <v>57630</v>
      </c>
      <c r="AQ11" s="158">
        <v>0</v>
      </c>
      <c r="AR11" s="158">
        <v>0</v>
      </c>
      <c r="AS11" s="158">
        <v>0</v>
      </c>
      <c r="AT11" s="158">
        <v>0</v>
      </c>
      <c r="AU11" s="158">
        <v>0</v>
      </c>
      <c r="AV11" s="158">
        <v>0</v>
      </c>
      <c r="AW11" s="90">
        <v>2778604.5</v>
      </c>
      <c r="AX11" s="158">
        <v>714068</v>
      </c>
      <c r="AY11" s="158">
        <v>97.501029084554958</v>
      </c>
      <c r="AZ11" s="158">
        <v>1243100.3</v>
      </c>
      <c r="BA11" s="158">
        <v>120.28187459347158</v>
      </c>
      <c r="BB11" s="158">
        <v>185665</v>
      </c>
      <c r="BC11" s="158">
        <v>148.88935421344357</v>
      </c>
      <c r="BD11" s="158">
        <v>46579</v>
      </c>
      <c r="BE11" s="158">
        <v>112.17980122331952</v>
      </c>
      <c r="BF11" s="158">
        <v>0</v>
      </c>
      <c r="BG11" s="158">
        <v>0</v>
      </c>
      <c r="BH11" s="158">
        <v>0</v>
      </c>
      <c r="BI11" s="158">
        <v>0</v>
      </c>
      <c r="BJ11" s="158">
        <v>0</v>
      </c>
      <c r="BK11" s="158">
        <v>0</v>
      </c>
      <c r="BL11" s="158">
        <v>0</v>
      </c>
      <c r="BM11" s="158">
        <v>0</v>
      </c>
      <c r="BN11" s="158">
        <v>0</v>
      </c>
      <c r="BO11" s="158">
        <v>0</v>
      </c>
      <c r="BP11" s="158">
        <v>0</v>
      </c>
      <c r="BQ11" s="158">
        <v>0</v>
      </c>
      <c r="BR11" s="79">
        <v>2189412.2999999998</v>
      </c>
      <c r="BS11" s="79">
        <v>115.10557611249236</v>
      </c>
    </row>
    <row r="12" spans="1:71" ht="20.100000000000001" customHeight="1" x14ac:dyDescent="0.2">
      <c r="A12" s="171">
        <v>43869</v>
      </c>
      <c r="B12" s="3">
        <v>6</v>
      </c>
      <c r="C12" s="172">
        <f>Coonoor!D12+Coimbatore!D12+Cochin!D12</f>
        <v>1091014</v>
      </c>
      <c r="D12" s="172">
        <f>Coonoor!E12+Coimbatore!E12+Cochin!E12</f>
        <v>1620762.7</v>
      </c>
      <c r="E12" s="172">
        <f>Coonoor!F12+Coimbatore!F12+Cochin!F12</f>
        <v>287618</v>
      </c>
      <c r="F12" s="172">
        <f>Coonoor!G12+Coimbatore!G12+Cochin!G12</f>
        <v>79474</v>
      </c>
      <c r="G12" s="172">
        <f>Coonoor!H12+Coimbatore!H12+Cochin!H12</f>
        <v>0</v>
      </c>
      <c r="H12" s="172">
        <f>Coonoor!I12+Coimbatore!I12+Cochin!I12</f>
        <v>0</v>
      </c>
      <c r="I12" s="172">
        <f>Coonoor!J12+Coimbatore!J12+Cochin!J12</f>
        <v>0</v>
      </c>
      <c r="J12" s="172">
        <f>Coonoor!K12+Coimbatore!K12+Cochin!K12</f>
        <v>0</v>
      </c>
      <c r="K12" s="172">
        <f>Coonoor!L12+Coimbatore!K12+Cochin!K12</f>
        <v>0</v>
      </c>
      <c r="L12" s="172">
        <f>Coonoor!M12+Coimbatore!L12+Cochin!L12</f>
        <v>0</v>
      </c>
      <c r="M12" s="90">
        <f t="shared" ref="M12" si="15">SUM(C12:L12)</f>
        <v>3078868.7</v>
      </c>
      <c r="N12" s="172">
        <f>Coonoor!O12+Coimbatore!O12+Cochin!O12</f>
        <v>712183</v>
      </c>
      <c r="O12" s="172">
        <f>(Coonoor!O12*Coonoor!P12+Coimbatore!O12*Coimbatore!P12+Cochin!O12*Cochin!P12)/SI!N12</f>
        <v>79.913472247051672</v>
      </c>
      <c r="P12" s="172">
        <f>Coonoor!Q12+Coimbatore!Q12+Cochin!Q12</f>
        <v>1172921.8999999999</v>
      </c>
      <c r="Q12" s="172">
        <f>(Coonoor!Q12*Coonoor!R12+Coimbatore!Q12*Coimbatore!R12+Cochin!Q12*Cochin!R12)/SI!P12</f>
        <v>106.1021748124611</v>
      </c>
      <c r="R12" s="172">
        <f>Coonoor!S12+Coimbatore!S12+Cochin!S12</f>
        <v>96496</v>
      </c>
      <c r="S12" s="172">
        <f>(Coonoor!S12*Coonoor!T12+Coimbatore!S12*Coimbatore!T12+Cochin!S12*Cochin!T12)/SI!R12</f>
        <v>130.52275665152959</v>
      </c>
      <c r="T12" s="172">
        <f>Coonoor!U12+Coimbatore!U12+Cochin!U12</f>
        <v>25099</v>
      </c>
      <c r="U12" s="172">
        <f>(Coonoor!U12*Coonoor!V12+Coimbatore!U12*Coimbatore!V12+Cochin!U12*Cochin!V12)/SI!T12</f>
        <v>94.632335240527524</v>
      </c>
      <c r="V12" s="172">
        <f>Coonoor!W12+Coimbatore!W12+Cochin!W12</f>
        <v>0</v>
      </c>
      <c r="W12" s="172">
        <v>0</v>
      </c>
      <c r="X12" s="172">
        <f>Coonoor!Y12+Coimbatore!Y12+Cochin!Y12</f>
        <v>0</v>
      </c>
      <c r="Y12" s="172">
        <v>0</v>
      </c>
      <c r="Z12" s="172">
        <f>Coonoor!AA12+Coimbatore!AA12+Cochin!AA12</f>
        <v>0</v>
      </c>
      <c r="AA12" s="172">
        <v>0</v>
      </c>
      <c r="AB12" s="172">
        <f>Coonoor!AC12+Coimbatore!AC12+Cochin!AC12</f>
        <v>0</v>
      </c>
      <c r="AC12" s="172">
        <v>0</v>
      </c>
      <c r="AD12" s="172">
        <f>Coonoor!AE12+Coimbatore!AE12+Cochin!AE12</f>
        <v>0</v>
      </c>
      <c r="AE12" s="172">
        <v>0</v>
      </c>
      <c r="AF12" s="172">
        <f>Coonoor!AG12+Coimbatore!AG12+Cochin!AG12</f>
        <v>0</v>
      </c>
      <c r="AG12" s="172">
        <v>0</v>
      </c>
      <c r="AH12" s="79">
        <f t="shared" ref="AH12" si="16">N12+P12+R12+T12+V12+Z12+AB12+AD12+AF12+X12</f>
        <v>2006699.9</v>
      </c>
      <c r="AI12" s="79">
        <f t="shared" ref="AI12" si="17">(N12*O12+P12*Q12+R12*S12+T12*U12+V12*W12+Z12*AA12+AD12*AE12+AF12*AG12+X12*Y12)/AH12</f>
        <v>97.838586521349811</v>
      </c>
      <c r="AJ12" s="7"/>
      <c r="AK12" s="65">
        <v>43505</v>
      </c>
      <c r="AL12" s="3">
        <v>6</v>
      </c>
      <c r="AM12" s="158">
        <v>800427</v>
      </c>
      <c r="AN12" s="158">
        <v>1569198.9</v>
      </c>
      <c r="AO12" s="158">
        <v>218877.5</v>
      </c>
      <c r="AP12" s="158">
        <v>50654</v>
      </c>
      <c r="AQ12" s="158">
        <v>0</v>
      </c>
      <c r="AR12" s="158">
        <v>0</v>
      </c>
      <c r="AS12" s="158">
        <v>0</v>
      </c>
      <c r="AT12" s="158">
        <v>0</v>
      </c>
      <c r="AU12" s="158">
        <v>0</v>
      </c>
      <c r="AV12" s="158">
        <v>0</v>
      </c>
      <c r="AW12" s="90">
        <v>2639157.4</v>
      </c>
      <c r="AX12" s="158">
        <v>686648</v>
      </c>
      <c r="AY12" s="158">
        <v>97.196338395154442</v>
      </c>
      <c r="AZ12" s="158">
        <v>1129930.2</v>
      </c>
      <c r="BA12" s="158">
        <v>117.33847115374064</v>
      </c>
      <c r="BB12" s="158">
        <v>174987.75</v>
      </c>
      <c r="BC12" s="158">
        <v>148.00247666628664</v>
      </c>
      <c r="BD12" s="158">
        <v>44237</v>
      </c>
      <c r="BE12" s="158">
        <v>109.78106510735357</v>
      </c>
      <c r="BF12" s="158">
        <v>0</v>
      </c>
      <c r="BG12" s="158">
        <v>0</v>
      </c>
      <c r="BH12" s="158">
        <v>0</v>
      </c>
      <c r="BI12" s="158">
        <v>0</v>
      </c>
      <c r="BJ12" s="158">
        <v>0</v>
      </c>
      <c r="BK12" s="158">
        <v>0</v>
      </c>
      <c r="BL12" s="158">
        <v>0</v>
      </c>
      <c r="BM12" s="158">
        <v>0</v>
      </c>
      <c r="BN12" s="158">
        <v>0</v>
      </c>
      <c r="BO12" s="158">
        <v>0</v>
      </c>
      <c r="BP12" s="158">
        <v>0</v>
      </c>
      <c r="BQ12" s="158">
        <v>0</v>
      </c>
      <c r="BR12" s="79">
        <v>2035802.95</v>
      </c>
      <c r="BS12" s="79">
        <v>113.01632061600627</v>
      </c>
    </row>
    <row r="13" spans="1:71" ht="20.100000000000001" customHeight="1" x14ac:dyDescent="0.2">
      <c r="A13" s="173">
        <v>43876</v>
      </c>
      <c r="B13" s="3">
        <v>7</v>
      </c>
      <c r="C13" s="174">
        <f>Coonoor!D13+Coimbatore!D13+Cochin!D13</f>
        <v>1061647</v>
      </c>
      <c r="D13" s="174">
        <f>Coonoor!E13+Coimbatore!E13+Cochin!E13</f>
        <v>1530251.3</v>
      </c>
      <c r="E13" s="174">
        <f>Coonoor!F13+Coimbatore!F13+Cochin!F13</f>
        <v>268102</v>
      </c>
      <c r="F13" s="174">
        <f>Coonoor!G13+Coimbatore!G13+Cochin!G13</f>
        <v>83460</v>
      </c>
      <c r="G13" s="174">
        <f>Coonoor!H13+Coimbatore!H13+Cochin!H13</f>
        <v>0</v>
      </c>
      <c r="H13" s="174">
        <f>Coonoor!I13+Coimbatore!I13+Cochin!I13</f>
        <v>0</v>
      </c>
      <c r="I13" s="174">
        <f>Coonoor!J13+Coimbatore!J13+Cochin!J13</f>
        <v>0</v>
      </c>
      <c r="J13" s="174">
        <f>Coonoor!K13+Coimbatore!K13+Cochin!K13</f>
        <v>0</v>
      </c>
      <c r="K13" s="174">
        <f>Coonoor!L13+Coimbatore!K13+Cochin!K13</f>
        <v>0</v>
      </c>
      <c r="L13" s="174">
        <f>Coonoor!M13+Coimbatore!L13+Cochin!L13</f>
        <v>0</v>
      </c>
      <c r="M13" s="90">
        <f t="shared" ref="M13" si="18">SUM(C13:L13)</f>
        <v>2943460.3</v>
      </c>
      <c r="N13" s="174">
        <f>Coonoor!O13+Coimbatore!O13+Cochin!O13</f>
        <v>535927</v>
      </c>
      <c r="O13" s="174">
        <f>(Coonoor!O13*Coonoor!P13+Coimbatore!O13*Coimbatore!P13+Cochin!O13*Cochin!P13)/SI!N13</f>
        <v>80.301170758138696</v>
      </c>
      <c r="P13" s="174">
        <f>Coonoor!Q13+Coimbatore!Q13+Cochin!Q13</f>
        <v>1106965.05</v>
      </c>
      <c r="Q13" s="174">
        <f>(Coonoor!Q13*Coonoor!R13+Coimbatore!Q13*Coimbatore!R13+Cochin!Q13*Cochin!R13)/SI!P13</f>
        <v>104.77441259405825</v>
      </c>
      <c r="R13" s="174">
        <f>Coonoor!S13+Coimbatore!S13+Cochin!S13</f>
        <v>131728</v>
      </c>
      <c r="S13" s="174">
        <f>(Coonoor!S13*Coonoor!T13+Coimbatore!S13*Coimbatore!T13+Cochin!S13*Cochin!T13)/SI!R13</f>
        <v>123.45347929275476</v>
      </c>
      <c r="T13" s="174">
        <f>Coonoor!U13+Coimbatore!U13+Cochin!U13</f>
        <v>31957</v>
      </c>
      <c r="U13" s="174">
        <f>(Coonoor!U13*Coonoor!V13+Coimbatore!U13*Coimbatore!V13+Cochin!U13*Cochin!V13)/SI!T13</f>
        <v>102.55089574515756</v>
      </c>
      <c r="V13" s="174">
        <f>Coonoor!W13+Coimbatore!W13+Cochin!W13</f>
        <v>0</v>
      </c>
      <c r="W13" s="174">
        <v>0</v>
      </c>
      <c r="X13" s="174">
        <f>Coonoor!Y13+Coimbatore!Y13+Cochin!Y13</f>
        <v>0</v>
      </c>
      <c r="Y13" s="174">
        <v>0</v>
      </c>
      <c r="Z13" s="174">
        <f>Coonoor!AA13+Coimbatore!AA13+Cochin!AA13</f>
        <v>0</v>
      </c>
      <c r="AA13" s="174">
        <v>0</v>
      </c>
      <c r="AB13" s="174">
        <f>Coonoor!AC13+Coimbatore!AC13+Cochin!AC13</f>
        <v>0</v>
      </c>
      <c r="AC13" s="174">
        <v>0</v>
      </c>
      <c r="AD13" s="174">
        <f>Coonoor!AE13+Coimbatore!AE13+Cochin!AE13</f>
        <v>0</v>
      </c>
      <c r="AE13" s="174">
        <v>0</v>
      </c>
      <c r="AF13" s="174">
        <f>Coonoor!AG13+Coimbatore!AG13+Cochin!AG13</f>
        <v>0</v>
      </c>
      <c r="AG13" s="174">
        <v>0</v>
      </c>
      <c r="AH13" s="79">
        <f t="shared" ref="AH13" si="19">N13+P13+R13+T13+V13+Z13+AB13+AD13+AF13+X13</f>
        <v>1806577.05</v>
      </c>
      <c r="AI13" s="79">
        <f t="shared" ref="AI13" si="20">(N13*O13+P13*Q13+R13*S13+T13*U13+V13*W13+Z13*AA13+AD13*AE13+AF13*AG13+X13*Y13)/AH13</f>
        <v>98.837011857536481</v>
      </c>
      <c r="AJ13" s="7"/>
      <c r="AK13" s="65">
        <v>43512</v>
      </c>
      <c r="AL13" s="3">
        <v>7</v>
      </c>
      <c r="AM13" s="158">
        <v>830627</v>
      </c>
      <c r="AN13" s="158">
        <v>1564861.6</v>
      </c>
      <c r="AO13" s="158">
        <v>236062</v>
      </c>
      <c r="AP13" s="158">
        <v>59296</v>
      </c>
      <c r="AQ13" s="158">
        <v>0</v>
      </c>
      <c r="AR13" s="158">
        <v>0</v>
      </c>
      <c r="AS13" s="158">
        <v>0</v>
      </c>
      <c r="AT13" s="158">
        <v>0</v>
      </c>
      <c r="AU13" s="158">
        <v>0</v>
      </c>
      <c r="AV13" s="158">
        <v>0</v>
      </c>
      <c r="AW13" s="90">
        <v>2690846.6</v>
      </c>
      <c r="AX13" s="158">
        <v>641491</v>
      </c>
      <c r="AY13" s="158">
        <v>95.831158662224411</v>
      </c>
      <c r="AZ13" s="158">
        <v>1210500.1000000001</v>
      </c>
      <c r="BA13" s="158">
        <v>115.17663115358867</v>
      </c>
      <c r="BB13" s="158">
        <v>180854</v>
      </c>
      <c r="BC13" s="158">
        <v>150.47053965121034</v>
      </c>
      <c r="BD13" s="158">
        <v>45218</v>
      </c>
      <c r="BE13" s="158">
        <v>109.44389313560971</v>
      </c>
      <c r="BF13" s="158">
        <v>0</v>
      </c>
      <c r="BG13" s="158">
        <v>0</v>
      </c>
      <c r="BH13" s="158">
        <v>0</v>
      </c>
      <c r="BI13" s="158">
        <v>0</v>
      </c>
      <c r="BJ13" s="158">
        <v>0</v>
      </c>
      <c r="BK13" s="158">
        <v>0</v>
      </c>
      <c r="BL13" s="158">
        <v>0</v>
      </c>
      <c r="BM13" s="158">
        <v>0</v>
      </c>
      <c r="BN13" s="158">
        <v>0</v>
      </c>
      <c r="BO13" s="158">
        <v>0</v>
      </c>
      <c r="BP13" s="158">
        <v>0</v>
      </c>
      <c r="BQ13" s="158">
        <v>0</v>
      </c>
      <c r="BR13" s="79">
        <v>2078063.1</v>
      </c>
      <c r="BS13" s="79">
        <v>112.15163883539302</v>
      </c>
    </row>
    <row r="14" spans="1:71" ht="20.100000000000001" customHeight="1" x14ac:dyDescent="0.2">
      <c r="A14" s="175">
        <v>43883</v>
      </c>
      <c r="B14" s="3">
        <v>8</v>
      </c>
      <c r="C14" s="176">
        <f>Coonoor!D14+Coimbatore!D14+Cochin!D14</f>
        <v>1065911</v>
      </c>
      <c r="D14" s="176">
        <f>Coonoor!E14+Coimbatore!E14+Cochin!E14</f>
        <v>1562445.3</v>
      </c>
      <c r="E14" s="176">
        <f>Coonoor!F14+Coimbatore!F14+Cochin!F14</f>
        <v>273581</v>
      </c>
      <c r="F14" s="176">
        <f>Coonoor!G14+Coimbatore!G14+Cochin!G14</f>
        <v>61902</v>
      </c>
      <c r="G14" s="176">
        <f>Coonoor!H14+Coimbatore!H14+Cochin!H14</f>
        <v>0</v>
      </c>
      <c r="H14" s="176">
        <f>Coonoor!I14+Coimbatore!I14+Cochin!I14</f>
        <v>0</v>
      </c>
      <c r="I14" s="176">
        <f>Coonoor!J14+Coimbatore!J14+Cochin!J14</f>
        <v>0</v>
      </c>
      <c r="J14" s="176">
        <f>Coonoor!K14+Coimbatore!K14+Cochin!K14</f>
        <v>0</v>
      </c>
      <c r="K14" s="176">
        <f>Coonoor!L14+Coimbatore!K14+Cochin!K14</f>
        <v>0</v>
      </c>
      <c r="L14" s="176">
        <f>Coonoor!M14+Coimbatore!L14+Cochin!L14</f>
        <v>0</v>
      </c>
      <c r="M14" s="90">
        <f t="shared" ref="M14" si="21">SUM(C14:L14)</f>
        <v>2963839.3</v>
      </c>
      <c r="N14" s="176">
        <f>Coonoor!O14+Coimbatore!O14+Cochin!O14</f>
        <v>631547</v>
      </c>
      <c r="O14" s="176">
        <f>(Coonoor!O14*Coonoor!P14+Coimbatore!O14*Coimbatore!P14+Cochin!O14*Cochin!P14)/SI!N14</f>
        <v>79.378405194131233</v>
      </c>
      <c r="P14" s="176">
        <f>Coonoor!Q14+Coimbatore!Q14+Cochin!Q14</f>
        <v>1176400.7</v>
      </c>
      <c r="Q14" s="176">
        <f>(Coonoor!Q14*Coonoor!R14+Coimbatore!Q14*Coimbatore!R14+Cochin!Q14*Cochin!R14)/SI!P14</f>
        <v>104.64662039011885</v>
      </c>
      <c r="R14" s="176">
        <f>Coonoor!S14+Coimbatore!S14+Cochin!S14</f>
        <v>99969</v>
      </c>
      <c r="S14" s="176">
        <f>(Coonoor!S14*Coonoor!T14+Coimbatore!S14*Coimbatore!T14+Cochin!S14*Cochin!T14)/SI!R14</f>
        <v>121.78831354762977</v>
      </c>
      <c r="T14" s="176">
        <f>Coonoor!U14+Coimbatore!U14+Cochin!U14</f>
        <v>37025</v>
      </c>
      <c r="U14" s="176">
        <f>(Coonoor!U14*Coonoor!V14+Coimbatore!U14*Coimbatore!V14+Cochin!U14*Cochin!V14)/SI!T14</f>
        <v>92.220580398217407</v>
      </c>
      <c r="V14" s="176">
        <f>Coonoor!W14+Coimbatore!W14+Cochin!W14</f>
        <v>0</v>
      </c>
      <c r="W14" s="176">
        <v>0</v>
      </c>
      <c r="X14" s="176">
        <f>Coonoor!Y14+Coimbatore!Y14+Cochin!Y14</f>
        <v>0</v>
      </c>
      <c r="Y14" s="176">
        <v>0</v>
      </c>
      <c r="Z14" s="176">
        <f>Coonoor!AA14+Coimbatore!AA14+Cochin!AA14</f>
        <v>0</v>
      </c>
      <c r="AA14" s="176">
        <v>0</v>
      </c>
      <c r="AB14" s="176">
        <f>Coonoor!AC14+Coimbatore!AC14+Cochin!AC14</f>
        <v>0</v>
      </c>
      <c r="AC14" s="176">
        <v>0</v>
      </c>
      <c r="AD14" s="176">
        <f>Coonoor!AE14+Coimbatore!AE14+Cochin!AE14</f>
        <v>0</v>
      </c>
      <c r="AE14" s="176">
        <v>0</v>
      </c>
      <c r="AF14" s="176">
        <f>Coonoor!AG14+Coimbatore!AG14+Cochin!AG14</f>
        <v>0</v>
      </c>
      <c r="AG14" s="176">
        <v>0</v>
      </c>
      <c r="AH14" s="79">
        <f t="shared" ref="AH14" si="22">N14+P14+R14+T14+V14+Z14+AB14+AD14+AF14+X14</f>
        <v>1944941.7</v>
      </c>
      <c r="AI14" s="79">
        <f t="shared" ref="AI14" si="23">(N14*O14+P14*Q14+R14*S14+T14*U14+V14*W14+Z14*AA14+AD14*AE14+AF14*AG14+X14*Y14)/AH14</f>
        <v>97.086238652292309</v>
      </c>
      <c r="AJ14" s="7"/>
      <c r="AK14" s="65">
        <v>43519</v>
      </c>
      <c r="AL14" s="3">
        <v>8</v>
      </c>
      <c r="AM14" s="158">
        <v>728212</v>
      </c>
      <c r="AN14" s="158">
        <v>1596518</v>
      </c>
      <c r="AO14" s="158">
        <v>231320.7</v>
      </c>
      <c r="AP14" s="158">
        <v>57253</v>
      </c>
      <c r="AQ14" s="158">
        <v>0</v>
      </c>
      <c r="AR14" s="158">
        <v>0</v>
      </c>
      <c r="AS14" s="158">
        <v>0</v>
      </c>
      <c r="AT14" s="158">
        <v>0</v>
      </c>
      <c r="AU14" s="158">
        <v>0</v>
      </c>
      <c r="AV14" s="158">
        <v>0</v>
      </c>
      <c r="AW14" s="90">
        <v>2613303.7000000002</v>
      </c>
      <c r="AX14" s="158">
        <v>660543</v>
      </c>
      <c r="AY14" s="158">
        <v>96.239063723432096</v>
      </c>
      <c r="AZ14" s="158">
        <v>1231667</v>
      </c>
      <c r="BA14" s="158">
        <v>114.69702560810674</v>
      </c>
      <c r="BB14" s="158">
        <v>184637</v>
      </c>
      <c r="BC14" s="158">
        <v>144.5869460095972</v>
      </c>
      <c r="BD14" s="158">
        <v>50066</v>
      </c>
      <c r="BE14" s="158">
        <v>107.77941058906242</v>
      </c>
      <c r="BF14" s="158">
        <v>0</v>
      </c>
      <c r="BG14" s="158">
        <v>0</v>
      </c>
      <c r="BH14" s="158">
        <v>0</v>
      </c>
      <c r="BI14" s="158">
        <v>0</v>
      </c>
      <c r="BJ14" s="158">
        <v>0</v>
      </c>
      <c r="BK14" s="158">
        <v>0</v>
      </c>
      <c r="BL14" s="158">
        <v>0</v>
      </c>
      <c r="BM14" s="158">
        <v>0</v>
      </c>
      <c r="BN14" s="158">
        <v>0</v>
      </c>
      <c r="BO14" s="158">
        <v>0</v>
      </c>
      <c r="BP14" s="158">
        <v>0</v>
      </c>
      <c r="BQ14" s="158">
        <v>0</v>
      </c>
      <c r="BR14" s="79">
        <v>2126913</v>
      </c>
      <c r="BS14" s="79">
        <v>111.39654759252167</v>
      </c>
    </row>
    <row r="15" spans="1:71" ht="20.100000000000001" customHeight="1" x14ac:dyDescent="0.2">
      <c r="A15" s="177">
        <v>43890</v>
      </c>
      <c r="B15" s="3">
        <v>9</v>
      </c>
      <c r="C15" s="178">
        <f>Coonoor!D15+Coimbatore!D15+Cochin!D15</f>
        <v>1162671</v>
      </c>
      <c r="D15" s="178">
        <f>Coonoor!E15+Coimbatore!E15+Cochin!E15</f>
        <v>1575966.1</v>
      </c>
      <c r="E15" s="178">
        <f>Coonoor!F15+Coimbatore!F15+Cochin!F15</f>
        <v>250549</v>
      </c>
      <c r="F15" s="178">
        <f>Coonoor!G15+Coimbatore!G15+Cochin!G15</f>
        <v>67091</v>
      </c>
      <c r="G15" s="178">
        <f>Coonoor!H15+Coimbatore!H15+Cochin!H15</f>
        <v>0</v>
      </c>
      <c r="H15" s="178">
        <f>Coonoor!I15+Coimbatore!I15+Cochin!I15</f>
        <v>0</v>
      </c>
      <c r="I15" s="178">
        <f>Coonoor!J15+Coimbatore!J15+Cochin!J15</f>
        <v>0</v>
      </c>
      <c r="J15" s="178">
        <f>Coonoor!K15+Coimbatore!K15+Cochin!K15</f>
        <v>0</v>
      </c>
      <c r="K15" s="178">
        <f>Coonoor!L15+Coimbatore!K15+Cochin!K15</f>
        <v>0</v>
      </c>
      <c r="L15" s="178">
        <f>Coonoor!M15+Coimbatore!L15+Cochin!L15</f>
        <v>0</v>
      </c>
      <c r="M15" s="90">
        <f t="shared" ref="M15" si="24">SUM(C15:L15)</f>
        <v>3056277.1</v>
      </c>
      <c r="N15" s="178">
        <f>Coonoor!O15+Coimbatore!O15+Cochin!O15</f>
        <v>625170</v>
      </c>
      <c r="O15" s="178">
        <f>(Coonoor!O15*Coonoor!P15+Coimbatore!O15*Coimbatore!P15+Cochin!O15*Cochin!P15)/SI!N15</f>
        <v>78.338452887232265</v>
      </c>
      <c r="P15" s="178">
        <f>Coonoor!Q15+Coimbatore!Q15+Cochin!Q15</f>
        <v>1119066.8</v>
      </c>
      <c r="Q15" s="178">
        <f>(Coonoor!Q15*Coonoor!R15+Coimbatore!Q15*Coimbatore!R15+Cochin!Q15*Cochin!R15)/SI!P15</f>
        <v>105.79543304622888</v>
      </c>
      <c r="R15" s="178">
        <f>Coonoor!S15+Coimbatore!S15+Cochin!S15</f>
        <v>127091</v>
      </c>
      <c r="S15" s="178">
        <f>(Coonoor!S15*Coonoor!T15+Coimbatore!S15*Coimbatore!T15+Cochin!S15*Cochin!T15)/SI!R15</f>
        <v>117.53754330508062</v>
      </c>
      <c r="T15" s="178">
        <f>Coonoor!U15+Coimbatore!U15+Cochin!U15</f>
        <v>38114</v>
      </c>
      <c r="U15" s="178">
        <f>(Coonoor!U15*Coonoor!V15+Coimbatore!U15*Coimbatore!V15+Cochin!U15*Cochin!V15)/SI!T15</f>
        <v>94.577766024610384</v>
      </c>
      <c r="V15" s="178">
        <f>Coonoor!W15+Coimbatore!W15+Cochin!W15</f>
        <v>0</v>
      </c>
      <c r="W15" s="178">
        <v>0</v>
      </c>
      <c r="X15" s="178">
        <f>Coonoor!Y15+Coimbatore!Y15+Cochin!Y15</f>
        <v>0</v>
      </c>
      <c r="Y15" s="178">
        <v>0</v>
      </c>
      <c r="Z15" s="178">
        <f>Coonoor!AA15+Coimbatore!AA15+Cochin!AA15</f>
        <v>0</v>
      </c>
      <c r="AA15" s="178">
        <v>0</v>
      </c>
      <c r="AB15" s="178">
        <f>Coonoor!AC15+Coimbatore!AC15+Cochin!AC15</f>
        <v>0</v>
      </c>
      <c r="AC15" s="178">
        <v>0</v>
      </c>
      <c r="AD15" s="178">
        <f>Coonoor!AE15+Coimbatore!AE15+Cochin!AE15</f>
        <v>0</v>
      </c>
      <c r="AE15" s="178">
        <v>0</v>
      </c>
      <c r="AF15" s="178">
        <f>Coonoor!AG15+Coimbatore!AG15+Cochin!AG15</f>
        <v>0</v>
      </c>
      <c r="AG15" s="178">
        <v>0</v>
      </c>
      <c r="AH15" s="79">
        <f t="shared" ref="AH15" si="25">N15+P15+R15+T15+V15+Z15+AB15+AD15+AF15+X15</f>
        <v>1909441.8</v>
      </c>
      <c r="AI15" s="79">
        <f t="shared" ref="AI15" si="26">(N15*O15+P15*Q15+R15*S15+T15*U15+V15*W15+Z15*AA15+AD15*AE15+AF15*AG15+X15*Y15)/AH15</f>
        <v>97.363380332208393</v>
      </c>
      <c r="AJ15" s="7"/>
      <c r="AK15" s="65">
        <v>43526</v>
      </c>
      <c r="AL15" s="3">
        <v>9</v>
      </c>
      <c r="AM15" s="158">
        <v>683528</v>
      </c>
      <c r="AN15" s="158">
        <v>1425395.4</v>
      </c>
      <c r="AO15" s="158">
        <v>193452.15</v>
      </c>
      <c r="AP15" s="158">
        <v>49927</v>
      </c>
      <c r="AQ15" s="158">
        <v>0</v>
      </c>
      <c r="AR15" s="158">
        <v>0</v>
      </c>
      <c r="AS15" s="158">
        <v>0</v>
      </c>
      <c r="AT15" s="158">
        <v>0</v>
      </c>
      <c r="AU15" s="158">
        <v>0</v>
      </c>
      <c r="AV15" s="158">
        <v>0</v>
      </c>
      <c r="AW15" s="90">
        <v>2352302.5499999998</v>
      </c>
      <c r="AX15" s="158">
        <v>624111</v>
      </c>
      <c r="AY15" s="158">
        <v>97.080350743524789</v>
      </c>
      <c r="AZ15" s="158">
        <v>1233204</v>
      </c>
      <c r="BA15" s="158">
        <v>116.47833174035034</v>
      </c>
      <c r="BB15" s="158">
        <v>170798</v>
      </c>
      <c r="BC15" s="158">
        <v>144.44166645002284</v>
      </c>
      <c r="BD15" s="158">
        <v>39945</v>
      </c>
      <c r="BE15" s="158">
        <v>108.11032580092625</v>
      </c>
      <c r="BF15" s="158">
        <v>0</v>
      </c>
      <c r="BG15" s="158">
        <v>0</v>
      </c>
      <c r="BH15" s="158">
        <v>0</v>
      </c>
      <c r="BI15" s="158">
        <v>0</v>
      </c>
      <c r="BJ15" s="158">
        <v>0</v>
      </c>
      <c r="BK15" s="158">
        <v>0</v>
      </c>
      <c r="BL15" s="158">
        <v>0</v>
      </c>
      <c r="BM15" s="158">
        <v>0</v>
      </c>
      <c r="BN15" s="158">
        <v>0</v>
      </c>
      <c r="BO15" s="158">
        <v>0</v>
      </c>
      <c r="BP15" s="158">
        <v>0</v>
      </c>
      <c r="BQ15" s="158">
        <v>0</v>
      </c>
      <c r="BR15" s="79">
        <v>2068058</v>
      </c>
      <c r="BS15" s="79">
        <v>112.7721147612243</v>
      </c>
    </row>
    <row r="16" spans="1:71" ht="20.100000000000001" customHeight="1" x14ac:dyDescent="0.2">
      <c r="A16" s="179">
        <v>43897</v>
      </c>
      <c r="B16" s="3">
        <v>10</v>
      </c>
      <c r="C16" s="180">
        <f>Coonoor!D16+Coimbatore!D16+Cochin!D16</f>
        <v>1037157</v>
      </c>
      <c r="D16" s="180">
        <f>Coonoor!E16+Coimbatore!E16+Cochin!E16</f>
        <v>1494788.55</v>
      </c>
      <c r="E16" s="180">
        <f>Coonoor!F16+Coimbatore!F16+Cochin!F16</f>
        <v>279005.90000000002</v>
      </c>
      <c r="F16" s="180">
        <f>Coonoor!G16+Coimbatore!G16+Cochin!G16</f>
        <v>68460</v>
      </c>
      <c r="G16" s="180">
        <f>Coonoor!H16+Coimbatore!H16+Cochin!H16</f>
        <v>0</v>
      </c>
      <c r="H16" s="180">
        <f>Coonoor!I16+Coimbatore!I16+Cochin!I16</f>
        <v>0</v>
      </c>
      <c r="I16" s="180">
        <f>Coonoor!J16+Coimbatore!J16+Cochin!J16</f>
        <v>0</v>
      </c>
      <c r="J16" s="180">
        <f>Coonoor!K16+Coimbatore!K16+Cochin!K16</f>
        <v>0</v>
      </c>
      <c r="K16" s="180">
        <f>Coonoor!L16+Coimbatore!K16+Cochin!K16</f>
        <v>0</v>
      </c>
      <c r="L16" s="180">
        <f>Coonoor!M16+Coimbatore!L16+Cochin!L16</f>
        <v>0</v>
      </c>
      <c r="M16" s="90">
        <f t="shared" ref="M16" si="27">SUM(C16:L16)</f>
        <v>2879411.4499999997</v>
      </c>
      <c r="N16" s="180">
        <f>Coonoor!O16+Coimbatore!O16+Cochin!O16</f>
        <v>651636</v>
      </c>
      <c r="O16" s="180">
        <f>(Coonoor!O16*Coonoor!P16+Coimbatore!O16*Coimbatore!P16+Cochin!O16*Cochin!P16)/SI!N16</f>
        <v>78.683898604740989</v>
      </c>
      <c r="P16" s="180">
        <f>Coonoor!Q16+Coimbatore!Q16+Cochin!Q16</f>
        <v>1115814.8500000001</v>
      </c>
      <c r="Q16" s="180">
        <f>(Coonoor!Q16*Coonoor!R16+Coimbatore!Q16*Coimbatore!R16+Cochin!Q16*Cochin!R16)/SI!P16</f>
        <v>104.41152070633072</v>
      </c>
      <c r="R16" s="180">
        <f>Coonoor!S16+Coimbatore!S16+Cochin!S16</f>
        <v>154627</v>
      </c>
      <c r="S16" s="180">
        <f>(Coonoor!S16*Coonoor!T16+Coimbatore!S16*Coimbatore!T16+Cochin!S16*Cochin!T16)/SI!R16</f>
        <v>120.86742242559191</v>
      </c>
      <c r="T16" s="180">
        <f>Coonoor!U16+Coimbatore!U16+Cochin!U16</f>
        <v>29927</v>
      </c>
      <c r="U16" s="180">
        <f>(Coonoor!U16*Coonoor!V16+Coimbatore!U16*Coimbatore!V16+Cochin!U16*Cochin!V16)/SI!T16</f>
        <v>97.384969848297516</v>
      </c>
      <c r="V16" s="180">
        <f>Coonoor!W16+Coimbatore!W16+Cochin!W16</f>
        <v>0</v>
      </c>
      <c r="W16" s="180">
        <v>0</v>
      </c>
      <c r="X16" s="180">
        <f>Coonoor!Y16+Coimbatore!Y16+Cochin!Y16</f>
        <v>0</v>
      </c>
      <c r="Y16" s="180">
        <v>0</v>
      </c>
      <c r="Z16" s="180">
        <f>Coonoor!AA16+Coimbatore!AA16+Cochin!AA16</f>
        <v>0</v>
      </c>
      <c r="AA16" s="180">
        <v>0</v>
      </c>
      <c r="AB16" s="180">
        <f>Coonoor!AC16+Coimbatore!AC16+Cochin!AC16</f>
        <v>0</v>
      </c>
      <c r="AC16" s="180">
        <v>0</v>
      </c>
      <c r="AD16" s="180">
        <f>Coonoor!AE16+Coimbatore!AE16+Cochin!AE16</f>
        <v>0</v>
      </c>
      <c r="AE16" s="180">
        <v>0</v>
      </c>
      <c r="AF16" s="180">
        <f>Coonoor!AG16+Coimbatore!AG16+Cochin!AG16</f>
        <v>0</v>
      </c>
      <c r="AG16" s="180">
        <v>0</v>
      </c>
      <c r="AH16" s="79">
        <f t="shared" ref="AH16" si="28">N16+P16+R16+T16+V16+Z16+AB16+AD16+AF16+X16</f>
        <v>1952004.85</v>
      </c>
      <c r="AI16" s="79">
        <f t="shared" ref="AI16" si="29">(N16*O16+P16*Q16+R16*S16+T16*U16+V16*W16+Z16*AA16+AD16*AE16+AF16*AG16+X16*Y16)/AH16</f>
        <v>97.018710371778681</v>
      </c>
      <c r="AJ16" s="7"/>
      <c r="AK16" s="65">
        <v>43533</v>
      </c>
      <c r="AL16" s="3">
        <v>10</v>
      </c>
      <c r="AM16" s="158">
        <v>624798</v>
      </c>
      <c r="AN16" s="158">
        <v>1359314.8</v>
      </c>
      <c r="AO16" s="158">
        <v>218645</v>
      </c>
      <c r="AP16" s="158">
        <v>60331</v>
      </c>
      <c r="AQ16" s="158">
        <v>0</v>
      </c>
      <c r="AR16" s="158">
        <v>0</v>
      </c>
      <c r="AS16" s="158">
        <v>0</v>
      </c>
      <c r="AT16" s="158">
        <v>0</v>
      </c>
      <c r="AU16" s="158">
        <v>0</v>
      </c>
      <c r="AV16" s="158">
        <v>0</v>
      </c>
      <c r="AW16" s="90">
        <v>2263088.7999999998</v>
      </c>
      <c r="AX16" s="158">
        <v>585887</v>
      </c>
      <c r="AY16" s="158">
        <v>98.927685272352861</v>
      </c>
      <c r="AZ16" s="158">
        <v>1182484.7</v>
      </c>
      <c r="BA16" s="158">
        <v>116.19740191053957</v>
      </c>
      <c r="BB16" s="158">
        <v>173278</v>
      </c>
      <c r="BC16" s="158">
        <v>149.81743756157158</v>
      </c>
      <c r="BD16" s="158">
        <v>50569</v>
      </c>
      <c r="BE16" s="158">
        <v>104.07235583357394</v>
      </c>
      <c r="BF16" s="158">
        <v>0</v>
      </c>
      <c r="BG16" s="158">
        <v>0</v>
      </c>
      <c r="BH16" s="158">
        <v>0</v>
      </c>
      <c r="BI16" s="158">
        <v>0</v>
      </c>
      <c r="BJ16" s="158">
        <v>0</v>
      </c>
      <c r="BK16" s="158">
        <v>0</v>
      </c>
      <c r="BL16" s="158">
        <v>0</v>
      </c>
      <c r="BM16" s="158">
        <v>0</v>
      </c>
      <c r="BN16" s="158">
        <v>0</v>
      </c>
      <c r="BO16" s="158">
        <v>0</v>
      </c>
      <c r="BP16" s="158">
        <v>0</v>
      </c>
      <c r="BQ16" s="158">
        <v>0</v>
      </c>
      <c r="BR16" s="79">
        <v>1992218.7</v>
      </c>
      <c r="BS16" s="79">
        <v>113.73500087518946</v>
      </c>
    </row>
    <row r="17" spans="1:71" ht="20.100000000000001" customHeight="1" x14ac:dyDescent="0.2">
      <c r="A17" s="182">
        <v>43904</v>
      </c>
      <c r="B17" s="3">
        <v>11</v>
      </c>
      <c r="C17" s="183">
        <f>Coonoor!D17+Coimbatore!D17+Cochin!D17</f>
        <v>1013858</v>
      </c>
      <c r="D17" s="183">
        <f>Coonoor!E17+Coimbatore!E17+Cochin!E17</f>
        <v>1475441.7</v>
      </c>
      <c r="E17" s="183">
        <f>Coonoor!F17+Coimbatore!F17+Cochin!F17</f>
        <v>251013.9</v>
      </c>
      <c r="F17" s="183">
        <f>Coonoor!G17+Coimbatore!G17+Cochin!G17</f>
        <v>63594</v>
      </c>
      <c r="G17" s="183">
        <f>Coonoor!H17+Coimbatore!H17+Cochin!H17</f>
        <v>0</v>
      </c>
      <c r="H17" s="183">
        <f>Coonoor!I17+Coimbatore!I17+Cochin!I17</f>
        <v>0</v>
      </c>
      <c r="I17" s="183">
        <f>Coonoor!J17+Coimbatore!J17+Cochin!J17</f>
        <v>0</v>
      </c>
      <c r="J17" s="183">
        <f>Coonoor!K17+Coimbatore!K17+Cochin!K17</f>
        <v>0</v>
      </c>
      <c r="K17" s="183">
        <f>Coonoor!L17+Coimbatore!K17+Cochin!K17</f>
        <v>0</v>
      </c>
      <c r="L17" s="183">
        <f>Coonoor!M17+Coimbatore!L17+Cochin!L17</f>
        <v>0</v>
      </c>
      <c r="M17" s="90">
        <f t="shared" ref="M17" si="30">SUM(C17:L17)</f>
        <v>2803907.6</v>
      </c>
      <c r="N17" s="183">
        <f>Coonoor!O17+Coimbatore!O17+Cochin!O17</f>
        <v>556017</v>
      </c>
      <c r="O17" s="183">
        <f>(Coonoor!O17*Coonoor!P17+Coimbatore!O17*Coimbatore!P17+Cochin!O17*Cochin!P17)/SI!N17</f>
        <v>78.099724848902127</v>
      </c>
      <c r="P17" s="183">
        <f>Coonoor!Q17+Coimbatore!Q17+Cochin!Q17</f>
        <v>992328.8</v>
      </c>
      <c r="Q17" s="183">
        <f>(Coonoor!Q17*Coonoor!R17+Coimbatore!Q17*Coimbatore!R17+Cochin!Q17*Cochin!R17)/SI!P17</f>
        <v>105.20969439213292</v>
      </c>
      <c r="R17" s="183">
        <f>Coonoor!S17+Coimbatore!S17+Cochin!S17</f>
        <v>119617.9</v>
      </c>
      <c r="S17" s="183">
        <f>(Coonoor!S17*Coonoor!T17+Coimbatore!S17*Coimbatore!T17+Cochin!S17*Cochin!T17)/SI!R17</f>
        <v>117.58908132712828</v>
      </c>
      <c r="T17" s="183">
        <f>Coonoor!U17+Coimbatore!U17+Cochin!U17</f>
        <v>29825</v>
      </c>
      <c r="U17" s="183">
        <f>(Coonoor!U17*Coonoor!V17+Coimbatore!U17*Coimbatore!V17+Cochin!U17*Cochin!V17)/SI!T17</f>
        <v>97.305783461357933</v>
      </c>
      <c r="V17" s="183">
        <f>Coonoor!W17+Coimbatore!W17+Cochin!W17</f>
        <v>0</v>
      </c>
      <c r="W17" s="183">
        <v>0</v>
      </c>
      <c r="X17" s="183">
        <f>Coonoor!Y17+Coimbatore!Y17+Cochin!Y17</f>
        <v>0</v>
      </c>
      <c r="Y17" s="183">
        <v>0</v>
      </c>
      <c r="Z17" s="183">
        <f>Coonoor!AA17+Coimbatore!AA17+Cochin!AA17</f>
        <v>0</v>
      </c>
      <c r="AA17" s="183">
        <v>0</v>
      </c>
      <c r="AB17" s="183">
        <f>Coonoor!AC17+Coimbatore!AC17+Cochin!AC17</f>
        <v>0</v>
      </c>
      <c r="AC17" s="183">
        <v>0</v>
      </c>
      <c r="AD17" s="183">
        <f>Coonoor!AE17+Coimbatore!AE17+Cochin!AE17</f>
        <v>0</v>
      </c>
      <c r="AE17" s="183">
        <v>0</v>
      </c>
      <c r="AF17" s="183">
        <f>Coonoor!AG17+Coimbatore!AG17+Cochin!AG17</f>
        <v>0</v>
      </c>
      <c r="AG17" s="183">
        <v>0</v>
      </c>
      <c r="AH17" s="79">
        <f t="shared" ref="AH17" si="31">N17+P17+R17+T17+V17+Z17+AB17+AD17+AF17+X17</f>
        <v>1697788.7</v>
      </c>
      <c r="AI17" s="79">
        <f t="shared" ref="AI17" si="32">(N17*O17+P17*Q17+R17*S17+T17*U17+V17*W17+Z17*AA17+AD17*AE17+AF17*AG17+X17*Y17)/AH17</f>
        <v>97.064663263949939</v>
      </c>
      <c r="AJ17" s="7"/>
      <c r="AK17" s="65">
        <v>43540</v>
      </c>
      <c r="AL17" s="3">
        <v>11</v>
      </c>
      <c r="AM17" s="158">
        <v>704216</v>
      </c>
      <c r="AN17" s="158">
        <v>1360475.5</v>
      </c>
      <c r="AO17" s="158">
        <v>217321.9</v>
      </c>
      <c r="AP17" s="158">
        <v>59498</v>
      </c>
      <c r="AQ17" s="158">
        <v>0</v>
      </c>
      <c r="AR17" s="158">
        <v>0</v>
      </c>
      <c r="AS17" s="158">
        <v>0</v>
      </c>
      <c r="AT17" s="158">
        <v>0</v>
      </c>
      <c r="AU17" s="158">
        <v>114</v>
      </c>
      <c r="AV17" s="158">
        <v>0</v>
      </c>
      <c r="AW17" s="90">
        <v>2341625.4</v>
      </c>
      <c r="AX17" s="158">
        <v>581283</v>
      </c>
      <c r="AY17" s="158">
        <v>98.88565078172077</v>
      </c>
      <c r="AZ17" s="158">
        <v>1172414.3</v>
      </c>
      <c r="BA17" s="158">
        <v>116.96952128060251</v>
      </c>
      <c r="BB17" s="158">
        <v>166338.9</v>
      </c>
      <c r="BC17" s="158">
        <v>151.78673475162336</v>
      </c>
      <c r="BD17" s="158">
        <v>45060</v>
      </c>
      <c r="BE17" s="158">
        <v>110.8238790502885</v>
      </c>
      <c r="BF17" s="158">
        <v>0</v>
      </c>
      <c r="BG17" s="158">
        <v>0</v>
      </c>
      <c r="BH17" s="158">
        <v>0</v>
      </c>
      <c r="BI17" s="158">
        <v>0</v>
      </c>
      <c r="BJ17" s="158">
        <v>0</v>
      </c>
      <c r="BK17" s="158">
        <v>0</v>
      </c>
      <c r="BL17" s="158">
        <v>0</v>
      </c>
      <c r="BM17" s="158">
        <v>0</v>
      </c>
      <c r="BN17" s="158">
        <v>114</v>
      </c>
      <c r="BO17" s="158">
        <v>276</v>
      </c>
      <c r="BP17" s="158">
        <v>0</v>
      </c>
      <c r="BQ17" s="158">
        <v>0</v>
      </c>
      <c r="BR17" s="79">
        <v>1965210.2</v>
      </c>
      <c r="BS17" s="79">
        <v>114.43585711089152</v>
      </c>
    </row>
    <row r="18" spans="1:71" ht="20.100000000000001" customHeight="1" x14ac:dyDescent="0.2">
      <c r="A18" s="184">
        <v>43910</v>
      </c>
      <c r="B18" s="3">
        <v>12</v>
      </c>
      <c r="C18" s="186">
        <f>Coonoor!D18+Coimbatore!D18+Cochin!D18</f>
        <v>1010820</v>
      </c>
      <c r="D18" s="186">
        <f>Coonoor!E18+Coimbatore!E18+Cochin!E18</f>
        <v>1497378.9</v>
      </c>
      <c r="E18" s="186">
        <f>Coonoor!F18+Coimbatore!F18+Cochin!F18</f>
        <v>257869.9</v>
      </c>
      <c r="F18" s="186">
        <f>Coonoor!G18+Coimbatore!G18+Cochin!G18</f>
        <v>60237</v>
      </c>
      <c r="G18" s="186">
        <f>Coonoor!H18+Coimbatore!H18+Cochin!H18</f>
        <v>0</v>
      </c>
      <c r="H18" s="186">
        <f>Coonoor!I18+Coimbatore!I18+Cochin!I18</f>
        <v>0</v>
      </c>
      <c r="I18" s="186">
        <f>Coonoor!J18+Coimbatore!J18+Cochin!J18</f>
        <v>0</v>
      </c>
      <c r="J18" s="186">
        <f>Coonoor!K18+Coimbatore!K18+Cochin!K18</f>
        <v>0</v>
      </c>
      <c r="K18" s="186">
        <f>Coonoor!L18+Coimbatore!K18+Cochin!K18</f>
        <v>0</v>
      </c>
      <c r="L18" s="186">
        <f>Coonoor!M18+Coimbatore!L18+Cochin!L18</f>
        <v>0</v>
      </c>
      <c r="M18" s="90">
        <f t="shared" ref="M18" si="33">SUM(C18:L18)</f>
        <v>2826305.8</v>
      </c>
      <c r="N18" s="186">
        <f>Coonoor!O18+Coimbatore!O18+Cochin!O18</f>
        <v>640180</v>
      </c>
      <c r="O18" s="186">
        <f>(Coonoor!O18*Coonoor!P18+Coimbatore!O18*Coimbatore!P18+Cochin!O18*Cochin!P18)/SI!N18</f>
        <v>79.960765368818159</v>
      </c>
      <c r="P18" s="186">
        <f>Coonoor!Q18+Coimbatore!Q18+Cochin!Q18</f>
        <v>1013784.4</v>
      </c>
      <c r="Q18" s="186">
        <f>(Coonoor!Q18*Coonoor!R18+Coimbatore!Q18*Coimbatore!R18+Cochin!Q18*Cochin!R18)/SI!P18</f>
        <v>102.15603688289876</v>
      </c>
      <c r="R18" s="186">
        <f>Coonoor!S18+Coimbatore!S18+Cochin!S18</f>
        <v>143056</v>
      </c>
      <c r="S18" s="186">
        <f>(Coonoor!S18*Coonoor!T18+Coimbatore!S18*Coimbatore!T18+Cochin!S18*Cochin!T18)/SI!R18</f>
        <v>120.84001319872635</v>
      </c>
      <c r="T18" s="186">
        <f>Coonoor!U18+Coimbatore!U18+Cochin!U18</f>
        <v>31984</v>
      </c>
      <c r="U18" s="186">
        <f>(Coonoor!U18*Coonoor!V18+Coimbatore!U18*Coimbatore!V18+Cochin!U18*Cochin!V18)/SI!T18</f>
        <v>94.823661171429478</v>
      </c>
      <c r="V18" s="186">
        <f>Coonoor!W18+Coimbatore!W18+Cochin!W18</f>
        <v>0</v>
      </c>
      <c r="W18" s="186">
        <v>0</v>
      </c>
      <c r="X18" s="186">
        <f>Coonoor!Y18+Coimbatore!Y18+Cochin!Y18</f>
        <v>0</v>
      </c>
      <c r="Y18" s="186">
        <v>0</v>
      </c>
      <c r="Z18" s="186">
        <f>Coonoor!AA18+Coimbatore!AA18+Cochin!AA18</f>
        <v>0</v>
      </c>
      <c r="AA18" s="186">
        <v>0</v>
      </c>
      <c r="AB18" s="186">
        <f>Coonoor!AC18+Coimbatore!AC18+Cochin!AC18</f>
        <v>0</v>
      </c>
      <c r="AC18" s="186">
        <v>0</v>
      </c>
      <c r="AD18" s="186">
        <f>Coonoor!AE18+Coimbatore!AE18+Cochin!AE18</f>
        <v>0</v>
      </c>
      <c r="AE18" s="186">
        <v>0</v>
      </c>
      <c r="AF18" s="186">
        <f>Coonoor!AG18+Coimbatore!AG18+Cochin!AG18</f>
        <v>0</v>
      </c>
      <c r="AG18" s="186">
        <v>0</v>
      </c>
      <c r="AH18" s="79">
        <f t="shared" ref="AH18" si="34">N18+P18+R18+T18+V18+Z18+AB18+AD18+AF18+X18</f>
        <v>1829004.4</v>
      </c>
      <c r="AI18" s="79">
        <f t="shared" ref="AI18" si="35">(N18*O18+P18*Q18+R18*S18+T18*U18+V18*W18+Z18*AA18+AD18*AE18+AF18*AG18+X18*Y18)/AH18</f>
        <v>95.720495936795672</v>
      </c>
      <c r="AJ18" s="7"/>
      <c r="AK18" s="65">
        <v>43547</v>
      </c>
      <c r="AL18" s="3">
        <v>12</v>
      </c>
      <c r="AM18" s="158">
        <v>650186</v>
      </c>
      <c r="AN18" s="158">
        <v>1335536.05</v>
      </c>
      <c r="AO18" s="158">
        <v>176443.25</v>
      </c>
      <c r="AP18" s="158">
        <v>55548</v>
      </c>
      <c r="AQ18" s="158">
        <v>0</v>
      </c>
      <c r="AR18" s="158">
        <v>0</v>
      </c>
      <c r="AS18" s="158">
        <v>0</v>
      </c>
      <c r="AT18" s="158">
        <v>0</v>
      </c>
      <c r="AU18" s="158">
        <v>0</v>
      </c>
      <c r="AV18" s="158">
        <v>0</v>
      </c>
      <c r="AW18" s="90">
        <v>2217713.2999999998</v>
      </c>
      <c r="AX18" s="158">
        <v>524909</v>
      </c>
      <c r="AY18" s="158">
        <v>97.186243447447083</v>
      </c>
      <c r="AZ18" s="158">
        <v>1074621.05</v>
      </c>
      <c r="BA18" s="158">
        <v>117.46496362808591</v>
      </c>
      <c r="BB18" s="158">
        <v>148571.25</v>
      </c>
      <c r="BC18" s="158">
        <v>154.64668923079836</v>
      </c>
      <c r="BD18" s="158">
        <v>49277</v>
      </c>
      <c r="BE18" s="158">
        <v>106.36948183793658</v>
      </c>
      <c r="BF18" s="158">
        <v>0</v>
      </c>
      <c r="BG18" s="158">
        <v>0</v>
      </c>
      <c r="BH18" s="158">
        <v>0</v>
      </c>
      <c r="BI18" s="158">
        <v>0</v>
      </c>
      <c r="BJ18" s="158">
        <v>0</v>
      </c>
      <c r="BK18" s="158">
        <v>0</v>
      </c>
      <c r="BL18" s="158">
        <v>0</v>
      </c>
      <c r="BM18" s="158">
        <v>0</v>
      </c>
      <c r="BN18" s="158">
        <v>0</v>
      </c>
      <c r="BO18" s="158">
        <v>0</v>
      </c>
      <c r="BP18" s="158">
        <v>0</v>
      </c>
      <c r="BQ18" s="158">
        <v>0</v>
      </c>
      <c r="BR18" s="79">
        <v>1797378.3</v>
      </c>
      <c r="BS18" s="79">
        <v>114.31198279065167</v>
      </c>
    </row>
    <row r="19" spans="1:71" ht="20.100000000000001" customHeight="1" x14ac:dyDescent="0.2">
      <c r="A19" s="187">
        <v>43918</v>
      </c>
      <c r="B19" s="3"/>
      <c r="C19" s="188">
        <v>0</v>
      </c>
      <c r="D19" s="188">
        <v>0</v>
      </c>
      <c r="E19" s="188">
        <v>0</v>
      </c>
      <c r="F19" s="188">
        <v>0</v>
      </c>
      <c r="G19" s="188">
        <v>0</v>
      </c>
      <c r="H19" s="188">
        <v>0</v>
      </c>
      <c r="I19" s="188">
        <v>0</v>
      </c>
      <c r="J19" s="188">
        <v>0</v>
      </c>
      <c r="K19" s="188">
        <v>0</v>
      </c>
      <c r="L19" s="188">
        <v>0</v>
      </c>
      <c r="M19" s="79">
        <v>0</v>
      </c>
      <c r="N19" s="188">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79">
        <v>0</v>
      </c>
      <c r="AI19" s="79">
        <v>0</v>
      </c>
      <c r="AJ19" s="7"/>
      <c r="AK19" s="65">
        <v>43554</v>
      </c>
      <c r="AL19" s="10">
        <v>13</v>
      </c>
      <c r="AM19" s="158">
        <v>723146</v>
      </c>
      <c r="AN19" s="158">
        <v>1494724.4</v>
      </c>
      <c r="AO19" s="158">
        <v>166874</v>
      </c>
      <c r="AP19" s="158">
        <v>63499</v>
      </c>
      <c r="AQ19" s="158">
        <v>18750</v>
      </c>
      <c r="AR19" s="158">
        <v>4963</v>
      </c>
      <c r="AS19" s="158">
        <v>0</v>
      </c>
      <c r="AT19" s="158">
        <v>0</v>
      </c>
      <c r="AU19" s="158">
        <v>0</v>
      </c>
      <c r="AV19" s="158">
        <v>0</v>
      </c>
      <c r="AW19" s="90">
        <v>2471956.4</v>
      </c>
      <c r="AX19" s="158">
        <v>571579</v>
      </c>
      <c r="AY19" s="158">
        <v>96.512630671614957</v>
      </c>
      <c r="AZ19" s="158">
        <v>1264427.3999999999</v>
      </c>
      <c r="BA19" s="158">
        <v>117.96058048323707</v>
      </c>
      <c r="BB19" s="158">
        <v>138618</v>
      </c>
      <c r="BC19" s="158">
        <v>143.69306971303149</v>
      </c>
      <c r="BD19" s="158">
        <v>53072</v>
      </c>
      <c r="BE19" s="158">
        <v>105.957603942757</v>
      </c>
      <c r="BF19" s="158">
        <v>13071</v>
      </c>
      <c r="BG19" s="158">
        <v>169.25828100000001</v>
      </c>
      <c r="BH19" s="158">
        <v>1950</v>
      </c>
      <c r="BI19" s="158">
        <v>122.76922999999999</v>
      </c>
      <c r="BJ19" s="158">
        <v>0</v>
      </c>
      <c r="BK19" s="158">
        <v>0</v>
      </c>
      <c r="BL19" s="158">
        <v>0</v>
      </c>
      <c r="BM19" s="158">
        <v>0</v>
      </c>
      <c r="BN19" s="158">
        <v>0</v>
      </c>
      <c r="BO19" s="158">
        <v>0</v>
      </c>
      <c r="BP19" s="158">
        <v>0</v>
      </c>
      <c r="BQ19" s="158">
        <v>0</v>
      </c>
      <c r="BR19" s="79">
        <v>2042717.4</v>
      </c>
      <c r="BS19" s="79">
        <v>113.72634603932153</v>
      </c>
    </row>
    <row r="20" spans="1:71" s="88" customFormat="1" ht="20.100000000000001" customHeight="1" x14ac:dyDescent="0.2">
      <c r="A20" s="187">
        <v>43925</v>
      </c>
      <c r="B20" s="87"/>
      <c r="C20" s="188">
        <v>0</v>
      </c>
      <c r="D20" s="188">
        <v>0</v>
      </c>
      <c r="E20" s="188">
        <v>0</v>
      </c>
      <c r="F20" s="188">
        <v>0</v>
      </c>
      <c r="G20" s="188">
        <v>0</v>
      </c>
      <c r="H20" s="188">
        <v>0</v>
      </c>
      <c r="I20" s="188">
        <v>0</v>
      </c>
      <c r="J20" s="188">
        <v>0</v>
      </c>
      <c r="K20" s="188">
        <v>0</v>
      </c>
      <c r="L20" s="188">
        <v>0</v>
      </c>
      <c r="M20" s="79">
        <v>0</v>
      </c>
      <c r="N20" s="188">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79">
        <v>0</v>
      </c>
      <c r="AI20" s="79">
        <v>0</v>
      </c>
      <c r="AJ20" s="89"/>
      <c r="AK20" s="65">
        <v>43561</v>
      </c>
      <c r="AL20" s="87">
        <v>14</v>
      </c>
      <c r="AM20" s="158">
        <v>649441.5</v>
      </c>
      <c r="AN20" s="158">
        <v>1181210.7</v>
      </c>
      <c r="AO20" s="158">
        <v>176453</v>
      </c>
      <c r="AP20" s="158">
        <v>49542</v>
      </c>
      <c r="AQ20" s="158">
        <v>0</v>
      </c>
      <c r="AR20" s="158">
        <v>0</v>
      </c>
      <c r="AS20" s="158">
        <v>0</v>
      </c>
      <c r="AT20" s="158">
        <v>0</v>
      </c>
      <c r="AU20" s="158">
        <v>0</v>
      </c>
      <c r="AV20" s="158">
        <v>0</v>
      </c>
      <c r="AW20" s="90">
        <v>2056647.2</v>
      </c>
      <c r="AX20" s="158">
        <v>560831.5</v>
      </c>
      <c r="AY20" s="158">
        <v>97.03823813617548</v>
      </c>
      <c r="AZ20" s="158">
        <v>1019765.9</v>
      </c>
      <c r="BA20" s="158">
        <v>116.88882922771403</v>
      </c>
      <c r="BB20" s="158">
        <v>151493</v>
      </c>
      <c r="BC20" s="158">
        <v>148.20587661973161</v>
      </c>
      <c r="BD20" s="158">
        <v>38019</v>
      </c>
      <c r="BE20" s="158">
        <v>105.21447137210342</v>
      </c>
      <c r="BF20" s="158">
        <v>0</v>
      </c>
      <c r="BG20" s="158">
        <v>0</v>
      </c>
      <c r="BH20" s="158">
        <v>0</v>
      </c>
      <c r="BI20" s="158">
        <v>0</v>
      </c>
      <c r="BJ20" s="158">
        <v>0</v>
      </c>
      <c r="BK20" s="158">
        <v>0</v>
      </c>
      <c r="BL20" s="158">
        <v>0</v>
      </c>
      <c r="BM20" s="158">
        <v>0</v>
      </c>
      <c r="BN20" s="158">
        <v>0</v>
      </c>
      <c r="BO20" s="158">
        <v>0</v>
      </c>
      <c r="BP20" s="158">
        <v>0</v>
      </c>
      <c r="BQ20" s="158">
        <v>0</v>
      </c>
      <c r="BR20" s="79">
        <v>1770109.4</v>
      </c>
      <c r="BS20" s="79">
        <v>113.02897134067739</v>
      </c>
    </row>
    <row r="21" spans="1:71" ht="20.100000000000001" customHeight="1" x14ac:dyDescent="0.2">
      <c r="A21" s="187">
        <v>43932</v>
      </c>
      <c r="B21" s="10">
        <v>13</v>
      </c>
      <c r="C21" s="190">
        <f>Coonoor!D21+Coimbatore!D21+Cochin!D21</f>
        <v>39064</v>
      </c>
      <c r="D21" s="190">
        <f>Coonoor!E21+Coimbatore!E21+Cochin!E21</f>
        <v>885556.7</v>
      </c>
      <c r="E21" s="190">
        <f>Coonoor!F21+Coimbatore!F21+Cochin!F21</f>
        <v>188969.4</v>
      </c>
      <c r="F21" s="190">
        <f>Coonoor!G21+Coimbatore!G21+Cochin!G21</f>
        <v>4384</v>
      </c>
      <c r="G21" s="190">
        <f>Coonoor!H21+Coimbatore!H21+Cochin!H21</f>
        <v>0</v>
      </c>
      <c r="H21" s="190">
        <f>Coonoor!I21+Coimbatore!I21+Cochin!I21</f>
        <v>0</v>
      </c>
      <c r="I21" s="190">
        <f>Coonoor!J21+Coimbatore!J21+Cochin!J21</f>
        <v>0</v>
      </c>
      <c r="J21" s="190">
        <f>Coonoor!K21+Coimbatore!K21+Cochin!K21</f>
        <v>0</v>
      </c>
      <c r="K21" s="190">
        <f>Coonoor!L21+Coimbatore!K21+Cochin!K21</f>
        <v>0</v>
      </c>
      <c r="L21" s="190">
        <f>Coonoor!M21+Coimbatore!L21+Cochin!L21</f>
        <v>0</v>
      </c>
      <c r="M21" s="90">
        <f t="shared" ref="M21" si="36">SUM(C21:L21)</f>
        <v>1117974.0999999999</v>
      </c>
      <c r="N21" s="190">
        <f>Coonoor!O21+Coimbatore!O21+Cochin!O21</f>
        <v>20944</v>
      </c>
      <c r="O21" s="190">
        <f>(Coonoor!O21*Coonoor!P21+Coimbatore!O21*Coimbatore!P21+Cochin!O21*Cochin!P21)/SI!N21</f>
        <v>78.262986999999995</v>
      </c>
      <c r="P21" s="190">
        <f>Coonoor!Q21+Coimbatore!Q21+Cochin!Q21</f>
        <v>815401.9</v>
      </c>
      <c r="Q21" s="190">
        <f>(Coonoor!Q21*Coonoor!R21+Coimbatore!Q21*Coimbatore!R21+Cochin!Q21*Cochin!R21)/SI!P21</f>
        <v>121.091759</v>
      </c>
      <c r="R21" s="190">
        <f>Coonoor!S21+Coimbatore!S21+Cochin!S21</f>
        <v>70986</v>
      </c>
      <c r="S21" s="190">
        <f>(Coonoor!S21*Coonoor!T21+Coimbatore!S21*Coimbatore!T21+Cochin!S21*Cochin!T21)/SI!R21</f>
        <v>142.16984299999999</v>
      </c>
      <c r="T21" s="190">
        <f>Coonoor!U21+Coimbatore!U21+Cochin!U21</f>
        <v>3988</v>
      </c>
      <c r="U21" s="190">
        <f>(Coonoor!U21*Coonoor!V21+Coimbatore!U21*Coimbatore!V21+Cochin!U21*Cochin!V21)/SI!T21</f>
        <v>82.216649000000004</v>
      </c>
      <c r="V21" s="190">
        <f>Coonoor!W21+Coimbatore!W21+Cochin!W21</f>
        <v>0</v>
      </c>
      <c r="W21" s="190">
        <v>0</v>
      </c>
      <c r="X21" s="190">
        <f>Coonoor!Y21+Coimbatore!Y21+Cochin!Y21</f>
        <v>0</v>
      </c>
      <c r="Y21" s="190">
        <v>0</v>
      </c>
      <c r="Z21" s="190">
        <f>Coonoor!AA21+Coimbatore!AA21+Cochin!AA21</f>
        <v>0</v>
      </c>
      <c r="AA21" s="190">
        <v>0</v>
      </c>
      <c r="AB21" s="190">
        <f>Coonoor!AC21+Coimbatore!AC21+Cochin!AC21</f>
        <v>0</v>
      </c>
      <c r="AC21" s="190">
        <v>0</v>
      </c>
      <c r="AD21" s="190">
        <f>Coonoor!AE21+Coimbatore!AE21+Cochin!AE21</f>
        <v>0</v>
      </c>
      <c r="AE21" s="190">
        <v>0</v>
      </c>
      <c r="AF21" s="190">
        <f>Coonoor!AG21+Coimbatore!AG21+Cochin!AG21</f>
        <v>0</v>
      </c>
      <c r="AG21" s="190">
        <v>0</v>
      </c>
      <c r="AH21" s="79">
        <f t="shared" ref="AH21" si="37">N21+P21+R21+T21+V21+Z21+AB21+AD21+AF21+X21</f>
        <v>911319.9</v>
      </c>
      <c r="AI21" s="79">
        <f t="shared" ref="AI21" si="38">(N21*O21+P21*Q21+R21*S21+T21*U21+V21*W21+Z21*AA21+AD21*AE21+AF21*AG21+X21*Y21)/AH21</f>
        <v>121.57919390773766</v>
      </c>
      <c r="AJ21" s="7"/>
      <c r="AK21" s="65">
        <v>43568</v>
      </c>
      <c r="AL21" s="10">
        <v>15</v>
      </c>
      <c r="AM21" s="158">
        <v>779864</v>
      </c>
      <c r="AN21" s="158">
        <v>1291838</v>
      </c>
      <c r="AO21" s="158">
        <v>223588.3</v>
      </c>
      <c r="AP21" s="158">
        <v>61329</v>
      </c>
      <c r="AQ21" s="158">
        <v>0</v>
      </c>
      <c r="AR21" s="158">
        <v>0</v>
      </c>
      <c r="AS21" s="158">
        <v>0</v>
      </c>
      <c r="AT21" s="158">
        <v>0</v>
      </c>
      <c r="AU21" s="158">
        <v>0</v>
      </c>
      <c r="AV21" s="158">
        <v>0</v>
      </c>
      <c r="AW21" s="90">
        <v>2356619.2999999998</v>
      </c>
      <c r="AX21" s="158">
        <v>647914</v>
      </c>
      <c r="AY21" s="158">
        <v>96.890957024154446</v>
      </c>
      <c r="AZ21" s="158">
        <v>1163324.3</v>
      </c>
      <c r="BA21" s="158">
        <v>117.6660482862397</v>
      </c>
      <c r="BB21" s="158">
        <v>166161.29999999999</v>
      </c>
      <c r="BC21" s="158">
        <v>147.96721912115999</v>
      </c>
      <c r="BD21" s="158">
        <v>39830</v>
      </c>
      <c r="BE21" s="158">
        <v>107.867259991765</v>
      </c>
      <c r="BF21" s="158">
        <v>0</v>
      </c>
      <c r="BG21" s="158">
        <v>0</v>
      </c>
      <c r="BH21" s="158">
        <v>0</v>
      </c>
      <c r="BI21" s="158">
        <v>0</v>
      </c>
      <c r="BJ21" s="158">
        <v>0</v>
      </c>
      <c r="BK21" s="158">
        <v>0</v>
      </c>
      <c r="BL21" s="158">
        <v>0</v>
      </c>
      <c r="BM21" s="158">
        <v>0</v>
      </c>
      <c r="BN21" s="158">
        <v>0</v>
      </c>
      <c r="BO21" s="158">
        <v>0</v>
      </c>
      <c r="BP21" s="158">
        <v>0</v>
      </c>
      <c r="BQ21" s="158">
        <v>0</v>
      </c>
      <c r="BR21" s="79">
        <v>2017229.6</v>
      </c>
      <c r="BS21" s="79">
        <v>113.29575931154928</v>
      </c>
    </row>
    <row r="22" spans="1:71" ht="20.100000000000001" customHeight="1" x14ac:dyDescent="0.2">
      <c r="A22" s="189">
        <v>43939</v>
      </c>
      <c r="B22" s="10">
        <v>14</v>
      </c>
      <c r="C22" s="190">
        <f>Coonoor!D22+Coimbatore!D22+Cochin!D22</f>
        <v>0</v>
      </c>
      <c r="D22" s="190">
        <f>Coonoor!E22+Coimbatore!E22+Cochin!E22</f>
        <v>854326.4</v>
      </c>
      <c r="E22" s="190">
        <f>Coonoor!F22+Coimbatore!F22+Cochin!F22</f>
        <v>0</v>
      </c>
      <c r="F22" s="190">
        <f>Coonoor!G22+Coimbatore!G22+Cochin!G22</f>
        <v>3917</v>
      </c>
      <c r="G22" s="190">
        <f>Coonoor!H22+Coimbatore!H22+Cochin!H22</f>
        <v>0</v>
      </c>
      <c r="H22" s="190">
        <f>Coonoor!I22+Coimbatore!I22+Cochin!I22</f>
        <v>0</v>
      </c>
      <c r="I22" s="190">
        <f>Coonoor!J22+Coimbatore!J22+Cochin!J22</f>
        <v>0</v>
      </c>
      <c r="J22" s="190">
        <f>Coonoor!K22+Coimbatore!K22+Cochin!K22</f>
        <v>0</v>
      </c>
      <c r="K22" s="190">
        <f>Coonoor!L22+Coimbatore!K22+Cochin!K22</f>
        <v>0</v>
      </c>
      <c r="L22" s="190">
        <f>Coonoor!M22+Coimbatore!L22+Cochin!L22</f>
        <v>0</v>
      </c>
      <c r="M22" s="90">
        <f t="shared" ref="M22" si="39">SUM(C22:L22)</f>
        <v>858243.4</v>
      </c>
      <c r="N22" s="190">
        <f>Coonoor!O22+Coimbatore!O22+Cochin!O22</f>
        <v>0</v>
      </c>
      <c r="O22" s="190">
        <v>0</v>
      </c>
      <c r="P22" s="190">
        <f>Coonoor!Q22+Coimbatore!Q22+Cochin!Q22</f>
        <v>812199.4</v>
      </c>
      <c r="Q22" s="190">
        <f>(Coonoor!Q22*Coonoor!R22+Coimbatore!Q22*Coimbatore!R22+Cochin!Q22*Cochin!R22)/SI!P22</f>
        <v>130.48243099999999</v>
      </c>
      <c r="R22" s="190">
        <f>Coonoor!S22+Coimbatore!S22+Cochin!S22</f>
        <v>0</v>
      </c>
      <c r="S22" s="190">
        <v>0</v>
      </c>
      <c r="T22" s="190">
        <f>Coonoor!U22+Coimbatore!U22+Cochin!U22</f>
        <v>3917</v>
      </c>
      <c r="U22" s="190">
        <f>(Coonoor!U22*Coonoor!V22+Coimbatore!U22*Coimbatore!V22+Cochin!U22*Cochin!V22)/SI!T22</f>
        <v>87.088076999999998</v>
      </c>
      <c r="V22" s="190">
        <f>Coonoor!W22+Coimbatore!W22+Cochin!W22</f>
        <v>0</v>
      </c>
      <c r="W22" s="190">
        <f>Coonoor!X22+Coimbatore!X22+Cochin!X22</f>
        <v>0</v>
      </c>
      <c r="X22" s="190">
        <f>Coonoor!Y22+Coimbatore!Y22+Cochin!Y22</f>
        <v>0</v>
      </c>
      <c r="Y22" s="190">
        <f>Coonoor!Z22+Coimbatore!Z22+Cochin!Z22</f>
        <v>0</v>
      </c>
      <c r="Z22" s="190">
        <f>Coonoor!AA22+Coimbatore!AA22+Cochin!AA22</f>
        <v>0</v>
      </c>
      <c r="AA22" s="190">
        <v>0</v>
      </c>
      <c r="AB22" s="190">
        <f>Coonoor!AC22+Coimbatore!AC22+Cochin!AC22</f>
        <v>0</v>
      </c>
      <c r="AC22" s="190">
        <v>0</v>
      </c>
      <c r="AD22" s="190">
        <f>Coonoor!AE22+Coimbatore!AE22+Cochin!AE22</f>
        <v>0</v>
      </c>
      <c r="AE22" s="190">
        <v>0</v>
      </c>
      <c r="AF22" s="190">
        <f>Coonoor!AG22+Coimbatore!AG22+Cochin!AG22</f>
        <v>0</v>
      </c>
      <c r="AG22" s="190">
        <v>0</v>
      </c>
      <c r="AH22" s="79">
        <f t="shared" ref="AH22" si="40">N22+P22+R22+T22+V22+Z22+AB22+AD22+AF22+X22</f>
        <v>816116.4</v>
      </c>
      <c r="AI22" s="79">
        <f t="shared" ref="AI22" si="41">(N22*O22+P22*Q22+R22*S22+T22*U22+V22*W22+Z22*AA22+AD22*AE22+AF22*AG22+X22*Y22)/AH22</f>
        <v>130.27415717457754</v>
      </c>
      <c r="AJ22" s="7"/>
      <c r="AK22" s="65">
        <v>43575</v>
      </c>
      <c r="AL22" s="10">
        <v>16</v>
      </c>
      <c r="AM22" s="158">
        <v>737392</v>
      </c>
      <c r="AN22" s="158">
        <v>546914</v>
      </c>
      <c r="AO22" s="158">
        <v>85936</v>
      </c>
      <c r="AP22" s="158">
        <v>58481</v>
      </c>
      <c r="AQ22" s="158">
        <v>0</v>
      </c>
      <c r="AR22" s="158">
        <v>0</v>
      </c>
      <c r="AS22" s="158">
        <v>0</v>
      </c>
      <c r="AT22" s="158">
        <v>0</v>
      </c>
      <c r="AU22" s="158">
        <v>0</v>
      </c>
      <c r="AV22" s="158">
        <v>0</v>
      </c>
      <c r="AW22" s="90">
        <v>1428723</v>
      </c>
      <c r="AX22" s="158">
        <v>610311</v>
      </c>
      <c r="AY22" s="158">
        <v>96.299903711234109</v>
      </c>
      <c r="AZ22" s="158">
        <v>475696</v>
      </c>
      <c r="BA22" s="158">
        <v>105.86313250537528</v>
      </c>
      <c r="BB22" s="158">
        <v>64774</v>
      </c>
      <c r="BC22" s="158">
        <v>120.32673556133633</v>
      </c>
      <c r="BD22" s="158">
        <v>37224</v>
      </c>
      <c r="BE22" s="158">
        <v>106.0033572090318</v>
      </c>
      <c r="BF22" s="158">
        <v>0</v>
      </c>
      <c r="BG22" s="158">
        <v>0</v>
      </c>
      <c r="BH22" s="158">
        <v>0</v>
      </c>
      <c r="BI22" s="158">
        <v>0</v>
      </c>
      <c r="BJ22" s="158">
        <v>0</v>
      </c>
      <c r="BK22" s="158">
        <v>0</v>
      </c>
      <c r="BL22" s="158">
        <v>0</v>
      </c>
      <c r="BM22" s="158">
        <v>0</v>
      </c>
      <c r="BN22" s="158">
        <v>0</v>
      </c>
      <c r="BO22" s="158">
        <v>0</v>
      </c>
      <c r="BP22" s="158">
        <v>0</v>
      </c>
      <c r="BQ22" s="158">
        <v>0</v>
      </c>
      <c r="BR22" s="79">
        <v>1188005</v>
      </c>
      <c r="BS22" s="79">
        <v>101.74323521549404</v>
      </c>
    </row>
    <row r="23" spans="1:71" ht="20.100000000000001" customHeight="1" x14ac:dyDescent="0.2">
      <c r="A23" s="189">
        <v>43946</v>
      </c>
      <c r="B23" s="35" t="s">
        <v>68</v>
      </c>
      <c r="C23" s="190">
        <f>Coonoor!D23+Coimbatore!D23+Cochin!D23</f>
        <v>986850</v>
      </c>
      <c r="D23" s="190">
        <f>Coonoor!E23+Coimbatore!E23+Cochin!E23</f>
        <v>1591909</v>
      </c>
      <c r="E23" s="190">
        <f>Coonoor!F23+Coimbatore!F23+Cochin!F23</f>
        <v>224323.9</v>
      </c>
      <c r="F23" s="190">
        <f>Coonoor!G23+Coimbatore!G23+Cochin!G23</f>
        <v>54416</v>
      </c>
      <c r="G23" s="190">
        <f>Coonoor!H23+Coimbatore!H23+Cochin!H23</f>
        <v>25076</v>
      </c>
      <c r="H23" s="190">
        <f>Coonoor!I23+Coimbatore!I23+Cochin!I23</f>
        <v>8364</v>
      </c>
      <c r="I23" s="190">
        <f>Coonoor!J23+Coimbatore!J23+Cochin!J23</f>
        <v>0</v>
      </c>
      <c r="J23" s="190">
        <f>Coonoor!K23+Coimbatore!K23+Cochin!K23</f>
        <v>0</v>
      </c>
      <c r="K23" s="190">
        <f>Coonoor!L23+Coimbatore!K23+Cochin!K23</f>
        <v>0</v>
      </c>
      <c r="L23" s="190">
        <f>Coonoor!M23+Coimbatore!L23+Cochin!L23</f>
        <v>0</v>
      </c>
      <c r="M23" s="90">
        <f t="shared" ref="M23" si="42">SUM(C23:L23)</f>
        <v>2890938.9</v>
      </c>
      <c r="N23" s="190">
        <f>Coonoor!O23+Coimbatore!O23+Cochin!O23</f>
        <v>936454</v>
      </c>
      <c r="O23" s="190">
        <f>(Coonoor!O23*Coonoor!P23+Coimbatore!O23*Coimbatore!P23+Cochin!O23*Cochin!P23)/SI!N23</f>
        <v>90.70744930900824</v>
      </c>
      <c r="P23" s="190">
        <f>Coonoor!Q23+Coimbatore!Q23+Cochin!Q23</f>
        <v>1402981</v>
      </c>
      <c r="Q23" s="190">
        <f>(Coonoor!Q23*Coonoor!R23+Coimbatore!Q23*Coimbatore!R23+Cochin!Q23*Cochin!R23)/SI!P23</f>
        <v>114.16212624933981</v>
      </c>
      <c r="R23" s="190">
        <f>Coonoor!S23+Coimbatore!S23+Cochin!S23</f>
        <v>155885</v>
      </c>
      <c r="S23" s="190">
        <f>(Coonoor!S23*Coonoor!T23+Coimbatore!S23*Coimbatore!T23+Cochin!S23*Cochin!T23)/SI!R23</f>
        <v>131.38580288979054</v>
      </c>
      <c r="T23" s="190">
        <f>Coonoor!U23+Coimbatore!U23+Cochin!U23</f>
        <v>42606</v>
      </c>
      <c r="U23" s="190">
        <f>(Coonoor!U23*Coonoor!V23+Coimbatore!U23*Coimbatore!V23+Cochin!U23*Cochin!V23)/SI!T23</f>
        <v>94.144204336032487</v>
      </c>
      <c r="V23" s="190">
        <f>Coonoor!W23+Coimbatore!W23+Cochin!W23</f>
        <v>9157</v>
      </c>
      <c r="W23" s="190">
        <f>Coonoor!X23+Coimbatore!X23+Cochin!X23</f>
        <v>161.39379700000001</v>
      </c>
      <c r="X23" s="190">
        <f>Coonoor!Y23+Coimbatore!Y23+Cochin!Y23</f>
        <v>1915</v>
      </c>
      <c r="Y23" s="190">
        <f>Coonoor!Z23+Coimbatore!Z23+Cochin!Z23</f>
        <v>136.130548</v>
      </c>
      <c r="Z23" s="190">
        <f>Coonoor!AA23+Coimbatore!AA23+Cochin!AA23</f>
        <v>0</v>
      </c>
      <c r="AA23" s="190">
        <v>0</v>
      </c>
      <c r="AB23" s="190">
        <f>Coonoor!AC23+Coimbatore!AC23+Cochin!AC23</f>
        <v>0</v>
      </c>
      <c r="AC23" s="190">
        <v>0</v>
      </c>
      <c r="AD23" s="190">
        <f>Coonoor!AE23+Coimbatore!AE23+Cochin!AE23</f>
        <v>0</v>
      </c>
      <c r="AE23" s="190">
        <v>0</v>
      </c>
      <c r="AF23" s="190">
        <f>Coonoor!AG23+Coimbatore!AG23+Cochin!AG23</f>
        <v>0</v>
      </c>
      <c r="AG23" s="190">
        <v>0</v>
      </c>
      <c r="AH23" s="79">
        <f t="shared" ref="AH23" si="43">N23+P23+R23+T23+V23+Z23+AB23+AD23+AF23+X23</f>
        <v>2548998</v>
      </c>
      <c r="AI23" s="79">
        <f t="shared" ref="AI23" si="44">(N23*O23+P23*Q23+R23*S23+T23*U23+V23*W23+Z23*AA23+AD23*AE23+AF23*AG23+X23*Y23)/AH23</f>
        <v>106.45022265007977</v>
      </c>
      <c r="AJ23" s="7"/>
      <c r="AK23" s="65">
        <v>43582</v>
      </c>
      <c r="AL23" s="35">
        <v>17</v>
      </c>
      <c r="AM23" s="158">
        <v>742521</v>
      </c>
      <c r="AN23" s="158">
        <v>1418995.7</v>
      </c>
      <c r="AO23" s="158">
        <v>261221</v>
      </c>
      <c r="AP23" s="158">
        <v>71793</v>
      </c>
      <c r="AQ23" s="158">
        <v>0</v>
      </c>
      <c r="AR23" s="158">
        <v>0</v>
      </c>
      <c r="AS23" s="158">
        <v>0</v>
      </c>
      <c r="AT23" s="158">
        <v>0</v>
      </c>
      <c r="AU23" s="158">
        <v>519</v>
      </c>
      <c r="AV23" s="158">
        <v>173</v>
      </c>
      <c r="AW23" s="90">
        <v>2495222.7000000002</v>
      </c>
      <c r="AX23" s="158">
        <v>682597</v>
      </c>
      <c r="AY23" s="158">
        <v>98.182347521071748</v>
      </c>
      <c r="AZ23" s="158">
        <v>1230047.1499999999</v>
      </c>
      <c r="BA23" s="158">
        <v>117.9446185768472</v>
      </c>
      <c r="BB23" s="158">
        <v>167571</v>
      </c>
      <c r="BC23" s="158">
        <v>150.85449742667885</v>
      </c>
      <c r="BD23" s="158">
        <v>46839</v>
      </c>
      <c r="BE23" s="158">
        <v>100.7219621186191</v>
      </c>
      <c r="BF23" s="158">
        <v>0</v>
      </c>
      <c r="BG23" s="158">
        <v>0</v>
      </c>
      <c r="BH23" s="158">
        <v>0</v>
      </c>
      <c r="BI23" s="158">
        <v>0</v>
      </c>
      <c r="BJ23" s="158">
        <v>0</v>
      </c>
      <c r="BK23" s="158">
        <v>0</v>
      </c>
      <c r="BL23" s="158">
        <v>0</v>
      </c>
      <c r="BM23" s="158">
        <v>0</v>
      </c>
      <c r="BN23" s="158">
        <v>0</v>
      </c>
      <c r="BO23" s="158">
        <v>0</v>
      </c>
      <c r="BP23" s="158">
        <v>173</v>
      </c>
      <c r="BQ23" s="158">
        <v>125</v>
      </c>
      <c r="BR23" s="79">
        <v>2127227.15</v>
      </c>
      <c r="BS23" s="79">
        <v>113.816993065874</v>
      </c>
    </row>
    <row r="24" spans="1:71" ht="20.100000000000001" customHeight="1" x14ac:dyDescent="0.2">
      <c r="A24" s="193">
        <v>43953</v>
      </c>
      <c r="B24" s="39" t="s">
        <v>69</v>
      </c>
      <c r="C24" s="196">
        <f>Coonoor!D24+Coimbatore!D24+Cochin!D24</f>
        <v>876558</v>
      </c>
      <c r="D24" s="196">
        <f>Coonoor!E24+Coimbatore!E24+Cochin!E24</f>
        <v>364247</v>
      </c>
      <c r="E24" s="196">
        <f>Coonoor!F24+Coimbatore!F24+Cochin!F24</f>
        <v>215921.9</v>
      </c>
      <c r="F24" s="196">
        <f>Coonoor!G24+Coimbatore!G24+Cochin!G24</f>
        <v>43523</v>
      </c>
      <c r="G24" s="196">
        <f>Coonoor!H24+Coimbatore!H24+Cochin!H24</f>
        <v>0</v>
      </c>
      <c r="H24" s="196">
        <f>Coonoor!I24+Coimbatore!I24+Cochin!I24</f>
        <v>0</v>
      </c>
      <c r="I24" s="196">
        <f>Coonoor!J24+Coimbatore!J24+Cochin!J24</f>
        <v>0</v>
      </c>
      <c r="J24" s="196">
        <f>Coonoor!K24+Coimbatore!K24+Cochin!K24</f>
        <v>0</v>
      </c>
      <c r="K24" s="196">
        <f>Coonoor!L24+Coimbatore!K24+Cochin!K24</f>
        <v>0</v>
      </c>
      <c r="L24" s="196">
        <f>Coonoor!M24+Coimbatore!L24+Cochin!L24</f>
        <v>0</v>
      </c>
      <c r="M24" s="90">
        <f t="shared" ref="M24" si="45">SUM(C24:L24)</f>
        <v>1500249.9</v>
      </c>
      <c r="N24" s="196">
        <f>Coonoor!O24+Coimbatore!O24+Cochin!O24</f>
        <v>836472</v>
      </c>
      <c r="O24" s="196">
        <f>(Coonoor!O24*Coonoor!P24+Coimbatore!O24*Coimbatore!P24+Cochin!O24*Cochin!P24)/SI!N24</f>
        <v>94.328218446566055</v>
      </c>
      <c r="P24" s="196">
        <f>Coonoor!Q24+Coimbatore!Q24+Cochin!Q24</f>
        <v>266367</v>
      </c>
      <c r="Q24" s="196">
        <f>(Coonoor!Q24*Coonoor!R24+Coimbatore!Q24*Coimbatore!R24+Cochin!Q24*Cochin!R24)/SI!P24</f>
        <v>101.158968</v>
      </c>
      <c r="R24" s="196">
        <f>Coonoor!S24+Coimbatore!S24+Cochin!S24</f>
        <v>172974</v>
      </c>
      <c r="S24" s="196">
        <f>(Coonoor!S24*Coonoor!T24+Coimbatore!S24*Coimbatore!T24+Cochin!S24*Cochin!T24)/SI!R24</f>
        <v>131.19326577954493</v>
      </c>
      <c r="T24" s="196">
        <f>Coonoor!U24+Coimbatore!U24+Cochin!U24</f>
        <v>25336</v>
      </c>
      <c r="U24" s="196">
        <f>(Coonoor!U24*Coonoor!V24+Coimbatore!U24*Coimbatore!V24+Cochin!U24*Cochin!V24)/SI!T24</f>
        <v>99.631117000000003</v>
      </c>
      <c r="V24" s="196">
        <f>Coonoor!W24+Coimbatore!W24+Cochin!W24</f>
        <v>0</v>
      </c>
      <c r="W24" s="196">
        <f>Coonoor!X24+Coimbatore!X24+Cochin!X24</f>
        <v>0</v>
      </c>
      <c r="X24" s="196">
        <f>Coonoor!Y24+Coimbatore!Y24+Cochin!Y24</f>
        <v>0</v>
      </c>
      <c r="Y24" s="196">
        <f>Coonoor!Z24+Coimbatore!Z24+Cochin!Z24</f>
        <v>0</v>
      </c>
      <c r="Z24" s="196">
        <f>Coonoor!AA24+Coimbatore!AA24+Cochin!AA24</f>
        <v>0</v>
      </c>
      <c r="AA24" s="196">
        <v>0</v>
      </c>
      <c r="AB24" s="196">
        <f>Coonoor!AC24+Coimbatore!AC24+Cochin!AC24</f>
        <v>0</v>
      </c>
      <c r="AC24" s="196">
        <v>0</v>
      </c>
      <c r="AD24" s="196">
        <f>Coonoor!AE24+Coimbatore!AE24+Cochin!AE24</f>
        <v>0</v>
      </c>
      <c r="AE24" s="196">
        <v>0</v>
      </c>
      <c r="AF24" s="196">
        <f>Coonoor!AG24+Coimbatore!AG24+Cochin!AG24</f>
        <v>0</v>
      </c>
      <c r="AG24" s="196">
        <v>0</v>
      </c>
      <c r="AH24" s="79">
        <f t="shared" ref="AH24" si="46">N24+P24+R24+T24+V24+Z24+AB24+AD24+AF24+X24</f>
        <v>1301149</v>
      </c>
      <c r="AI24" s="79">
        <f t="shared" ref="AI24" si="47">(N24*O24+P24*Q24+R24*S24+T24*U24+V24*W24+Z24*AA24+AD24*AE24+AF24*AG24+X24*Y24)/AH24</f>
        <v>100.73066367107457</v>
      </c>
      <c r="AJ24" s="7"/>
      <c r="AK24" s="65">
        <v>43589</v>
      </c>
      <c r="AL24" s="39">
        <v>18</v>
      </c>
      <c r="AM24" s="158">
        <v>891514</v>
      </c>
      <c r="AN24" s="158">
        <v>1381114</v>
      </c>
      <c r="AO24" s="158">
        <v>232089</v>
      </c>
      <c r="AP24" s="158">
        <v>71636</v>
      </c>
      <c r="AQ24" s="158">
        <v>0</v>
      </c>
      <c r="AR24" s="158">
        <v>0</v>
      </c>
      <c r="AS24" s="158">
        <v>0</v>
      </c>
      <c r="AT24" s="158">
        <v>0</v>
      </c>
      <c r="AU24" s="158">
        <v>692</v>
      </c>
      <c r="AV24" s="158">
        <v>0</v>
      </c>
      <c r="AW24" s="90">
        <v>2577045</v>
      </c>
      <c r="AX24" s="158">
        <v>699194</v>
      </c>
      <c r="AY24" s="158">
        <v>96.40900052292784</v>
      </c>
      <c r="AZ24" s="158">
        <v>1217630</v>
      </c>
      <c r="BA24" s="158">
        <v>116.97294759180046</v>
      </c>
      <c r="BB24" s="158">
        <v>177648</v>
      </c>
      <c r="BC24" s="158">
        <v>147.13697232680357</v>
      </c>
      <c r="BD24" s="158">
        <v>57407</v>
      </c>
      <c r="BE24" s="158">
        <v>100.89910589541346</v>
      </c>
      <c r="BF24" s="158">
        <v>0</v>
      </c>
      <c r="BG24" s="158">
        <v>0</v>
      </c>
      <c r="BH24" s="158">
        <v>0</v>
      </c>
      <c r="BI24" s="158">
        <v>0</v>
      </c>
      <c r="BJ24" s="158">
        <v>0</v>
      </c>
      <c r="BK24" s="158">
        <v>0</v>
      </c>
      <c r="BL24" s="158">
        <v>0</v>
      </c>
      <c r="BM24" s="158">
        <v>0</v>
      </c>
      <c r="BN24" s="158">
        <v>0</v>
      </c>
      <c r="BO24" s="158">
        <v>0</v>
      </c>
      <c r="BP24" s="158">
        <v>0</v>
      </c>
      <c r="BQ24" s="158">
        <v>0</v>
      </c>
      <c r="BR24" s="79">
        <v>2151879</v>
      </c>
      <c r="BS24" s="79">
        <v>112.35263168602044</v>
      </c>
    </row>
    <row r="25" spans="1:71" s="88" customFormat="1" ht="20.100000000000001" customHeight="1" x14ac:dyDescent="0.2">
      <c r="A25" s="197">
        <v>43960</v>
      </c>
      <c r="B25" s="3" t="s">
        <v>71</v>
      </c>
      <c r="C25" s="200">
        <f>Coonoor!D25+Coimbatore!D25+Cochin!D25</f>
        <v>1378898</v>
      </c>
      <c r="D25" s="200">
        <f>Coonoor!E25+Coimbatore!E25+Cochin!E25</f>
        <v>1565223.9</v>
      </c>
      <c r="E25" s="200">
        <f>Coonoor!F25+Coimbatore!F25+Cochin!F25</f>
        <v>273091.90000000002</v>
      </c>
      <c r="F25" s="200">
        <f>Coonoor!G25+Coimbatore!G25+Cochin!G25</f>
        <v>71984</v>
      </c>
      <c r="G25" s="200">
        <f>Coonoor!H25+Coimbatore!H25+Cochin!H25</f>
        <v>0</v>
      </c>
      <c r="H25" s="200">
        <f>Coonoor!I25+Coimbatore!I25+Cochin!I25</f>
        <v>0</v>
      </c>
      <c r="I25" s="200">
        <f>Coonoor!J25+Coimbatore!J25+Cochin!J25</f>
        <v>0</v>
      </c>
      <c r="J25" s="200">
        <f>Coonoor!K25+Coimbatore!K25+Cochin!K25</f>
        <v>0</v>
      </c>
      <c r="K25" s="200">
        <f>Coonoor!L25+Coimbatore!K25+Cochin!K25</f>
        <v>0</v>
      </c>
      <c r="L25" s="200">
        <f>Coonoor!M25+Coimbatore!L25+Cochin!L25</f>
        <v>0</v>
      </c>
      <c r="M25" s="90">
        <f t="shared" ref="M25" si="48">SUM(C25:L25)</f>
        <v>3289197.8</v>
      </c>
      <c r="N25" s="200">
        <f>Coonoor!O25+Coimbatore!O25+Cochin!O25</f>
        <v>1172951</v>
      </c>
      <c r="O25" s="200">
        <f>(Coonoor!O25*Coonoor!P25+Coimbatore!O25*Coimbatore!P25+Cochin!O25*Cochin!P25)/SI!N25</f>
        <v>93.615131753333273</v>
      </c>
      <c r="P25" s="200">
        <f>Coonoor!Q25+Coimbatore!Q25+Cochin!Q25</f>
        <v>1192940</v>
      </c>
      <c r="Q25" s="200">
        <f>(Coonoor!Q25*Coonoor!R25+Coimbatore!Q25*Coimbatore!R25+Cochin!Q25*Cochin!R25)/SI!P25</f>
        <v>113.17735460897613</v>
      </c>
      <c r="R25" s="200">
        <f>Coonoor!S25+Coimbatore!S25+Cochin!S25</f>
        <v>191900</v>
      </c>
      <c r="S25" s="200">
        <f>(Coonoor!S25*Coonoor!T25+Coimbatore!S25*Coimbatore!T25+Cochin!S25*Cochin!T25)/SI!R25</f>
        <v>132.50567985065138</v>
      </c>
      <c r="T25" s="200">
        <f>Coonoor!U25+Coimbatore!U25+Cochin!U25</f>
        <v>57052</v>
      </c>
      <c r="U25" s="200">
        <f>(Coonoor!U25*Coonoor!V25+Coimbatore!U25*Coimbatore!V25+Cochin!U25*Cochin!V25)/SI!T25</f>
        <v>96.017597627182212</v>
      </c>
      <c r="V25" s="200">
        <f>Coonoor!W25+Coimbatore!W25+Cochin!W25</f>
        <v>0</v>
      </c>
      <c r="W25" s="200">
        <f>Coonoor!X25+Coimbatore!X25+Cochin!X25</f>
        <v>0</v>
      </c>
      <c r="X25" s="200">
        <f>Coonoor!Y25+Coimbatore!Y25+Cochin!Y25</f>
        <v>0</v>
      </c>
      <c r="Y25" s="200">
        <f>Coonoor!Z25+Coimbatore!Z25+Cochin!Z25</f>
        <v>0</v>
      </c>
      <c r="Z25" s="200">
        <f>Coonoor!AA25+Coimbatore!AA25+Cochin!AA25</f>
        <v>0</v>
      </c>
      <c r="AA25" s="200">
        <v>0</v>
      </c>
      <c r="AB25" s="200">
        <f>Coonoor!AC25+Coimbatore!AC25+Cochin!AC25</f>
        <v>0</v>
      </c>
      <c r="AC25" s="200">
        <v>0</v>
      </c>
      <c r="AD25" s="200">
        <f>Coonoor!AE25+Coimbatore!AE25+Cochin!AE25</f>
        <v>0</v>
      </c>
      <c r="AE25" s="200">
        <v>0</v>
      </c>
      <c r="AF25" s="200">
        <f>Coonoor!AG25+Coimbatore!AG25+Cochin!AG25</f>
        <v>0</v>
      </c>
      <c r="AG25" s="200">
        <v>0</v>
      </c>
      <c r="AH25" s="79">
        <f t="shared" ref="AH25" si="49">N25+P25+R25+T25+V25+Z25+AB25+AD25+AF25+X25</f>
        <v>2614843</v>
      </c>
      <c r="AI25" s="79">
        <f t="shared" ref="AI25" si="50">(N25*O25+P25*Q25+R25*S25+T25*U25+V25*W25+Z25*AA25+AD25*AE25+AF25*AG25+X25*Y25)/AH25</f>
        <v>105.44632765929042</v>
      </c>
      <c r="AK25" s="65">
        <v>43596</v>
      </c>
      <c r="AL25" s="3">
        <v>19</v>
      </c>
      <c r="AM25" s="158">
        <v>776830</v>
      </c>
      <c r="AN25" s="158">
        <v>1494466.1</v>
      </c>
      <c r="AO25" s="158">
        <v>260908</v>
      </c>
      <c r="AP25" s="158">
        <v>69961</v>
      </c>
      <c r="AQ25" s="158">
        <v>0</v>
      </c>
      <c r="AR25" s="158">
        <v>0</v>
      </c>
      <c r="AS25" s="158">
        <v>0</v>
      </c>
      <c r="AT25" s="158">
        <v>0</v>
      </c>
      <c r="AU25" s="158">
        <v>1206</v>
      </c>
      <c r="AV25" s="158">
        <v>0</v>
      </c>
      <c r="AW25" s="90">
        <v>2603371.1</v>
      </c>
      <c r="AX25" s="158">
        <v>745006</v>
      </c>
      <c r="AY25" s="158">
        <v>97.515350916218125</v>
      </c>
      <c r="AZ25" s="158">
        <v>1330705.3</v>
      </c>
      <c r="BA25" s="158">
        <v>116.61846617475386</v>
      </c>
      <c r="BB25" s="158">
        <v>178320</v>
      </c>
      <c r="BC25" s="158">
        <v>147.66221380574248</v>
      </c>
      <c r="BD25" s="158">
        <v>48423</v>
      </c>
      <c r="BE25" s="158">
        <v>102.7444601238048</v>
      </c>
      <c r="BF25" s="158">
        <v>0</v>
      </c>
      <c r="BG25" s="158">
        <v>0</v>
      </c>
      <c r="BH25" s="158">
        <v>0</v>
      </c>
      <c r="BI25" s="158">
        <v>0</v>
      </c>
      <c r="BJ25" s="158">
        <v>0</v>
      </c>
      <c r="BK25" s="158">
        <v>0</v>
      </c>
      <c r="BL25" s="158">
        <v>0</v>
      </c>
      <c r="BM25" s="158">
        <v>0</v>
      </c>
      <c r="BN25" s="158">
        <v>0</v>
      </c>
      <c r="BO25" s="158">
        <v>0</v>
      </c>
      <c r="BP25" s="158">
        <v>0</v>
      </c>
      <c r="BQ25" s="158">
        <v>0</v>
      </c>
      <c r="BR25" s="79">
        <v>2302454.2999999998</v>
      </c>
      <c r="BS25" s="79">
        <v>112.54974897860892</v>
      </c>
    </row>
    <row r="26" spans="1:71" ht="20.100000000000001" customHeight="1" x14ac:dyDescent="0.2">
      <c r="A26" s="201">
        <v>43967</v>
      </c>
      <c r="B26" s="3" t="s">
        <v>74</v>
      </c>
      <c r="C26" s="202">
        <f>Coonoor!D26+Coimbatore!D26+Cochin!D26</f>
        <v>1331585</v>
      </c>
      <c r="D26" s="202">
        <f>Coonoor!E26+Coimbatore!E26+Cochin!E26</f>
        <v>1754591</v>
      </c>
      <c r="E26" s="202">
        <f>Coonoor!F26+Coimbatore!F26+Cochin!F26</f>
        <v>226332</v>
      </c>
      <c r="F26" s="202">
        <f>Coonoor!G26+Coimbatore!G26+Cochin!G26</f>
        <v>75664</v>
      </c>
      <c r="G26" s="202">
        <f>Coonoor!H26+Coimbatore!H26+Cochin!H26</f>
        <v>0</v>
      </c>
      <c r="H26" s="202">
        <f>Coonoor!I26+Coimbatore!I26+Cochin!I26</f>
        <v>0</v>
      </c>
      <c r="I26" s="202">
        <f>Coonoor!J26+Coimbatore!J26+Cochin!J26</f>
        <v>0</v>
      </c>
      <c r="J26" s="202">
        <f>Coonoor!K26+Coimbatore!K26+Cochin!K26</f>
        <v>0</v>
      </c>
      <c r="K26" s="202">
        <f>Coonoor!L26+Coimbatore!K26+Cochin!K26</f>
        <v>0</v>
      </c>
      <c r="L26" s="202">
        <f>Coonoor!M26+Coimbatore!L26+Cochin!L26</f>
        <v>0</v>
      </c>
      <c r="M26" s="90">
        <f t="shared" ref="M26" si="51">SUM(C26:L26)</f>
        <v>3388172</v>
      </c>
      <c r="N26" s="202">
        <f>Coonoor!O26+Coimbatore!O26+Cochin!O26</f>
        <v>1188734</v>
      </c>
      <c r="O26" s="202">
        <f>(Coonoor!O26*Coonoor!P26+Coimbatore!O26*Coimbatore!P26+Cochin!O26*Cochin!P26)/SI!N26</f>
        <v>94.536411708442756</v>
      </c>
      <c r="P26" s="202">
        <f>Coonoor!Q26+Coimbatore!Q26+Cochin!Q26</f>
        <v>1257850</v>
      </c>
      <c r="Q26" s="202">
        <f>(Coonoor!Q26*Coonoor!R26+Coimbatore!Q26*Coimbatore!R26+Cochin!Q26*Cochin!R26)/SI!P26</f>
        <v>108.52800936575665</v>
      </c>
      <c r="R26" s="202">
        <f>Coonoor!S26+Coimbatore!S26+Cochin!S26</f>
        <v>166951</v>
      </c>
      <c r="S26" s="202">
        <f>(Coonoor!S26*Coonoor!T26+Coimbatore!S26*Coimbatore!T26+Cochin!S26*Cochin!T26)/SI!R26</f>
        <v>132.83486738749696</v>
      </c>
      <c r="T26" s="202">
        <f>Coonoor!U26+Coimbatore!U26+Cochin!U26</f>
        <v>53355</v>
      </c>
      <c r="U26" s="202">
        <f>(Coonoor!U26*Coonoor!V26+Coimbatore!U26*Coimbatore!V26+Cochin!U26*Cochin!V26)/SI!T26</f>
        <v>90.806240484509416</v>
      </c>
      <c r="V26" s="202">
        <f>Coonoor!W26+Coimbatore!W26+Cochin!W26</f>
        <v>0</v>
      </c>
      <c r="W26" s="202">
        <f>Coonoor!X26+Coimbatore!X26+Cochin!X26</f>
        <v>0</v>
      </c>
      <c r="X26" s="202">
        <f>Coonoor!Y26+Coimbatore!Y26+Cochin!Y26</f>
        <v>0</v>
      </c>
      <c r="Y26" s="202">
        <f>Coonoor!Z26+Coimbatore!Z26+Cochin!Z26</f>
        <v>0</v>
      </c>
      <c r="Z26" s="202">
        <f>Coonoor!AA26+Coimbatore!AA26+Cochin!AA26</f>
        <v>0</v>
      </c>
      <c r="AA26" s="202">
        <v>0</v>
      </c>
      <c r="AB26" s="202">
        <f>Coonoor!AC26+Coimbatore!AC26+Cochin!AC26</f>
        <v>0</v>
      </c>
      <c r="AC26" s="202">
        <v>0</v>
      </c>
      <c r="AD26" s="202">
        <f>Coonoor!AE26+Coimbatore!AE26+Cochin!AE26</f>
        <v>0</v>
      </c>
      <c r="AE26" s="202">
        <v>0</v>
      </c>
      <c r="AF26" s="202">
        <f>Coonoor!AG26+Coimbatore!AG26+Cochin!AG26</f>
        <v>0</v>
      </c>
      <c r="AG26" s="202">
        <v>0</v>
      </c>
      <c r="AH26" s="79">
        <f t="shared" ref="AH26" si="52">N26+P26+R26+T26+V26+Z26+AB26+AD26+AF26+X26</f>
        <v>2666890</v>
      </c>
      <c r="AI26" s="79">
        <f t="shared" ref="AI26" si="53">(N26*O26+P26*Q26+R26*S26+T26*U26+V26*W26+Z26*AA26+AD26*AE26+AF26*AG26+X26*Y26)/AH26</f>
        <v>103.45851697025446</v>
      </c>
      <c r="AK26" s="65">
        <v>43603</v>
      </c>
      <c r="AL26" s="3">
        <v>20</v>
      </c>
      <c r="AM26" s="158">
        <v>1014603</v>
      </c>
      <c r="AN26" s="158">
        <v>1486774.5</v>
      </c>
      <c r="AO26" s="158">
        <v>219698</v>
      </c>
      <c r="AP26" s="158">
        <v>75893</v>
      </c>
      <c r="AQ26" s="158">
        <v>0</v>
      </c>
      <c r="AR26" s="158">
        <v>0</v>
      </c>
      <c r="AS26" s="158">
        <v>0</v>
      </c>
      <c r="AT26" s="158">
        <v>0</v>
      </c>
      <c r="AU26" s="158">
        <v>344</v>
      </c>
      <c r="AV26" s="158">
        <v>0</v>
      </c>
      <c r="AW26" s="90">
        <v>2797312.5</v>
      </c>
      <c r="AX26" s="158">
        <v>835035</v>
      </c>
      <c r="AY26" s="158">
        <v>96.152364111397745</v>
      </c>
      <c r="AZ26" s="158">
        <v>1200160.5</v>
      </c>
      <c r="BA26" s="158">
        <v>115.16071375863187</v>
      </c>
      <c r="BB26" s="158">
        <v>170099</v>
      </c>
      <c r="BC26" s="158">
        <v>141.31182941308882</v>
      </c>
      <c r="BD26" s="158">
        <v>51560</v>
      </c>
      <c r="BE26" s="158">
        <v>102.51578666698992</v>
      </c>
      <c r="BF26" s="158">
        <v>0</v>
      </c>
      <c r="BG26" s="158">
        <v>0</v>
      </c>
      <c r="BH26" s="158">
        <v>0</v>
      </c>
      <c r="BI26" s="158">
        <v>0</v>
      </c>
      <c r="BJ26" s="158">
        <v>0</v>
      </c>
      <c r="BK26" s="158">
        <v>0</v>
      </c>
      <c r="BL26" s="158">
        <v>0</v>
      </c>
      <c r="BM26" s="158">
        <v>0</v>
      </c>
      <c r="BN26" s="158">
        <v>0</v>
      </c>
      <c r="BO26" s="158">
        <v>0</v>
      </c>
      <c r="BP26" s="158">
        <v>0</v>
      </c>
      <c r="BQ26" s="158">
        <v>0</v>
      </c>
      <c r="BR26" s="79">
        <v>2256854.5</v>
      </c>
      <c r="BS26" s="79">
        <v>109.80975689950971</v>
      </c>
    </row>
    <row r="27" spans="1:71" ht="20.100000000000001" customHeight="1" x14ac:dyDescent="0.2">
      <c r="A27" s="203">
        <v>43974</v>
      </c>
      <c r="B27" s="3" t="s">
        <v>77</v>
      </c>
      <c r="C27" s="204">
        <f>Coonoor!D27+Coimbatore!D27+Cochin!D27</f>
        <v>1251074</v>
      </c>
      <c r="D27" s="204">
        <f>Coonoor!E27+Coimbatore!E27+Cochin!E27</f>
        <v>1771757</v>
      </c>
      <c r="E27" s="204">
        <f>Coonoor!F27+Coimbatore!F27+Cochin!F27</f>
        <v>238214</v>
      </c>
      <c r="F27" s="204">
        <f>Coonoor!G27+Coimbatore!G27+Cochin!G27</f>
        <v>94090</v>
      </c>
      <c r="G27" s="204">
        <f>Coonoor!H27+Coimbatore!H27+Cochin!H27</f>
        <v>0</v>
      </c>
      <c r="H27" s="204">
        <f>Coonoor!I27+Coimbatore!I27+Cochin!I27</f>
        <v>0</v>
      </c>
      <c r="I27" s="204">
        <f>Coonoor!J27+Coimbatore!J27+Cochin!J27</f>
        <v>0</v>
      </c>
      <c r="J27" s="204">
        <f>Coonoor!K27+Coimbatore!K27+Cochin!K27</f>
        <v>0</v>
      </c>
      <c r="K27" s="204">
        <f>Coonoor!L27+Coimbatore!K27+Cochin!K27</f>
        <v>0</v>
      </c>
      <c r="L27" s="204">
        <f>Coonoor!M27+Coimbatore!L27+Cochin!L27</f>
        <v>0</v>
      </c>
      <c r="M27" s="90">
        <f t="shared" ref="M27" si="54">SUM(C27:L27)</f>
        <v>3355135</v>
      </c>
      <c r="N27" s="204">
        <f>Coonoor!O27+Coimbatore!O27+Cochin!O27</f>
        <v>973114</v>
      </c>
      <c r="O27" s="204">
        <f>(Coonoor!O27*Coonoor!P27+Coimbatore!O27*Coimbatore!P27+Cochin!O27*Cochin!P27)/SI!N27</f>
        <v>95.393766136476316</v>
      </c>
      <c r="P27" s="204">
        <f>Coonoor!Q27+Coimbatore!Q27+Cochin!Q27</f>
        <v>1360314</v>
      </c>
      <c r="Q27" s="204">
        <f>(Coonoor!Q27*Coonoor!R27+Coimbatore!Q27*Coimbatore!R27+Cochin!Q27*Cochin!R27)/SI!P27</f>
        <v>104.67653083160724</v>
      </c>
      <c r="R27" s="204">
        <f>Coonoor!S27+Coimbatore!S27+Cochin!S27</f>
        <v>185850</v>
      </c>
      <c r="S27" s="204">
        <f>(Coonoor!S27*Coonoor!T27+Coimbatore!S27*Coimbatore!T27+Cochin!S27*Cochin!T27)/SI!R27</f>
        <v>130.76766124456282</v>
      </c>
      <c r="T27" s="204">
        <f>Coonoor!U27+Coimbatore!U27+Cochin!U27</f>
        <v>50273</v>
      </c>
      <c r="U27" s="204">
        <f>(Coonoor!U27*Coonoor!V27+Coimbatore!U27*Coimbatore!V27+Cochin!U27*Cochin!V27)/SI!T27</f>
        <v>97.53810151542578</v>
      </c>
      <c r="V27" s="204">
        <f>Coonoor!W27+Coimbatore!W27+Cochin!W27</f>
        <v>0</v>
      </c>
      <c r="W27" s="204">
        <f>Coonoor!X27+Coimbatore!X27+Cochin!X27</f>
        <v>0</v>
      </c>
      <c r="X27" s="204">
        <f>Coonoor!Y27+Coimbatore!Y27+Cochin!Y27</f>
        <v>0</v>
      </c>
      <c r="Y27" s="204">
        <f>Coonoor!Z27+Coimbatore!Z27+Cochin!Z27</f>
        <v>0</v>
      </c>
      <c r="Z27" s="204">
        <f>Coonoor!AA27+Coimbatore!AA27+Cochin!AA27</f>
        <v>0</v>
      </c>
      <c r="AA27" s="204">
        <v>0</v>
      </c>
      <c r="AB27" s="204">
        <f>Coonoor!AC27+Coimbatore!AC27+Cochin!AC27</f>
        <v>0</v>
      </c>
      <c r="AC27" s="204">
        <v>0</v>
      </c>
      <c r="AD27" s="204">
        <f>Coonoor!AE27+Coimbatore!AE27+Cochin!AE27</f>
        <v>0</v>
      </c>
      <c r="AE27" s="204">
        <v>0</v>
      </c>
      <c r="AF27" s="204">
        <f>Coonoor!AG27+Coimbatore!AG27+Cochin!AG27</f>
        <v>0</v>
      </c>
      <c r="AG27" s="204">
        <v>0</v>
      </c>
      <c r="AH27" s="79">
        <f t="shared" ref="AH27" si="55">N27+P27+R27+T27+V27+Z27+AB27+AD27+AF27+X27</f>
        <v>2569551</v>
      </c>
      <c r="AI27" s="79">
        <f t="shared" ref="AI27" si="56">(N27*O27+P27*Q27+R27*S27+T27*U27+V27*W27+Z27*AA27+AD27*AE27+AF27*AG27+X27*Y27)/AH27</f>
        <v>102.90850912147103</v>
      </c>
      <c r="AK27" s="65">
        <v>43610</v>
      </c>
      <c r="AL27" s="3">
        <v>21</v>
      </c>
      <c r="AM27" s="158">
        <v>856005</v>
      </c>
      <c r="AN27" s="158">
        <v>1396454.1</v>
      </c>
      <c r="AO27" s="158">
        <v>209026</v>
      </c>
      <c r="AP27" s="158">
        <v>69823</v>
      </c>
      <c r="AQ27" s="158">
        <v>0</v>
      </c>
      <c r="AR27" s="158">
        <v>0</v>
      </c>
      <c r="AS27" s="158">
        <v>0</v>
      </c>
      <c r="AT27" s="158">
        <v>0</v>
      </c>
      <c r="AU27" s="158">
        <v>685</v>
      </c>
      <c r="AV27" s="158">
        <v>0</v>
      </c>
      <c r="AW27" s="90">
        <v>2531993.1</v>
      </c>
      <c r="AX27" s="158">
        <v>763735</v>
      </c>
      <c r="AY27" s="158">
        <v>94.357546567657636</v>
      </c>
      <c r="AZ27" s="158">
        <v>1130425.1000000001</v>
      </c>
      <c r="BA27" s="158">
        <v>113.83234126784446</v>
      </c>
      <c r="BB27" s="158">
        <v>151269</v>
      </c>
      <c r="BC27" s="158">
        <v>142.23675667058683</v>
      </c>
      <c r="BD27" s="158">
        <v>54190</v>
      </c>
      <c r="BE27" s="158">
        <v>97.030189610112572</v>
      </c>
      <c r="BF27" s="158">
        <v>0</v>
      </c>
      <c r="BG27" s="158">
        <v>0</v>
      </c>
      <c r="BH27" s="158">
        <v>0</v>
      </c>
      <c r="BI27" s="158">
        <v>0</v>
      </c>
      <c r="BJ27" s="158">
        <v>0</v>
      </c>
      <c r="BK27" s="158">
        <v>0</v>
      </c>
      <c r="BL27" s="158">
        <v>0</v>
      </c>
      <c r="BM27" s="158">
        <v>0</v>
      </c>
      <c r="BN27" s="158">
        <v>0</v>
      </c>
      <c r="BO27" s="158">
        <v>0</v>
      </c>
      <c r="BP27" s="158">
        <v>171</v>
      </c>
      <c r="BQ27" s="158">
        <v>135</v>
      </c>
      <c r="BR27" s="79">
        <v>2099790.1</v>
      </c>
      <c r="BS27" s="79">
        <v>108.36333570129804</v>
      </c>
    </row>
    <row r="28" spans="1:71" ht="20.100000000000001" customHeight="1" x14ac:dyDescent="0.2">
      <c r="A28" s="203">
        <v>43981</v>
      </c>
      <c r="B28" s="39">
        <v>22</v>
      </c>
      <c r="C28" s="204">
        <f>Coonoor!D28+Coimbatore!D28+Cochin!D28</f>
        <v>1186900</v>
      </c>
      <c r="D28" s="204">
        <f>Coonoor!E28+Coimbatore!E28+Cochin!E28</f>
        <v>1853859.85</v>
      </c>
      <c r="E28" s="204">
        <f>Coonoor!F28+Coimbatore!F28+Cochin!F28</f>
        <v>268011</v>
      </c>
      <c r="F28" s="204">
        <f>Coonoor!G28+Coimbatore!G28+Cochin!G28</f>
        <v>51082</v>
      </c>
      <c r="G28" s="204">
        <f>Coonoor!H28+Coimbatore!H28+Cochin!H28</f>
        <v>0</v>
      </c>
      <c r="H28" s="204">
        <f>Coonoor!I28+Coimbatore!I28+Cochin!I28</f>
        <v>0</v>
      </c>
      <c r="I28" s="204">
        <f>Coonoor!J28+Coimbatore!J28+Cochin!J28</f>
        <v>0</v>
      </c>
      <c r="J28" s="204">
        <f>Coonoor!K28+Coimbatore!K28+Cochin!K28</f>
        <v>0</v>
      </c>
      <c r="K28" s="204">
        <f>Coonoor!L28+Coimbatore!K28+Cochin!K28</f>
        <v>0</v>
      </c>
      <c r="L28" s="204">
        <f>Coonoor!M28+Coimbatore!L28+Cochin!L28</f>
        <v>0</v>
      </c>
      <c r="M28" s="90">
        <f t="shared" ref="M28" si="57">SUM(C28:L28)</f>
        <v>3359852.85</v>
      </c>
      <c r="N28" s="204">
        <f>Coonoor!O28+Coimbatore!O28+Cochin!O28</f>
        <v>1078464</v>
      </c>
      <c r="O28" s="204">
        <f>(Coonoor!O28*Coonoor!P28+Coimbatore!O28*Coimbatore!P28+Cochin!O28*Cochin!P28)/SI!N28</f>
        <v>97.787358244784244</v>
      </c>
      <c r="P28" s="204">
        <f>Coonoor!Q28+Coimbatore!Q28+Cochin!Q28</f>
        <v>1419041.75</v>
      </c>
      <c r="Q28" s="204">
        <f>(Coonoor!Q28*Coonoor!R28+Coimbatore!Q28*Coimbatore!R28+Cochin!Q28*Cochin!R28)/SI!P28</f>
        <v>103.43690788682009</v>
      </c>
      <c r="R28" s="204">
        <f>Coonoor!S28+Coimbatore!S28+Cochin!S28</f>
        <v>226791</v>
      </c>
      <c r="S28" s="204">
        <f>(Coonoor!S28*Coonoor!T28+Coimbatore!S28*Coimbatore!T28+Cochin!S28*Cochin!T28)/SI!R28</f>
        <v>126.56703700575861</v>
      </c>
      <c r="T28" s="204">
        <f>Coonoor!U28+Coimbatore!U28+Cochin!U28</f>
        <v>23335</v>
      </c>
      <c r="U28" s="204">
        <f>(Coonoor!U28*Coonoor!V28+Coimbatore!U28*Coimbatore!V28+Cochin!U28*Cochin!V28)/SI!T28</f>
        <v>84.627854566959513</v>
      </c>
      <c r="V28" s="204">
        <f>Coonoor!W28+Coimbatore!W28+Cochin!W28</f>
        <v>0</v>
      </c>
      <c r="W28" s="204">
        <f>Coonoor!X28+Coimbatore!X28+Cochin!X28</f>
        <v>0</v>
      </c>
      <c r="X28" s="204">
        <f>Coonoor!Y28+Coimbatore!Y28+Cochin!Y28</f>
        <v>0</v>
      </c>
      <c r="Y28" s="204">
        <f>Coonoor!Z28+Coimbatore!Z28+Cochin!Z28</f>
        <v>0</v>
      </c>
      <c r="Z28" s="204">
        <f>Coonoor!AA28+Coimbatore!AA28+Cochin!AA28</f>
        <v>0</v>
      </c>
      <c r="AA28" s="204">
        <v>0</v>
      </c>
      <c r="AB28" s="204">
        <f>Coonoor!AC28+Coimbatore!AC28+Cochin!AC28</f>
        <v>0</v>
      </c>
      <c r="AC28" s="204">
        <v>0</v>
      </c>
      <c r="AD28" s="204">
        <f>Coonoor!AE28+Coimbatore!AE28+Cochin!AE28</f>
        <v>0</v>
      </c>
      <c r="AE28" s="204">
        <v>0</v>
      </c>
      <c r="AF28" s="204">
        <f>Coonoor!AG28+Coimbatore!AG28+Cochin!AG28</f>
        <v>0</v>
      </c>
      <c r="AG28" s="204">
        <v>0</v>
      </c>
      <c r="AH28" s="79">
        <f t="shared" ref="AH28" si="58">N28+P28+R28+T28+V28+Z28+AB28+AD28+AF28+X28</f>
        <v>2747631.75</v>
      </c>
      <c r="AI28" s="79">
        <f t="shared" ref="AI28" si="59">(N28*O28+P28*Q28+R28*S28+T28*U28+V28*W28+Z28*AA28+AD28*AE28+AF28*AG28+X28*Y28)/AH28</f>
        <v>102.96885387945382</v>
      </c>
      <c r="AK28" s="65">
        <v>43617</v>
      </c>
      <c r="AL28" s="39">
        <v>22</v>
      </c>
      <c r="AM28" s="158">
        <v>836744</v>
      </c>
      <c r="AN28" s="158">
        <v>1585084</v>
      </c>
      <c r="AO28" s="158">
        <v>210990</v>
      </c>
      <c r="AP28" s="158">
        <v>60532</v>
      </c>
      <c r="AQ28" s="158">
        <v>0</v>
      </c>
      <c r="AR28" s="158">
        <v>0</v>
      </c>
      <c r="AS28" s="158">
        <v>0</v>
      </c>
      <c r="AT28" s="158">
        <v>0</v>
      </c>
      <c r="AU28" s="158">
        <v>342</v>
      </c>
      <c r="AV28" s="158">
        <v>0</v>
      </c>
      <c r="AW28" s="90">
        <v>2693692</v>
      </c>
      <c r="AX28" s="158">
        <v>701072</v>
      </c>
      <c r="AY28" s="158">
        <v>92.810448045664359</v>
      </c>
      <c r="AZ28" s="158">
        <v>1243993</v>
      </c>
      <c r="BA28" s="158">
        <v>114.3329846322423</v>
      </c>
      <c r="BB28" s="158">
        <v>157381</v>
      </c>
      <c r="BC28" s="158">
        <v>150.29439365241677</v>
      </c>
      <c r="BD28" s="158">
        <v>51077</v>
      </c>
      <c r="BE28" s="158">
        <v>101.22839947902187</v>
      </c>
      <c r="BF28" s="158">
        <v>0</v>
      </c>
      <c r="BG28" s="158">
        <v>0</v>
      </c>
      <c r="BH28" s="158">
        <v>0</v>
      </c>
      <c r="BI28" s="158">
        <v>0</v>
      </c>
      <c r="BJ28" s="158">
        <v>0</v>
      </c>
      <c r="BK28" s="158">
        <v>0</v>
      </c>
      <c r="BL28" s="158">
        <v>0</v>
      </c>
      <c r="BM28" s="158">
        <v>0</v>
      </c>
      <c r="BN28" s="158">
        <v>0</v>
      </c>
      <c r="BO28" s="158">
        <v>0</v>
      </c>
      <c r="BP28" s="158">
        <v>171</v>
      </c>
      <c r="BQ28" s="158">
        <v>135</v>
      </c>
      <c r="BR28" s="79">
        <v>2153694</v>
      </c>
      <c r="BS28" s="79">
        <v>109.64568267891725</v>
      </c>
    </row>
    <row r="29" spans="1:71" ht="20.100000000000001" customHeight="1" x14ac:dyDescent="0.2">
      <c r="A29" s="205">
        <v>43988</v>
      </c>
      <c r="B29" s="10" t="s">
        <v>80</v>
      </c>
      <c r="C29" s="206">
        <f>Coonoor!D29+Coimbatore!D29+Cochin!D29</f>
        <v>1129849</v>
      </c>
      <c r="D29" s="206">
        <f>Coonoor!E29+Coimbatore!E29+Cochin!E29</f>
        <v>2235714.6</v>
      </c>
      <c r="E29" s="206">
        <f>Coonoor!F29+Coimbatore!F29+Cochin!F29</f>
        <v>337297.9</v>
      </c>
      <c r="F29" s="206">
        <f>Coonoor!G29+Coimbatore!G29+Cochin!G29</f>
        <v>123319</v>
      </c>
      <c r="G29" s="206">
        <f>Coonoor!H29+Coimbatore!H29+Cochin!H29</f>
        <v>0</v>
      </c>
      <c r="H29" s="206">
        <f>Coonoor!I29+Coimbatore!I29+Cochin!I29</f>
        <v>0</v>
      </c>
      <c r="I29" s="206">
        <f>Coonoor!J29+Coimbatore!J29+Cochin!J29</f>
        <v>0</v>
      </c>
      <c r="J29" s="206">
        <f>Coonoor!K29+Coimbatore!K29+Cochin!K29</f>
        <v>0</v>
      </c>
      <c r="K29" s="206">
        <f>Coonoor!L29+Coimbatore!K29+Cochin!K29</f>
        <v>0</v>
      </c>
      <c r="L29" s="206">
        <f>Coonoor!M29+Coimbatore!L29+Cochin!L29</f>
        <v>0</v>
      </c>
      <c r="M29" s="90">
        <f t="shared" ref="M29" si="60">SUM(C29:L29)</f>
        <v>3826180.5</v>
      </c>
      <c r="N29" s="206">
        <f>Coonoor!O29+Coimbatore!O29+Cochin!O29</f>
        <v>1050749</v>
      </c>
      <c r="O29" s="206">
        <f>(Coonoor!O29*Coonoor!P29+Coimbatore!O29*Coimbatore!P29+Cochin!O29*Cochin!P29)/SI!N29</f>
        <v>101.05884587042293</v>
      </c>
      <c r="P29" s="206">
        <f>Coonoor!Q29+Coimbatore!Q29+Cochin!Q29</f>
        <v>1690468.8</v>
      </c>
      <c r="Q29" s="206">
        <f>(Coonoor!Q29*Coonoor!R29+Coimbatore!Q29*Coimbatore!R29+Cochin!Q29*Cochin!R29)/SI!P29</f>
        <v>100.66951941370014</v>
      </c>
      <c r="R29" s="206">
        <f>Coonoor!S29+Coimbatore!S29+Cochin!S29</f>
        <v>267046</v>
      </c>
      <c r="S29" s="206">
        <f>(Coonoor!S29*Coonoor!T29+Coimbatore!S29*Coimbatore!T29+Cochin!S29*Cochin!T29)/SI!R29</f>
        <v>136.78596523565602</v>
      </c>
      <c r="T29" s="206">
        <f>Coonoor!U29+Coimbatore!U29+Cochin!U29</f>
        <v>90140</v>
      </c>
      <c r="U29" s="206">
        <f>(Coonoor!U29*Coonoor!V29+Coimbatore!U29*Coimbatore!V29+Cochin!U29*Cochin!V29)/SI!T29</f>
        <v>94.374428074328804</v>
      </c>
      <c r="V29" s="206">
        <f>Coonoor!W29+Coimbatore!W29+Cochin!W29</f>
        <v>0</v>
      </c>
      <c r="W29" s="206">
        <f>Coonoor!X29+Coimbatore!X29+Cochin!X29</f>
        <v>0</v>
      </c>
      <c r="X29" s="206">
        <f>Coonoor!Y29+Coimbatore!Y29+Cochin!Y29</f>
        <v>0</v>
      </c>
      <c r="Y29" s="206">
        <f>Coonoor!Z29+Coimbatore!Z29+Cochin!Z29</f>
        <v>0</v>
      </c>
      <c r="Z29" s="206">
        <f>Coonoor!AA29+Coimbatore!AA29+Cochin!AA29</f>
        <v>0</v>
      </c>
      <c r="AA29" s="206">
        <v>0</v>
      </c>
      <c r="AB29" s="206">
        <f>Coonoor!AC29+Coimbatore!AC29+Cochin!AC29</f>
        <v>0</v>
      </c>
      <c r="AC29" s="206">
        <v>0</v>
      </c>
      <c r="AD29" s="206">
        <f>Coonoor!AE29+Coimbatore!AE29+Cochin!AE29</f>
        <v>0</v>
      </c>
      <c r="AE29" s="206">
        <v>0</v>
      </c>
      <c r="AF29" s="206">
        <f>Coonoor!AG29+Coimbatore!AG29+Cochin!AG29</f>
        <v>0</v>
      </c>
      <c r="AG29" s="206">
        <v>0</v>
      </c>
      <c r="AH29" s="79">
        <f t="shared" ref="AH29" si="61">N29+P29+R29+T29+V29+Z29+AB29+AD29+AF29+X29</f>
        <v>3098403.8</v>
      </c>
      <c r="AI29" s="79">
        <f t="shared" ref="AI29" si="62">(N29*O29+P29*Q29+R29*S29+T29*U29+V29*W29+Z29*AA29+AD29*AE29+AF29*AG29+X29*Y29)/AH29</f>
        <v>103.73122403809872</v>
      </c>
      <c r="AK29" s="65">
        <v>43624</v>
      </c>
      <c r="AL29" s="10">
        <v>23</v>
      </c>
      <c r="AM29" s="158">
        <v>889245</v>
      </c>
      <c r="AN29" s="158">
        <v>1746183.4</v>
      </c>
      <c r="AO29" s="158">
        <v>269486</v>
      </c>
      <c r="AP29" s="158">
        <v>65862</v>
      </c>
      <c r="AQ29" s="158">
        <v>0</v>
      </c>
      <c r="AR29" s="158">
        <v>0</v>
      </c>
      <c r="AS29" s="158">
        <v>0</v>
      </c>
      <c r="AT29" s="158">
        <v>0</v>
      </c>
      <c r="AU29" s="158">
        <v>511</v>
      </c>
      <c r="AV29" s="158">
        <v>0</v>
      </c>
      <c r="AW29" s="90">
        <v>2971287.4</v>
      </c>
      <c r="AX29" s="158">
        <v>759898</v>
      </c>
      <c r="AY29" s="158">
        <v>92.168223073184819</v>
      </c>
      <c r="AZ29" s="158">
        <v>1267251.8</v>
      </c>
      <c r="BA29" s="158">
        <v>111.9043303379073</v>
      </c>
      <c r="BB29" s="158">
        <v>200698</v>
      </c>
      <c r="BC29" s="158">
        <v>149.46234571411773</v>
      </c>
      <c r="BD29" s="158">
        <v>52584</v>
      </c>
      <c r="BE29" s="158">
        <v>102.27354270232391</v>
      </c>
      <c r="BF29" s="158">
        <v>0</v>
      </c>
      <c r="BG29" s="158">
        <v>0</v>
      </c>
      <c r="BH29" s="158">
        <v>0</v>
      </c>
      <c r="BI29" s="158">
        <v>0</v>
      </c>
      <c r="BJ29" s="158">
        <v>0</v>
      </c>
      <c r="BK29" s="158">
        <v>0</v>
      </c>
      <c r="BL29" s="158">
        <v>0</v>
      </c>
      <c r="BM29" s="158">
        <v>0</v>
      </c>
      <c r="BN29" s="158">
        <v>0</v>
      </c>
      <c r="BO29" s="158">
        <v>0</v>
      </c>
      <c r="BP29" s="158">
        <v>0</v>
      </c>
      <c r="BQ29" s="158">
        <v>0</v>
      </c>
      <c r="BR29" s="79">
        <v>2280431.7999999998</v>
      </c>
      <c r="BS29" s="79">
        <v>108.41111681347614</v>
      </c>
    </row>
    <row r="30" spans="1:71" ht="20.100000000000001" customHeight="1" x14ac:dyDescent="0.2">
      <c r="A30" s="207">
        <v>43995</v>
      </c>
      <c r="B30" s="10">
        <v>24</v>
      </c>
      <c r="C30" s="208">
        <f>Coonoor!D30+Coimbatore!D30+Cochin!D30</f>
        <v>1262967</v>
      </c>
      <c r="D30" s="208">
        <f>Coonoor!E30+Coimbatore!E30+Cochin!E30</f>
        <v>1859551.2</v>
      </c>
      <c r="E30" s="208">
        <f>Coonoor!F30+Coimbatore!F30+Cochin!F30</f>
        <v>319262</v>
      </c>
      <c r="F30" s="208">
        <f>Coonoor!G30+Coimbatore!G30+Cochin!G30</f>
        <v>66873</v>
      </c>
      <c r="G30" s="208">
        <f>Coonoor!H30+Coimbatore!H30+Cochin!H30</f>
        <v>0</v>
      </c>
      <c r="H30" s="208">
        <f>Coonoor!I30+Coimbatore!I30+Cochin!I30</f>
        <v>0</v>
      </c>
      <c r="I30" s="208">
        <f>Coonoor!J30+Coimbatore!J30+Cochin!J30</f>
        <v>0</v>
      </c>
      <c r="J30" s="208">
        <f>Coonoor!K30+Coimbatore!K30+Cochin!K30</f>
        <v>0</v>
      </c>
      <c r="K30" s="208">
        <f>Coonoor!L30+Coimbatore!K30+Cochin!K30</f>
        <v>0</v>
      </c>
      <c r="L30" s="208">
        <f>Coonoor!M30+Coimbatore!L30+Cochin!L30</f>
        <v>0</v>
      </c>
      <c r="M30" s="90">
        <f t="shared" ref="M30" si="63">SUM(C30:L30)</f>
        <v>3508653.2</v>
      </c>
      <c r="N30" s="208">
        <f>Coonoor!O30+Coimbatore!O30+Cochin!O30</f>
        <v>1202839</v>
      </c>
      <c r="O30" s="208">
        <f>(Coonoor!O30*Coonoor!P30+Coimbatore!O30*Coimbatore!P30+Cochin!O30*Cochin!P30)/SI!N30</f>
        <v>108.4093256157233</v>
      </c>
      <c r="P30" s="208">
        <f>Coonoor!Q30+Coimbatore!Q30+Cochin!Q30</f>
        <v>1397427</v>
      </c>
      <c r="Q30" s="208">
        <f>(Coonoor!Q30*Coonoor!R30+Coimbatore!Q30*Coimbatore!R30+Cochin!Q30*Cochin!R30)/SI!P30</f>
        <v>102.72871002787265</v>
      </c>
      <c r="R30" s="208">
        <f>Coonoor!S30+Coimbatore!S30+Cochin!S30</f>
        <v>257241</v>
      </c>
      <c r="S30" s="208">
        <f>(Coonoor!S30*Coonoor!T30+Coimbatore!S30*Coimbatore!T30+Cochin!S30*Cochin!T30)/SI!R30</f>
        <v>137.51452468259339</v>
      </c>
      <c r="T30" s="208">
        <f>Coonoor!U30+Coimbatore!U30+Cochin!U30</f>
        <v>53195</v>
      </c>
      <c r="U30" s="208">
        <f>(Coonoor!U30*Coonoor!V30+Coimbatore!U30*Coimbatore!V30+Cochin!U30*Cochin!V30)/SI!T30</f>
        <v>94.272299583231501</v>
      </c>
      <c r="V30" s="208">
        <f>Coonoor!W30+Coimbatore!W30+Cochin!W30</f>
        <v>0</v>
      </c>
      <c r="W30" s="208">
        <f>Coonoor!X30+Coimbatore!X30+Cochin!X30</f>
        <v>0</v>
      </c>
      <c r="X30" s="208">
        <f>Coonoor!Y30+Coimbatore!Y30+Cochin!Y30</f>
        <v>0</v>
      </c>
      <c r="Y30" s="208">
        <f>Coonoor!Z30+Coimbatore!Z30+Cochin!Z30</f>
        <v>0</v>
      </c>
      <c r="Z30" s="208">
        <f>Coonoor!AA30+Coimbatore!AA30+Cochin!AA30</f>
        <v>0</v>
      </c>
      <c r="AA30" s="208">
        <v>0</v>
      </c>
      <c r="AB30" s="208">
        <f>Coonoor!AC30+Coimbatore!AC30+Cochin!AC30</f>
        <v>0</v>
      </c>
      <c r="AC30" s="208">
        <v>0</v>
      </c>
      <c r="AD30" s="208">
        <f>Coonoor!AE30+Coimbatore!AE30+Cochin!AE30</f>
        <v>0</v>
      </c>
      <c r="AE30" s="208">
        <v>0</v>
      </c>
      <c r="AF30" s="208">
        <f>Coonoor!AG30+Coimbatore!AG30+Cochin!AG30</f>
        <v>0</v>
      </c>
      <c r="AG30" s="208">
        <v>0</v>
      </c>
      <c r="AH30" s="79">
        <f t="shared" ref="AH30" si="64">N30+P30+R30+T30+V30+Z30+AB30+AD30+AF30+X30</f>
        <v>2910702</v>
      </c>
      <c r="AI30" s="79">
        <f t="shared" ref="AI30" si="65">(N30*O30+P30*Q30+R30*S30+T30*U30+V30*W30+Z30*AA30+AD30*AE30+AF30*AG30+X30*Y30)/AH30</f>
        <v>107.99594967214644</v>
      </c>
      <c r="AK30" s="65">
        <v>43631</v>
      </c>
      <c r="AL30" s="10">
        <v>24</v>
      </c>
      <c r="AM30" s="158">
        <v>912648</v>
      </c>
      <c r="AN30" s="158">
        <v>1770925.8</v>
      </c>
      <c r="AO30" s="158">
        <v>259832</v>
      </c>
      <c r="AP30" s="158">
        <v>49565</v>
      </c>
      <c r="AQ30" s="158">
        <v>0</v>
      </c>
      <c r="AR30" s="158">
        <v>0</v>
      </c>
      <c r="AS30" s="158">
        <v>0</v>
      </c>
      <c r="AT30" s="158">
        <v>0</v>
      </c>
      <c r="AU30" s="158">
        <v>170</v>
      </c>
      <c r="AV30" s="158">
        <v>0</v>
      </c>
      <c r="AW30" s="90">
        <v>2993140.8</v>
      </c>
      <c r="AX30" s="158">
        <v>721928</v>
      </c>
      <c r="AY30" s="158">
        <v>91.995365767827252</v>
      </c>
      <c r="AZ30" s="158">
        <v>1363560.1</v>
      </c>
      <c r="BA30" s="158">
        <v>108.69421994294522</v>
      </c>
      <c r="BB30" s="158">
        <v>179800</v>
      </c>
      <c r="BC30" s="158">
        <v>151.9340484610901</v>
      </c>
      <c r="BD30" s="158">
        <v>32869</v>
      </c>
      <c r="BE30" s="158">
        <v>109.22261058492805</v>
      </c>
      <c r="BF30" s="158">
        <v>0</v>
      </c>
      <c r="BG30" s="158">
        <v>0</v>
      </c>
      <c r="BH30" s="158">
        <v>0</v>
      </c>
      <c r="BI30" s="158">
        <v>0</v>
      </c>
      <c r="BJ30" s="158">
        <v>0</v>
      </c>
      <c r="BK30" s="158">
        <v>0</v>
      </c>
      <c r="BL30" s="158">
        <v>0</v>
      </c>
      <c r="BM30" s="158">
        <v>0</v>
      </c>
      <c r="BN30" s="158">
        <v>0</v>
      </c>
      <c r="BO30" s="158">
        <v>0</v>
      </c>
      <c r="BP30" s="158">
        <v>0</v>
      </c>
      <c r="BQ30" s="158">
        <v>0</v>
      </c>
      <c r="BR30" s="79">
        <v>2298157.1</v>
      </c>
      <c r="BS30" s="79">
        <v>106.83904583088788</v>
      </c>
    </row>
    <row r="31" spans="1:71" ht="20.100000000000001" customHeight="1" x14ac:dyDescent="0.2">
      <c r="A31" s="209">
        <v>44002</v>
      </c>
      <c r="B31" s="10" t="s">
        <v>82</v>
      </c>
      <c r="C31" s="210">
        <f>Coonoor!D31+Coimbatore!D31+Cochin!D31</f>
        <v>1398665</v>
      </c>
      <c r="D31" s="210">
        <f>Coonoor!E31+Coimbatore!E31+Cochin!E31</f>
        <v>1805271.3</v>
      </c>
      <c r="E31" s="210">
        <f>Coonoor!F31+Coimbatore!F31+Cochin!F31</f>
        <v>345917</v>
      </c>
      <c r="F31" s="210">
        <f>Coonoor!G31+Coimbatore!G31+Cochin!G31</f>
        <v>73346</v>
      </c>
      <c r="G31" s="210">
        <f>Coonoor!H31+Coimbatore!H31+Cochin!H31</f>
        <v>0</v>
      </c>
      <c r="H31" s="210">
        <f>Coonoor!I31+Coimbatore!I31+Cochin!I31</f>
        <v>0</v>
      </c>
      <c r="I31" s="210">
        <f>Coonoor!J31+Coimbatore!J31+Cochin!J31</f>
        <v>0</v>
      </c>
      <c r="J31" s="210">
        <f>Coonoor!K31+Coimbatore!K31+Cochin!K31</f>
        <v>0</v>
      </c>
      <c r="K31" s="210">
        <f>Coonoor!L31+Coimbatore!K31+Cochin!K31</f>
        <v>0</v>
      </c>
      <c r="L31" s="210">
        <f>Coonoor!M31+Coimbatore!L31+Cochin!L31</f>
        <v>0</v>
      </c>
      <c r="M31" s="90">
        <f t="shared" ref="M31" si="66">SUM(C31:L31)</f>
        <v>3623199.3</v>
      </c>
      <c r="N31" s="210">
        <f>Coonoor!O31+Coimbatore!O31+Cochin!O31</f>
        <v>1261682</v>
      </c>
      <c r="O31" s="210">
        <f>(Coonoor!O31*Coonoor!P31+Coimbatore!O31*Coimbatore!P31+Cochin!O31*Cochin!P31)/SI!N31</f>
        <v>112.49246687361791</v>
      </c>
      <c r="P31" s="210">
        <f>Coonoor!Q31+Coimbatore!Q31+Cochin!Q31</f>
        <v>1445764.7</v>
      </c>
      <c r="Q31" s="210">
        <f>(Coonoor!Q31*Coonoor!R31+Coimbatore!Q31*Coimbatore!R31+Cochin!Q31*Cochin!R31)/SI!P31</f>
        <v>103.68921058659525</v>
      </c>
      <c r="R31" s="210">
        <f>Coonoor!S31+Coimbatore!S31+Cochin!S31</f>
        <v>292767</v>
      </c>
      <c r="S31" s="210">
        <f>(Coonoor!S31*Coonoor!T31+Coimbatore!S31*Coimbatore!T31+Cochin!S31*Cochin!T31)/SI!R31</f>
        <v>145.29870101384719</v>
      </c>
      <c r="T31" s="210">
        <f>Coonoor!U31+Coimbatore!U31+Cochin!U31</f>
        <v>56850</v>
      </c>
      <c r="U31" s="210">
        <f>(Coonoor!U31*Coonoor!V31+Coimbatore!U31*Coimbatore!V31+Cochin!U31*Cochin!V31)/SI!T31</f>
        <v>94.898399082515382</v>
      </c>
      <c r="V31" s="210">
        <f>Coonoor!W31+Coimbatore!W31+Cochin!W31</f>
        <v>0</v>
      </c>
      <c r="W31" s="210">
        <f>Coonoor!X31+Coimbatore!X31+Cochin!X31</f>
        <v>0</v>
      </c>
      <c r="X31" s="210">
        <f>Coonoor!Y31+Coimbatore!Y31+Cochin!Y31</f>
        <v>0</v>
      </c>
      <c r="Y31" s="210">
        <f>Coonoor!Z31+Coimbatore!Z31+Cochin!Z31</f>
        <v>0</v>
      </c>
      <c r="Z31" s="210">
        <f>Coonoor!AA31+Coimbatore!AA31+Cochin!AA31</f>
        <v>0</v>
      </c>
      <c r="AA31" s="210">
        <v>0</v>
      </c>
      <c r="AB31" s="210">
        <f>Coonoor!AC31+Coimbatore!AC31+Cochin!AC31</f>
        <v>0</v>
      </c>
      <c r="AC31" s="210">
        <v>0</v>
      </c>
      <c r="AD31" s="210">
        <f>Coonoor!AE31+Coimbatore!AE31+Cochin!AE31</f>
        <v>0</v>
      </c>
      <c r="AE31" s="210">
        <v>0</v>
      </c>
      <c r="AF31" s="210">
        <f>Coonoor!AG31+Coimbatore!AG31+Cochin!AG31</f>
        <v>0</v>
      </c>
      <c r="AG31" s="210">
        <v>0</v>
      </c>
      <c r="AH31" s="79">
        <f t="shared" ref="AH31" si="67">N31+P31+R31+T31+V31+Z31+AB31+AD31+AF31+X31</f>
        <v>3057063.7</v>
      </c>
      <c r="AI31" s="79">
        <f t="shared" ref="AI31:AI32" si="68">(N31*O31+P31*Q31+R31*S31+T31*U31+V31*W31+Z31*AA31+AD31*AE31+AF31*AG31+X31*Y31)/AH31</f>
        <v>111.14376184394446</v>
      </c>
      <c r="AK31" s="65">
        <v>43638</v>
      </c>
      <c r="AL31" s="10">
        <v>25</v>
      </c>
      <c r="AM31" s="158">
        <v>1193380</v>
      </c>
      <c r="AN31" s="158">
        <v>2072241.2</v>
      </c>
      <c r="AO31" s="158">
        <v>332869</v>
      </c>
      <c r="AP31" s="158">
        <v>56624</v>
      </c>
      <c r="AQ31" s="158">
        <v>0</v>
      </c>
      <c r="AR31" s="158">
        <v>0</v>
      </c>
      <c r="AS31" s="158">
        <v>0</v>
      </c>
      <c r="AT31" s="158">
        <v>0</v>
      </c>
      <c r="AU31" s="158">
        <v>508</v>
      </c>
      <c r="AV31" s="158">
        <v>0</v>
      </c>
      <c r="AW31" s="90">
        <v>3655622.2</v>
      </c>
      <c r="AX31" s="158">
        <v>774859</v>
      </c>
      <c r="AY31" s="158">
        <v>89.981691643246066</v>
      </c>
      <c r="AZ31" s="158">
        <v>1412523</v>
      </c>
      <c r="BA31" s="158">
        <v>108.20138344345048</v>
      </c>
      <c r="BB31" s="158">
        <v>226637</v>
      </c>
      <c r="BC31" s="158">
        <v>147.4950290525201</v>
      </c>
      <c r="BD31" s="158">
        <v>32412</v>
      </c>
      <c r="BE31" s="158">
        <v>105.73876905445513</v>
      </c>
      <c r="BF31" s="158">
        <v>0</v>
      </c>
      <c r="BG31" s="158">
        <v>0</v>
      </c>
      <c r="BH31" s="158">
        <v>0</v>
      </c>
      <c r="BI31" s="158">
        <v>0</v>
      </c>
      <c r="BJ31" s="158">
        <v>0</v>
      </c>
      <c r="BK31" s="158">
        <v>0</v>
      </c>
      <c r="BL31" s="158">
        <v>0</v>
      </c>
      <c r="BM31" s="158">
        <v>0</v>
      </c>
      <c r="BN31" s="158">
        <v>0</v>
      </c>
      <c r="BO31" s="158">
        <v>0</v>
      </c>
      <c r="BP31" s="158">
        <v>508</v>
      </c>
      <c r="BQ31" s="158">
        <v>120</v>
      </c>
      <c r="BR31" s="79">
        <v>2446939</v>
      </c>
      <c r="BS31" s="79">
        <v>106.04108326061909</v>
      </c>
    </row>
    <row r="32" spans="1:71" ht="20.100000000000001" customHeight="1" x14ac:dyDescent="0.2">
      <c r="A32" s="211">
        <v>44009</v>
      </c>
      <c r="B32" s="10" t="s">
        <v>84</v>
      </c>
      <c r="C32" s="212">
        <f>Coonoor!D32+Coimbatore!D32+Cochin!D32</f>
        <v>1535079.5</v>
      </c>
      <c r="D32" s="212">
        <f>Coonoor!E32+Coimbatore!E32+Cochin!E32</f>
        <v>1700091.3</v>
      </c>
      <c r="E32" s="212">
        <f>Coonoor!F32+Coimbatore!F32+Cochin!F32</f>
        <v>370812.5</v>
      </c>
      <c r="F32" s="212">
        <f>Coonoor!G32+Coimbatore!G32+Cochin!G32</f>
        <v>76132</v>
      </c>
      <c r="G32" s="212">
        <f>Coonoor!H32+Coimbatore!H32+Cochin!H32</f>
        <v>0</v>
      </c>
      <c r="H32" s="212">
        <f>Coonoor!I32+Coimbatore!I32+Cochin!I32</f>
        <v>0</v>
      </c>
      <c r="I32" s="212">
        <f>Coonoor!J32+Coimbatore!J32+Cochin!J32</f>
        <v>0</v>
      </c>
      <c r="J32" s="212">
        <f>Coonoor!K32+Coimbatore!K32+Cochin!K32</f>
        <v>0</v>
      </c>
      <c r="K32" s="212">
        <f>Coonoor!L32+Coimbatore!K32+Cochin!K32</f>
        <v>30</v>
      </c>
      <c r="L32" s="212">
        <f>Coonoor!M32+Coimbatore!L32+Cochin!L32</f>
        <v>0</v>
      </c>
      <c r="M32" s="90">
        <f t="shared" ref="M32" si="69">SUM(C32:L32)</f>
        <v>3682145.3</v>
      </c>
      <c r="N32" s="212">
        <f>Coonoor!O32+Coimbatore!O32+Cochin!O32</f>
        <v>1376871.5</v>
      </c>
      <c r="O32" s="212">
        <f>(Coonoor!O32*Coonoor!P32+Coimbatore!O32*Coimbatore!P32+Cochin!O32*Cochin!P32)/SI!N32</f>
        <v>114.81662005129927</v>
      </c>
      <c r="P32" s="212">
        <f>Coonoor!Q32+Coimbatore!Q32+Cochin!Q32</f>
        <v>1279544.5</v>
      </c>
      <c r="Q32" s="212">
        <f>(Coonoor!Q32*Coonoor!R32+Coimbatore!Q32*Coimbatore!R32+Cochin!Q32*Cochin!R32)/SI!P32</f>
        <v>107.81067060137846</v>
      </c>
      <c r="R32" s="212">
        <f>Coonoor!S32+Coimbatore!S32+Cochin!S32</f>
        <v>314257.5</v>
      </c>
      <c r="S32" s="212">
        <f>(Coonoor!S32*Coonoor!T32+Coimbatore!S32*Coimbatore!T32+Cochin!S32*Cochin!T32)/SI!R32</f>
        <v>142.03017037335624</v>
      </c>
      <c r="T32" s="212">
        <f>Coonoor!U32+Coimbatore!U32+Cochin!U32</f>
        <v>42057</v>
      </c>
      <c r="U32" s="212">
        <f>(Coonoor!U32*Coonoor!V32+Coimbatore!U32*Coimbatore!V32+Cochin!U32*Cochin!V32)/SI!T32</f>
        <v>96.924007303373998</v>
      </c>
      <c r="V32" s="212">
        <f>Coonoor!W32+Coimbatore!W32+Cochin!W32</f>
        <v>0</v>
      </c>
      <c r="W32" s="212">
        <f>Coonoor!X32+Coimbatore!X32+Cochin!X32</f>
        <v>0</v>
      </c>
      <c r="X32" s="212">
        <f>Coonoor!Y32+Coimbatore!Y32+Cochin!Y32</f>
        <v>0</v>
      </c>
      <c r="Y32" s="212">
        <f>Coonoor!Z32+Coimbatore!Z32+Cochin!Z32</f>
        <v>0</v>
      </c>
      <c r="Z32" s="212">
        <f>Coonoor!AA32+Coimbatore!AA32+Cochin!AA32</f>
        <v>0</v>
      </c>
      <c r="AA32" s="212">
        <v>0</v>
      </c>
      <c r="AB32" s="212">
        <f>Coonoor!AC32+Coimbatore!AC32+Cochin!AC32</f>
        <v>0</v>
      </c>
      <c r="AC32" s="212">
        <v>0</v>
      </c>
      <c r="AD32" s="212">
        <f>Coonoor!AE32+Coimbatore!AE32+Cochin!AE32</f>
        <v>30</v>
      </c>
      <c r="AE32" s="212">
        <f>(Coonoor!AE32*Coonoor!AF32+Coimbatore!AE32*Coimbatore!AF32+Cochin!AE32*Cochin!AF32)/SI!AD32</f>
        <v>495.5</v>
      </c>
      <c r="AF32" s="212">
        <f>Coonoor!AG32+Coimbatore!AG32+Cochin!AG32</f>
        <v>0</v>
      </c>
      <c r="AG32" s="212">
        <v>0</v>
      </c>
      <c r="AH32" s="79">
        <f t="shared" ref="AH32" si="70">N32+P32+R32+T32+V32+Z32+AB32+AD32+AF32+X32</f>
        <v>3012760.5</v>
      </c>
      <c r="AI32" s="79">
        <f t="shared" si="68"/>
        <v>114.43376488955262</v>
      </c>
      <c r="AK32" s="65">
        <v>43645</v>
      </c>
      <c r="AL32" s="10">
        <v>26</v>
      </c>
      <c r="AM32" s="158">
        <v>1283799</v>
      </c>
      <c r="AN32" s="158">
        <v>2013027.3</v>
      </c>
      <c r="AO32" s="158">
        <v>351349</v>
      </c>
      <c r="AP32" s="158">
        <v>61559</v>
      </c>
      <c r="AQ32" s="158">
        <v>0</v>
      </c>
      <c r="AR32" s="158">
        <v>0</v>
      </c>
      <c r="AS32" s="158">
        <v>0</v>
      </c>
      <c r="AT32" s="158">
        <v>0</v>
      </c>
      <c r="AU32" s="158">
        <v>169</v>
      </c>
      <c r="AV32" s="158">
        <v>0</v>
      </c>
      <c r="AW32" s="90">
        <v>3709903.3</v>
      </c>
      <c r="AX32" s="158">
        <v>1023800</v>
      </c>
      <c r="AY32" s="158">
        <v>86.320595500246156</v>
      </c>
      <c r="AZ32" s="158">
        <v>1439434.1</v>
      </c>
      <c r="BA32" s="158">
        <v>104.44162629726577</v>
      </c>
      <c r="BB32" s="158">
        <v>183944</v>
      </c>
      <c r="BC32" s="158">
        <v>137.55321475264211</v>
      </c>
      <c r="BD32" s="158">
        <v>34516</v>
      </c>
      <c r="BE32" s="158">
        <v>103.44144659256575</v>
      </c>
      <c r="BF32" s="158">
        <v>0</v>
      </c>
      <c r="BG32" s="158">
        <v>0</v>
      </c>
      <c r="BH32" s="158">
        <v>0</v>
      </c>
      <c r="BI32" s="158">
        <v>0</v>
      </c>
      <c r="BJ32" s="158">
        <v>0</v>
      </c>
      <c r="BK32" s="158">
        <v>0</v>
      </c>
      <c r="BL32" s="158">
        <v>0</v>
      </c>
      <c r="BM32" s="158">
        <v>0</v>
      </c>
      <c r="BN32" s="158">
        <v>0</v>
      </c>
      <c r="BO32" s="158">
        <v>0</v>
      </c>
      <c r="BP32" s="158">
        <v>0</v>
      </c>
      <c r="BQ32" s="158">
        <v>0</v>
      </c>
      <c r="BR32" s="79">
        <v>2681694.1</v>
      </c>
      <c r="BS32" s="79">
        <v>99.781827289675618</v>
      </c>
    </row>
    <row r="33" spans="1:71" ht="20.100000000000001" customHeight="1" x14ac:dyDescent="0.2">
      <c r="A33" s="213">
        <v>44016</v>
      </c>
      <c r="B33" s="10">
        <v>27</v>
      </c>
      <c r="C33" s="214">
        <f>Coonoor!D33+Coimbatore!D33+Cochin!D33</f>
        <v>1711811</v>
      </c>
      <c r="D33" s="214">
        <f>Coonoor!E33+Coimbatore!E33+Cochin!E33</f>
        <v>1690347.7</v>
      </c>
      <c r="E33" s="214">
        <f>Coonoor!F33+Coimbatore!F33+Cochin!F33</f>
        <v>366290</v>
      </c>
      <c r="F33" s="214">
        <f>Coonoor!G33+Coimbatore!G33+Cochin!G33</f>
        <v>61885</v>
      </c>
      <c r="G33" s="214">
        <f>Coonoor!H33+Coimbatore!H33+Cochin!H33</f>
        <v>0</v>
      </c>
      <c r="H33" s="214">
        <f>Coonoor!I33+Coimbatore!I33+Cochin!I33</f>
        <v>0</v>
      </c>
      <c r="I33" s="214">
        <f>Coonoor!J33+Coimbatore!J33+Cochin!J33</f>
        <v>0</v>
      </c>
      <c r="J33" s="214">
        <f>Coonoor!K33+Coimbatore!K33+Cochin!K33</f>
        <v>0</v>
      </c>
      <c r="K33" s="214">
        <f>Coonoor!L33+Coimbatore!K33+Cochin!K33</f>
        <v>0</v>
      </c>
      <c r="L33" s="214">
        <f>Coonoor!M33+Coimbatore!L33+Cochin!L33</f>
        <v>0</v>
      </c>
      <c r="M33" s="90">
        <f t="shared" ref="M33" si="71">SUM(C33:L33)</f>
        <v>3830333.7</v>
      </c>
      <c r="N33" s="214">
        <f>Coonoor!O33+Coimbatore!O33+Cochin!O33</f>
        <v>1637866</v>
      </c>
      <c r="O33" s="214">
        <f>(Coonoor!O33*Coonoor!P33+Coimbatore!O33*Coimbatore!P33+Cochin!O33*Cochin!P33)/SI!N33</f>
        <v>118.51589953725825</v>
      </c>
      <c r="P33" s="214">
        <f>Coonoor!Q33+Coimbatore!Q33+Cochin!Q33</f>
        <v>1447919.9</v>
      </c>
      <c r="Q33" s="214">
        <f>(Coonoor!Q33*Coonoor!R33+Coimbatore!Q33*Coimbatore!R33+Cochin!Q33*Cochin!R33)/SI!P33</f>
        <v>110.79294188896596</v>
      </c>
      <c r="R33" s="214">
        <f>Coonoor!S33+Coimbatore!S33+Cochin!S33</f>
        <v>340949</v>
      </c>
      <c r="S33" s="214">
        <f>(Coonoor!S33*Coonoor!T33+Coimbatore!S33*Coimbatore!T33+Cochin!S33*Cochin!T33)/SI!R33</f>
        <v>151.50514850785015</v>
      </c>
      <c r="T33" s="214">
        <f>Coonoor!U33+Coimbatore!U33+Cochin!U33</f>
        <v>54665</v>
      </c>
      <c r="U33" s="214">
        <f>(Coonoor!U33*Coonoor!V33+Coimbatore!U33*Coimbatore!V33+Cochin!U33*Cochin!V33)/SI!T33</f>
        <v>97.342869543364131</v>
      </c>
      <c r="V33" s="214">
        <f>Coonoor!W33+Coimbatore!W33+Cochin!W33</f>
        <v>0</v>
      </c>
      <c r="W33" s="214">
        <f>Coonoor!X33+Coimbatore!X33+Cochin!X33</f>
        <v>0</v>
      </c>
      <c r="X33" s="214">
        <f>Coonoor!Y33+Coimbatore!Y33+Cochin!Y33</f>
        <v>0</v>
      </c>
      <c r="Y33" s="214">
        <f>Coonoor!Z33+Coimbatore!Z33+Cochin!Z33</f>
        <v>0</v>
      </c>
      <c r="Z33" s="214">
        <f>Coonoor!AA33+Coimbatore!AA33+Cochin!AA33</f>
        <v>0</v>
      </c>
      <c r="AA33" s="214">
        <v>0</v>
      </c>
      <c r="AB33" s="214">
        <f>Coonoor!AC33+Coimbatore!AC33+Cochin!AC33</f>
        <v>0</v>
      </c>
      <c r="AC33" s="214">
        <v>0</v>
      </c>
      <c r="AD33" s="214">
        <f>Coonoor!AE33+Coimbatore!AE33+Cochin!AE33</f>
        <v>0</v>
      </c>
      <c r="AE33" s="214">
        <v>0</v>
      </c>
      <c r="AF33" s="214">
        <f>Coonoor!AG33+Coimbatore!AG33+Cochin!AG33</f>
        <v>0</v>
      </c>
      <c r="AG33" s="214">
        <v>0</v>
      </c>
      <c r="AH33" s="79">
        <f t="shared" ref="AH33" si="72">N33+P33+R33+T33+V33+Z33+AB33+AD33+AF33+X33</f>
        <v>3481399.9</v>
      </c>
      <c r="AI33" s="79">
        <f t="shared" ref="AI33" si="73">(N33*O33+P33*Q33+R33*S33+T33*U33+V33*W33+Z33*AA33+AD33*AE33+AF33*AG33+X33*Y33)/AH33</f>
        <v>118.20223367452253</v>
      </c>
      <c r="AK33" s="65">
        <v>43652</v>
      </c>
      <c r="AL33" s="10">
        <v>27</v>
      </c>
      <c r="AM33" s="158">
        <v>1490449</v>
      </c>
      <c r="AN33" s="158">
        <v>2188724</v>
      </c>
      <c r="AO33" s="158">
        <v>297014.40000000002</v>
      </c>
      <c r="AP33" s="158">
        <v>55392</v>
      </c>
      <c r="AQ33" s="158">
        <v>0</v>
      </c>
      <c r="AR33" s="158">
        <v>0</v>
      </c>
      <c r="AS33" s="158">
        <v>0</v>
      </c>
      <c r="AT33" s="158">
        <v>0</v>
      </c>
      <c r="AU33" s="158">
        <v>0</v>
      </c>
      <c r="AV33" s="158">
        <v>0</v>
      </c>
      <c r="AW33" s="90">
        <v>4031579.4</v>
      </c>
      <c r="AX33" s="158">
        <v>1006558</v>
      </c>
      <c r="AY33" s="158">
        <v>83.33179723645631</v>
      </c>
      <c r="AZ33" s="158">
        <v>1350324</v>
      </c>
      <c r="BA33" s="158">
        <v>103.60796734073747</v>
      </c>
      <c r="BB33" s="158">
        <v>184109.6</v>
      </c>
      <c r="BC33" s="158">
        <v>138.64735942160212</v>
      </c>
      <c r="BD33" s="158">
        <v>34827</v>
      </c>
      <c r="BE33" s="158">
        <v>105.51994121535016</v>
      </c>
      <c r="BF33" s="158">
        <v>0</v>
      </c>
      <c r="BG33" s="158">
        <v>0</v>
      </c>
      <c r="BH33" s="158">
        <v>0</v>
      </c>
      <c r="BI33" s="158">
        <v>0</v>
      </c>
      <c r="BJ33" s="158">
        <v>0</v>
      </c>
      <c r="BK33" s="158">
        <v>0</v>
      </c>
      <c r="BL33" s="158">
        <v>0</v>
      </c>
      <c r="BM33" s="158">
        <v>0</v>
      </c>
      <c r="BN33" s="158">
        <v>0</v>
      </c>
      <c r="BO33" s="158">
        <v>0</v>
      </c>
      <c r="BP33" s="158">
        <v>0</v>
      </c>
      <c r="BQ33" s="158">
        <v>0</v>
      </c>
      <c r="BR33" s="79">
        <v>2575818.6</v>
      </c>
      <c r="BS33" s="79">
        <v>98.214938323304821</v>
      </c>
    </row>
    <row r="34" spans="1:71" ht="20.100000000000001" customHeight="1" x14ac:dyDescent="0.2">
      <c r="A34" s="215">
        <v>44023</v>
      </c>
      <c r="B34" s="10">
        <v>28</v>
      </c>
      <c r="C34" s="216">
        <f>Coonoor!D34+Coimbatore!D34+Cochin!D34</f>
        <v>1721963.5</v>
      </c>
      <c r="D34" s="216">
        <f>Coonoor!E34+Coimbatore!E34+Cochin!E34</f>
        <v>1433776.9</v>
      </c>
      <c r="E34" s="216">
        <f>Coonoor!F34+Coimbatore!F34+Cochin!F34</f>
        <v>374126</v>
      </c>
      <c r="F34" s="216">
        <f>Coonoor!G34+Coimbatore!G34+Cochin!G34</f>
        <v>58474</v>
      </c>
      <c r="G34" s="216">
        <f>Coonoor!H34+Coimbatore!H34+Cochin!H34</f>
        <v>0</v>
      </c>
      <c r="H34" s="216">
        <f>Coonoor!I34+Coimbatore!I34+Cochin!I34</f>
        <v>0</v>
      </c>
      <c r="I34" s="216">
        <f>Coonoor!J34+Coimbatore!J34+Cochin!J34</f>
        <v>0</v>
      </c>
      <c r="J34" s="216">
        <f>Coonoor!K34+Coimbatore!K34+Cochin!K34</f>
        <v>0</v>
      </c>
      <c r="K34" s="216">
        <f>Coonoor!L34+Coimbatore!K34+Cochin!K34</f>
        <v>0</v>
      </c>
      <c r="L34" s="216">
        <f>Coonoor!M34+Coimbatore!L34+Cochin!L34</f>
        <v>0</v>
      </c>
      <c r="M34" s="90">
        <f t="shared" ref="M34" si="74">SUM(C34:L34)</f>
        <v>3588340.4</v>
      </c>
      <c r="N34" s="216">
        <f>Coonoor!O34+Coimbatore!O34+Cochin!O34</f>
        <v>1680450</v>
      </c>
      <c r="O34" s="216">
        <f>(Coonoor!O34*Coonoor!P34+Coimbatore!O34*Coimbatore!P34+Cochin!O34*Cochin!P34)/SI!N34</f>
        <v>131.70416055872357</v>
      </c>
      <c r="P34" s="216">
        <f>Coonoor!Q34+Coimbatore!Q34+Cochin!Q34</f>
        <v>1308412.8999999999</v>
      </c>
      <c r="Q34" s="216">
        <f>(Coonoor!Q34*Coonoor!R34+Coimbatore!Q34*Coimbatore!R34+Cochin!Q34*Cochin!R34)/SI!P34</f>
        <v>119.60707042859943</v>
      </c>
      <c r="R34" s="216">
        <f>Coonoor!S34+Coimbatore!S34+Cochin!S34</f>
        <v>335513</v>
      </c>
      <c r="S34" s="216">
        <f>(Coonoor!S34*Coonoor!T34+Coimbatore!S34*Coimbatore!T34+Cochin!S34*Cochin!T34)/SI!R34</f>
        <v>153.11229038608934</v>
      </c>
      <c r="T34" s="216">
        <f>Coonoor!U34+Coimbatore!U34+Cochin!U34</f>
        <v>44222</v>
      </c>
      <c r="U34" s="216">
        <f>(Coonoor!U34*Coonoor!V34+Coimbatore!U34*Coimbatore!V34+Cochin!U34*Cochin!V34)/SI!T34</f>
        <v>104.14110531167744</v>
      </c>
      <c r="V34" s="216">
        <f>Coonoor!W34+Coimbatore!W34+Cochin!W34</f>
        <v>0</v>
      </c>
      <c r="W34" s="216">
        <f>Coonoor!X34+Coimbatore!X34+Cochin!X34</f>
        <v>0</v>
      </c>
      <c r="X34" s="216">
        <f>Coonoor!Y34+Coimbatore!Y34+Cochin!Y34</f>
        <v>0</v>
      </c>
      <c r="Y34" s="216">
        <f>Coonoor!Z34+Coimbatore!Z34+Cochin!Z34</f>
        <v>0</v>
      </c>
      <c r="Z34" s="216">
        <f>Coonoor!AA34+Coimbatore!AA34+Cochin!AA34</f>
        <v>0</v>
      </c>
      <c r="AA34" s="216">
        <v>0</v>
      </c>
      <c r="AB34" s="216">
        <f>Coonoor!AC34+Coimbatore!AC34+Cochin!AC34</f>
        <v>0</v>
      </c>
      <c r="AC34" s="216">
        <v>0</v>
      </c>
      <c r="AD34" s="216">
        <f>Coonoor!AE34+Coimbatore!AE34+Cochin!AE34</f>
        <v>0</v>
      </c>
      <c r="AE34" s="216">
        <v>0</v>
      </c>
      <c r="AF34" s="216">
        <f>Coonoor!AG34+Coimbatore!AG34+Cochin!AG34</f>
        <v>0</v>
      </c>
      <c r="AG34" s="216">
        <v>0</v>
      </c>
      <c r="AH34" s="79">
        <f t="shared" ref="AH34" si="75">N34+P34+R34+T34+V34+Z34+AB34+AD34+AF34+X34</f>
        <v>3368597.9</v>
      </c>
      <c r="AI34" s="79">
        <f t="shared" ref="AI34" si="76">(N34*O34+P34*Q34+R34*S34+T34*U34+V34*W34+Z34*AA34+AD34*AE34+AF34*AG34+X34*Y34)/AH34</f>
        <v>128.77588694521717</v>
      </c>
      <c r="AK34" s="65">
        <v>43659</v>
      </c>
      <c r="AL34" s="10">
        <v>28</v>
      </c>
      <c r="AM34" s="158">
        <v>1462559</v>
      </c>
      <c r="AN34" s="158">
        <v>2146938.2999999998</v>
      </c>
      <c r="AO34" s="158">
        <v>343176</v>
      </c>
      <c r="AP34" s="158">
        <v>61188</v>
      </c>
      <c r="AQ34" s="158">
        <v>0</v>
      </c>
      <c r="AR34" s="158">
        <v>0</v>
      </c>
      <c r="AS34" s="158">
        <v>0</v>
      </c>
      <c r="AT34" s="158">
        <v>0</v>
      </c>
      <c r="AU34" s="158">
        <v>168</v>
      </c>
      <c r="AV34" s="158">
        <v>0</v>
      </c>
      <c r="AW34" s="90">
        <v>4014029.3</v>
      </c>
      <c r="AX34" s="158">
        <v>1068151</v>
      </c>
      <c r="AY34" s="158">
        <v>78.309343684608265</v>
      </c>
      <c r="AZ34" s="158">
        <v>1490746.5</v>
      </c>
      <c r="BA34" s="158">
        <v>96.201585117223161</v>
      </c>
      <c r="BB34" s="158">
        <v>182271</v>
      </c>
      <c r="BC34" s="158">
        <v>130.88767244192439</v>
      </c>
      <c r="BD34" s="158">
        <v>45795</v>
      </c>
      <c r="BE34" s="158">
        <v>102.18150396030136</v>
      </c>
      <c r="BF34" s="158">
        <v>0</v>
      </c>
      <c r="BG34" s="158">
        <v>0</v>
      </c>
      <c r="BH34" s="158">
        <v>0</v>
      </c>
      <c r="BI34" s="158">
        <v>0</v>
      </c>
      <c r="BJ34" s="158">
        <v>0</v>
      </c>
      <c r="BK34" s="158">
        <v>0</v>
      </c>
      <c r="BL34" s="158">
        <v>0</v>
      </c>
      <c r="BM34" s="158">
        <v>0</v>
      </c>
      <c r="BN34" s="158">
        <v>0</v>
      </c>
      <c r="BO34" s="158">
        <v>0</v>
      </c>
      <c r="BP34" s="158">
        <v>0</v>
      </c>
      <c r="BQ34" s="158">
        <v>0</v>
      </c>
      <c r="BR34" s="79">
        <v>2786963.5</v>
      </c>
      <c r="BS34" s="79">
        <v>91.710856274771643</v>
      </c>
    </row>
    <row r="35" spans="1:71" ht="20.100000000000001" customHeight="1" x14ac:dyDescent="0.2">
      <c r="A35" s="217">
        <v>44030</v>
      </c>
      <c r="B35" s="10">
        <v>29</v>
      </c>
      <c r="C35" s="220">
        <f>Coonoor!D35+Coimbatore!D35+Cochin!D35</f>
        <v>1609540</v>
      </c>
      <c r="D35" s="220">
        <f>Coonoor!E35+Coimbatore!E35+Cochin!E35</f>
        <v>1400125.9</v>
      </c>
      <c r="E35" s="220">
        <f>Coonoor!F35+Coimbatore!F35+Cochin!F35</f>
        <v>375129.9</v>
      </c>
      <c r="F35" s="220">
        <f>Coonoor!G35+Coimbatore!G35+Cochin!G35</f>
        <v>61912</v>
      </c>
      <c r="G35" s="220">
        <f>Coonoor!H35+Coimbatore!H35+Cochin!H35</f>
        <v>0</v>
      </c>
      <c r="H35" s="220">
        <f>Coonoor!I35+Coimbatore!I35+Cochin!I35</f>
        <v>0</v>
      </c>
      <c r="I35" s="220">
        <f>Coonoor!J35+Coimbatore!J35+Cochin!J35</f>
        <v>0</v>
      </c>
      <c r="J35" s="220">
        <f>Coonoor!K35+Coimbatore!K35+Cochin!K35</f>
        <v>0</v>
      </c>
      <c r="K35" s="220">
        <f>Coonoor!L35+Coimbatore!K35+Cochin!K35</f>
        <v>0</v>
      </c>
      <c r="L35" s="220">
        <f>Coonoor!M35+Coimbatore!L35+Cochin!L35</f>
        <v>0</v>
      </c>
      <c r="M35" s="90">
        <f t="shared" ref="M35" si="77">SUM(C35:L35)</f>
        <v>3446707.8</v>
      </c>
      <c r="N35" s="220">
        <f>Coonoor!O35+Coimbatore!O35+Cochin!O35</f>
        <v>1580535</v>
      </c>
      <c r="O35" s="220">
        <f>(Coonoor!O35*Coonoor!P35+Coimbatore!O35*Coimbatore!P35+Cochin!O35*Cochin!P35)/SI!N35</f>
        <v>140.43613950754397</v>
      </c>
      <c r="P35" s="220">
        <f>Coonoor!Q35+Coimbatore!Q35+Cochin!Q35</f>
        <v>1253523.3999999999</v>
      </c>
      <c r="Q35" s="220">
        <f>(Coonoor!Q35*Coonoor!R35+Coimbatore!Q35*Coimbatore!R35+Cochin!Q35*Cochin!R35)/SI!P35</f>
        <v>128.4899147249063</v>
      </c>
      <c r="R35" s="220">
        <f>Coonoor!S35+Coimbatore!S35+Cochin!S35</f>
        <v>302223.90000000002</v>
      </c>
      <c r="S35" s="220">
        <f>(Coonoor!S35*Coonoor!T35+Coimbatore!S35*Coimbatore!T35+Cochin!S35*Cochin!T35)/SI!R35</f>
        <v>149.72698350387842</v>
      </c>
      <c r="T35" s="220">
        <f>Coonoor!U35+Coimbatore!U35+Cochin!U35</f>
        <v>51382</v>
      </c>
      <c r="U35" s="220">
        <f>(Coonoor!U35*Coonoor!V35+Coimbatore!U35*Coimbatore!V35+Cochin!U35*Cochin!V35)/SI!T35</f>
        <v>108.06928412192985</v>
      </c>
      <c r="V35" s="220">
        <f>Coonoor!W35+Coimbatore!W35+Cochin!W35</f>
        <v>0</v>
      </c>
      <c r="W35" s="220">
        <f>Coonoor!X35+Coimbatore!X35+Cochin!X35</f>
        <v>0</v>
      </c>
      <c r="X35" s="220">
        <f>Coonoor!Y35+Coimbatore!Y35+Cochin!Y35</f>
        <v>0</v>
      </c>
      <c r="Y35" s="220">
        <f>Coonoor!Z35+Coimbatore!Z35+Cochin!Z35</f>
        <v>0</v>
      </c>
      <c r="Z35" s="220">
        <f>Coonoor!AA35+Coimbatore!AA35+Cochin!AA35</f>
        <v>0</v>
      </c>
      <c r="AA35" s="220">
        <v>0</v>
      </c>
      <c r="AB35" s="220">
        <f>Coonoor!AC35+Coimbatore!AC35+Cochin!AC35</f>
        <v>0</v>
      </c>
      <c r="AC35" s="220">
        <v>0</v>
      </c>
      <c r="AD35" s="220">
        <f>Coonoor!AE35+Coimbatore!AE35+Cochin!AE35</f>
        <v>0</v>
      </c>
      <c r="AE35" s="220">
        <v>0</v>
      </c>
      <c r="AF35" s="220">
        <f>Coonoor!AG35+Coimbatore!AG35+Cochin!AG35</f>
        <v>0</v>
      </c>
      <c r="AG35" s="220">
        <v>0</v>
      </c>
      <c r="AH35" s="79">
        <f t="shared" ref="AH35" si="78">N35+P35+R35+T35+V35+Z35+AB35+AD35+AF35+X35</f>
        <v>3187664.3</v>
      </c>
      <c r="AI35" s="79">
        <f t="shared" ref="AI35" si="79">(N35*O35+P35*Q35+R35*S35+T35*U35+V35*W35+Z35*AA35+AD35*AE35+AF35*AG35+X35*Y35)/AH35</f>
        <v>136.09752989822718</v>
      </c>
      <c r="AK35" s="65">
        <v>43666</v>
      </c>
      <c r="AL35" s="10">
        <v>29</v>
      </c>
      <c r="AM35" s="158">
        <v>1443846</v>
      </c>
      <c r="AN35" s="158">
        <v>2165926.9</v>
      </c>
      <c r="AO35" s="158">
        <v>313420</v>
      </c>
      <c r="AP35" s="158">
        <v>68202</v>
      </c>
      <c r="AQ35" s="158">
        <v>0</v>
      </c>
      <c r="AR35" s="158">
        <v>0</v>
      </c>
      <c r="AS35" s="158">
        <v>0</v>
      </c>
      <c r="AT35" s="158">
        <v>0</v>
      </c>
      <c r="AU35" s="158">
        <v>0</v>
      </c>
      <c r="AV35" s="158">
        <v>0</v>
      </c>
      <c r="AW35" s="90">
        <v>3991394.9</v>
      </c>
      <c r="AX35" s="158">
        <v>1316510</v>
      </c>
      <c r="AY35" s="158">
        <v>78.791304155360763</v>
      </c>
      <c r="AZ35" s="158">
        <v>1718799.2</v>
      </c>
      <c r="BA35" s="158">
        <v>94.556095491647781</v>
      </c>
      <c r="BB35" s="158">
        <v>202508</v>
      </c>
      <c r="BC35" s="158">
        <v>133.14214214501158</v>
      </c>
      <c r="BD35" s="158">
        <v>53016</v>
      </c>
      <c r="BE35" s="158">
        <v>99.818865389505063</v>
      </c>
      <c r="BF35" s="158">
        <v>0</v>
      </c>
      <c r="BG35" s="158">
        <v>0</v>
      </c>
      <c r="BH35" s="158">
        <v>0</v>
      </c>
      <c r="BI35" s="158">
        <v>0</v>
      </c>
      <c r="BJ35" s="158">
        <v>0</v>
      </c>
      <c r="BK35" s="158">
        <v>0</v>
      </c>
      <c r="BL35" s="158">
        <v>0</v>
      </c>
      <c r="BM35" s="158">
        <v>0</v>
      </c>
      <c r="BN35" s="158">
        <v>0</v>
      </c>
      <c r="BO35" s="158">
        <v>0</v>
      </c>
      <c r="BP35" s="158">
        <v>0</v>
      </c>
      <c r="BQ35" s="158">
        <v>0</v>
      </c>
      <c r="BR35" s="79">
        <v>3290833.2</v>
      </c>
      <c r="BS35" s="79">
        <v>90.708586205078333</v>
      </c>
    </row>
    <row r="36" spans="1:71" ht="20.100000000000001" customHeight="1" x14ac:dyDescent="0.2">
      <c r="A36" s="221">
        <v>44037</v>
      </c>
      <c r="B36" s="10">
        <v>30</v>
      </c>
      <c r="C36" s="222">
        <f>Coonoor!D36+Coimbatore!D36+Cochin!D36</f>
        <v>1749846.5</v>
      </c>
      <c r="D36" s="222">
        <f>Coonoor!E36+Coimbatore!E36+Cochin!E36</f>
        <v>1331463.3999999999</v>
      </c>
      <c r="E36" s="222">
        <f>Coonoor!F36+Coimbatore!F36+Cochin!F36</f>
        <v>358317</v>
      </c>
      <c r="F36" s="222">
        <f>Coonoor!G36+Coimbatore!G36+Cochin!G36</f>
        <v>77701</v>
      </c>
      <c r="G36" s="222">
        <f>Coonoor!H36+Coimbatore!H36+Cochin!H36</f>
        <v>0</v>
      </c>
      <c r="H36" s="222">
        <f>Coonoor!I36+Coimbatore!I36+Cochin!I36</f>
        <v>0</v>
      </c>
      <c r="I36" s="222">
        <f>Coonoor!J36+Coimbatore!J36+Cochin!J36</f>
        <v>0</v>
      </c>
      <c r="J36" s="222">
        <f>Coonoor!K36+Coimbatore!K36+Cochin!K36</f>
        <v>0</v>
      </c>
      <c r="K36" s="222">
        <f>Coonoor!L36+Coimbatore!K36+Cochin!K36</f>
        <v>0</v>
      </c>
      <c r="L36" s="222">
        <f>Coonoor!M36+Coimbatore!L36+Cochin!L36</f>
        <v>0</v>
      </c>
      <c r="M36" s="90">
        <f t="shared" ref="M36" si="80">SUM(C36:L36)</f>
        <v>3517327.9</v>
      </c>
      <c r="N36" s="222">
        <f>Coonoor!O36+Coimbatore!O36+Cochin!O36</f>
        <v>1606348.5</v>
      </c>
      <c r="O36" s="222">
        <f>(Coonoor!O36*Coonoor!P36+Coimbatore!O36*Coimbatore!P36+Cochin!O36*Cochin!P36)/SI!N36</f>
        <v>145.79780757829232</v>
      </c>
      <c r="P36" s="222">
        <f>Coonoor!Q36+Coimbatore!Q36+Cochin!Q36</f>
        <v>1164612.1000000001</v>
      </c>
      <c r="Q36" s="222">
        <f>(Coonoor!Q36*Coonoor!R36+Coimbatore!Q36*Coimbatore!R36+Cochin!Q36*Cochin!R36)/SI!P36</f>
        <v>131.50822023692376</v>
      </c>
      <c r="R36" s="222">
        <f>Coonoor!S36+Coimbatore!S36+Cochin!S36</f>
        <v>211852</v>
      </c>
      <c r="S36" s="222">
        <f>(Coonoor!S36*Coonoor!T36+Coimbatore!S36*Coimbatore!T36+Cochin!S36*Cochin!T36)/SI!R36</f>
        <v>159.30211638660953</v>
      </c>
      <c r="T36" s="222">
        <f>Coonoor!U36+Coimbatore!U36+Cochin!U36</f>
        <v>65147</v>
      </c>
      <c r="U36" s="222">
        <f>(Coonoor!U36*Coonoor!V36+Coimbatore!U36*Coimbatore!V36+Cochin!U36*Cochin!V36)/SI!T36</f>
        <v>104.02373039849878</v>
      </c>
      <c r="V36" s="222">
        <f>Coonoor!W36+Coimbatore!W36+Cochin!W36</f>
        <v>0</v>
      </c>
      <c r="W36" s="222">
        <f>Coonoor!X36+Coimbatore!X36+Cochin!X36</f>
        <v>0</v>
      </c>
      <c r="X36" s="222">
        <f>Coonoor!Y36+Coimbatore!Y36+Cochin!Y36</f>
        <v>0</v>
      </c>
      <c r="Y36" s="222">
        <f>Coonoor!Z36+Coimbatore!Z36+Cochin!Z36</f>
        <v>0</v>
      </c>
      <c r="Z36" s="222">
        <f>Coonoor!AA36+Coimbatore!AA36+Cochin!AA36</f>
        <v>0</v>
      </c>
      <c r="AA36" s="222">
        <v>0</v>
      </c>
      <c r="AB36" s="222">
        <f>Coonoor!AC36+Coimbatore!AC36+Cochin!AC36</f>
        <v>0</v>
      </c>
      <c r="AC36" s="222">
        <v>0</v>
      </c>
      <c r="AD36" s="222">
        <f>Coonoor!AE36+Coimbatore!AE36+Cochin!AE36</f>
        <v>0</v>
      </c>
      <c r="AE36" s="222">
        <v>0</v>
      </c>
      <c r="AF36" s="222">
        <f>Coonoor!AG36+Coimbatore!AG36+Cochin!AG36</f>
        <v>0</v>
      </c>
      <c r="AG36" s="222">
        <v>0</v>
      </c>
      <c r="AH36" s="79">
        <f t="shared" ref="AH36" si="81">N36+P36+R36+T36+V36+Z36+AB36+AD36+AF36+X36</f>
        <v>3047959.6</v>
      </c>
      <c r="AI36" s="79">
        <f t="shared" ref="AI36" si="82">(N36*O36+P36*Q36+R36*S36+T36*U36+V36*W36+Z36*AA36+AD36*AE36+AF36*AG36+X36*Y36)/AH36</f>
        <v>140.38357331543099</v>
      </c>
      <c r="AK36" s="65">
        <v>43673</v>
      </c>
      <c r="AL36" s="10">
        <v>30</v>
      </c>
      <c r="AM36" s="158">
        <v>1392616</v>
      </c>
      <c r="AN36" s="158">
        <v>1924276.8</v>
      </c>
      <c r="AO36" s="158">
        <v>266822</v>
      </c>
      <c r="AP36" s="158">
        <v>62506</v>
      </c>
      <c r="AQ36" s="158">
        <v>0</v>
      </c>
      <c r="AR36" s="158">
        <v>0</v>
      </c>
      <c r="AS36" s="158">
        <v>0</v>
      </c>
      <c r="AT36" s="158">
        <v>0</v>
      </c>
      <c r="AU36" s="158">
        <v>167</v>
      </c>
      <c r="AV36" s="158">
        <v>0</v>
      </c>
      <c r="AW36" s="90">
        <v>3646387.8</v>
      </c>
      <c r="AX36" s="158">
        <v>1302183</v>
      </c>
      <c r="AY36" s="158">
        <v>79.327919508202768</v>
      </c>
      <c r="AZ36" s="158">
        <v>1540245.9</v>
      </c>
      <c r="BA36" s="158">
        <v>96.186797384002517</v>
      </c>
      <c r="BB36" s="158">
        <v>168487</v>
      </c>
      <c r="BC36" s="158">
        <v>140.85574526688706</v>
      </c>
      <c r="BD36" s="158">
        <v>47458</v>
      </c>
      <c r="BE36" s="158">
        <v>101.25140076743648</v>
      </c>
      <c r="BF36" s="158">
        <v>0</v>
      </c>
      <c r="BG36" s="158">
        <v>0</v>
      </c>
      <c r="BH36" s="158">
        <v>0</v>
      </c>
      <c r="BI36" s="158">
        <v>0</v>
      </c>
      <c r="BJ36" s="158">
        <v>0</v>
      </c>
      <c r="BK36" s="158">
        <v>0</v>
      </c>
      <c r="BL36" s="158">
        <v>0</v>
      </c>
      <c r="BM36" s="158">
        <v>0</v>
      </c>
      <c r="BN36" s="158">
        <v>0</v>
      </c>
      <c r="BO36" s="158">
        <v>0</v>
      </c>
      <c r="BP36" s="158">
        <v>0</v>
      </c>
      <c r="BQ36" s="158">
        <v>0</v>
      </c>
      <c r="BR36" s="79">
        <v>3058373.9</v>
      </c>
      <c r="BS36" s="79">
        <v>91.548106477168673</v>
      </c>
    </row>
    <row r="37" spans="1:71" ht="20.100000000000001" customHeight="1" x14ac:dyDescent="0.2">
      <c r="A37" s="223">
        <v>44044</v>
      </c>
      <c r="B37" s="10">
        <v>31</v>
      </c>
      <c r="C37" s="224">
        <f>Coonoor!D37+Coimbatore!D37+Cochin!D37</f>
        <v>1657123</v>
      </c>
      <c r="D37" s="224">
        <f>Coonoor!E37+Coimbatore!E37+Cochin!E37</f>
        <v>1350509.4</v>
      </c>
      <c r="E37" s="224">
        <f>Coonoor!F37+Coimbatore!F37+Cochin!F37</f>
        <v>368808</v>
      </c>
      <c r="F37" s="224">
        <f>Coonoor!G37+Coimbatore!G37+Cochin!G37</f>
        <v>321081</v>
      </c>
      <c r="G37" s="224">
        <f>Coonoor!H37+Coimbatore!H37+Cochin!H37</f>
        <v>0</v>
      </c>
      <c r="H37" s="224">
        <f>Coonoor!I37+Coimbatore!I37+Cochin!I37</f>
        <v>0</v>
      </c>
      <c r="I37" s="224">
        <f>Coonoor!J37+Coimbatore!J37+Cochin!J37</f>
        <v>0</v>
      </c>
      <c r="J37" s="224">
        <f>Coonoor!K37+Coimbatore!K37+Cochin!K37</f>
        <v>0</v>
      </c>
      <c r="K37" s="224">
        <f>Coonoor!L37+Coimbatore!K37+Cochin!K37</f>
        <v>0</v>
      </c>
      <c r="L37" s="224">
        <f>Coonoor!M37+Coimbatore!L37+Cochin!L37</f>
        <v>0</v>
      </c>
      <c r="M37" s="90">
        <f t="shared" ref="M37" si="83">SUM(C37:L37)</f>
        <v>3697521.4</v>
      </c>
      <c r="N37" s="224">
        <f>Coonoor!O37+Coimbatore!O37+Cochin!O37</f>
        <v>1590505</v>
      </c>
      <c r="O37" s="224">
        <f>(Coonoor!O37*Coonoor!P37+Coimbatore!O37*Coimbatore!P37+Cochin!O37*Cochin!P37)/SI!N37</f>
        <v>150.62733257314378</v>
      </c>
      <c r="P37" s="224">
        <f>Coonoor!Q37+Coimbatore!Q37+Cochin!Q37</f>
        <v>1195522.1000000001</v>
      </c>
      <c r="Q37" s="224">
        <f>(Coonoor!Q37*Coonoor!R37+Coimbatore!Q37*Coimbatore!R37+Cochin!Q37*Cochin!R37)/SI!P37</f>
        <v>135.74267925907373</v>
      </c>
      <c r="R37" s="224">
        <f>Coonoor!S37+Coimbatore!S37+Cochin!S37</f>
        <v>295608</v>
      </c>
      <c r="S37" s="224">
        <f>(Coonoor!S37*Coonoor!T37+Coimbatore!S37*Coimbatore!T37+Cochin!S37*Cochin!T37)/SI!R37</f>
        <v>144.57133718467702</v>
      </c>
      <c r="T37" s="224">
        <f>Coonoor!U37+Coimbatore!U37+Cochin!U37</f>
        <v>59268</v>
      </c>
      <c r="U37" s="224">
        <f>(Coonoor!U37*Coonoor!V37+Coimbatore!U37*Coimbatore!V37+Cochin!U37*Cochin!V37)/SI!T37</f>
        <v>106.62548040620571</v>
      </c>
      <c r="V37" s="224">
        <f>Coonoor!W37+Coimbatore!W37+Cochin!W37</f>
        <v>0</v>
      </c>
      <c r="W37" s="224">
        <f>Coonoor!X37+Coimbatore!X37+Cochin!X37</f>
        <v>0</v>
      </c>
      <c r="X37" s="224">
        <f>Coonoor!Y37+Coimbatore!Y37+Cochin!Y37</f>
        <v>0</v>
      </c>
      <c r="Y37" s="224">
        <f>Coonoor!Z37+Coimbatore!Z37+Cochin!Z37</f>
        <v>0</v>
      </c>
      <c r="Z37" s="224">
        <f>Coonoor!AA37+Coimbatore!AA37+Cochin!AA37</f>
        <v>0</v>
      </c>
      <c r="AA37" s="224">
        <v>0</v>
      </c>
      <c r="AB37" s="224">
        <f>Coonoor!AC37+Coimbatore!AC37+Cochin!AC37</f>
        <v>0</v>
      </c>
      <c r="AC37" s="224">
        <v>0</v>
      </c>
      <c r="AD37" s="224">
        <f>Coonoor!AE37+Coimbatore!AE37+Cochin!AE37</f>
        <v>0</v>
      </c>
      <c r="AE37" s="224">
        <v>0</v>
      </c>
      <c r="AF37" s="224">
        <f>Coonoor!AG37+Coimbatore!AG37+Cochin!AG37</f>
        <v>0</v>
      </c>
      <c r="AG37" s="224">
        <v>0</v>
      </c>
      <c r="AH37" s="79">
        <f t="shared" ref="AH37" si="84">N37+P37+R37+T37+V37+Z37+AB37+AD37+AF37+X37</f>
        <v>3140903.1</v>
      </c>
      <c r="AI37" s="79">
        <f t="shared" ref="AI37" si="85">(N37*O37+P37*Q37+R37*S37+T37*U37+V37*W37+Z37*AA37+AD37*AE37+AF37*AG37+X37*Y37)/AH37</f>
        <v>143.56151941678345</v>
      </c>
      <c r="AK37" s="65">
        <v>43680</v>
      </c>
      <c r="AL37" s="10">
        <v>31</v>
      </c>
      <c r="AM37" s="158">
        <v>1265239</v>
      </c>
      <c r="AN37" s="158">
        <v>1884215.4</v>
      </c>
      <c r="AO37" s="158">
        <v>277428</v>
      </c>
      <c r="AP37" s="158">
        <v>66972</v>
      </c>
      <c r="AQ37" s="158">
        <v>0</v>
      </c>
      <c r="AR37" s="158">
        <v>0</v>
      </c>
      <c r="AS37" s="158">
        <v>0</v>
      </c>
      <c r="AT37" s="158">
        <v>0</v>
      </c>
      <c r="AU37" s="158">
        <v>0</v>
      </c>
      <c r="AV37" s="158">
        <v>0</v>
      </c>
      <c r="AW37" s="90">
        <v>3493854.4</v>
      </c>
      <c r="AX37" s="158">
        <v>1111614</v>
      </c>
      <c r="AY37" s="158">
        <v>79.518664213978951</v>
      </c>
      <c r="AZ37" s="158">
        <v>1497016.5</v>
      </c>
      <c r="BA37" s="158">
        <v>99.267645813449278</v>
      </c>
      <c r="BB37" s="158">
        <v>183878</v>
      </c>
      <c r="BC37" s="158">
        <v>129.83768533494489</v>
      </c>
      <c r="BD37" s="158">
        <v>52686</v>
      </c>
      <c r="BE37" s="158">
        <v>96.234179314315</v>
      </c>
      <c r="BF37" s="158">
        <v>0</v>
      </c>
      <c r="BG37" s="158">
        <v>0</v>
      </c>
      <c r="BH37" s="158">
        <v>0</v>
      </c>
      <c r="BI37" s="158">
        <v>0</v>
      </c>
      <c r="BJ37" s="158">
        <v>0</v>
      </c>
      <c r="BK37" s="158">
        <v>0</v>
      </c>
      <c r="BL37" s="158">
        <v>0</v>
      </c>
      <c r="BM37" s="158">
        <v>0</v>
      </c>
      <c r="BN37" s="158">
        <v>0</v>
      </c>
      <c r="BO37" s="158">
        <v>0</v>
      </c>
      <c r="BP37" s="158">
        <v>0</v>
      </c>
      <c r="BQ37" s="158">
        <v>0</v>
      </c>
      <c r="BR37" s="79">
        <v>2845194.5</v>
      </c>
      <c r="BS37" s="79">
        <v>93.471237898084112</v>
      </c>
    </row>
    <row r="38" spans="1:71" ht="20.100000000000001" customHeight="1" x14ac:dyDescent="0.2">
      <c r="A38" s="225">
        <v>44051</v>
      </c>
      <c r="B38" s="3">
        <v>32</v>
      </c>
      <c r="C38" s="228">
        <f>Coonoor!D38+Coimbatore!D38+Cochin!D38</f>
        <v>1446879.3</v>
      </c>
      <c r="D38" s="228">
        <f>Coonoor!E38+Coimbatore!E38+Cochin!E38</f>
        <v>1151024.2</v>
      </c>
      <c r="E38" s="228">
        <f>Coonoor!F38+Coimbatore!F38+Cochin!F38</f>
        <v>321376.5</v>
      </c>
      <c r="F38" s="228">
        <f>Coonoor!G38+Coimbatore!G38+Cochin!G38</f>
        <v>63043</v>
      </c>
      <c r="G38" s="228">
        <f>Coonoor!H38+Coimbatore!H38+Cochin!H38</f>
        <v>0</v>
      </c>
      <c r="H38" s="228">
        <f>Coonoor!I38+Coimbatore!I38+Cochin!I38</f>
        <v>0</v>
      </c>
      <c r="I38" s="228">
        <f>Coonoor!J38+Coimbatore!J38+Cochin!J38</f>
        <v>0</v>
      </c>
      <c r="J38" s="228">
        <f>Coonoor!K38+Coimbatore!K38+Cochin!K38</f>
        <v>0</v>
      </c>
      <c r="K38" s="228">
        <f>Coonoor!L38+Coimbatore!K38+Cochin!K38</f>
        <v>0</v>
      </c>
      <c r="L38" s="228">
        <f>Coonoor!M38+Coimbatore!L38+Cochin!L38</f>
        <v>0</v>
      </c>
      <c r="M38" s="90">
        <f t="shared" ref="M38" si="86">SUM(C38:L38)</f>
        <v>2982323</v>
      </c>
      <c r="N38" s="228">
        <f>Coonoor!O38+Coimbatore!O38+Cochin!O38</f>
        <v>1319175.3</v>
      </c>
      <c r="O38" s="228">
        <f>(Coonoor!O38*Coonoor!P38+Coimbatore!O38*Coimbatore!P38+Cochin!O38*Cochin!P38)/SI!N38</f>
        <v>155.55259262447527</v>
      </c>
      <c r="P38" s="228">
        <f>Coonoor!Q38+Coimbatore!Q38+Cochin!Q38</f>
        <v>1107074.3</v>
      </c>
      <c r="Q38" s="228">
        <f>(Coonoor!Q38*Coonoor!R38+Coimbatore!Q38*Coimbatore!R38+Cochin!Q38*Cochin!R38)/SI!P38</f>
        <v>142.11853327313324</v>
      </c>
      <c r="R38" s="228">
        <f>Coonoor!S38+Coimbatore!S38+Cochin!S38</f>
        <v>300396</v>
      </c>
      <c r="S38" s="228">
        <f>(Coonoor!S38*Coonoor!T38+Coimbatore!S38*Coimbatore!T38+Cochin!S38*Cochin!T38)/SI!R38</f>
        <v>144.17486549808916</v>
      </c>
      <c r="T38" s="228">
        <f>Coonoor!U38+Coimbatore!U38+Cochin!U38</f>
        <v>62499</v>
      </c>
      <c r="U38" s="228">
        <f>(Coonoor!U38*Coonoor!V38+Coimbatore!U38*Coimbatore!V38+Cochin!U38*Cochin!V38)/SI!T38</f>
        <v>112.26683559312947</v>
      </c>
      <c r="V38" s="228">
        <f>Coonoor!W38+Coimbatore!W38+Cochin!W38</f>
        <v>0</v>
      </c>
      <c r="W38" s="228">
        <f>Coonoor!X38+Coimbatore!X38+Cochin!X38</f>
        <v>0</v>
      </c>
      <c r="X38" s="228">
        <f>Coonoor!Y38+Coimbatore!Y38+Cochin!Y38</f>
        <v>0</v>
      </c>
      <c r="Y38" s="228">
        <f>Coonoor!Z38+Coimbatore!Z38+Cochin!Z38</f>
        <v>0</v>
      </c>
      <c r="Z38" s="228">
        <f>Coonoor!AA38+Coimbatore!AA38+Cochin!AA38</f>
        <v>0</v>
      </c>
      <c r="AA38" s="228">
        <v>0</v>
      </c>
      <c r="AB38" s="228">
        <f>Coonoor!AC38+Coimbatore!AC38+Cochin!AC38</f>
        <v>0</v>
      </c>
      <c r="AC38" s="228">
        <v>0</v>
      </c>
      <c r="AD38" s="228">
        <f>Coonoor!AE38+Coimbatore!AE38+Cochin!AE38</f>
        <v>0</v>
      </c>
      <c r="AE38" s="228">
        <v>0</v>
      </c>
      <c r="AF38" s="228">
        <f>Coonoor!AG38+Coimbatore!AG38+Cochin!AG38</f>
        <v>0</v>
      </c>
      <c r="AG38" s="228">
        <v>0</v>
      </c>
      <c r="AH38" s="79">
        <f t="shared" ref="AH38" si="87">N38+P38+R38+T38+V38+Z38+AB38+AD38+AF38+X38</f>
        <v>2789144.6</v>
      </c>
      <c r="AI38" s="79">
        <f t="shared" ref="AI38" si="88">(N38*O38+P38*Q38+R38*S38+T38*U38+V38*W38+Z38*AA38+AD38*AE38+AF38*AG38+X38*Y38)/AH38</f>
        <v>148.02496494281783</v>
      </c>
      <c r="AK38" s="65">
        <v>43687</v>
      </c>
      <c r="AL38" s="3">
        <v>32</v>
      </c>
      <c r="AM38" s="158">
        <v>1185979</v>
      </c>
      <c r="AN38" s="158">
        <v>1855790.1</v>
      </c>
      <c r="AO38" s="158">
        <v>252932</v>
      </c>
      <c r="AP38" s="158">
        <v>64042</v>
      </c>
      <c r="AQ38" s="158">
        <v>0</v>
      </c>
      <c r="AR38" s="158">
        <v>0</v>
      </c>
      <c r="AS38" s="158">
        <v>0</v>
      </c>
      <c r="AT38" s="158">
        <v>0</v>
      </c>
      <c r="AU38" s="158">
        <v>0</v>
      </c>
      <c r="AV38" s="158">
        <v>0</v>
      </c>
      <c r="AW38" s="90">
        <v>3358743.1</v>
      </c>
      <c r="AX38" s="158">
        <v>1044103</v>
      </c>
      <c r="AY38" s="158">
        <v>80.808388226921096</v>
      </c>
      <c r="AZ38" s="158">
        <v>1247595.6000000001</v>
      </c>
      <c r="BA38" s="158">
        <v>97.958242432521558</v>
      </c>
      <c r="BB38" s="158">
        <v>143680</v>
      </c>
      <c r="BC38" s="158">
        <v>134.76476828289256</v>
      </c>
      <c r="BD38" s="158">
        <v>43649</v>
      </c>
      <c r="BE38" s="158">
        <v>98.212100917959162</v>
      </c>
      <c r="BF38" s="158">
        <v>0</v>
      </c>
      <c r="BG38" s="158">
        <v>0</v>
      </c>
      <c r="BH38" s="158">
        <v>0</v>
      </c>
      <c r="BI38" s="158">
        <v>0</v>
      </c>
      <c r="BJ38" s="158">
        <v>0</v>
      </c>
      <c r="BK38" s="158">
        <v>0</v>
      </c>
      <c r="BL38" s="158">
        <v>0</v>
      </c>
      <c r="BM38" s="158">
        <v>0</v>
      </c>
      <c r="BN38" s="158">
        <v>0</v>
      </c>
      <c r="BO38" s="158">
        <v>0</v>
      </c>
      <c r="BP38" s="158">
        <v>0</v>
      </c>
      <c r="BQ38" s="158">
        <v>0</v>
      </c>
      <c r="BR38" s="79">
        <v>2479027.6</v>
      </c>
      <c r="BS38" s="79">
        <v>92.872872700285455</v>
      </c>
    </row>
    <row r="39" spans="1:71" ht="20.100000000000001" customHeight="1" x14ac:dyDescent="0.2">
      <c r="A39" s="229">
        <v>44058</v>
      </c>
      <c r="B39" s="10">
        <v>33</v>
      </c>
      <c r="C39" s="230">
        <f>Coonoor!D39+Coimbatore!D39+Cochin!D39</f>
        <v>1741109</v>
      </c>
      <c r="D39" s="230">
        <f>Coonoor!E39+Coimbatore!E39+Cochin!E39</f>
        <v>1136666.2</v>
      </c>
      <c r="E39" s="230">
        <f>Coonoor!F39+Coimbatore!F39+Cochin!F39</f>
        <v>306610.7</v>
      </c>
      <c r="F39" s="230">
        <f>Coonoor!G39+Coimbatore!G39+Cochin!G39</f>
        <v>63911</v>
      </c>
      <c r="G39" s="230">
        <f>Coonoor!H39+Coimbatore!H39+Cochin!H39</f>
        <v>0</v>
      </c>
      <c r="H39" s="230">
        <f>Coonoor!I39+Coimbatore!I39+Cochin!I39</f>
        <v>0</v>
      </c>
      <c r="I39" s="230">
        <f>Coonoor!J39+Coimbatore!J39+Cochin!J39</f>
        <v>0</v>
      </c>
      <c r="J39" s="230">
        <f>Coonoor!K39+Coimbatore!K39+Cochin!K39</f>
        <v>0</v>
      </c>
      <c r="K39" s="230">
        <f>Coonoor!L39+Coimbatore!K39+Cochin!K39</f>
        <v>0</v>
      </c>
      <c r="L39" s="230">
        <f>Coonoor!M39+Coimbatore!L39+Cochin!L39</f>
        <v>0</v>
      </c>
      <c r="M39" s="90">
        <f t="shared" ref="M39" si="89">SUM(C39:L39)</f>
        <v>3248296.9000000004</v>
      </c>
      <c r="N39" s="230">
        <f>Coonoor!O39+Coimbatore!O39+Cochin!O39</f>
        <v>1702272</v>
      </c>
      <c r="O39" s="230">
        <f>(Coonoor!O39*Coonoor!P39+Coimbatore!O39*Coimbatore!P39+Cochin!O39*Cochin!P39)/SI!N39</f>
        <v>171.13605055621287</v>
      </c>
      <c r="P39" s="230">
        <f>Coonoor!Q39+Coimbatore!Q39+Cochin!Q39</f>
        <v>1090927.2</v>
      </c>
      <c r="Q39" s="230">
        <f>(Coonoor!Q39*Coonoor!R39+Coimbatore!Q39*Coimbatore!R39+Cochin!Q39*Cochin!R39)/SI!P39</f>
        <v>155.57229624639555</v>
      </c>
      <c r="R39" s="230">
        <f>Coonoor!S39+Coimbatore!S39+Cochin!S39</f>
        <v>300566.7</v>
      </c>
      <c r="S39" s="230">
        <f>(Coonoor!S39*Coonoor!T39+Coimbatore!S39*Coimbatore!T39+Cochin!S39*Cochin!T39)/SI!R39</f>
        <v>159.88438366147778</v>
      </c>
      <c r="T39" s="230">
        <f>Coonoor!U39+Coimbatore!U39+Cochin!U39</f>
        <v>61210</v>
      </c>
      <c r="U39" s="230">
        <f>(Coonoor!U39*Coonoor!V39+Coimbatore!U39*Coimbatore!V39+Cochin!U39*Cochin!V39)/SI!T39</f>
        <v>120.84675630807058</v>
      </c>
      <c r="V39" s="230">
        <f>Coonoor!W39+Coimbatore!W39+Cochin!W39</f>
        <v>0</v>
      </c>
      <c r="W39" s="230">
        <f>Coonoor!X39+Coimbatore!X39+Cochin!X39</f>
        <v>0</v>
      </c>
      <c r="X39" s="230">
        <f>Coonoor!Y39+Coimbatore!Y39+Cochin!Y39</f>
        <v>0</v>
      </c>
      <c r="Y39" s="230">
        <f>Coonoor!Z39+Coimbatore!Z39+Cochin!Z39</f>
        <v>0</v>
      </c>
      <c r="Z39" s="230">
        <f>Coonoor!AA39+Coimbatore!AA39+Cochin!AA39</f>
        <v>0</v>
      </c>
      <c r="AA39" s="230">
        <v>0</v>
      </c>
      <c r="AB39" s="230">
        <f>Coonoor!AC39+Coimbatore!AC39+Cochin!AC39</f>
        <v>0</v>
      </c>
      <c r="AC39" s="230">
        <v>0</v>
      </c>
      <c r="AD39" s="230">
        <f>Coonoor!AE39+Coimbatore!AE39+Cochin!AE39</f>
        <v>0</v>
      </c>
      <c r="AE39" s="230">
        <v>0</v>
      </c>
      <c r="AF39" s="230">
        <f>Coonoor!AG39+Coimbatore!AG39+Cochin!AG39</f>
        <v>0</v>
      </c>
      <c r="AG39" s="230">
        <v>0</v>
      </c>
      <c r="AH39" s="79">
        <f t="shared" ref="AH39" si="90">N39+P39+R39+T39+V39+Z39+AB39+AD39+AF39+X39</f>
        <v>3154975.9000000004</v>
      </c>
      <c r="AI39" s="79">
        <f t="shared" ref="AI39" si="91">(N39*O39+P39*Q39+R39*S39+T39*U39+V39*W39+Z39*AA39+AD39*AE39+AF39*AG39+X39*Y39)/AH39</f>
        <v>163.7068315248803</v>
      </c>
      <c r="AK39" s="65">
        <v>43694</v>
      </c>
      <c r="AL39" s="10">
        <v>33</v>
      </c>
      <c r="AM39" s="158">
        <v>1003694</v>
      </c>
      <c r="AN39" s="158">
        <v>1861134.5</v>
      </c>
      <c r="AO39" s="158">
        <v>285352</v>
      </c>
      <c r="AP39" s="158">
        <v>54519</v>
      </c>
      <c r="AQ39" s="158">
        <v>0</v>
      </c>
      <c r="AR39" s="158">
        <v>0</v>
      </c>
      <c r="AS39" s="158">
        <v>0</v>
      </c>
      <c r="AT39" s="158">
        <v>0</v>
      </c>
      <c r="AU39" s="158">
        <v>166</v>
      </c>
      <c r="AV39" s="158">
        <v>0</v>
      </c>
      <c r="AW39" s="90">
        <v>3204865.5</v>
      </c>
      <c r="AX39" s="158">
        <v>822525</v>
      </c>
      <c r="AY39" s="158">
        <v>81.33997436949636</v>
      </c>
      <c r="AZ39" s="158">
        <v>1121911.8</v>
      </c>
      <c r="BA39" s="158">
        <v>95.239490498311909</v>
      </c>
      <c r="BB39" s="158">
        <v>174664</v>
      </c>
      <c r="BC39" s="158">
        <v>136.65296170643066</v>
      </c>
      <c r="BD39" s="158">
        <v>36975</v>
      </c>
      <c r="BE39" s="158">
        <v>100.02869470726168</v>
      </c>
      <c r="BF39" s="158">
        <v>0</v>
      </c>
      <c r="BG39" s="158">
        <v>0</v>
      </c>
      <c r="BH39" s="158">
        <v>0</v>
      </c>
      <c r="BI39" s="158">
        <v>0</v>
      </c>
      <c r="BJ39" s="158">
        <v>0</v>
      </c>
      <c r="BK39" s="158">
        <v>0</v>
      </c>
      <c r="BL39" s="158">
        <v>0</v>
      </c>
      <c r="BM39" s="158">
        <v>0</v>
      </c>
      <c r="BN39" s="158">
        <v>0</v>
      </c>
      <c r="BO39" s="158">
        <v>0</v>
      </c>
      <c r="BP39" s="158">
        <v>0</v>
      </c>
      <c r="BQ39" s="158">
        <v>0</v>
      </c>
      <c r="BR39" s="79">
        <v>2156075.7999999998</v>
      </c>
      <c r="BS39" s="79">
        <v>93.373982735025834</v>
      </c>
    </row>
    <row r="40" spans="1:71" ht="20.100000000000001" customHeight="1" x14ac:dyDescent="0.2">
      <c r="A40" s="235">
        <v>44065</v>
      </c>
      <c r="B40" s="10">
        <v>34</v>
      </c>
      <c r="C40" s="236">
        <f>Coonoor!D40+Coimbatore!D40+Cochin!D40</f>
        <v>1543210.2</v>
      </c>
      <c r="D40" s="236">
        <f>Coonoor!E40+Coimbatore!E40+Cochin!E40</f>
        <v>1030761</v>
      </c>
      <c r="E40" s="236">
        <f>Coonoor!F40+Coimbatore!F40+Cochin!F40</f>
        <v>304845</v>
      </c>
      <c r="F40" s="236">
        <f>Coonoor!G40+Coimbatore!G40+Cochin!G40</f>
        <v>62093</v>
      </c>
      <c r="G40" s="236">
        <f>Coonoor!H40+Coimbatore!H40+Cochin!H40</f>
        <v>0</v>
      </c>
      <c r="H40" s="236">
        <f>Coonoor!I40+Coimbatore!I40+Cochin!I40</f>
        <v>0</v>
      </c>
      <c r="I40" s="236">
        <f>Coonoor!J40+Coimbatore!J40+Cochin!J40</f>
        <v>0</v>
      </c>
      <c r="J40" s="236">
        <f>Coonoor!K40+Coimbatore!K40+Cochin!K40</f>
        <v>0</v>
      </c>
      <c r="K40" s="236">
        <f>Coonoor!L40+Coimbatore!K40+Cochin!K40</f>
        <v>0</v>
      </c>
      <c r="L40" s="236">
        <f>Coonoor!M40+Coimbatore!L40+Cochin!L40</f>
        <v>0</v>
      </c>
      <c r="M40" s="90">
        <f t="shared" ref="M40" si="92">SUM(C40:L40)</f>
        <v>2940909.2</v>
      </c>
      <c r="N40" s="236">
        <f>Coonoor!O40+Coimbatore!O40+Cochin!O40</f>
        <v>1439024.2</v>
      </c>
      <c r="O40" s="236">
        <f>(Coonoor!O40*Coonoor!P40+Coimbatore!O40*Coimbatore!P40+Cochin!O40*Cochin!P40)/SI!N40</f>
        <v>177.4310199615224</v>
      </c>
      <c r="P40" s="236">
        <f>Coonoor!Q40+Coimbatore!Q40+Cochin!Q40</f>
        <v>993738</v>
      </c>
      <c r="Q40" s="236">
        <f>(Coonoor!Q40*Coonoor!R40+Coimbatore!Q40*Coimbatore!R40+Cochin!Q40*Cochin!R40)/SI!P40</f>
        <v>164.00591321229138</v>
      </c>
      <c r="R40" s="236">
        <f>Coonoor!S40+Coimbatore!S40+Cochin!S40</f>
        <v>294012</v>
      </c>
      <c r="S40" s="236">
        <f>(Coonoor!S40*Coonoor!T40+Coimbatore!S40*Coimbatore!T40+Cochin!S40*Cochin!T40)/SI!R40</f>
        <v>169.89001073593596</v>
      </c>
      <c r="T40" s="236">
        <f>Coonoor!U40+Coimbatore!U40+Cochin!U40</f>
        <v>60005</v>
      </c>
      <c r="U40" s="236">
        <f>(Coonoor!U40*Coonoor!V40+Coimbatore!U40*Coimbatore!V40+Cochin!U40*Cochin!V40)/SI!T40</f>
        <v>126.34163786564453</v>
      </c>
      <c r="V40" s="236">
        <f>Coonoor!W40+Coimbatore!W40+Cochin!W40</f>
        <v>0</v>
      </c>
      <c r="W40" s="236">
        <f>Coonoor!X40+Coimbatore!X40+Cochin!X40</f>
        <v>0</v>
      </c>
      <c r="X40" s="236">
        <f>Coonoor!Y40+Coimbatore!Y40+Cochin!Y40</f>
        <v>0</v>
      </c>
      <c r="Y40" s="236">
        <f>Coonoor!Z40+Coimbatore!Z40+Cochin!Z40</f>
        <v>0</v>
      </c>
      <c r="Z40" s="236">
        <f>Coonoor!AA40+Coimbatore!AA40+Cochin!AA40</f>
        <v>0</v>
      </c>
      <c r="AA40" s="236">
        <v>0</v>
      </c>
      <c r="AB40" s="236">
        <f>Coonoor!AC40+Coimbatore!AC40+Cochin!AC40</f>
        <v>0</v>
      </c>
      <c r="AC40" s="236">
        <v>0</v>
      </c>
      <c r="AD40" s="236">
        <f>Coonoor!AE40+Coimbatore!AE40+Cochin!AE40</f>
        <v>0</v>
      </c>
      <c r="AE40" s="236">
        <v>0</v>
      </c>
      <c r="AF40" s="236">
        <f>Coonoor!AG40+Coimbatore!AG40+Cochin!AG40</f>
        <v>0</v>
      </c>
      <c r="AG40" s="236">
        <v>0</v>
      </c>
      <c r="AH40" s="79">
        <f t="shared" ref="AH40" si="93">N40+P40+R40+T40+V40+Z40+AB40+AD40+AF40+X40</f>
        <v>2786779.2</v>
      </c>
      <c r="AI40" s="79">
        <f t="shared" ref="AI40" si="94">(N40*O40+P40*Q40+R40*S40+T40*U40+V40*W40+Z40*AA40+AD40*AE40+AF40*AG40+X40*Y40)/AH40</f>
        <v>170.7481064720491</v>
      </c>
      <c r="AK40" s="65">
        <v>43701</v>
      </c>
      <c r="AL40" s="10">
        <v>34</v>
      </c>
      <c r="AM40" s="158">
        <v>804402</v>
      </c>
      <c r="AN40" s="158">
        <v>1630398.1</v>
      </c>
      <c r="AO40" s="158">
        <v>244460</v>
      </c>
      <c r="AP40" s="158">
        <v>62374</v>
      </c>
      <c r="AQ40" s="158">
        <v>0</v>
      </c>
      <c r="AR40" s="158">
        <v>0</v>
      </c>
      <c r="AS40" s="158">
        <v>0</v>
      </c>
      <c r="AT40" s="158">
        <v>0</v>
      </c>
      <c r="AU40" s="158">
        <v>684</v>
      </c>
      <c r="AV40" s="158">
        <v>0</v>
      </c>
      <c r="AW40" s="90">
        <v>2742318.1</v>
      </c>
      <c r="AX40" s="158">
        <v>699249</v>
      </c>
      <c r="AY40" s="158">
        <v>82.591779036657897</v>
      </c>
      <c r="AZ40" s="158">
        <v>1088608</v>
      </c>
      <c r="BA40" s="158">
        <v>99.540265223712296</v>
      </c>
      <c r="BB40" s="158">
        <v>128880</v>
      </c>
      <c r="BC40" s="158">
        <v>132.40131840023278</v>
      </c>
      <c r="BD40" s="158">
        <v>35350</v>
      </c>
      <c r="BE40" s="158">
        <v>97.342573354540306</v>
      </c>
      <c r="BF40" s="158">
        <v>0</v>
      </c>
      <c r="BG40" s="158">
        <v>0</v>
      </c>
      <c r="BH40" s="158">
        <v>0</v>
      </c>
      <c r="BI40" s="158">
        <v>0</v>
      </c>
      <c r="BJ40" s="158">
        <v>0</v>
      </c>
      <c r="BK40" s="158">
        <v>0</v>
      </c>
      <c r="BL40" s="158">
        <v>0</v>
      </c>
      <c r="BM40" s="158">
        <v>0</v>
      </c>
      <c r="BN40" s="158">
        <v>684</v>
      </c>
      <c r="BO40" s="158">
        <v>116.24269</v>
      </c>
      <c r="BP40" s="158">
        <v>0</v>
      </c>
      <c r="BQ40" s="158">
        <v>0</v>
      </c>
      <c r="BR40" s="79">
        <v>1952771</v>
      </c>
      <c r="BS40" s="79">
        <v>95.606192342944453</v>
      </c>
    </row>
    <row r="41" spans="1:71" ht="20.100000000000001" customHeight="1" x14ac:dyDescent="0.2">
      <c r="A41" s="237">
        <v>44072</v>
      </c>
      <c r="B41" s="10">
        <v>35</v>
      </c>
      <c r="C41" s="238">
        <f>Coonoor!D41+Coimbatore!D41+Cochin!D41</f>
        <v>1607064</v>
      </c>
      <c r="D41" s="238">
        <f>Coonoor!E41+Coimbatore!E41+Cochin!E41</f>
        <v>963430.7</v>
      </c>
      <c r="E41" s="238">
        <f>Coonoor!F41+Coimbatore!F41+Cochin!F41</f>
        <v>262092</v>
      </c>
      <c r="F41" s="238">
        <f>Coonoor!G41+Coimbatore!G41+Cochin!G41</f>
        <v>68019</v>
      </c>
      <c r="G41" s="238">
        <f>Coonoor!H41+Coimbatore!H41+Cochin!H41</f>
        <v>0</v>
      </c>
      <c r="H41" s="238">
        <f>Coonoor!I41+Coimbatore!I41+Cochin!I41</f>
        <v>0</v>
      </c>
      <c r="I41" s="238">
        <f>Coonoor!J41+Coimbatore!J41+Cochin!J41</f>
        <v>0</v>
      </c>
      <c r="J41" s="238">
        <f>Coonoor!K41+Coimbatore!K41+Cochin!K41</f>
        <v>0</v>
      </c>
      <c r="K41" s="238">
        <f>Coonoor!L41+Coimbatore!K41+Cochin!K41</f>
        <v>0</v>
      </c>
      <c r="L41" s="238">
        <f>Coonoor!M41+Coimbatore!L41+Cochin!L41</f>
        <v>0</v>
      </c>
      <c r="M41" s="90">
        <f t="shared" ref="M41" si="95">SUM(C41:L41)</f>
        <v>2900605.7</v>
      </c>
      <c r="N41" s="238">
        <f>Coonoor!O41+Coimbatore!O41+Cochin!O41</f>
        <v>1526534</v>
      </c>
      <c r="O41" s="238">
        <f>(Coonoor!O41*Coonoor!P41+Coimbatore!O41*Coimbatore!P41+Cochin!O41*Cochin!P41)/SI!N41</f>
        <v>189.51957131145261</v>
      </c>
      <c r="P41" s="238">
        <f>Coonoor!Q41+Coimbatore!Q41+Cochin!Q41</f>
        <v>936843.7</v>
      </c>
      <c r="Q41" s="238">
        <f>(Coonoor!Q41*Coonoor!R41+Coimbatore!Q41*Coimbatore!R41+Cochin!Q41*Cochin!R41)/SI!P41</f>
        <v>179.08079021666774</v>
      </c>
      <c r="R41" s="238">
        <f>Coonoor!S41+Coimbatore!S41+Cochin!S41</f>
        <v>251319</v>
      </c>
      <c r="S41" s="238">
        <f>(Coonoor!S41*Coonoor!T41+Coimbatore!S41*Coimbatore!T41+Cochin!S41*Cochin!T41)/SI!R41</f>
        <v>175.76066612234649</v>
      </c>
      <c r="T41" s="238">
        <f>Coonoor!U41+Coimbatore!U41+Cochin!U41</f>
        <v>68019</v>
      </c>
      <c r="U41" s="238">
        <f>(Coonoor!U41*Coonoor!V41+Coimbatore!U41*Coimbatore!V41+Cochin!U41*Cochin!V41)/SI!T41</f>
        <v>140.9633186073597</v>
      </c>
      <c r="V41" s="238">
        <f>Coonoor!W41+Coimbatore!W41+Cochin!W41</f>
        <v>0</v>
      </c>
      <c r="W41" s="238">
        <f>Coonoor!X41+Coimbatore!X41+Cochin!X41</f>
        <v>0</v>
      </c>
      <c r="X41" s="238">
        <f>Coonoor!Y41+Coimbatore!Y41+Cochin!Y41</f>
        <v>0</v>
      </c>
      <c r="Y41" s="238">
        <f>Coonoor!Z41+Coimbatore!Z41+Cochin!Z41</f>
        <v>0</v>
      </c>
      <c r="Z41" s="238">
        <f>Coonoor!AA41+Coimbatore!AA41+Cochin!AA41</f>
        <v>0</v>
      </c>
      <c r="AA41" s="238">
        <v>0</v>
      </c>
      <c r="AB41" s="238">
        <f>Coonoor!AC41+Coimbatore!AC41+Cochin!AC41</f>
        <v>0</v>
      </c>
      <c r="AC41" s="238">
        <v>0</v>
      </c>
      <c r="AD41" s="238">
        <f>Coonoor!AE41+Coimbatore!AE41+Cochin!AE41</f>
        <v>0</v>
      </c>
      <c r="AE41" s="238">
        <v>0</v>
      </c>
      <c r="AF41" s="238">
        <f>Coonoor!AG41+Coimbatore!AG41+Cochin!AG41</f>
        <v>0</v>
      </c>
      <c r="AG41" s="238">
        <v>0</v>
      </c>
      <c r="AH41" s="79">
        <f t="shared" ref="AH41" si="96">N41+P41+R41+T41+V41+Z41+AB41+AD41+AF41+X41</f>
        <v>2782715.7</v>
      </c>
      <c r="AI41" s="79">
        <f t="shared" ref="AI41" si="97">(N41*O41+P41*Q41+R41*S41+T41*U41+V41*W41+Z41*AA41+AD41*AE41+AF41*AG41+X41*Y41)/AH41</f>
        <v>183.57569125563913</v>
      </c>
      <c r="AK41" s="65">
        <v>43708</v>
      </c>
      <c r="AL41" s="10">
        <v>35</v>
      </c>
      <c r="AM41" s="158">
        <v>871274</v>
      </c>
      <c r="AN41" s="158">
        <v>1457014.7</v>
      </c>
      <c r="AO41" s="158">
        <v>204418</v>
      </c>
      <c r="AP41" s="158">
        <v>63961</v>
      </c>
      <c r="AQ41" s="158">
        <v>0</v>
      </c>
      <c r="AR41" s="158">
        <v>0</v>
      </c>
      <c r="AS41" s="158">
        <v>0</v>
      </c>
      <c r="AT41" s="158">
        <v>0</v>
      </c>
      <c r="AU41" s="158">
        <v>0</v>
      </c>
      <c r="AV41" s="158">
        <v>0</v>
      </c>
      <c r="AW41" s="90">
        <v>2596667.7000000002</v>
      </c>
      <c r="AX41" s="158">
        <v>734013</v>
      </c>
      <c r="AY41" s="158">
        <v>82.018375100629015</v>
      </c>
      <c r="AZ41" s="158">
        <v>1134364</v>
      </c>
      <c r="BA41" s="158">
        <v>99.57752585114477</v>
      </c>
      <c r="BB41" s="158">
        <v>118225</v>
      </c>
      <c r="BC41" s="158">
        <v>125.0315578736477</v>
      </c>
      <c r="BD41" s="158">
        <v>39880</v>
      </c>
      <c r="BE41" s="158">
        <v>101.82760717269306</v>
      </c>
      <c r="BF41" s="158">
        <v>0</v>
      </c>
      <c r="BG41" s="158">
        <v>0</v>
      </c>
      <c r="BH41" s="158">
        <v>0</v>
      </c>
      <c r="BI41" s="158">
        <v>0</v>
      </c>
      <c r="BJ41" s="158">
        <v>0</v>
      </c>
      <c r="BK41" s="158">
        <v>0</v>
      </c>
      <c r="BL41" s="158">
        <v>0</v>
      </c>
      <c r="BM41" s="158">
        <v>0</v>
      </c>
      <c r="BN41" s="158">
        <v>0</v>
      </c>
      <c r="BO41" s="158">
        <v>0</v>
      </c>
      <c r="BP41" s="158">
        <v>0</v>
      </c>
      <c r="BQ41" s="158">
        <v>0</v>
      </c>
      <c r="BR41" s="79">
        <v>2026482</v>
      </c>
      <c r="BS41" s="79">
        <v>94.746686622928323</v>
      </c>
    </row>
    <row r="42" spans="1:71" ht="20.100000000000001" customHeight="1" x14ac:dyDescent="0.2">
      <c r="A42" s="240">
        <v>44079</v>
      </c>
      <c r="B42" s="10">
        <v>36</v>
      </c>
      <c r="C42" s="241">
        <f>Coonoor!D42+Coimbatore!D42+Cochin!D42</f>
        <v>1651425</v>
      </c>
      <c r="D42" s="241">
        <f>Coonoor!E42+Coimbatore!E42+Cochin!E42</f>
        <v>584777</v>
      </c>
      <c r="E42" s="241">
        <f>Coonoor!F42+Coimbatore!F42+Cochin!F42</f>
        <v>72299</v>
      </c>
      <c r="F42" s="241">
        <f>Coonoor!G42+Coimbatore!G42+Cochin!G42</f>
        <v>54457</v>
      </c>
      <c r="G42" s="241">
        <f>Coonoor!H42+Coimbatore!H42+Cochin!H42</f>
        <v>0</v>
      </c>
      <c r="H42" s="241">
        <f>Coonoor!I42+Coimbatore!I42+Cochin!I42</f>
        <v>0</v>
      </c>
      <c r="I42" s="241">
        <f>Coonoor!J42+Coimbatore!J42+Cochin!J42</f>
        <v>0</v>
      </c>
      <c r="J42" s="241">
        <f>Coonoor!K42+Coimbatore!K42+Cochin!K42</f>
        <v>0</v>
      </c>
      <c r="K42" s="241">
        <f>Coonoor!L42+Coimbatore!K42+Cochin!K42</f>
        <v>0</v>
      </c>
      <c r="L42" s="241">
        <f>Coonoor!M42+Coimbatore!L42+Cochin!L42</f>
        <v>0</v>
      </c>
      <c r="M42" s="90">
        <f t="shared" ref="M42" si="98">SUM(C42:L42)</f>
        <v>2362958</v>
      </c>
      <c r="N42" s="241">
        <f>Coonoor!O42+Coimbatore!O42+Cochin!O42</f>
        <v>1558261</v>
      </c>
      <c r="O42" s="241">
        <f>(Coonoor!O42*Coonoor!P42+Coimbatore!O42*Coimbatore!P42+Cochin!O42*Cochin!P42)/SI!N42</f>
        <v>196.66021345306851</v>
      </c>
      <c r="P42" s="241">
        <f>Coonoor!Q42+Coimbatore!Q42+Cochin!Q42</f>
        <v>556892</v>
      </c>
      <c r="Q42" s="241">
        <f>(Coonoor!Q42*Coonoor!R42+Coimbatore!Q42*Coimbatore!R42+Cochin!Q42*Cochin!R42)/SI!P42</f>
        <v>188.49966207308418</v>
      </c>
      <c r="R42" s="241">
        <f>Coonoor!S42+Coimbatore!S42+Cochin!S42</f>
        <v>69251</v>
      </c>
      <c r="S42" s="241">
        <f>(Coonoor!S42*Coonoor!T42+Coimbatore!S42*Coimbatore!T42+Cochin!S42*Cochin!T42)/SI!R42</f>
        <v>161.37660045749519</v>
      </c>
      <c r="T42" s="241">
        <f>Coonoor!U42+Coimbatore!U42+Cochin!U42</f>
        <v>54457</v>
      </c>
      <c r="U42" s="241">
        <f>(Coonoor!U42*Coonoor!V42+Coimbatore!U42*Coimbatore!V42+Cochin!U42*Cochin!V42)/SI!T42</f>
        <v>153.36557226856053</v>
      </c>
      <c r="V42" s="241">
        <f>Coonoor!W42+Coimbatore!W42+Cochin!W42</f>
        <v>0</v>
      </c>
      <c r="W42" s="241">
        <f>Coonoor!X42+Coimbatore!X42+Cochin!X42</f>
        <v>0</v>
      </c>
      <c r="X42" s="241">
        <f>Coonoor!Y42+Coimbatore!Y42+Cochin!Y42</f>
        <v>0</v>
      </c>
      <c r="Y42" s="241">
        <f>Coonoor!Z42+Coimbatore!Z42+Cochin!Z42</f>
        <v>0</v>
      </c>
      <c r="Z42" s="241">
        <f>Coonoor!AA42+Coimbatore!AA42+Cochin!AA42</f>
        <v>0</v>
      </c>
      <c r="AA42" s="241">
        <v>0</v>
      </c>
      <c r="AB42" s="241">
        <f>Coonoor!AC42+Coimbatore!AC42+Cochin!AC42</f>
        <v>0</v>
      </c>
      <c r="AC42" s="241">
        <v>0</v>
      </c>
      <c r="AD42" s="241">
        <f>Coonoor!AE42+Coimbatore!AE42+Cochin!AE42</f>
        <v>0</v>
      </c>
      <c r="AE42" s="241">
        <v>0</v>
      </c>
      <c r="AF42" s="241">
        <f>Coonoor!AG42+Coimbatore!AG42+Cochin!AG42</f>
        <v>0</v>
      </c>
      <c r="AG42" s="241">
        <v>0</v>
      </c>
      <c r="AH42" s="79">
        <f t="shared" ref="AH42" si="99">N42+P42+R42+T42+V42+Z42+AB42+AD42+AF42+X42</f>
        <v>2238861</v>
      </c>
      <c r="AI42" s="79">
        <f t="shared" ref="AI42" si="100">(N42*O42+P42*Q42+R42*S42+T42*U42+V42*W42+Z42*AA42+AD42*AE42+AF42*AG42+X42*Y42)/AH42</f>
        <v>192.4859178904394</v>
      </c>
      <c r="AK42" s="65">
        <v>43715</v>
      </c>
      <c r="AL42" s="10">
        <v>36</v>
      </c>
      <c r="AM42" s="158">
        <v>867010</v>
      </c>
      <c r="AN42" s="158">
        <v>1554907.5</v>
      </c>
      <c r="AO42" s="158">
        <v>206115</v>
      </c>
      <c r="AP42" s="158">
        <v>66963</v>
      </c>
      <c r="AQ42" s="158">
        <v>0</v>
      </c>
      <c r="AR42" s="158">
        <v>0</v>
      </c>
      <c r="AS42" s="158">
        <v>0</v>
      </c>
      <c r="AT42" s="158">
        <v>0</v>
      </c>
      <c r="AU42" s="158">
        <v>165</v>
      </c>
      <c r="AV42" s="158">
        <v>0</v>
      </c>
      <c r="AW42" s="90">
        <v>2695160.5</v>
      </c>
      <c r="AX42" s="158">
        <v>689732</v>
      </c>
      <c r="AY42" s="158">
        <v>82.259444081905727</v>
      </c>
      <c r="AZ42" s="158">
        <v>1130961.3</v>
      </c>
      <c r="BA42" s="158">
        <v>100.37120266351333</v>
      </c>
      <c r="BB42" s="158">
        <v>117079</v>
      </c>
      <c r="BC42" s="158">
        <v>124.7059328004168</v>
      </c>
      <c r="BD42" s="158">
        <v>41022</v>
      </c>
      <c r="BE42" s="158">
        <v>102.42174849041976</v>
      </c>
      <c r="BF42" s="158">
        <v>0</v>
      </c>
      <c r="BG42" s="158">
        <v>0</v>
      </c>
      <c r="BH42" s="158">
        <v>0</v>
      </c>
      <c r="BI42" s="158">
        <v>0</v>
      </c>
      <c r="BJ42" s="158">
        <v>0</v>
      </c>
      <c r="BK42" s="158">
        <v>0</v>
      </c>
      <c r="BL42" s="158">
        <v>0</v>
      </c>
      <c r="BM42" s="158">
        <v>0</v>
      </c>
      <c r="BN42" s="158">
        <v>165</v>
      </c>
      <c r="BO42" s="158">
        <v>110</v>
      </c>
      <c r="BP42" s="158">
        <v>0</v>
      </c>
      <c r="BQ42" s="158">
        <v>0</v>
      </c>
      <c r="BR42" s="79">
        <v>1978959.3</v>
      </c>
      <c r="BS42" s="79">
        <v>95.541660510807631</v>
      </c>
    </row>
    <row r="43" spans="1:71" ht="20.100000000000001" customHeight="1" x14ac:dyDescent="0.2">
      <c r="A43" s="242">
        <v>44086</v>
      </c>
      <c r="B43" s="10">
        <v>37</v>
      </c>
      <c r="C43" s="243">
        <f>Coonoor!D43+Coimbatore!D43+Cochin!D43</f>
        <v>1948190</v>
      </c>
      <c r="D43" s="243">
        <f>Coonoor!E43+Coimbatore!E43+Cochin!E43</f>
        <v>939677</v>
      </c>
      <c r="E43" s="243">
        <f>Coonoor!F43+Coimbatore!F43+Cochin!F43</f>
        <v>230392</v>
      </c>
      <c r="F43" s="243">
        <f>Coonoor!G43+Coimbatore!G43+Cochin!G43</f>
        <v>71215</v>
      </c>
      <c r="G43" s="243">
        <f>Coonoor!H43+Coimbatore!H43+Cochin!H43</f>
        <v>0</v>
      </c>
      <c r="H43" s="243">
        <f>Coonoor!I43+Coimbatore!I43+Cochin!I43</f>
        <v>0</v>
      </c>
      <c r="I43" s="243">
        <f>Coonoor!J43+Coimbatore!J43+Cochin!J43</f>
        <v>0</v>
      </c>
      <c r="J43" s="243">
        <f>Coonoor!K43+Coimbatore!K43+Cochin!K43</f>
        <v>0</v>
      </c>
      <c r="K43" s="243">
        <f>Coonoor!L43+Coimbatore!K43+Cochin!K43</f>
        <v>0</v>
      </c>
      <c r="L43" s="243">
        <f>Coonoor!M43+Coimbatore!L43+Cochin!L43</f>
        <v>0</v>
      </c>
      <c r="M43" s="90">
        <f t="shared" ref="M43" si="101">SUM(C43:L43)</f>
        <v>3189474</v>
      </c>
      <c r="N43" s="243">
        <f>Coonoor!O43+Coimbatore!O43+Cochin!O43</f>
        <v>1635743</v>
      </c>
      <c r="O43" s="243">
        <f>(Coonoor!O43*Coonoor!P43+Coimbatore!O43*Coimbatore!P43+Cochin!O43*Cochin!P43)/SI!N43</f>
        <v>195.05729172311234</v>
      </c>
      <c r="P43" s="243">
        <f>Coonoor!Q43+Coimbatore!Q43+Cochin!Q43</f>
        <v>860425</v>
      </c>
      <c r="Q43" s="243">
        <f>(Coonoor!Q43*Coonoor!R43+Coimbatore!Q43*Coimbatore!R43+Cochin!Q43*Cochin!R43)/SI!P43</f>
        <v>193.45033143204697</v>
      </c>
      <c r="R43" s="243">
        <f>Coonoor!S43+Coimbatore!S43+Cochin!S43</f>
        <v>205537</v>
      </c>
      <c r="S43" s="243">
        <f>(Coonoor!S43*Coonoor!T43+Coimbatore!S43*Coimbatore!T43+Cochin!S43*Cochin!T43)/SI!R43</f>
        <v>195.51866526833123</v>
      </c>
      <c r="T43" s="243">
        <f>Coonoor!U43+Coimbatore!U43+Cochin!U43</f>
        <v>69745</v>
      </c>
      <c r="U43" s="243">
        <f>(Coonoor!U43*Coonoor!V43+Coimbatore!U43*Coimbatore!V43+Cochin!U43*Cochin!V43)/SI!T43</f>
        <v>151.62906278649368</v>
      </c>
      <c r="V43" s="243">
        <f>Coonoor!W43+Coimbatore!W43+Cochin!W43</f>
        <v>0</v>
      </c>
      <c r="W43" s="243">
        <f>Coonoor!X43+Coimbatore!X43+Cochin!X43</f>
        <v>0</v>
      </c>
      <c r="X43" s="243">
        <f>Coonoor!Y43+Coimbatore!Y43+Cochin!Y43</f>
        <v>0</v>
      </c>
      <c r="Y43" s="243">
        <f>Coonoor!Z43+Coimbatore!Z43+Cochin!Z43</f>
        <v>0</v>
      </c>
      <c r="Z43" s="243">
        <f>Coonoor!AA43+Coimbatore!AA43+Cochin!AA43</f>
        <v>0</v>
      </c>
      <c r="AA43" s="243">
        <v>0</v>
      </c>
      <c r="AB43" s="243">
        <f>Coonoor!AC43+Coimbatore!AC43+Cochin!AC43</f>
        <v>0</v>
      </c>
      <c r="AC43" s="243">
        <v>0</v>
      </c>
      <c r="AD43" s="243">
        <f>Coonoor!AE43+Coimbatore!AE43+Cochin!AE43</f>
        <v>0</v>
      </c>
      <c r="AE43" s="243">
        <v>0</v>
      </c>
      <c r="AF43" s="243">
        <f>Coonoor!AG43+Coimbatore!AG43+Cochin!AG43</f>
        <v>0</v>
      </c>
      <c r="AG43" s="243">
        <v>0</v>
      </c>
      <c r="AH43" s="79">
        <f t="shared" ref="AH43" si="102">N43+P43+R43+T43+V43+Z43+AB43+AD43+AF43+X43</f>
        <v>2771450</v>
      </c>
      <c r="AI43" s="79">
        <f t="shared" ref="AI43" si="103">(N43*O43+P43*Q43+R43*S43+T43*U43+V43*W43+Z43*AA43+AD43*AE43+AF43*AG43+X43*Y43)/AH43</f>
        <v>193.49971669875299</v>
      </c>
      <c r="AK43" s="65">
        <v>43722</v>
      </c>
      <c r="AL43" s="10">
        <v>37</v>
      </c>
      <c r="AM43" s="158">
        <v>757772</v>
      </c>
      <c r="AN43" s="158">
        <v>537877</v>
      </c>
      <c r="AO43" s="158">
        <v>62330</v>
      </c>
      <c r="AP43" s="158">
        <v>41423</v>
      </c>
      <c r="AQ43" s="158">
        <v>0</v>
      </c>
      <c r="AR43" s="158">
        <v>0</v>
      </c>
      <c r="AS43" s="158">
        <v>0</v>
      </c>
      <c r="AT43" s="158">
        <v>0</v>
      </c>
      <c r="AU43" s="158">
        <v>0</v>
      </c>
      <c r="AV43" s="158">
        <v>0</v>
      </c>
      <c r="AW43" s="90">
        <v>1399402</v>
      </c>
      <c r="AX43" s="158">
        <v>679910</v>
      </c>
      <c r="AY43" s="158">
        <v>83.638537352017181</v>
      </c>
      <c r="AZ43" s="158">
        <v>443560</v>
      </c>
      <c r="BA43" s="158">
        <v>88.091107568288379</v>
      </c>
      <c r="BB43" s="158">
        <v>48715</v>
      </c>
      <c r="BC43" s="158">
        <v>115.48861672538233</v>
      </c>
      <c r="BD43" s="158">
        <v>33060</v>
      </c>
      <c r="BE43" s="158">
        <v>98.466242863883849</v>
      </c>
      <c r="BF43" s="158">
        <v>0</v>
      </c>
      <c r="BG43" s="158">
        <v>0</v>
      </c>
      <c r="BH43" s="158">
        <v>0</v>
      </c>
      <c r="BI43" s="158">
        <v>0</v>
      </c>
      <c r="BJ43" s="158">
        <v>0</v>
      </c>
      <c r="BK43" s="158">
        <v>0</v>
      </c>
      <c r="BL43" s="158">
        <v>0</v>
      </c>
      <c r="BM43" s="158">
        <v>0</v>
      </c>
      <c r="BN43" s="158">
        <v>0</v>
      </c>
      <c r="BO43" s="158">
        <v>0</v>
      </c>
      <c r="BP43" s="158">
        <v>0</v>
      </c>
      <c r="BQ43" s="158">
        <v>0</v>
      </c>
      <c r="BR43" s="79">
        <v>1205245</v>
      </c>
      <c r="BS43" s="79">
        <v>86.971272692985252</v>
      </c>
    </row>
    <row r="44" spans="1:71" ht="20.100000000000001" customHeight="1" x14ac:dyDescent="0.2">
      <c r="A44" s="65"/>
      <c r="B44" s="10"/>
      <c r="C44" s="137"/>
      <c r="D44" s="137"/>
      <c r="E44" s="137"/>
      <c r="F44" s="137"/>
      <c r="G44" s="137"/>
      <c r="H44" s="137"/>
      <c r="I44" s="137"/>
      <c r="J44" s="137"/>
      <c r="K44" s="137"/>
      <c r="L44" s="137"/>
      <c r="M44" s="90"/>
      <c r="N44" s="137"/>
      <c r="O44" s="137"/>
      <c r="P44" s="137"/>
      <c r="Q44" s="137"/>
      <c r="R44" s="137"/>
      <c r="S44" s="137"/>
      <c r="T44" s="137"/>
      <c r="U44" s="137"/>
      <c r="V44" s="137"/>
      <c r="W44" s="137"/>
      <c r="X44" s="137"/>
      <c r="Y44" s="137"/>
      <c r="Z44" s="137"/>
      <c r="AA44" s="137"/>
      <c r="AB44" s="137"/>
      <c r="AC44" s="137"/>
      <c r="AD44" s="137"/>
      <c r="AE44" s="137"/>
      <c r="AF44" s="137"/>
      <c r="AG44" s="137"/>
      <c r="AH44" s="79"/>
      <c r="AI44" s="79"/>
      <c r="AK44" s="65">
        <v>43729</v>
      </c>
      <c r="AL44" s="10">
        <v>38</v>
      </c>
      <c r="AM44" s="158">
        <v>851638</v>
      </c>
      <c r="AN44" s="158">
        <v>1390731.4</v>
      </c>
      <c r="AO44" s="158">
        <v>218284.7</v>
      </c>
      <c r="AP44" s="158">
        <v>56256</v>
      </c>
      <c r="AQ44" s="158">
        <v>0</v>
      </c>
      <c r="AR44" s="158">
        <v>0</v>
      </c>
      <c r="AS44" s="158">
        <v>0</v>
      </c>
      <c r="AT44" s="158">
        <v>0</v>
      </c>
      <c r="AU44" s="158">
        <v>0</v>
      </c>
      <c r="AV44" s="158">
        <v>0</v>
      </c>
      <c r="AW44" s="90">
        <v>2516910.1</v>
      </c>
      <c r="AX44" s="158">
        <v>675838</v>
      </c>
      <c r="AY44" s="158">
        <v>83.646258040707963</v>
      </c>
      <c r="AZ44" s="158">
        <v>1183402.2</v>
      </c>
      <c r="BA44" s="158">
        <v>103.77110507672896</v>
      </c>
      <c r="BB44" s="158">
        <v>123830.7</v>
      </c>
      <c r="BC44" s="158">
        <v>128.81321778815271</v>
      </c>
      <c r="BD44" s="158">
        <v>41769</v>
      </c>
      <c r="BE44" s="158">
        <v>98.52143908882185</v>
      </c>
      <c r="BF44" s="158">
        <v>0</v>
      </c>
      <c r="BG44" s="158">
        <v>0</v>
      </c>
      <c r="BH44" s="158">
        <v>0</v>
      </c>
      <c r="BI44" s="158">
        <v>0</v>
      </c>
      <c r="BJ44" s="158">
        <v>0</v>
      </c>
      <c r="BK44" s="158">
        <v>0</v>
      </c>
      <c r="BL44" s="158">
        <v>0</v>
      </c>
      <c r="BM44" s="158">
        <v>0</v>
      </c>
      <c r="BN44" s="158">
        <v>0</v>
      </c>
      <c r="BO44" s="158">
        <v>0</v>
      </c>
      <c r="BP44" s="158">
        <v>0</v>
      </c>
      <c r="BQ44" s="158">
        <v>0</v>
      </c>
      <c r="BR44" s="79">
        <v>2024839.9</v>
      </c>
      <c r="BS44" s="79">
        <v>98.477142169713588</v>
      </c>
    </row>
    <row r="45" spans="1:71" ht="20.100000000000001" customHeight="1" x14ac:dyDescent="0.2">
      <c r="A45" s="65"/>
      <c r="B45" s="10"/>
      <c r="C45" s="138"/>
      <c r="D45" s="138"/>
      <c r="E45" s="138"/>
      <c r="F45" s="138"/>
      <c r="G45" s="138"/>
      <c r="H45" s="138"/>
      <c r="I45" s="138"/>
      <c r="J45" s="138"/>
      <c r="K45" s="138"/>
      <c r="L45" s="138"/>
      <c r="M45" s="90"/>
      <c r="N45" s="138"/>
      <c r="O45" s="138"/>
      <c r="P45" s="138"/>
      <c r="Q45" s="138"/>
      <c r="R45" s="138"/>
      <c r="S45" s="138"/>
      <c r="T45" s="138"/>
      <c r="U45" s="138"/>
      <c r="V45" s="138"/>
      <c r="W45" s="138"/>
      <c r="X45" s="138"/>
      <c r="Y45" s="138"/>
      <c r="Z45" s="138"/>
      <c r="AA45" s="138"/>
      <c r="AB45" s="138"/>
      <c r="AC45" s="138"/>
      <c r="AD45" s="138"/>
      <c r="AE45" s="138"/>
      <c r="AF45" s="138"/>
      <c r="AG45" s="138"/>
      <c r="AH45" s="79"/>
      <c r="AI45" s="79"/>
      <c r="AK45" s="65">
        <v>43737</v>
      </c>
      <c r="AL45" s="10">
        <v>39</v>
      </c>
      <c r="AM45" s="158">
        <v>884434</v>
      </c>
      <c r="AN45" s="158">
        <v>1313090.7</v>
      </c>
      <c r="AO45" s="158">
        <v>228821</v>
      </c>
      <c r="AP45" s="158">
        <v>64309</v>
      </c>
      <c r="AQ45" s="158">
        <v>0</v>
      </c>
      <c r="AR45" s="158">
        <v>0</v>
      </c>
      <c r="AS45" s="158">
        <v>0</v>
      </c>
      <c r="AT45" s="158">
        <v>0</v>
      </c>
      <c r="AU45" s="158">
        <v>0</v>
      </c>
      <c r="AV45" s="158">
        <v>0</v>
      </c>
      <c r="AW45" s="90">
        <v>2490654.7000000002</v>
      </c>
      <c r="AX45" s="158">
        <v>777164</v>
      </c>
      <c r="AY45" s="158">
        <v>85.360573288222298</v>
      </c>
      <c r="AZ45" s="158">
        <v>1119705.8</v>
      </c>
      <c r="BA45" s="158">
        <v>106.24837767016122</v>
      </c>
      <c r="BB45" s="158">
        <v>136979</v>
      </c>
      <c r="BC45" s="158">
        <v>133.7532973693705</v>
      </c>
      <c r="BD45" s="158">
        <v>45496</v>
      </c>
      <c r="BE45" s="158">
        <v>98.63161514326535</v>
      </c>
      <c r="BF45" s="158">
        <v>0</v>
      </c>
      <c r="BG45" s="158">
        <v>0</v>
      </c>
      <c r="BH45" s="158">
        <v>0</v>
      </c>
      <c r="BI45" s="158">
        <v>0</v>
      </c>
      <c r="BJ45" s="158">
        <v>0</v>
      </c>
      <c r="BK45" s="158">
        <v>0</v>
      </c>
      <c r="BL45" s="158">
        <v>0</v>
      </c>
      <c r="BM45" s="158">
        <v>0</v>
      </c>
      <c r="BN45" s="158">
        <v>0</v>
      </c>
      <c r="BO45" s="158">
        <v>0</v>
      </c>
      <c r="BP45" s="158">
        <v>0</v>
      </c>
      <c r="BQ45" s="158">
        <v>0</v>
      </c>
      <c r="BR45" s="79">
        <v>2079344.8</v>
      </c>
      <c r="BS45" s="79">
        <v>100.08673221476063</v>
      </c>
    </row>
    <row r="46" spans="1:71" ht="20.100000000000001" customHeight="1" x14ac:dyDescent="0.2">
      <c r="A46" s="65"/>
      <c r="B46" s="10"/>
      <c r="C46" s="139"/>
      <c r="D46" s="139"/>
      <c r="E46" s="139"/>
      <c r="F46" s="139"/>
      <c r="G46" s="139"/>
      <c r="H46" s="139"/>
      <c r="I46" s="139"/>
      <c r="J46" s="139"/>
      <c r="K46" s="139"/>
      <c r="L46" s="139"/>
      <c r="M46" s="90"/>
      <c r="N46" s="139"/>
      <c r="O46" s="139"/>
      <c r="P46" s="139"/>
      <c r="Q46" s="139"/>
      <c r="R46" s="139"/>
      <c r="S46" s="139"/>
      <c r="T46" s="139"/>
      <c r="U46" s="139"/>
      <c r="V46" s="139"/>
      <c r="W46" s="139"/>
      <c r="X46" s="139"/>
      <c r="Y46" s="139"/>
      <c r="Z46" s="139"/>
      <c r="AA46" s="139"/>
      <c r="AB46" s="139"/>
      <c r="AC46" s="139"/>
      <c r="AD46" s="139"/>
      <c r="AE46" s="139"/>
      <c r="AF46" s="139"/>
      <c r="AG46" s="139"/>
      <c r="AH46" s="79"/>
      <c r="AI46" s="79"/>
      <c r="AK46" s="65">
        <v>43743</v>
      </c>
      <c r="AL46" s="10">
        <v>40</v>
      </c>
      <c r="AM46" s="158">
        <v>1166419</v>
      </c>
      <c r="AN46" s="158">
        <v>1470450.4</v>
      </c>
      <c r="AO46" s="158">
        <v>285930</v>
      </c>
      <c r="AP46" s="158">
        <v>61911</v>
      </c>
      <c r="AQ46" s="158">
        <v>0</v>
      </c>
      <c r="AR46" s="158">
        <v>0</v>
      </c>
      <c r="AS46" s="158">
        <v>0</v>
      </c>
      <c r="AT46" s="158">
        <v>0</v>
      </c>
      <c r="AU46" s="158">
        <v>0</v>
      </c>
      <c r="AV46" s="158">
        <v>0</v>
      </c>
      <c r="AW46" s="90">
        <v>2984710.4</v>
      </c>
      <c r="AX46" s="158">
        <v>987158</v>
      </c>
      <c r="AY46" s="158">
        <v>84.468146525226985</v>
      </c>
      <c r="AZ46" s="158">
        <v>1279009.8</v>
      </c>
      <c r="BA46" s="158">
        <v>105.95674872491328</v>
      </c>
      <c r="BB46" s="158">
        <v>192944</v>
      </c>
      <c r="BC46" s="158">
        <v>145.74058723015486</v>
      </c>
      <c r="BD46" s="158">
        <v>46990</v>
      </c>
      <c r="BE46" s="158">
        <v>102.81845039691424</v>
      </c>
      <c r="BF46" s="158">
        <v>0</v>
      </c>
      <c r="BG46" s="158">
        <v>0</v>
      </c>
      <c r="BH46" s="158">
        <v>0</v>
      </c>
      <c r="BI46" s="158">
        <v>0</v>
      </c>
      <c r="BJ46" s="158">
        <v>0</v>
      </c>
      <c r="BK46" s="158">
        <v>0</v>
      </c>
      <c r="BL46" s="158">
        <v>0</v>
      </c>
      <c r="BM46" s="158">
        <v>0</v>
      </c>
      <c r="BN46" s="158">
        <v>0</v>
      </c>
      <c r="BO46" s="158">
        <v>0</v>
      </c>
      <c r="BP46" s="158">
        <v>0</v>
      </c>
      <c r="BQ46" s="158">
        <v>0</v>
      </c>
      <c r="BR46" s="79">
        <v>2506101.7999999998</v>
      </c>
      <c r="BS46" s="79">
        <v>100.49645127326338</v>
      </c>
    </row>
    <row r="47" spans="1:71" ht="20.100000000000001" customHeight="1" x14ac:dyDescent="0.2">
      <c r="A47" s="65"/>
      <c r="B47" s="10"/>
      <c r="C47" s="140"/>
      <c r="D47" s="140"/>
      <c r="E47" s="140"/>
      <c r="F47" s="140"/>
      <c r="G47" s="140"/>
      <c r="H47" s="140"/>
      <c r="I47" s="140"/>
      <c r="J47" s="140"/>
      <c r="K47" s="140"/>
      <c r="L47" s="140"/>
      <c r="M47" s="90"/>
      <c r="N47" s="140"/>
      <c r="O47" s="140"/>
      <c r="P47" s="140"/>
      <c r="Q47" s="140"/>
      <c r="R47" s="140"/>
      <c r="S47" s="140"/>
      <c r="T47" s="140"/>
      <c r="U47" s="140"/>
      <c r="V47" s="140"/>
      <c r="W47" s="140"/>
      <c r="X47" s="140"/>
      <c r="Y47" s="140"/>
      <c r="Z47" s="140"/>
      <c r="AA47" s="140"/>
      <c r="AB47" s="140"/>
      <c r="AC47" s="140"/>
      <c r="AD47" s="140"/>
      <c r="AE47" s="140"/>
      <c r="AF47" s="140"/>
      <c r="AG47" s="140"/>
      <c r="AH47" s="79"/>
      <c r="AI47" s="79"/>
      <c r="AK47" s="65">
        <v>43750</v>
      </c>
      <c r="AL47" s="10">
        <v>41</v>
      </c>
      <c r="AM47" s="158">
        <v>1133964</v>
      </c>
      <c r="AN47" s="158">
        <v>1453482.3</v>
      </c>
      <c r="AO47" s="158">
        <v>265976</v>
      </c>
      <c r="AP47" s="158">
        <v>68221</v>
      </c>
      <c r="AQ47" s="158">
        <v>0</v>
      </c>
      <c r="AR47" s="158">
        <v>0</v>
      </c>
      <c r="AS47" s="158">
        <v>0</v>
      </c>
      <c r="AT47" s="158">
        <v>0</v>
      </c>
      <c r="AU47" s="158">
        <v>0</v>
      </c>
      <c r="AV47" s="158">
        <v>0</v>
      </c>
      <c r="AW47" s="90">
        <v>2921643.3</v>
      </c>
      <c r="AX47" s="158">
        <v>860223</v>
      </c>
      <c r="AY47" s="158">
        <v>82.945258803476534</v>
      </c>
      <c r="AZ47" s="158">
        <v>1185897.1000000001</v>
      </c>
      <c r="BA47" s="158">
        <v>105.90079486551726</v>
      </c>
      <c r="BB47" s="158">
        <v>167614</v>
      </c>
      <c r="BC47" s="158">
        <v>143.63663499125371</v>
      </c>
      <c r="BD47" s="158">
        <v>51372</v>
      </c>
      <c r="BE47" s="158">
        <v>95.487541436132531</v>
      </c>
      <c r="BF47" s="158">
        <v>0</v>
      </c>
      <c r="BG47" s="158">
        <v>0</v>
      </c>
      <c r="BH47" s="158">
        <v>0</v>
      </c>
      <c r="BI47" s="158">
        <v>0</v>
      </c>
      <c r="BJ47" s="158">
        <v>0</v>
      </c>
      <c r="BK47" s="158">
        <v>0</v>
      </c>
      <c r="BL47" s="158">
        <v>0</v>
      </c>
      <c r="BM47" s="158">
        <v>0</v>
      </c>
      <c r="BN47" s="158">
        <v>0</v>
      </c>
      <c r="BO47" s="158">
        <v>0</v>
      </c>
      <c r="BP47" s="158">
        <v>0</v>
      </c>
      <c r="BQ47" s="158">
        <v>0</v>
      </c>
      <c r="BR47" s="79">
        <v>2265106.1</v>
      </c>
      <c r="BS47" s="79">
        <v>99.739152085854087</v>
      </c>
    </row>
    <row r="48" spans="1:71" ht="20.100000000000001" customHeight="1" x14ac:dyDescent="0.2">
      <c r="A48" s="65"/>
      <c r="B48" s="10"/>
      <c r="C48" s="143"/>
      <c r="D48" s="143"/>
      <c r="E48" s="143"/>
      <c r="F48" s="143"/>
      <c r="G48" s="143"/>
      <c r="H48" s="143"/>
      <c r="I48" s="143"/>
      <c r="J48" s="143"/>
      <c r="K48" s="143"/>
      <c r="L48" s="143"/>
      <c r="M48" s="90"/>
      <c r="N48" s="143"/>
      <c r="O48" s="143"/>
      <c r="P48" s="143"/>
      <c r="Q48" s="143"/>
      <c r="R48" s="143"/>
      <c r="S48" s="143"/>
      <c r="T48" s="143"/>
      <c r="U48" s="143"/>
      <c r="V48" s="143"/>
      <c r="W48" s="143"/>
      <c r="X48" s="143"/>
      <c r="Y48" s="143"/>
      <c r="Z48" s="143"/>
      <c r="AA48" s="143"/>
      <c r="AB48" s="143"/>
      <c r="AC48" s="143"/>
      <c r="AD48" s="143"/>
      <c r="AE48" s="143"/>
      <c r="AF48" s="143"/>
      <c r="AG48" s="143"/>
      <c r="AH48" s="79"/>
      <c r="AI48" s="79"/>
      <c r="AK48" s="65">
        <v>43757</v>
      </c>
      <c r="AL48" s="10">
        <v>42</v>
      </c>
      <c r="AM48" s="158">
        <v>1305001</v>
      </c>
      <c r="AN48" s="158">
        <v>1481930</v>
      </c>
      <c r="AO48" s="158">
        <v>286445</v>
      </c>
      <c r="AP48" s="158">
        <v>71817</v>
      </c>
      <c r="AQ48" s="158">
        <v>0</v>
      </c>
      <c r="AR48" s="158">
        <v>0</v>
      </c>
      <c r="AS48" s="158">
        <v>0</v>
      </c>
      <c r="AT48" s="158">
        <v>0</v>
      </c>
      <c r="AU48" s="158">
        <v>0</v>
      </c>
      <c r="AV48" s="158">
        <v>0</v>
      </c>
      <c r="AW48" s="90">
        <v>3145193</v>
      </c>
      <c r="AX48" s="158">
        <v>798587</v>
      </c>
      <c r="AY48" s="158">
        <v>81.614031575478933</v>
      </c>
      <c r="AZ48" s="158">
        <v>1257334.1000000001</v>
      </c>
      <c r="BA48" s="158">
        <v>103.89822594257761</v>
      </c>
      <c r="BB48" s="158">
        <v>165249</v>
      </c>
      <c r="BC48" s="158">
        <v>141.37177774380478</v>
      </c>
      <c r="BD48" s="158">
        <v>44349</v>
      </c>
      <c r="BE48" s="158">
        <v>97.707456541500363</v>
      </c>
      <c r="BF48" s="158">
        <v>0</v>
      </c>
      <c r="BG48" s="158">
        <v>0</v>
      </c>
      <c r="BH48" s="158">
        <v>0</v>
      </c>
      <c r="BI48" s="158">
        <v>0</v>
      </c>
      <c r="BJ48" s="158">
        <v>0</v>
      </c>
      <c r="BK48" s="158">
        <v>0</v>
      </c>
      <c r="BL48" s="158">
        <v>0</v>
      </c>
      <c r="BM48" s="158">
        <v>0</v>
      </c>
      <c r="BN48" s="158">
        <v>0</v>
      </c>
      <c r="BO48" s="158">
        <v>0</v>
      </c>
      <c r="BP48" s="158">
        <v>0</v>
      </c>
      <c r="BQ48" s="158">
        <v>0</v>
      </c>
      <c r="BR48" s="79">
        <v>2265519.1</v>
      </c>
      <c r="BS48" s="79">
        <v>98.655297115535021</v>
      </c>
    </row>
    <row r="49" spans="1:71" ht="20.100000000000001" customHeight="1" x14ac:dyDescent="0.2">
      <c r="A49" s="65"/>
      <c r="B49" s="10"/>
      <c r="C49" s="144"/>
      <c r="D49" s="144"/>
      <c r="E49" s="144"/>
      <c r="F49" s="144"/>
      <c r="G49" s="144"/>
      <c r="H49" s="144"/>
      <c r="I49" s="144"/>
      <c r="J49" s="144"/>
      <c r="K49" s="144"/>
      <c r="L49" s="144"/>
      <c r="M49" s="90"/>
      <c r="N49" s="144"/>
      <c r="O49" s="144"/>
      <c r="P49" s="144"/>
      <c r="Q49" s="144"/>
      <c r="R49" s="144"/>
      <c r="S49" s="144"/>
      <c r="T49" s="144"/>
      <c r="U49" s="144"/>
      <c r="V49" s="144"/>
      <c r="W49" s="144"/>
      <c r="X49" s="144"/>
      <c r="Y49" s="144"/>
      <c r="Z49" s="144"/>
      <c r="AA49" s="144"/>
      <c r="AB49" s="144"/>
      <c r="AC49" s="144"/>
      <c r="AD49" s="144"/>
      <c r="AE49" s="144"/>
      <c r="AF49" s="144"/>
      <c r="AG49" s="144"/>
      <c r="AH49" s="79"/>
      <c r="AI49" s="79"/>
      <c r="AK49" s="65">
        <v>43764</v>
      </c>
      <c r="AL49" s="10">
        <v>43</v>
      </c>
      <c r="AM49" s="158">
        <v>1559056.5</v>
      </c>
      <c r="AN49" s="158">
        <v>1637291.3</v>
      </c>
      <c r="AO49" s="158">
        <v>274408</v>
      </c>
      <c r="AP49" s="158">
        <v>73781</v>
      </c>
      <c r="AQ49" s="158">
        <v>0</v>
      </c>
      <c r="AR49" s="158">
        <v>0</v>
      </c>
      <c r="AS49" s="158">
        <v>0</v>
      </c>
      <c r="AT49" s="158">
        <v>0</v>
      </c>
      <c r="AU49" s="158">
        <v>0</v>
      </c>
      <c r="AV49" s="158">
        <v>0</v>
      </c>
      <c r="AW49" s="90">
        <v>3544536.8</v>
      </c>
      <c r="AX49" s="158">
        <v>1024679.5</v>
      </c>
      <c r="AY49" s="158">
        <v>77.20857873732372</v>
      </c>
      <c r="AZ49" s="158">
        <v>1229829</v>
      </c>
      <c r="BA49" s="158">
        <v>102.7292494123061</v>
      </c>
      <c r="BB49" s="158">
        <v>200370</v>
      </c>
      <c r="BC49" s="158">
        <v>140.81929393939211</v>
      </c>
      <c r="BD49" s="158">
        <v>43841</v>
      </c>
      <c r="BE49" s="158">
        <v>104.52656115305308</v>
      </c>
      <c r="BF49" s="158">
        <v>0</v>
      </c>
      <c r="BG49" s="158">
        <v>0</v>
      </c>
      <c r="BH49" s="158">
        <v>0</v>
      </c>
      <c r="BI49" s="158">
        <v>0</v>
      </c>
      <c r="BJ49" s="158">
        <v>0</v>
      </c>
      <c r="BK49" s="158">
        <v>0</v>
      </c>
      <c r="BL49" s="158">
        <v>0</v>
      </c>
      <c r="BM49" s="158">
        <v>0</v>
      </c>
      <c r="BN49" s="158">
        <v>0</v>
      </c>
      <c r="BO49" s="158">
        <v>0</v>
      </c>
      <c r="BP49" s="158">
        <v>0</v>
      </c>
      <c r="BQ49" s="158">
        <v>0</v>
      </c>
      <c r="BR49" s="79">
        <v>2498719.5</v>
      </c>
      <c r="BS49" s="79">
        <v>95.349625608598927</v>
      </c>
    </row>
    <row r="50" spans="1:71" ht="20.100000000000001" customHeight="1" x14ac:dyDescent="0.2">
      <c r="A50" s="65"/>
      <c r="B50" s="10"/>
      <c r="C50" s="145"/>
      <c r="D50" s="145"/>
      <c r="E50" s="145"/>
      <c r="F50" s="145"/>
      <c r="G50" s="145"/>
      <c r="H50" s="145"/>
      <c r="I50" s="145"/>
      <c r="J50" s="145"/>
      <c r="K50" s="145"/>
      <c r="L50" s="145"/>
      <c r="M50" s="90"/>
      <c r="N50" s="145"/>
      <c r="O50" s="145"/>
      <c r="P50" s="145"/>
      <c r="Q50" s="145"/>
      <c r="R50" s="145"/>
      <c r="S50" s="145"/>
      <c r="T50" s="145"/>
      <c r="U50" s="145"/>
      <c r="V50" s="145"/>
      <c r="W50" s="145"/>
      <c r="X50" s="145"/>
      <c r="Y50" s="145"/>
      <c r="Z50" s="145"/>
      <c r="AA50" s="145"/>
      <c r="AB50" s="145"/>
      <c r="AC50" s="145"/>
      <c r="AD50" s="145"/>
      <c r="AE50" s="145"/>
      <c r="AF50" s="145"/>
      <c r="AG50" s="145"/>
      <c r="AH50" s="79"/>
      <c r="AI50" s="79"/>
      <c r="AK50" s="65">
        <v>43771</v>
      </c>
      <c r="AL50" s="10">
        <v>44</v>
      </c>
      <c r="AM50" s="158">
        <v>1306955</v>
      </c>
      <c r="AN50" s="158">
        <v>1429980.4</v>
      </c>
      <c r="AO50" s="158">
        <v>305532</v>
      </c>
      <c r="AP50" s="158">
        <v>61356</v>
      </c>
      <c r="AQ50" s="158">
        <v>0</v>
      </c>
      <c r="AR50" s="158">
        <v>0</v>
      </c>
      <c r="AS50" s="158">
        <v>0</v>
      </c>
      <c r="AT50" s="158">
        <v>0</v>
      </c>
      <c r="AU50" s="158">
        <v>0</v>
      </c>
      <c r="AV50" s="158">
        <v>0</v>
      </c>
      <c r="AW50" s="90">
        <v>3103823.4</v>
      </c>
      <c r="AX50" s="158">
        <v>718270</v>
      </c>
      <c r="AY50" s="158">
        <v>72.454334206851186</v>
      </c>
      <c r="AZ50" s="158">
        <v>1227856.3999999999</v>
      </c>
      <c r="BA50" s="158">
        <v>103.25972168257982</v>
      </c>
      <c r="BB50" s="158">
        <v>224627</v>
      </c>
      <c r="BC50" s="158">
        <v>138.68583406655478</v>
      </c>
      <c r="BD50" s="158">
        <v>42085</v>
      </c>
      <c r="BE50" s="158">
        <v>108.42777642829986</v>
      </c>
      <c r="BF50" s="158">
        <v>0</v>
      </c>
      <c r="BG50" s="158">
        <v>0</v>
      </c>
      <c r="BH50" s="158">
        <v>0</v>
      </c>
      <c r="BI50" s="158">
        <v>0</v>
      </c>
      <c r="BJ50" s="158">
        <v>0</v>
      </c>
      <c r="BK50" s="158">
        <v>0</v>
      </c>
      <c r="BL50" s="158">
        <v>0</v>
      </c>
      <c r="BM50" s="158">
        <v>0</v>
      </c>
      <c r="BN50" s="158">
        <v>0</v>
      </c>
      <c r="BO50" s="158">
        <v>0</v>
      </c>
      <c r="BP50" s="158">
        <v>0</v>
      </c>
      <c r="BQ50" s="158">
        <v>0</v>
      </c>
      <c r="BR50" s="79">
        <v>2212838.3999999999</v>
      </c>
      <c r="BS50" s="79">
        <v>96.954956394819618</v>
      </c>
    </row>
    <row r="51" spans="1:71" ht="20.100000000000001" customHeight="1" x14ac:dyDescent="0.2">
      <c r="A51" s="65"/>
      <c r="B51" s="10"/>
      <c r="C51" s="146"/>
      <c r="D51" s="146"/>
      <c r="E51" s="146"/>
      <c r="F51" s="146"/>
      <c r="G51" s="146"/>
      <c r="H51" s="146"/>
      <c r="I51" s="146"/>
      <c r="J51" s="146"/>
      <c r="K51" s="146"/>
      <c r="L51" s="146"/>
      <c r="M51" s="90"/>
      <c r="N51" s="146"/>
      <c r="O51" s="146"/>
      <c r="P51" s="146"/>
      <c r="Q51" s="146"/>
      <c r="R51" s="146"/>
      <c r="S51" s="146"/>
      <c r="T51" s="146"/>
      <c r="U51" s="146"/>
      <c r="V51" s="146"/>
      <c r="W51" s="146"/>
      <c r="X51" s="146"/>
      <c r="Y51" s="146"/>
      <c r="Z51" s="146"/>
      <c r="AA51" s="146"/>
      <c r="AB51" s="146"/>
      <c r="AC51" s="146"/>
      <c r="AD51" s="146"/>
      <c r="AE51" s="146"/>
      <c r="AF51" s="146"/>
      <c r="AG51" s="146"/>
      <c r="AH51" s="79"/>
      <c r="AI51" s="79"/>
      <c r="AK51" s="65">
        <v>43778</v>
      </c>
      <c r="AL51" s="10">
        <v>45</v>
      </c>
      <c r="AM51" s="158">
        <v>1460835</v>
      </c>
      <c r="AN51" s="158">
        <v>1798471.1</v>
      </c>
      <c r="AO51" s="158">
        <v>300009</v>
      </c>
      <c r="AP51" s="158">
        <v>85560</v>
      </c>
      <c r="AQ51" s="158">
        <v>0</v>
      </c>
      <c r="AR51" s="158">
        <v>0</v>
      </c>
      <c r="AS51" s="158">
        <v>0</v>
      </c>
      <c r="AT51" s="158">
        <v>0</v>
      </c>
      <c r="AU51" s="158">
        <v>0</v>
      </c>
      <c r="AV51" s="158">
        <v>0</v>
      </c>
      <c r="AW51" s="90">
        <v>3644875.1</v>
      </c>
      <c r="AX51" s="158">
        <v>1298774</v>
      </c>
      <c r="AY51" s="158">
        <v>75.775258739662178</v>
      </c>
      <c r="AZ51" s="158">
        <v>1574160.2</v>
      </c>
      <c r="BA51" s="158">
        <v>101.66784479903988</v>
      </c>
      <c r="BB51" s="158">
        <v>197818</v>
      </c>
      <c r="BC51" s="158">
        <v>139.53656333527789</v>
      </c>
      <c r="BD51" s="158">
        <v>62775</v>
      </c>
      <c r="BE51" s="158">
        <v>99.488123625471914</v>
      </c>
      <c r="BF51" s="158">
        <v>0</v>
      </c>
      <c r="BG51" s="158">
        <v>0</v>
      </c>
      <c r="BH51" s="158">
        <v>0</v>
      </c>
      <c r="BI51" s="158">
        <v>0</v>
      </c>
      <c r="BJ51" s="158">
        <v>0</v>
      </c>
      <c r="BK51" s="158">
        <v>0</v>
      </c>
      <c r="BL51" s="158">
        <v>0</v>
      </c>
      <c r="BM51" s="158">
        <v>0</v>
      </c>
      <c r="BN51" s="158">
        <v>0</v>
      </c>
      <c r="BO51" s="158">
        <v>0</v>
      </c>
      <c r="BP51" s="158">
        <v>0</v>
      </c>
      <c r="BQ51" s="158">
        <v>0</v>
      </c>
      <c r="BR51" s="79">
        <v>3133527.2</v>
      </c>
      <c r="BS51" s="79">
        <v>93.282937401410962</v>
      </c>
    </row>
    <row r="52" spans="1:71" ht="20.100000000000001" customHeight="1" x14ac:dyDescent="0.2">
      <c r="A52" s="65"/>
      <c r="B52" s="10"/>
      <c r="C52" s="147"/>
      <c r="D52" s="147"/>
      <c r="E52" s="147"/>
      <c r="F52" s="147"/>
      <c r="G52" s="147"/>
      <c r="H52" s="147"/>
      <c r="I52" s="147"/>
      <c r="J52" s="147"/>
      <c r="K52" s="147"/>
      <c r="L52" s="147"/>
      <c r="M52" s="90"/>
      <c r="N52" s="147"/>
      <c r="O52" s="147"/>
      <c r="P52" s="147"/>
      <c r="Q52" s="147"/>
      <c r="R52" s="147"/>
      <c r="S52" s="147"/>
      <c r="T52" s="147"/>
      <c r="U52" s="147"/>
      <c r="V52" s="147"/>
      <c r="W52" s="147"/>
      <c r="X52" s="147"/>
      <c r="Y52" s="147"/>
      <c r="Z52" s="147"/>
      <c r="AA52" s="147"/>
      <c r="AB52" s="147"/>
      <c r="AC52" s="147"/>
      <c r="AD52" s="147"/>
      <c r="AE52" s="147"/>
      <c r="AF52" s="147"/>
      <c r="AG52" s="147"/>
      <c r="AH52" s="79"/>
      <c r="AI52" s="79"/>
      <c r="AK52" s="65">
        <v>43785</v>
      </c>
      <c r="AL52" s="10">
        <v>46</v>
      </c>
      <c r="AM52" s="158">
        <v>1247497</v>
      </c>
      <c r="AN52" s="158">
        <v>1517184.6</v>
      </c>
      <c r="AO52" s="158">
        <v>259043.7</v>
      </c>
      <c r="AP52" s="158">
        <v>84331</v>
      </c>
      <c r="AQ52" s="158">
        <v>0</v>
      </c>
      <c r="AR52" s="158">
        <v>0</v>
      </c>
      <c r="AS52" s="158">
        <v>0</v>
      </c>
      <c r="AT52" s="158">
        <v>0</v>
      </c>
      <c r="AU52" s="158">
        <v>0</v>
      </c>
      <c r="AV52" s="158">
        <v>0</v>
      </c>
      <c r="AW52" s="90">
        <v>3108056.3000000003</v>
      </c>
      <c r="AX52" s="158">
        <v>1020098</v>
      </c>
      <c r="AY52" s="158">
        <v>76.471137690256242</v>
      </c>
      <c r="AZ52" s="158">
        <v>1326806.6000000001</v>
      </c>
      <c r="BA52" s="158">
        <v>102.34929583101953</v>
      </c>
      <c r="BB52" s="158">
        <v>166925</v>
      </c>
      <c r="BC52" s="158">
        <v>134.10888080585889</v>
      </c>
      <c r="BD52" s="158">
        <v>60648</v>
      </c>
      <c r="BE52" s="158">
        <v>97.766620077133609</v>
      </c>
      <c r="BF52" s="158">
        <v>0</v>
      </c>
      <c r="BG52" s="158">
        <v>0</v>
      </c>
      <c r="BH52" s="158">
        <v>0</v>
      </c>
      <c r="BI52" s="158">
        <v>0</v>
      </c>
      <c r="BJ52" s="158">
        <v>0</v>
      </c>
      <c r="BK52" s="158">
        <v>0</v>
      </c>
      <c r="BL52" s="158">
        <v>0</v>
      </c>
      <c r="BM52" s="158">
        <v>0</v>
      </c>
      <c r="BN52" s="158">
        <v>0</v>
      </c>
      <c r="BO52" s="158">
        <v>0</v>
      </c>
      <c r="BP52" s="158">
        <v>0</v>
      </c>
      <c r="BQ52" s="158">
        <v>0</v>
      </c>
      <c r="BR52" s="79">
        <v>2574477.6</v>
      </c>
      <c r="BS52" s="79">
        <v>94.046749807596001</v>
      </c>
    </row>
    <row r="53" spans="1:71" ht="20.100000000000001" customHeight="1" x14ac:dyDescent="0.2">
      <c r="A53" s="65"/>
      <c r="B53" s="10"/>
      <c r="C53" s="148"/>
      <c r="D53" s="148"/>
      <c r="E53" s="148"/>
      <c r="F53" s="148"/>
      <c r="G53" s="148"/>
      <c r="H53" s="148"/>
      <c r="I53" s="148"/>
      <c r="J53" s="148"/>
      <c r="K53" s="148"/>
      <c r="L53" s="148"/>
      <c r="M53" s="90"/>
      <c r="N53" s="148"/>
      <c r="O53" s="148"/>
      <c r="P53" s="148"/>
      <c r="Q53" s="148"/>
      <c r="R53" s="148"/>
      <c r="S53" s="148"/>
      <c r="T53" s="148"/>
      <c r="U53" s="148"/>
      <c r="V53" s="148"/>
      <c r="W53" s="148"/>
      <c r="X53" s="148"/>
      <c r="Y53" s="148"/>
      <c r="Z53" s="148"/>
      <c r="AA53" s="148"/>
      <c r="AB53" s="148"/>
      <c r="AC53" s="148"/>
      <c r="AD53" s="148"/>
      <c r="AE53" s="148"/>
      <c r="AF53" s="148"/>
      <c r="AG53" s="148"/>
      <c r="AH53" s="79"/>
      <c r="AI53" s="79"/>
      <c r="AK53" s="65">
        <v>43792</v>
      </c>
      <c r="AL53" s="10">
        <v>47</v>
      </c>
      <c r="AM53" s="158">
        <v>1320014</v>
      </c>
      <c r="AN53" s="158">
        <v>1747467.8</v>
      </c>
      <c r="AO53" s="158">
        <v>298098</v>
      </c>
      <c r="AP53" s="158">
        <v>70802</v>
      </c>
      <c r="AQ53" s="158">
        <v>0</v>
      </c>
      <c r="AR53" s="158">
        <v>0</v>
      </c>
      <c r="AS53" s="158">
        <v>0</v>
      </c>
      <c r="AT53" s="158">
        <v>0</v>
      </c>
      <c r="AU53" s="158">
        <v>0</v>
      </c>
      <c r="AV53" s="158">
        <v>0</v>
      </c>
      <c r="AW53" s="90">
        <v>3436381.8</v>
      </c>
      <c r="AX53" s="158">
        <v>782437</v>
      </c>
      <c r="AY53" s="158">
        <v>76.36243160197435</v>
      </c>
      <c r="AZ53" s="158">
        <v>1512804.8</v>
      </c>
      <c r="BA53" s="158">
        <v>103.7907361802571</v>
      </c>
      <c r="BB53" s="158">
        <v>162516</v>
      </c>
      <c r="BC53" s="158">
        <v>125.89540687827045</v>
      </c>
      <c r="BD53" s="158">
        <v>40471</v>
      </c>
      <c r="BE53" s="158">
        <v>95.129821012996956</v>
      </c>
      <c r="BF53" s="158">
        <v>0</v>
      </c>
      <c r="BG53" s="158">
        <v>0</v>
      </c>
      <c r="BH53" s="158">
        <v>0</v>
      </c>
      <c r="BI53" s="158">
        <v>0</v>
      </c>
      <c r="BJ53" s="158">
        <v>0</v>
      </c>
      <c r="BK53" s="158">
        <v>0</v>
      </c>
      <c r="BL53" s="158">
        <v>0</v>
      </c>
      <c r="BM53" s="158">
        <v>0</v>
      </c>
      <c r="BN53" s="158">
        <v>0</v>
      </c>
      <c r="BO53" s="158">
        <v>0</v>
      </c>
      <c r="BP53" s="158">
        <v>0</v>
      </c>
      <c r="BQ53" s="158">
        <v>0</v>
      </c>
      <c r="BR53" s="79">
        <v>2498228.7999999998</v>
      </c>
      <c r="BS53" s="79">
        <v>96.497939946423898</v>
      </c>
    </row>
    <row r="54" spans="1:71" ht="20.100000000000001" customHeight="1" x14ac:dyDescent="0.2">
      <c r="A54" s="65"/>
      <c r="B54" s="10"/>
      <c r="C54" s="149"/>
      <c r="D54" s="149"/>
      <c r="E54" s="149"/>
      <c r="F54" s="149"/>
      <c r="G54" s="149"/>
      <c r="H54" s="149"/>
      <c r="I54" s="149"/>
      <c r="J54" s="149"/>
      <c r="K54" s="149"/>
      <c r="L54" s="149"/>
      <c r="M54" s="90"/>
      <c r="N54" s="149"/>
      <c r="O54" s="149"/>
      <c r="P54" s="149"/>
      <c r="Q54" s="149"/>
      <c r="R54" s="149"/>
      <c r="S54" s="149"/>
      <c r="T54" s="149"/>
      <c r="U54" s="149"/>
      <c r="V54" s="149"/>
      <c r="W54" s="149"/>
      <c r="X54" s="149"/>
      <c r="Y54" s="149"/>
      <c r="Z54" s="149"/>
      <c r="AA54" s="149"/>
      <c r="AB54" s="149"/>
      <c r="AC54" s="149"/>
      <c r="AD54" s="149"/>
      <c r="AE54" s="149"/>
      <c r="AF54" s="149"/>
      <c r="AG54" s="149"/>
      <c r="AH54" s="79"/>
      <c r="AI54" s="79"/>
      <c r="AK54" s="65">
        <v>43799</v>
      </c>
      <c r="AL54" s="10">
        <v>48</v>
      </c>
      <c r="AM54" s="158">
        <v>1245118</v>
      </c>
      <c r="AN54" s="158">
        <v>1724222.8</v>
      </c>
      <c r="AO54" s="158">
        <v>285392</v>
      </c>
      <c r="AP54" s="158">
        <v>70610</v>
      </c>
      <c r="AQ54" s="158">
        <v>0</v>
      </c>
      <c r="AR54" s="158">
        <v>0</v>
      </c>
      <c r="AS54" s="158">
        <v>0</v>
      </c>
      <c r="AT54" s="158">
        <v>0</v>
      </c>
      <c r="AU54" s="158">
        <v>0</v>
      </c>
      <c r="AV54" s="158">
        <v>0</v>
      </c>
      <c r="AW54" s="90">
        <v>3325342.8</v>
      </c>
      <c r="AX54" s="158">
        <v>884095</v>
      </c>
      <c r="AY54" s="158">
        <v>75.612895274538374</v>
      </c>
      <c r="AZ54" s="158">
        <v>1406225.8</v>
      </c>
      <c r="BA54" s="158">
        <v>104.23379610530756</v>
      </c>
      <c r="BB54" s="158">
        <v>185819</v>
      </c>
      <c r="BC54" s="158">
        <v>128.78044170819453</v>
      </c>
      <c r="BD54" s="158">
        <v>40625</v>
      </c>
      <c r="BE54" s="158">
        <v>98.261390109636935</v>
      </c>
      <c r="BF54" s="158">
        <v>0</v>
      </c>
      <c r="BG54" s="158">
        <v>0</v>
      </c>
      <c r="BH54" s="158">
        <v>0</v>
      </c>
      <c r="BI54" s="158">
        <v>0</v>
      </c>
      <c r="BJ54" s="158">
        <v>0</v>
      </c>
      <c r="BK54" s="158">
        <v>0</v>
      </c>
      <c r="BL54" s="158">
        <v>0</v>
      </c>
      <c r="BM54" s="158">
        <v>0</v>
      </c>
      <c r="BN54" s="158">
        <v>0</v>
      </c>
      <c r="BO54" s="158">
        <v>0</v>
      </c>
      <c r="BP54" s="158">
        <v>0</v>
      </c>
      <c r="BQ54" s="158">
        <v>0</v>
      </c>
      <c r="BR54" s="79">
        <v>2516764.7999999998</v>
      </c>
      <c r="BS54" s="79">
        <v>95.895714146170917</v>
      </c>
    </row>
    <row r="55" spans="1:71" ht="20.100000000000001" customHeight="1" x14ac:dyDescent="0.2">
      <c r="A55" s="65"/>
      <c r="B55" s="10"/>
      <c r="C55" s="150"/>
      <c r="D55" s="150"/>
      <c r="E55" s="150"/>
      <c r="F55" s="150"/>
      <c r="G55" s="150"/>
      <c r="H55" s="150"/>
      <c r="I55" s="150"/>
      <c r="J55" s="150"/>
      <c r="K55" s="150"/>
      <c r="L55" s="150"/>
      <c r="M55" s="90"/>
      <c r="N55" s="150"/>
      <c r="O55" s="150"/>
      <c r="P55" s="150"/>
      <c r="Q55" s="150"/>
      <c r="R55" s="150"/>
      <c r="S55" s="150"/>
      <c r="T55" s="150"/>
      <c r="U55" s="150"/>
      <c r="V55" s="150"/>
      <c r="W55" s="150"/>
      <c r="X55" s="150"/>
      <c r="Y55" s="150"/>
      <c r="Z55" s="150"/>
      <c r="AA55" s="150"/>
      <c r="AB55" s="150"/>
      <c r="AC55" s="150"/>
      <c r="AD55" s="150"/>
      <c r="AE55" s="150"/>
      <c r="AF55" s="150"/>
      <c r="AG55" s="150"/>
      <c r="AH55" s="79"/>
      <c r="AI55" s="79"/>
      <c r="AK55" s="65">
        <v>43806</v>
      </c>
      <c r="AL55" s="10">
        <v>49</v>
      </c>
      <c r="AM55" s="158">
        <v>1366967</v>
      </c>
      <c r="AN55" s="158">
        <v>1704172.9</v>
      </c>
      <c r="AO55" s="158">
        <v>288590</v>
      </c>
      <c r="AP55" s="158">
        <v>75960</v>
      </c>
      <c r="AQ55" s="158">
        <v>0</v>
      </c>
      <c r="AR55" s="158">
        <v>0</v>
      </c>
      <c r="AS55" s="158">
        <v>0</v>
      </c>
      <c r="AT55" s="158">
        <v>0</v>
      </c>
      <c r="AU55" s="158">
        <v>0</v>
      </c>
      <c r="AV55" s="158">
        <v>0</v>
      </c>
      <c r="AW55" s="90">
        <v>3435689.9</v>
      </c>
      <c r="AX55" s="158">
        <v>1028875</v>
      </c>
      <c r="AY55" s="158">
        <v>76.091263286001706</v>
      </c>
      <c r="AZ55" s="158">
        <v>1312525</v>
      </c>
      <c r="BA55" s="158">
        <v>104.54397215610064</v>
      </c>
      <c r="BB55" s="158">
        <v>192089</v>
      </c>
      <c r="BC55" s="158">
        <v>127.19990693966859</v>
      </c>
      <c r="BD55" s="158">
        <v>39320</v>
      </c>
      <c r="BE55" s="158">
        <v>95.047176359460835</v>
      </c>
      <c r="BF55" s="158">
        <v>0</v>
      </c>
      <c r="BG55" s="158">
        <v>0</v>
      </c>
      <c r="BH55" s="158">
        <v>0</v>
      </c>
      <c r="BI55" s="158">
        <v>0</v>
      </c>
      <c r="BJ55" s="158">
        <v>0</v>
      </c>
      <c r="BK55" s="158">
        <v>0</v>
      </c>
      <c r="BL55" s="158">
        <v>0</v>
      </c>
      <c r="BM55" s="158">
        <v>0</v>
      </c>
      <c r="BN55" s="158">
        <v>0</v>
      </c>
      <c r="BO55" s="158">
        <v>0</v>
      </c>
      <c r="BP55" s="158">
        <v>0</v>
      </c>
      <c r="BQ55" s="158">
        <v>0</v>
      </c>
      <c r="BR55" s="79">
        <v>2572809</v>
      </c>
      <c r="BS55" s="79">
        <v>94.712018446048262</v>
      </c>
    </row>
    <row r="56" spans="1:71" ht="20.100000000000001" customHeight="1" x14ac:dyDescent="0.2">
      <c r="A56" s="65"/>
      <c r="B56" s="10"/>
      <c r="C56" s="153"/>
      <c r="D56" s="153"/>
      <c r="E56" s="153"/>
      <c r="F56" s="153"/>
      <c r="G56" s="153"/>
      <c r="H56" s="153"/>
      <c r="I56" s="153"/>
      <c r="J56" s="153"/>
      <c r="K56" s="153"/>
      <c r="L56" s="153"/>
      <c r="M56" s="90"/>
      <c r="N56" s="153"/>
      <c r="O56" s="153"/>
      <c r="P56" s="153"/>
      <c r="Q56" s="153"/>
      <c r="R56" s="153"/>
      <c r="S56" s="153"/>
      <c r="T56" s="153"/>
      <c r="U56" s="153"/>
      <c r="V56" s="153"/>
      <c r="W56" s="153"/>
      <c r="X56" s="153"/>
      <c r="Y56" s="153"/>
      <c r="Z56" s="153"/>
      <c r="AA56" s="153"/>
      <c r="AB56" s="153"/>
      <c r="AC56" s="153"/>
      <c r="AD56" s="153"/>
      <c r="AE56" s="153"/>
      <c r="AF56" s="153"/>
      <c r="AG56" s="153"/>
      <c r="AH56" s="79"/>
      <c r="AI56" s="79"/>
      <c r="AK56" s="65">
        <v>43813</v>
      </c>
      <c r="AL56" s="10">
        <v>50</v>
      </c>
      <c r="AM56" s="158">
        <v>1193872</v>
      </c>
      <c r="AN56" s="158">
        <v>1626164.5</v>
      </c>
      <c r="AO56" s="158">
        <v>308706</v>
      </c>
      <c r="AP56" s="158">
        <v>72948</v>
      </c>
      <c r="AQ56" s="158">
        <v>0</v>
      </c>
      <c r="AR56" s="158">
        <v>0</v>
      </c>
      <c r="AS56" s="158">
        <v>0</v>
      </c>
      <c r="AT56" s="158">
        <v>0</v>
      </c>
      <c r="AU56" s="158">
        <v>0</v>
      </c>
      <c r="AV56" s="158">
        <v>0</v>
      </c>
      <c r="AW56" s="90">
        <v>3201690.5</v>
      </c>
      <c r="AX56" s="158">
        <v>952457</v>
      </c>
      <c r="AY56" s="158">
        <v>77.199663114865018</v>
      </c>
      <c r="AZ56" s="158">
        <v>1351903.5</v>
      </c>
      <c r="BA56" s="158">
        <v>104.05943517161801</v>
      </c>
      <c r="BB56" s="158">
        <v>198525</v>
      </c>
      <c r="BC56" s="158">
        <v>128.73076391057046</v>
      </c>
      <c r="BD56" s="158">
        <v>51618</v>
      </c>
      <c r="BE56" s="158">
        <v>94.245243256073465</v>
      </c>
      <c r="BF56" s="158">
        <v>0</v>
      </c>
      <c r="BG56" s="158">
        <v>0</v>
      </c>
      <c r="BH56" s="158">
        <v>0</v>
      </c>
      <c r="BI56" s="158">
        <v>0</v>
      </c>
      <c r="BJ56" s="158">
        <v>0</v>
      </c>
      <c r="BK56" s="158">
        <v>0</v>
      </c>
      <c r="BL56" s="158">
        <v>0</v>
      </c>
      <c r="BM56" s="158">
        <v>0</v>
      </c>
      <c r="BN56" s="158">
        <v>0</v>
      </c>
      <c r="BO56" s="158">
        <v>0</v>
      </c>
      <c r="BP56" s="158">
        <v>0</v>
      </c>
      <c r="BQ56" s="158">
        <v>0</v>
      </c>
      <c r="BR56" s="79">
        <v>2554503.5</v>
      </c>
      <c r="BS56" s="79">
        <v>95.763697336749189</v>
      </c>
    </row>
    <row r="57" spans="1:71" ht="21.75" customHeight="1" x14ac:dyDescent="0.2">
      <c r="A57" s="65"/>
      <c r="B57" s="10"/>
      <c r="C57" s="154"/>
      <c r="D57" s="154"/>
      <c r="E57" s="154"/>
      <c r="F57" s="154"/>
      <c r="G57" s="154"/>
      <c r="H57" s="154"/>
      <c r="I57" s="154"/>
      <c r="J57" s="154"/>
      <c r="K57" s="154"/>
      <c r="L57" s="154"/>
      <c r="M57" s="90"/>
      <c r="N57" s="154"/>
      <c r="O57" s="154"/>
      <c r="P57" s="154"/>
      <c r="Q57" s="154"/>
      <c r="R57" s="154"/>
      <c r="S57" s="154"/>
      <c r="T57" s="154"/>
      <c r="U57" s="154"/>
      <c r="V57" s="154"/>
      <c r="W57" s="154"/>
      <c r="X57" s="154"/>
      <c r="Y57" s="154"/>
      <c r="Z57" s="154"/>
      <c r="AA57" s="154"/>
      <c r="AB57" s="154"/>
      <c r="AC57" s="154"/>
      <c r="AD57" s="154"/>
      <c r="AE57" s="154"/>
      <c r="AF57" s="154"/>
      <c r="AG57" s="154"/>
      <c r="AH57" s="79"/>
      <c r="AI57" s="79"/>
      <c r="AK57" s="65">
        <v>43820</v>
      </c>
      <c r="AL57" s="10">
        <v>51</v>
      </c>
      <c r="AM57" s="158">
        <v>1162384</v>
      </c>
      <c r="AN57" s="158">
        <v>1681215.2</v>
      </c>
      <c r="AO57" s="158">
        <v>307623.5</v>
      </c>
      <c r="AP57" s="158">
        <v>72420</v>
      </c>
      <c r="AQ57" s="158">
        <v>0</v>
      </c>
      <c r="AR57" s="158">
        <v>0</v>
      </c>
      <c r="AS57" s="158">
        <v>0</v>
      </c>
      <c r="AT57" s="158">
        <v>0</v>
      </c>
      <c r="AU57" s="158">
        <v>0</v>
      </c>
      <c r="AV57" s="158">
        <v>0</v>
      </c>
      <c r="AW57" s="90">
        <v>3223642.7</v>
      </c>
      <c r="AX57" s="158">
        <v>989414</v>
      </c>
      <c r="AY57" s="158">
        <v>79.278286206939669</v>
      </c>
      <c r="AZ57" s="158">
        <v>1486677.2</v>
      </c>
      <c r="BA57" s="158">
        <v>105.78501902524044</v>
      </c>
      <c r="BB57" s="158">
        <v>199153.5</v>
      </c>
      <c r="BC57" s="158">
        <v>136.1165606601993</v>
      </c>
      <c r="BD57" s="158">
        <v>51003</v>
      </c>
      <c r="BE57" s="158">
        <v>98.732250483814681</v>
      </c>
      <c r="BF57" s="158">
        <v>0</v>
      </c>
      <c r="BG57" s="158">
        <v>0</v>
      </c>
      <c r="BH57" s="158">
        <v>0</v>
      </c>
      <c r="BI57" s="158">
        <v>0</v>
      </c>
      <c r="BJ57" s="158">
        <v>0</v>
      </c>
      <c r="BK57" s="158">
        <v>0</v>
      </c>
      <c r="BL57" s="158">
        <v>0</v>
      </c>
      <c r="BM57" s="158">
        <v>0</v>
      </c>
      <c r="BN57" s="158">
        <v>0</v>
      </c>
      <c r="BO57" s="158">
        <v>0</v>
      </c>
      <c r="BP57" s="158">
        <v>0</v>
      </c>
      <c r="BQ57" s="158">
        <v>0</v>
      </c>
      <c r="BR57" s="79">
        <v>2726247.7</v>
      </c>
      <c r="BS57" s="79">
        <v>98.248942159735222</v>
      </c>
    </row>
    <row r="58" spans="1:71" ht="21.75" customHeight="1" x14ac:dyDescent="0.2">
      <c r="A58" s="65"/>
      <c r="B58" s="10"/>
      <c r="C58" s="155"/>
      <c r="D58" s="155"/>
      <c r="E58" s="155"/>
      <c r="F58" s="155"/>
      <c r="G58" s="155"/>
      <c r="H58" s="155"/>
      <c r="I58" s="155"/>
      <c r="J58" s="155"/>
      <c r="K58" s="155"/>
      <c r="L58" s="155"/>
      <c r="M58" s="90"/>
      <c r="N58" s="155"/>
      <c r="O58" s="155"/>
      <c r="P58" s="155"/>
      <c r="Q58" s="155"/>
      <c r="R58" s="155"/>
      <c r="S58" s="155"/>
      <c r="T58" s="155"/>
      <c r="U58" s="155"/>
      <c r="V58" s="155"/>
      <c r="W58" s="155"/>
      <c r="X58" s="155"/>
      <c r="Y58" s="155"/>
      <c r="Z58" s="155"/>
      <c r="AA58" s="155"/>
      <c r="AB58" s="155"/>
      <c r="AC58" s="155"/>
      <c r="AD58" s="155"/>
      <c r="AE58" s="155"/>
      <c r="AF58" s="155"/>
      <c r="AG58" s="155"/>
      <c r="AH58" s="79"/>
      <c r="AI58" s="79"/>
      <c r="AK58" s="65">
        <v>43827</v>
      </c>
      <c r="AL58" s="10">
        <v>52</v>
      </c>
      <c r="AM58" s="158">
        <v>0</v>
      </c>
      <c r="AN58" s="158">
        <v>0</v>
      </c>
      <c r="AO58" s="158">
        <v>0</v>
      </c>
      <c r="AP58" s="158">
        <v>0</v>
      </c>
      <c r="AQ58" s="158">
        <v>0</v>
      </c>
      <c r="AR58" s="158">
        <v>0</v>
      </c>
      <c r="AS58" s="158">
        <v>0</v>
      </c>
      <c r="AT58" s="158">
        <v>0</v>
      </c>
      <c r="AU58" s="158">
        <v>0</v>
      </c>
      <c r="AV58" s="158">
        <v>0</v>
      </c>
      <c r="AW58" s="90">
        <v>0</v>
      </c>
      <c r="AX58" s="158">
        <v>0</v>
      </c>
      <c r="AY58" s="158">
        <v>0</v>
      </c>
      <c r="AZ58" s="158">
        <v>0</v>
      </c>
      <c r="BA58" s="158">
        <v>0</v>
      </c>
      <c r="BB58" s="158">
        <v>0</v>
      </c>
      <c r="BC58" s="158">
        <v>0</v>
      </c>
      <c r="BD58" s="158">
        <v>0</v>
      </c>
      <c r="BE58" s="158">
        <v>0</v>
      </c>
      <c r="BF58" s="158">
        <v>0</v>
      </c>
      <c r="BG58" s="158">
        <v>0</v>
      </c>
      <c r="BH58" s="158">
        <v>0</v>
      </c>
      <c r="BI58" s="158">
        <v>0</v>
      </c>
      <c r="BJ58" s="158">
        <v>0</v>
      </c>
      <c r="BK58" s="158">
        <v>0</v>
      </c>
      <c r="BL58" s="158">
        <v>0</v>
      </c>
      <c r="BM58" s="158">
        <v>0</v>
      </c>
      <c r="BN58" s="158">
        <v>0</v>
      </c>
      <c r="BO58" s="158">
        <v>0</v>
      </c>
      <c r="BP58" s="158">
        <v>0</v>
      </c>
      <c r="BQ58" s="158">
        <v>0</v>
      </c>
      <c r="BR58" s="79">
        <v>0</v>
      </c>
      <c r="BS58" s="79">
        <v>0</v>
      </c>
    </row>
    <row r="59" spans="1:71" x14ac:dyDescent="0.2">
      <c r="A59" s="65"/>
      <c r="B59" s="10"/>
      <c r="C59" s="155"/>
      <c r="D59" s="155"/>
      <c r="E59" s="155"/>
      <c r="F59" s="155"/>
      <c r="G59" s="155"/>
      <c r="H59" s="155"/>
      <c r="I59" s="155"/>
      <c r="J59" s="155"/>
      <c r="K59" s="155"/>
      <c r="L59" s="155"/>
      <c r="M59" s="90"/>
      <c r="N59" s="155"/>
      <c r="O59" s="155"/>
      <c r="P59" s="155"/>
      <c r="Q59" s="155"/>
      <c r="R59" s="155"/>
      <c r="S59" s="155"/>
      <c r="T59" s="155"/>
      <c r="U59" s="155"/>
      <c r="V59" s="155"/>
      <c r="W59" s="155"/>
      <c r="X59" s="155"/>
      <c r="Y59" s="155"/>
      <c r="Z59" s="155"/>
      <c r="AA59" s="155"/>
      <c r="AB59" s="155"/>
      <c r="AC59" s="155"/>
      <c r="AD59" s="155"/>
      <c r="AE59" s="155"/>
      <c r="AF59" s="155"/>
      <c r="AG59" s="155"/>
      <c r="AH59" s="79"/>
      <c r="AI59" s="79"/>
      <c r="AK59" s="65">
        <v>43830</v>
      </c>
      <c r="AL59" s="10">
        <v>53</v>
      </c>
      <c r="AM59" s="158">
        <v>39329</v>
      </c>
      <c r="AN59" s="158">
        <v>916902.3</v>
      </c>
      <c r="AO59" s="158">
        <v>169304</v>
      </c>
      <c r="AP59" s="158">
        <v>6966</v>
      </c>
      <c r="AQ59" s="158">
        <v>0</v>
      </c>
      <c r="AR59" s="158">
        <v>0</v>
      </c>
      <c r="AS59" s="158">
        <v>0</v>
      </c>
      <c r="AT59" s="158">
        <v>0</v>
      </c>
      <c r="AU59" s="158">
        <v>0</v>
      </c>
      <c r="AV59" s="158">
        <v>0</v>
      </c>
      <c r="AW59" s="90">
        <v>1132501.3</v>
      </c>
      <c r="AX59" s="158">
        <v>21016</v>
      </c>
      <c r="AY59" s="158">
        <v>86.894555999999994</v>
      </c>
      <c r="AZ59" s="158">
        <v>817587.5</v>
      </c>
      <c r="BA59" s="158">
        <v>117.23476500000001</v>
      </c>
      <c r="BB59" s="158">
        <v>95516</v>
      </c>
      <c r="BC59" s="158">
        <v>142.37429299999999</v>
      </c>
      <c r="BD59" s="158">
        <v>246</v>
      </c>
      <c r="BE59" s="158">
        <v>100</v>
      </c>
      <c r="BF59" s="158">
        <v>0</v>
      </c>
      <c r="BG59" s="158">
        <v>0</v>
      </c>
      <c r="BH59" s="158">
        <v>0</v>
      </c>
      <c r="BI59" s="158">
        <v>0</v>
      </c>
      <c r="BJ59" s="158">
        <v>0</v>
      </c>
      <c r="BK59" s="158">
        <v>0</v>
      </c>
      <c r="BL59" s="158">
        <v>0</v>
      </c>
      <c r="BM59" s="158">
        <v>0</v>
      </c>
      <c r="BN59" s="158">
        <v>0</v>
      </c>
      <c r="BO59" s="158">
        <v>0</v>
      </c>
      <c r="BP59" s="158">
        <v>0</v>
      </c>
      <c r="BQ59" s="158">
        <v>0</v>
      </c>
      <c r="BR59" s="79">
        <v>934365.5</v>
      </c>
      <c r="BS59" s="79">
        <v>119.11770863599041</v>
      </c>
    </row>
    <row r="60" spans="1:71" x14ac:dyDescent="0.2">
      <c r="A60" s="65"/>
      <c r="B60" s="10"/>
      <c r="C60" s="155"/>
      <c r="D60" s="155"/>
      <c r="E60" s="155"/>
      <c r="F60" s="155"/>
      <c r="G60" s="155"/>
      <c r="H60" s="155"/>
      <c r="I60" s="155"/>
      <c r="J60" s="155"/>
      <c r="K60" s="155"/>
      <c r="L60" s="155"/>
      <c r="M60" s="90"/>
      <c r="N60" s="155"/>
      <c r="O60" s="155"/>
      <c r="P60" s="155"/>
      <c r="Q60" s="155"/>
      <c r="R60" s="155"/>
      <c r="S60" s="155"/>
      <c r="T60" s="155"/>
      <c r="U60" s="155"/>
      <c r="V60" s="155"/>
      <c r="W60" s="155"/>
      <c r="X60" s="155"/>
      <c r="Y60" s="155"/>
      <c r="Z60" s="155"/>
      <c r="AA60" s="155"/>
      <c r="AB60" s="155"/>
      <c r="AC60" s="155"/>
      <c r="AD60" s="155"/>
      <c r="AE60" s="155"/>
      <c r="AF60" s="155"/>
      <c r="AG60" s="155"/>
      <c r="AH60" s="79"/>
      <c r="AI60" s="79"/>
      <c r="AK60" s="65"/>
      <c r="AL60" s="10"/>
      <c r="AM60" s="4"/>
      <c r="AN60" s="4"/>
      <c r="AO60" s="4"/>
      <c r="AP60" s="4"/>
      <c r="AQ60" s="4"/>
      <c r="AR60" s="100"/>
      <c r="AS60" s="4"/>
      <c r="AT60" s="4"/>
      <c r="AU60" s="4"/>
      <c r="AV60" s="4"/>
      <c r="AW60" s="18"/>
      <c r="AX60" s="4"/>
      <c r="AY60" s="4"/>
      <c r="AZ60" s="4"/>
      <c r="BA60" s="4"/>
      <c r="BB60" s="4"/>
      <c r="BC60" s="4"/>
      <c r="BD60" s="4"/>
      <c r="BE60" s="4"/>
      <c r="BF60" s="4"/>
      <c r="BG60" s="4"/>
      <c r="BH60" s="100"/>
      <c r="BI60" s="100"/>
      <c r="BJ60" s="4"/>
      <c r="BK60" s="4"/>
      <c r="BL60" s="4"/>
      <c r="BM60" s="4"/>
      <c r="BN60" s="4"/>
      <c r="BO60" s="4"/>
      <c r="BP60" s="4"/>
      <c r="BQ60" s="4"/>
      <c r="BR60" s="18"/>
      <c r="BS60" s="18"/>
    </row>
    <row r="61" spans="1:71" x14ac:dyDescent="0.2">
      <c r="A61" s="65"/>
      <c r="AI61" s="7"/>
    </row>
  </sheetData>
  <mergeCells count="30">
    <mergeCell ref="AB4:AC4"/>
    <mergeCell ref="AD4:AE4"/>
    <mergeCell ref="BP4:BQ4"/>
    <mergeCell ref="AL2:BF2"/>
    <mergeCell ref="B2:AG2"/>
    <mergeCell ref="B3:B5"/>
    <mergeCell ref="AL3:AL5"/>
    <mergeCell ref="N4:O4"/>
    <mergeCell ref="P4:Q4"/>
    <mergeCell ref="R4:S4"/>
    <mergeCell ref="V4:W4"/>
    <mergeCell ref="X4:Y4"/>
    <mergeCell ref="BH4:BI4"/>
    <mergeCell ref="AM3:AW3"/>
    <mergeCell ref="A3:A5"/>
    <mergeCell ref="AK3:AK5"/>
    <mergeCell ref="AF4:AG4"/>
    <mergeCell ref="BN4:BO4"/>
    <mergeCell ref="AX4:AY4"/>
    <mergeCell ref="C3:M3"/>
    <mergeCell ref="N3:AI3"/>
    <mergeCell ref="BD4:BE4"/>
    <mergeCell ref="BF4:BG4"/>
    <mergeCell ref="Z4:AA4"/>
    <mergeCell ref="BL4:BM4"/>
    <mergeCell ref="AZ4:BA4"/>
    <mergeCell ref="T4:U4"/>
    <mergeCell ref="BB4:BC4"/>
    <mergeCell ref="AX3:BS3"/>
    <mergeCell ref="BJ4:BK4"/>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S64"/>
  <sheetViews>
    <sheetView topLeftCell="A32" workbookViewId="0">
      <selection activeCell="A44" sqref="A44"/>
    </sheetView>
  </sheetViews>
  <sheetFormatPr defaultRowHeight="12.75" x14ac:dyDescent="0.2"/>
  <cols>
    <col min="1" max="1" width="9.7109375" bestFit="1" customWidth="1"/>
    <col min="2" max="2" width="7.7109375" bestFit="1" customWidth="1"/>
    <col min="3" max="3" width="11.5703125" bestFit="1" customWidth="1"/>
    <col min="4" max="4" width="10.5703125" bestFit="1" customWidth="1"/>
    <col min="5" max="5" width="10.28515625" customWidth="1"/>
    <col min="6" max="8" width="10.85546875" customWidth="1"/>
    <col min="9" max="10" width="10.140625" bestFit="1" customWidth="1"/>
    <col min="11" max="11" width="11" bestFit="1" customWidth="1"/>
    <col min="12" max="12" width="11.140625" bestFit="1" customWidth="1"/>
    <col min="13" max="13" width="12.5703125" bestFit="1" customWidth="1"/>
    <col min="14" max="14" width="11.5703125" bestFit="1" customWidth="1"/>
    <col min="15" max="15" width="12.5703125" bestFit="1" customWidth="1"/>
    <col min="16" max="16" width="10.5703125" bestFit="1" customWidth="1"/>
    <col min="17" max="17" width="9.28515625" bestFit="1" customWidth="1"/>
    <col min="18" max="18" width="10.5703125" bestFit="1" customWidth="1"/>
    <col min="19" max="19" width="9.28515625" bestFit="1" customWidth="1"/>
    <col min="20" max="20" width="9.5703125" bestFit="1" customWidth="1"/>
    <col min="21" max="21" width="9.28515625" bestFit="1" customWidth="1"/>
    <col min="22" max="25" width="9.28515625" customWidth="1"/>
    <col min="26" max="26" width="10.140625" bestFit="1" customWidth="1"/>
    <col min="29" max="29" width="9.7109375" bestFit="1" customWidth="1"/>
    <col min="30" max="31" width="9.7109375" customWidth="1"/>
    <col min="32" max="32" width="12" bestFit="1" customWidth="1"/>
    <col min="34" max="34" width="12.5703125" bestFit="1" customWidth="1"/>
    <col min="35" max="35" width="9.7109375" bestFit="1" customWidth="1"/>
    <col min="37" max="37" width="9.7109375" bestFit="1" customWidth="1"/>
    <col min="38" max="38" width="16.7109375" bestFit="1" customWidth="1"/>
    <col min="39" max="39" width="11.7109375" bestFit="1" customWidth="1"/>
    <col min="40" max="40" width="10.7109375" bestFit="1" customWidth="1"/>
    <col min="41" max="41" width="10.5703125" customWidth="1"/>
    <col min="42" max="42" width="10.5703125" bestFit="1" customWidth="1"/>
    <col min="43" max="43" width="9.7109375" bestFit="1" customWidth="1"/>
    <col min="44" max="44" width="12.140625" bestFit="1" customWidth="1"/>
    <col min="45" max="45" width="9.7109375" customWidth="1"/>
    <col min="46" max="46" width="9.28515625" bestFit="1" customWidth="1"/>
    <col min="47" max="47" width="11.140625" bestFit="1" customWidth="1"/>
    <col min="48" max="48" width="11.140625" customWidth="1"/>
    <col min="49" max="49" width="12.5703125" bestFit="1" customWidth="1"/>
    <col min="50" max="50" width="11.28515625" bestFit="1" customWidth="1"/>
    <col min="51" max="51" width="12.5703125" bestFit="1" customWidth="1"/>
    <col min="52" max="52" width="10.7109375" bestFit="1" customWidth="1"/>
    <col min="53" max="53" width="9.42578125" bestFit="1" customWidth="1"/>
    <col min="54" max="54" width="10.5703125" bestFit="1" customWidth="1"/>
    <col min="55" max="55" width="9.28515625" customWidth="1"/>
    <col min="56" max="56" width="9.7109375" bestFit="1" customWidth="1"/>
    <col min="57" max="57" width="9.42578125" bestFit="1" customWidth="1"/>
    <col min="58" max="58" width="9.7109375" bestFit="1" customWidth="1"/>
    <col min="59" max="59" width="9.42578125" bestFit="1" customWidth="1"/>
    <col min="60" max="63" width="9.42578125" customWidth="1"/>
    <col min="64" max="64" width="9.28515625" bestFit="1" customWidth="1"/>
    <col min="65" max="65" width="11.5703125" bestFit="1" customWidth="1"/>
    <col min="66" max="67" width="9.28515625" bestFit="1" customWidth="1"/>
    <col min="68" max="69" width="9.28515625" customWidth="1"/>
    <col min="70" max="70" width="12.5703125" bestFit="1" customWidth="1"/>
    <col min="71" max="71" width="9.7109375" bestFit="1" customWidth="1"/>
    <col min="73" max="73" width="12" bestFit="1" customWidth="1"/>
  </cols>
  <sheetData>
    <row r="2" spans="1:71" ht="12.75" customHeight="1" x14ac:dyDescent="0.2">
      <c r="B2" s="253" t="s">
        <v>66</v>
      </c>
      <c r="C2" s="254"/>
      <c r="D2" s="254"/>
      <c r="E2" s="254"/>
      <c r="F2" s="254"/>
      <c r="G2" s="254"/>
      <c r="H2" s="254"/>
      <c r="I2" s="254"/>
      <c r="J2" s="254"/>
      <c r="K2" s="254"/>
      <c r="L2" s="254"/>
      <c r="M2" s="254"/>
      <c r="N2" s="255"/>
      <c r="O2" s="255"/>
      <c r="P2" s="255"/>
      <c r="Q2" s="255"/>
      <c r="R2" s="255"/>
      <c r="S2" s="255"/>
      <c r="T2" s="255"/>
      <c r="U2" s="255"/>
      <c r="V2" s="255"/>
      <c r="W2" s="255"/>
      <c r="X2" s="255"/>
      <c r="Y2" s="255"/>
      <c r="Z2" s="255"/>
      <c r="AA2" s="255"/>
      <c r="AB2" s="255"/>
      <c r="AC2" s="255"/>
      <c r="AD2" s="255"/>
      <c r="AE2" s="255"/>
      <c r="AF2" s="255"/>
      <c r="AG2" s="255"/>
      <c r="AH2" s="27"/>
      <c r="AI2" s="27"/>
      <c r="AL2" s="253" t="s">
        <v>42</v>
      </c>
      <c r="AM2" s="254"/>
      <c r="AN2" s="254"/>
      <c r="AO2" s="254"/>
      <c r="AP2" s="254"/>
      <c r="AQ2" s="254"/>
      <c r="AR2" s="254"/>
      <c r="AS2" s="254"/>
      <c r="AT2" s="254"/>
      <c r="AU2" s="254"/>
      <c r="AV2" s="254"/>
      <c r="AW2" s="254"/>
      <c r="AX2" s="255"/>
      <c r="AY2" s="255"/>
      <c r="AZ2" s="255"/>
      <c r="BA2" s="255"/>
      <c r="BB2" s="255"/>
      <c r="BC2" s="255"/>
      <c r="BD2" s="255"/>
      <c r="BE2" s="255"/>
      <c r="BF2" s="255"/>
      <c r="BG2" s="255"/>
      <c r="BH2" s="255"/>
      <c r="BI2" s="255"/>
      <c r="BJ2" s="255"/>
      <c r="BK2" s="255"/>
      <c r="BL2" s="255"/>
      <c r="BM2" s="255"/>
      <c r="BN2" s="255"/>
      <c r="BO2" s="255"/>
      <c r="BP2" s="27"/>
      <c r="BQ2" s="27"/>
    </row>
    <row r="3" spans="1:71" ht="33" customHeight="1" x14ac:dyDescent="0.2">
      <c r="A3" s="252" t="s">
        <v>14</v>
      </c>
      <c r="B3" s="252" t="s">
        <v>17</v>
      </c>
      <c r="C3" s="264" t="s">
        <v>10</v>
      </c>
      <c r="D3" s="265"/>
      <c r="E3" s="265"/>
      <c r="F3" s="265"/>
      <c r="G3" s="265"/>
      <c r="H3" s="265"/>
      <c r="I3" s="265"/>
      <c r="J3" s="265"/>
      <c r="K3" s="265"/>
      <c r="L3" s="265"/>
      <c r="M3" s="266"/>
      <c r="N3" s="261" t="s">
        <v>1</v>
      </c>
      <c r="O3" s="261"/>
      <c r="P3" s="261"/>
      <c r="Q3" s="261"/>
      <c r="R3" s="261"/>
      <c r="S3" s="261"/>
      <c r="T3" s="261"/>
      <c r="U3" s="261"/>
      <c r="V3" s="261"/>
      <c r="W3" s="261"/>
      <c r="X3" s="261"/>
      <c r="Y3" s="261"/>
      <c r="Z3" s="261"/>
      <c r="AA3" s="261"/>
      <c r="AB3" s="261"/>
      <c r="AC3" s="261"/>
      <c r="AD3" s="261"/>
      <c r="AE3" s="261"/>
      <c r="AF3" s="261"/>
      <c r="AG3" s="261"/>
      <c r="AH3" s="261"/>
      <c r="AI3" s="261"/>
      <c r="AK3" s="252" t="s">
        <v>14</v>
      </c>
      <c r="AL3" s="252" t="s">
        <v>17</v>
      </c>
      <c r="AM3" s="264" t="s">
        <v>10</v>
      </c>
      <c r="AN3" s="265"/>
      <c r="AO3" s="265"/>
      <c r="AP3" s="265"/>
      <c r="AQ3" s="265"/>
      <c r="AR3" s="265"/>
      <c r="AS3" s="265"/>
      <c r="AT3" s="265"/>
      <c r="AU3" s="265"/>
      <c r="AV3" s="265"/>
      <c r="AW3" s="266"/>
      <c r="AX3" s="261" t="s">
        <v>1</v>
      </c>
      <c r="AY3" s="261"/>
      <c r="AZ3" s="261"/>
      <c r="BA3" s="261"/>
      <c r="BB3" s="261"/>
      <c r="BC3" s="261"/>
      <c r="BD3" s="261"/>
      <c r="BE3" s="261"/>
      <c r="BF3" s="261"/>
      <c r="BG3" s="261"/>
      <c r="BH3" s="261"/>
      <c r="BI3" s="261"/>
      <c r="BJ3" s="261"/>
      <c r="BK3" s="261"/>
      <c r="BL3" s="261"/>
      <c r="BM3" s="261"/>
      <c r="BN3" s="261"/>
      <c r="BO3" s="261"/>
      <c r="BP3" s="261"/>
      <c r="BQ3" s="261"/>
      <c r="BR3" s="261"/>
      <c r="BS3" s="261"/>
    </row>
    <row r="4" spans="1:71" ht="33" customHeight="1" x14ac:dyDescent="0.2">
      <c r="A4" s="252"/>
      <c r="B4" s="252"/>
      <c r="C4" s="2" t="s">
        <v>3</v>
      </c>
      <c r="D4" s="2" t="s">
        <v>4</v>
      </c>
      <c r="E4" s="2" t="s">
        <v>5</v>
      </c>
      <c r="F4" s="2" t="s">
        <v>6</v>
      </c>
      <c r="G4" s="2" t="s">
        <v>16</v>
      </c>
      <c r="H4" s="47" t="s">
        <v>21</v>
      </c>
      <c r="I4" s="5" t="s">
        <v>7</v>
      </c>
      <c r="J4" s="5" t="s">
        <v>8</v>
      </c>
      <c r="K4" s="29" t="s">
        <v>13</v>
      </c>
      <c r="L4" s="29" t="s">
        <v>19</v>
      </c>
      <c r="M4" s="31"/>
      <c r="N4" s="261" t="s">
        <v>3</v>
      </c>
      <c r="O4" s="261"/>
      <c r="P4" s="261" t="s">
        <v>4</v>
      </c>
      <c r="Q4" s="261"/>
      <c r="R4" s="261" t="s">
        <v>5</v>
      </c>
      <c r="S4" s="261"/>
      <c r="T4" s="261" t="s">
        <v>6</v>
      </c>
      <c r="U4" s="261"/>
      <c r="V4" s="261" t="s">
        <v>16</v>
      </c>
      <c r="W4" s="261"/>
      <c r="X4" s="251" t="s">
        <v>21</v>
      </c>
      <c r="Y4" s="251"/>
      <c r="Z4" s="261" t="s">
        <v>7</v>
      </c>
      <c r="AA4" s="261"/>
      <c r="AB4" s="261" t="s">
        <v>8</v>
      </c>
      <c r="AC4" s="261"/>
      <c r="AD4" s="261" t="s">
        <v>13</v>
      </c>
      <c r="AE4" s="261"/>
      <c r="AF4" s="261" t="s">
        <v>19</v>
      </c>
      <c r="AG4" s="261"/>
      <c r="AH4" s="31"/>
      <c r="AI4" s="31"/>
      <c r="AK4" s="252"/>
      <c r="AL4" s="252"/>
      <c r="AM4" s="2" t="s">
        <v>3</v>
      </c>
      <c r="AN4" s="2" t="s">
        <v>4</v>
      </c>
      <c r="AO4" s="2" t="s">
        <v>5</v>
      </c>
      <c r="AP4" s="2" t="s">
        <v>6</v>
      </c>
      <c r="AQ4" s="2" t="s">
        <v>16</v>
      </c>
      <c r="AR4" s="47" t="s">
        <v>21</v>
      </c>
      <c r="AS4" s="5" t="s">
        <v>7</v>
      </c>
      <c r="AT4" s="5" t="s">
        <v>8</v>
      </c>
      <c r="AU4" s="29" t="s">
        <v>13</v>
      </c>
      <c r="AV4" s="29" t="s">
        <v>19</v>
      </c>
      <c r="AW4" s="31"/>
      <c r="AX4" s="261" t="s">
        <v>3</v>
      </c>
      <c r="AY4" s="261"/>
      <c r="AZ4" s="261" t="s">
        <v>4</v>
      </c>
      <c r="BA4" s="261"/>
      <c r="BB4" s="261" t="s">
        <v>5</v>
      </c>
      <c r="BC4" s="261"/>
      <c r="BD4" s="261" t="s">
        <v>6</v>
      </c>
      <c r="BE4" s="261"/>
      <c r="BF4" s="261" t="s">
        <v>16</v>
      </c>
      <c r="BG4" s="261"/>
      <c r="BH4" s="251" t="s">
        <v>21</v>
      </c>
      <c r="BI4" s="251"/>
      <c r="BJ4" s="261" t="s">
        <v>7</v>
      </c>
      <c r="BK4" s="261"/>
      <c r="BL4" s="261" t="s">
        <v>8</v>
      </c>
      <c r="BM4" s="261"/>
      <c r="BN4" s="261" t="s">
        <v>13</v>
      </c>
      <c r="BO4" s="261"/>
      <c r="BP4" s="261" t="s">
        <v>19</v>
      </c>
      <c r="BQ4" s="261"/>
      <c r="BR4" s="31"/>
      <c r="BS4" s="31"/>
    </row>
    <row r="5" spans="1:71" ht="29.25" customHeight="1" x14ac:dyDescent="0.2">
      <c r="A5" s="252"/>
      <c r="B5" s="252"/>
      <c r="C5" s="5" t="s">
        <v>0</v>
      </c>
      <c r="D5" s="5" t="s">
        <v>0</v>
      </c>
      <c r="E5" s="5" t="s">
        <v>0</v>
      </c>
      <c r="F5" s="5" t="s">
        <v>0</v>
      </c>
      <c r="G5" s="5" t="s">
        <v>0</v>
      </c>
      <c r="H5" s="46" t="s">
        <v>0</v>
      </c>
      <c r="I5" s="5" t="s">
        <v>0</v>
      </c>
      <c r="J5" s="5" t="s">
        <v>0</v>
      </c>
      <c r="K5" s="5" t="s">
        <v>0</v>
      </c>
      <c r="L5" s="5" t="s">
        <v>0</v>
      </c>
      <c r="M5" s="32"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32" t="s">
        <v>57</v>
      </c>
      <c r="AI5" s="32" t="s">
        <v>58</v>
      </c>
      <c r="AK5" s="252"/>
      <c r="AL5" s="252"/>
      <c r="AM5" s="5" t="s">
        <v>0</v>
      </c>
      <c r="AN5" s="5" t="s">
        <v>0</v>
      </c>
      <c r="AO5" s="5" t="s">
        <v>0</v>
      </c>
      <c r="AP5" s="5" t="s">
        <v>0</v>
      </c>
      <c r="AQ5" s="5" t="s">
        <v>0</v>
      </c>
      <c r="AR5" s="46" t="s">
        <v>0</v>
      </c>
      <c r="AS5" s="5" t="s">
        <v>0</v>
      </c>
      <c r="AT5" s="5" t="s">
        <v>0</v>
      </c>
      <c r="AU5" s="5" t="s">
        <v>0</v>
      </c>
      <c r="AV5" s="5" t="s">
        <v>0</v>
      </c>
      <c r="AW5" s="32"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32" t="s">
        <v>40</v>
      </c>
      <c r="BS5" s="32" t="s">
        <v>39</v>
      </c>
    </row>
    <row r="6" spans="1:71" ht="20.100000000000001" customHeight="1" x14ac:dyDescent="0.2">
      <c r="A6" s="65"/>
      <c r="B6" s="3"/>
      <c r="C6" s="4"/>
      <c r="D6" s="4"/>
      <c r="E6" s="4"/>
      <c r="F6" s="4"/>
      <c r="G6" s="4"/>
      <c r="H6" s="81"/>
      <c r="I6" s="4"/>
      <c r="J6" s="4"/>
      <c r="K6" s="4"/>
      <c r="L6" s="4"/>
      <c r="M6" s="18"/>
      <c r="N6" s="4"/>
      <c r="O6" s="4"/>
      <c r="P6" s="4"/>
      <c r="Q6" s="4"/>
      <c r="R6" s="4"/>
      <c r="S6" s="4"/>
      <c r="T6" s="4"/>
      <c r="U6" s="4"/>
      <c r="V6" s="4"/>
      <c r="W6" s="4"/>
      <c r="X6" s="81"/>
      <c r="Y6" s="81"/>
      <c r="Z6" s="4"/>
      <c r="AA6" s="4"/>
      <c r="AB6" s="4"/>
      <c r="AC6" s="4"/>
      <c r="AD6" s="4"/>
      <c r="AE6" s="4"/>
      <c r="AF6" s="4"/>
      <c r="AG6" s="4"/>
      <c r="AH6" s="18"/>
      <c r="AI6" s="18"/>
      <c r="AJ6" s="7"/>
      <c r="AK6" s="16"/>
      <c r="AL6" s="16"/>
      <c r="AM6" s="5"/>
      <c r="AN6" s="5"/>
      <c r="AO6" s="5"/>
      <c r="AP6" s="5"/>
      <c r="AQ6" s="46"/>
      <c r="AR6" s="46"/>
      <c r="AS6" s="5"/>
      <c r="AT6" s="46"/>
      <c r="AU6" s="5"/>
      <c r="AV6" s="77"/>
      <c r="AW6" s="32"/>
      <c r="AX6" s="5"/>
      <c r="AY6" s="5"/>
      <c r="AZ6" s="5"/>
      <c r="BA6" s="5"/>
      <c r="BB6" s="5"/>
      <c r="BC6" s="5"/>
      <c r="BD6" s="5"/>
      <c r="BE6" s="5"/>
      <c r="BF6" s="5"/>
      <c r="BG6" s="5"/>
      <c r="BH6" s="5"/>
      <c r="BI6" s="5"/>
      <c r="BJ6" s="5"/>
      <c r="BK6" s="5"/>
      <c r="BL6" s="5"/>
      <c r="BM6" s="5"/>
      <c r="BN6" s="5"/>
      <c r="BO6" s="5"/>
      <c r="BP6" s="77"/>
      <c r="BQ6" s="77"/>
      <c r="BR6" s="74"/>
      <c r="BS6" s="74"/>
    </row>
    <row r="7" spans="1:71" ht="20.100000000000001" customHeight="1" x14ac:dyDescent="0.2">
      <c r="A7" s="160">
        <v>43834</v>
      </c>
      <c r="B7" s="3">
        <v>1</v>
      </c>
      <c r="C7" s="4">
        <f>NI!C7+SI!C7</f>
        <v>13192242.4</v>
      </c>
      <c r="D7" s="4">
        <f>NI!D7+SI!D7</f>
        <v>3431139.3499999996</v>
      </c>
      <c r="E7" s="4">
        <f>NI!E7+SI!E7</f>
        <v>1328040.7</v>
      </c>
      <c r="F7" s="4">
        <f>NI!F7+SI!F7</f>
        <v>159579.1</v>
      </c>
      <c r="G7" s="4">
        <f>NI!G7+SI!G7</f>
        <v>0</v>
      </c>
      <c r="H7" s="82">
        <f>NI!H7+SI!H7</f>
        <v>0</v>
      </c>
      <c r="I7" s="4">
        <f>NI!I7+SI!I7</f>
        <v>51937.1</v>
      </c>
      <c r="J7" s="4">
        <f>NI!J7+SI!J7</f>
        <v>0</v>
      </c>
      <c r="K7" s="4">
        <f>NI!K7+SI!K7</f>
        <v>1113.7</v>
      </c>
      <c r="L7" s="4">
        <f>NI!L7+SI!L7</f>
        <v>0</v>
      </c>
      <c r="M7" s="18">
        <f t="shared" ref="M7" si="0">SUM(C7:L7)</f>
        <v>18164052.350000001</v>
      </c>
      <c r="N7" s="4">
        <f>NI!N7+SI!N7</f>
        <v>9858029</v>
      </c>
      <c r="O7" s="4">
        <f>(NI!N7*NI!O7+SI!N7*SI!O7)/N7</f>
        <v>128.31177033471118</v>
      </c>
      <c r="P7" s="4">
        <f>NI!P7+SI!P7</f>
        <v>2662878.75</v>
      </c>
      <c r="Q7" s="4">
        <f>(NI!P7*NI!Q7+SI!P7*SI!Q7)/P7</f>
        <v>133.24776756470516</v>
      </c>
      <c r="R7" s="4">
        <f>NI!R7+SI!R7</f>
        <v>906368.1</v>
      </c>
      <c r="S7" s="4">
        <f>(NI!R7*NI!S7+SI!R7*SI!S7)/R7</f>
        <v>174.16958061197201</v>
      </c>
      <c r="T7" s="4">
        <f>NI!T7+SI!T7</f>
        <v>96818.700000000012</v>
      </c>
      <c r="U7" s="4">
        <f>(NI!T7*NI!U7+SI!T7*SI!U7)/T7</f>
        <v>107.87792293838586</v>
      </c>
      <c r="V7" s="82">
        <f>NI!V7+SI!V7</f>
        <v>0</v>
      </c>
      <c r="W7" s="82">
        <v>0</v>
      </c>
      <c r="X7" s="82">
        <f>NI!X7+SI!X7</f>
        <v>0</v>
      </c>
      <c r="Y7" s="82">
        <v>0</v>
      </c>
      <c r="Z7" s="80">
        <f>NI!Z7+SI!Z7</f>
        <v>18822.599999999999</v>
      </c>
      <c r="AA7" s="80">
        <f>(NI!Z7*NI!AA7+SI!Z7*SI!AA7)/Z7</f>
        <v>234.536652</v>
      </c>
      <c r="AB7" s="4">
        <f>NI!AB8+SI!AB7</f>
        <v>0</v>
      </c>
      <c r="AC7" s="4">
        <v>0</v>
      </c>
      <c r="AD7" s="80">
        <f>NI!AD7+SI!AD7</f>
        <v>1016.2</v>
      </c>
      <c r="AE7" s="80">
        <f>(NI!AD7*NI!AE7+SI!AD7*SI!AE7)/AD7</f>
        <v>291.86045999999999</v>
      </c>
      <c r="AF7" s="4">
        <f>NI!AF7+SI!AF7</f>
        <v>0</v>
      </c>
      <c r="AG7" s="4">
        <v>0</v>
      </c>
      <c r="AH7" s="18">
        <f t="shared" ref="AH7" si="1">N7+P7+R7+T7+V7+Z7+AB7+AD7+AF7+X7</f>
        <v>13543933.349999998</v>
      </c>
      <c r="AI7" s="18">
        <f t="shared" ref="AI7" si="2">(N7*O7+P7*Q7+R7*S7+T7*U7+Z7*AA7+AB7*AC7+AD7*AE7+AF7*AG7+V7*W7+X7*Y7)/AH7</f>
        <v>132.36489620158733</v>
      </c>
      <c r="AJ7" s="7"/>
      <c r="AK7" s="65">
        <v>43470</v>
      </c>
      <c r="AL7" s="3">
        <v>1</v>
      </c>
      <c r="AM7" s="170">
        <v>12750593.199999999</v>
      </c>
      <c r="AN7" s="170">
        <v>5402474.1999999993</v>
      </c>
      <c r="AO7" s="170">
        <v>1033874.1000000001</v>
      </c>
      <c r="AP7" s="170">
        <v>104856.4</v>
      </c>
      <c r="AQ7" s="170">
        <v>0</v>
      </c>
      <c r="AR7" s="170">
        <v>0</v>
      </c>
      <c r="AS7" s="170">
        <v>42469.599999999999</v>
      </c>
      <c r="AT7" s="170">
        <v>0</v>
      </c>
      <c r="AU7" s="170">
        <v>1682.6</v>
      </c>
      <c r="AV7" s="170">
        <v>0</v>
      </c>
      <c r="AW7" s="18">
        <v>19335950.100000001</v>
      </c>
      <c r="AX7" s="170">
        <v>9958826.1999999993</v>
      </c>
      <c r="AY7" s="170">
        <v>133.25074659956002</v>
      </c>
      <c r="AZ7" s="170">
        <v>4011276.3</v>
      </c>
      <c r="BA7" s="170">
        <v>128.85655255056867</v>
      </c>
      <c r="BB7" s="170">
        <v>887968.70000000007</v>
      </c>
      <c r="BC7" s="170">
        <v>178.26954608743225</v>
      </c>
      <c r="BD7" s="170">
        <v>93622.2</v>
      </c>
      <c r="BE7" s="170">
        <v>107.96534518013252</v>
      </c>
      <c r="BF7" s="170">
        <v>0</v>
      </c>
      <c r="BG7" s="170">
        <v>0</v>
      </c>
      <c r="BH7" s="170">
        <v>0</v>
      </c>
      <c r="BI7" s="170">
        <v>0</v>
      </c>
      <c r="BJ7" s="170">
        <v>14882.4</v>
      </c>
      <c r="BK7" s="170">
        <v>222.30939900000001</v>
      </c>
      <c r="BL7" s="170">
        <v>0</v>
      </c>
      <c r="BM7" s="170">
        <v>0</v>
      </c>
      <c r="BN7" s="170">
        <v>366</v>
      </c>
      <c r="BO7" s="170">
        <v>404.21502700000002</v>
      </c>
      <c r="BP7" s="170">
        <v>0</v>
      </c>
      <c r="BQ7" s="170">
        <v>0</v>
      </c>
      <c r="BR7" s="18">
        <v>14966941.799999999</v>
      </c>
      <c r="BS7" s="18">
        <v>134.68098286311172</v>
      </c>
    </row>
    <row r="8" spans="1:71" ht="20.100000000000001" customHeight="1" x14ac:dyDescent="0.2">
      <c r="A8" s="162">
        <v>43841</v>
      </c>
      <c r="B8" s="3">
        <v>2</v>
      </c>
      <c r="C8" s="163">
        <f>NI!C8+SI!C8</f>
        <v>13447969</v>
      </c>
      <c r="D8" s="163">
        <f>NI!D8+SI!D8</f>
        <v>4851177</v>
      </c>
      <c r="E8" s="163">
        <f>NI!E8+SI!E8</f>
        <v>1547476.6</v>
      </c>
      <c r="F8" s="163">
        <f>NI!F8+SI!F8</f>
        <v>197410.90000000002</v>
      </c>
      <c r="G8" s="163">
        <f>NI!G8+SI!G8</f>
        <v>0</v>
      </c>
      <c r="H8" s="163">
        <f>NI!H8+SI!H8</f>
        <v>0</v>
      </c>
      <c r="I8" s="163">
        <f>NI!I8+SI!I8</f>
        <v>58398.9</v>
      </c>
      <c r="J8" s="163">
        <f>NI!J8+SI!J8</f>
        <v>0</v>
      </c>
      <c r="K8" s="163">
        <f>NI!K8+SI!K8</f>
        <v>2045</v>
      </c>
      <c r="L8" s="163">
        <f>NI!L8+SI!L8</f>
        <v>97.8</v>
      </c>
      <c r="M8" s="18">
        <f t="shared" ref="M8" si="3">SUM(C8:L8)</f>
        <v>20104575.199999999</v>
      </c>
      <c r="N8" s="163">
        <f>NI!N8+SI!N8</f>
        <v>9395482.1999999993</v>
      </c>
      <c r="O8" s="163">
        <f>(NI!N8*NI!O8+SI!N8*SI!O8)/N8</f>
        <v>123.37794452251981</v>
      </c>
      <c r="P8" s="163">
        <f>NI!P8+SI!P8</f>
        <v>3692608.4000000004</v>
      </c>
      <c r="Q8" s="163">
        <f>(NI!P8*NI!Q8+SI!P8*SI!Q8)/P8</f>
        <v>127.26053209575819</v>
      </c>
      <c r="R8" s="163">
        <f>NI!R8+SI!R8</f>
        <v>879106.5</v>
      </c>
      <c r="S8" s="163">
        <f>(NI!R8*NI!S8+SI!R8*SI!S8)/R8</f>
        <v>149.51961265038716</v>
      </c>
      <c r="T8" s="163">
        <f>NI!T8+SI!T8</f>
        <v>77347.399999999994</v>
      </c>
      <c r="U8" s="163">
        <f>(NI!T8*NI!U8+SI!T8*SI!U8)/T8</f>
        <v>100.27134309455006</v>
      </c>
      <c r="V8" s="163">
        <f>NI!V8+SI!V8</f>
        <v>0</v>
      </c>
      <c r="W8" s="163">
        <v>0</v>
      </c>
      <c r="X8" s="163">
        <f>NI!X8+SI!X8</f>
        <v>0</v>
      </c>
      <c r="Y8" s="163">
        <v>0</v>
      </c>
      <c r="Z8" s="163">
        <f>NI!Z8+SI!Z8</f>
        <v>27343.599999999999</v>
      </c>
      <c r="AA8" s="163">
        <f>(NI!Z8*NI!AA8+SI!Z8*SI!AA8)/Z8</f>
        <v>194.82348300000001</v>
      </c>
      <c r="AB8" s="163">
        <f>NI!AB9+SI!AB8</f>
        <v>0</v>
      </c>
      <c r="AC8" s="163">
        <v>0</v>
      </c>
      <c r="AD8" s="163">
        <f>NI!AD8+SI!AD8</f>
        <v>1475.2</v>
      </c>
      <c r="AE8" s="163">
        <f>(NI!AD8*NI!AE8+SI!AD8*SI!AE8)/AD8</f>
        <v>213.17950058541217</v>
      </c>
      <c r="AF8" s="163">
        <f>NI!AF8+SI!AF8</f>
        <v>0</v>
      </c>
      <c r="AG8" s="163">
        <v>0</v>
      </c>
      <c r="AH8" s="18">
        <f t="shared" ref="AH8" si="4">N8+P8+R8+T8+V8+Z8+AB8+AD8+AF8+X8</f>
        <v>14073363.299999999</v>
      </c>
      <c r="AI8" s="18">
        <f t="shared" ref="AI8" si="5">(N8*O8+P8*Q8+R8*S8+T8*U8+Z8*AA8+AB8*AC8+AD8*AE8+AF8*AG8+V8*W8+X8*Y8)/AH8</f>
        <v>126.05086662329823</v>
      </c>
      <c r="AJ8" s="7"/>
      <c r="AK8" s="65">
        <v>43477</v>
      </c>
      <c r="AL8" s="3">
        <v>2</v>
      </c>
      <c r="AM8" s="170">
        <v>12796770.100000001</v>
      </c>
      <c r="AN8" s="170">
        <v>5895355.0999999996</v>
      </c>
      <c r="AO8" s="170">
        <v>1103324.8</v>
      </c>
      <c r="AP8" s="170">
        <v>164284.79999999999</v>
      </c>
      <c r="AQ8" s="170">
        <v>0</v>
      </c>
      <c r="AR8" s="170">
        <v>0</v>
      </c>
      <c r="AS8" s="170">
        <v>72803.5</v>
      </c>
      <c r="AT8" s="170">
        <v>0</v>
      </c>
      <c r="AU8" s="170">
        <v>2833.1</v>
      </c>
      <c r="AV8" s="170">
        <v>0</v>
      </c>
      <c r="AW8" s="18">
        <v>20035371.400000006</v>
      </c>
      <c r="AX8" s="170">
        <v>10056856</v>
      </c>
      <c r="AY8" s="170">
        <v>131.33918014454869</v>
      </c>
      <c r="AZ8" s="170">
        <v>4311919</v>
      </c>
      <c r="BA8" s="170">
        <v>126.65285600954728</v>
      </c>
      <c r="BB8" s="170">
        <v>965967.9</v>
      </c>
      <c r="BC8" s="170">
        <v>182.12753500617595</v>
      </c>
      <c r="BD8" s="170">
        <v>155044.6</v>
      </c>
      <c r="BE8" s="170">
        <v>108.90680964048539</v>
      </c>
      <c r="BF8" s="170">
        <v>0</v>
      </c>
      <c r="BG8" s="170">
        <v>0</v>
      </c>
      <c r="BH8" s="170">
        <v>0</v>
      </c>
      <c r="BI8" s="170">
        <v>0</v>
      </c>
      <c r="BJ8" s="170">
        <v>29551.200000000001</v>
      </c>
      <c r="BK8" s="170">
        <v>252.743188</v>
      </c>
      <c r="BL8" s="170">
        <v>0</v>
      </c>
      <c r="BM8" s="170">
        <v>0</v>
      </c>
      <c r="BN8" s="170">
        <v>1380.9</v>
      </c>
      <c r="BO8" s="170">
        <v>166.973061</v>
      </c>
      <c r="BP8" s="170">
        <v>0</v>
      </c>
      <c r="BQ8" s="170">
        <v>0</v>
      </c>
      <c r="BR8" s="18">
        <v>15520719.6</v>
      </c>
      <c r="BS8" s="18">
        <v>133.20840362072221</v>
      </c>
    </row>
    <row r="9" spans="1:71" ht="20.100000000000001" customHeight="1" x14ac:dyDescent="0.2">
      <c r="A9" s="164">
        <v>43848</v>
      </c>
      <c r="B9" s="3">
        <v>3</v>
      </c>
      <c r="C9" s="165">
        <f>NI!C9+SI!C9</f>
        <v>13745949.199999999</v>
      </c>
      <c r="D9" s="165">
        <f>NI!D9+SI!D9</f>
        <v>5219180.8499999996</v>
      </c>
      <c r="E9" s="165">
        <f>NI!E9+SI!E9</f>
        <v>1629867.5</v>
      </c>
      <c r="F9" s="165">
        <f>NI!F9+SI!F9</f>
        <v>224614.9</v>
      </c>
      <c r="G9" s="165">
        <f>NI!G9+SI!G9</f>
        <v>0</v>
      </c>
      <c r="H9" s="165">
        <f>NI!H9+SI!H9</f>
        <v>0</v>
      </c>
      <c r="I9" s="165">
        <f>NI!I9+SI!I9</f>
        <v>38910.199999999997</v>
      </c>
      <c r="J9" s="165">
        <f>NI!J9+SI!J9</f>
        <v>0</v>
      </c>
      <c r="K9" s="165">
        <f>NI!K9+SI!K9</f>
        <v>1828.9</v>
      </c>
      <c r="L9" s="165">
        <f>NI!L9+SI!L9</f>
        <v>0</v>
      </c>
      <c r="M9" s="18">
        <f t="shared" ref="M9" si="6">SUM(C9:L9)</f>
        <v>20860351.549999993</v>
      </c>
      <c r="N9" s="165">
        <f>NI!N9+SI!N9</f>
        <v>9552454.1999999993</v>
      </c>
      <c r="O9" s="165">
        <f>(NI!N9*NI!O9+SI!N9*SI!O9)/N9</f>
        <v>118.48925572843008</v>
      </c>
      <c r="P9" s="165">
        <f>NI!P9+SI!P9</f>
        <v>3586345.55</v>
      </c>
      <c r="Q9" s="165">
        <f>(NI!P9*NI!Q9+SI!P9*SI!Q9)/P9</f>
        <v>122.02907111157513</v>
      </c>
      <c r="R9" s="165">
        <f>NI!R9+SI!R9</f>
        <v>1004865.6</v>
      </c>
      <c r="S9" s="165">
        <f>(NI!R9*NI!S9+SI!R9*SI!S9)/R9</f>
        <v>141.05340168439557</v>
      </c>
      <c r="T9" s="165">
        <f>NI!T9+SI!T9</f>
        <v>133411.4</v>
      </c>
      <c r="U9" s="165">
        <f>(NI!T9*NI!U9+SI!T9*SI!U9)/T9</f>
        <v>93.658754823067596</v>
      </c>
      <c r="V9" s="165">
        <f>NI!V9+SI!V9</f>
        <v>0</v>
      </c>
      <c r="W9" s="165">
        <v>0</v>
      </c>
      <c r="X9" s="165">
        <f>NI!X9+SI!X9</f>
        <v>0</v>
      </c>
      <c r="Y9" s="165">
        <v>0</v>
      </c>
      <c r="Z9" s="165">
        <f>NI!Z9+SI!Z9</f>
        <v>9818.6</v>
      </c>
      <c r="AA9" s="165">
        <f>(NI!Z9*NI!AA9+SI!Z9*SI!AA9)/Z9</f>
        <v>154.76285799999999</v>
      </c>
      <c r="AB9" s="165">
        <f>NI!AB10+SI!AB9</f>
        <v>0</v>
      </c>
      <c r="AC9" s="165">
        <v>0</v>
      </c>
      <c r="AD9" s="165">
        <f>NI!AD9+SI!AD9</f>
        <v>1638.1</v>
      </c>
      <c r="AE9" s="165">
        <f>(NI!AD9*NI!AE9+SI!AD9*SI!AE9)/AD9</f>
        <v>264.84646800000002</v>
      </c>
      <c r="AF9" s="165">
        <f>NI!AF9+SI!AF9</f>
        <v>0</v>
      </c>
      <c r="AG9" s="165">
        <v>0</v>
      </c>
      <c r="AH9" s="18">
        <f t="shared" ref="AH9" si="7">N9+P9+R9+T9+V9+Z9+AB9+AD9+AF9+X9</f>
        <v>14288533.449999999</v>
      </c>
      <c r="AI9" s="18">
        <f t="shared" ref="AI9" si="8">(N9*O9+P9*Q9+R9*S9+T9*U9+Z9*AA9+AB9*AC9+AD9*AE9+AF9*AG9+V9*W9+X9*Y9)/AH9</f>
        <v>120.7744564579628</v>
      </c>
      <c r="AJ9" s="7"/>
      <c r="AK9" s="65">
        <v>43484</v>
      </c>
      <c r="AL9" s="3">
        <v>3</v>
      </c>
      <c r="AM9" s="170">
        <v>11517854.699999999</v>
      </c>
      <c r="AN9" s="170">
        <v>5748884.0999999996</v>
      </c>
      <c r="AO9" s="170">
        <v>1002239.5</v>
      </c>
      <c r="AP9" s="170">
        <v>130539.1</v>
      </c>
      <c r="AQ9" s="170">
        <v>0</v>
      </c>
      <c r="AR9" s="170">
        <v>0</v>
      </c>
      <c r="AS9" s="170">
        <v>59752.5</v>
      </c>
      <c r="AT9" s="170">
        <v>0</v>
      </c>
      <c r="AU9" s="170">
        <v>2125.6</v>
      </c>
      <c r="AV9" s="170">
        <v>0</v>
      </c>
      <c r="AW9" s="18">
        <v>18461395.5</v>
      </c>
      <c r="AX9" s="170">
        <v>8959322.5</v>
      </c>
      <c r="AY9" s="170">
        <v>129.71507113679311</v>
      </c>
      <c r="AZ9" s="170">
        <v>4201169</v>
      </c>
      <c r="BA9" s="170">
        <v>124.63330680728646</v>
      </c>
      <c r="BB9" s="170">
        <v>780849.60000000009</v>
      </c>
      <c r="BC9" s="170">
        <v>177.18779293554044</v>
      </c>
      <c r="BD9" s="170">
        <v>111563.29999999999</v>
      </c>
      <c r="BE9" s="170">
        <v>109.89196397131226</v>
      </c>
      <c r="BF9" s="170">
        <v>0</v>
      </c>
      <c r="BG9" s="170">
        <v>0</v>
      </c>
      <c r="BH9" s="170">
        <v>0</v>
      </c>
      <c r="BI9" s="170">
        <v>0</v>
      </c>
      <c r="BJ9" s="170">
        <v>24442.3</v>
      </c>
      <c r="BK9" s="170">
        <v>219.003097</v>
      </c>
      <c r="BL9" s="170">
        <v>0</v>
      </c>
      <c r="BM9" s="170">
        <v>0</v>
      </c>
      <c r="BN9" s="170">
        <v>1822.7</v>
      </c>
      <c r="BO9" s="170">
        <v>282.07916799999998</v>
      </c>
      <c r="BP9" s="170">
        <v>0</v>
      </c>
      <c r="BQ9" s="170">
        <v>0</v>
      </c>
      <c r="BR9" s="18">
        <v>14079169.4</v>
      </c>
      <c r="BS9" s="18">
        <v>130.84924973139886</v>
      </c>
    </row>
    <row r="10" spans="1:71" ht="20.100000000000001" customHeight="1" x14ac:dyDescent="0.2">
      <c r="A10" s="166">
        <v>43855</v>
      </c>
      <c r="B10" s="3">
        <v>4</v>
      </c>
      <c r="C10" s="167">
        <f>NI!C10+SI!C10</f>
        <v>13001568.199999999</v>
      </c>
      <c r="D10" s="167">
        <f>NI!D10+SI!D10</f>
        <v>4740311.8</v>
      </c>
      <c r="E10" s="167">
        <f>NI!E10+SI!E10</f>
        <v>1750450.4</v>
      </c>
      <c r="F10" s="167">
        <f>NI!F10+SI!F10</f>
        <v>262165.8</v>
      </c>
      <c r="G10" s="167">
        <f>NI!G10+SI!G10</f>
        <v>0</v>
      </c>
      <c r="H10" s="167">
        <f>NI!H10+SI!H10</f>
        <v>0</v>
      </c>
      <c r="I10" s="167">
        <f>NI!I10+SI!I10</f>
        <v>40689.199999999997</v>
      </c>
      <c r="J10" s="167">
        <f>NI!J10+SI!J10</f>
        <v>0</v>
      </c>
      <c r="K10" s="167">
        <f>NI!K10+SI!K10</f>
        <v>1464</v>
      </c>
      <c r="L10" s="167">
        <f>NI!L10+SI!L10</f>
        <v>0</v>
      </c>
      <c r="M10" s="18">
        <f t="shared" ref="M10" si="9">SUM(C10:L10)</f>
        <v>19796649.399999999</v>
      </c>
      <c r="N10" s="167">
        <f>NI!N10+SI!N10</f>
        <v>8985693.7999999989</v>
      </c>
      <c r="O10" s="167">
        <f>(NI!N10*NI!O10+SI!N10*SI!O10)/N10</f>
        <v>114.26241634454917</v>
      </c>
      <c r="P10" s="167">
        <f>NI!P10+SI!P10</f>
        <v>3213593.3</v>
      </c>
      <c r="Q10" s="167">
        <f>(NI!P10*NI!Q10+SI!P10*SI!Q10)/P10</f>
        <v>116.00439747815351</v>
      </c>
      <c r="R10" s="167">
        <f>NI!R10+SI!R10</f>
        <v>1047298.5</v>
      </c>
      <c r="S10" s="167">
        <f>(NI!R10*NI!S10+SI!R10*SI!S10)/R10</f>
        <v>132.09622324704398</v>
      </c>
      <c r="T10" s="167">
        <f>NI!T10+SI!T10</f>
        <v>145278.1</v>
      </c>
      <c r="U10" s="167">
        <f>(NI!T10*NI!U10+SI!T10*SI!U10)/T10</f>
        <v>86.375992416536974</v>
      </c>
      <c r="V10" s="167">
        <f>NI!V10+SI!V10</f>
        <v>0</v>
      </c>
      <c r="W10" s="167">
        <v>0</v>
      </c>
      <c r="X10" s="167">
        <f>NI!X10+SI!X10</f>
        <v>0</v>
      </c>
      <c r="Y10" s="167">
        <v>0</v>
      </c>
      <c r="Z10" s="167">
        <f>NI!Z10+SI!Z10</f>
        <v>11037.5</v>
      </c>
      <c r="AA10" s="167">
        <f>(NI!Z10*NI!AA10+SI!Z10*SI!AA10)/Z10</f>
        <v>194.64349699999997</v>
      </c>
      <c r="AB10" s="167">
        <f>NI!AB11+SI!AB10</f>
        <v>0</v>
      </c>
      <c r="AC10" s="167">
        <v>0</v>
      </c>
      <c r="AD10" s="167">
        <f>NI!AD10+SI!AD10</f>
        <v>1330.1</v>
      </c>
      <c r="AE10" s="167">
        <f>(NI!AD10*NI!AE10+SI!AD10*SI!AE10)/AD10</f>
        <v>261.55898000000002</v>
      </c>
      <c r="AF10" s="167">
        <f>NI!AF10+SI!AF10</f>
        <v>0</v>
      </c>
      <c r="AG10" s="167">
        <v>0</v>
      </c>
      <c r="AH10" s="18">
        <f t="shared" ref="AH10" si="10">N10+P10+R10+T10+V10+Z10+AB10+AD10+AF10+X10</f>
        <v>13404231.299999997</v>
      </c>
      <c r="AI10" s="18">
        <f t="shared" ref="AI10" si="11">(N10*O10+P10*Q10+R10*S10+T10*U10+Z10*AA10+AB10*AC10+AD10*AE10+AF10*AG10+V10*W10+X10*Y10)/AH10</f>
        <v>115.8520022218793</v>
      </c>
      <c r="AJ10" s="7"/>
      <c r="AK10" s="65">
        <v>43491</v>
      </c>
      <c r="AL10" s="3">
        <v>4</v>
      </c>
      <c r="AM10" s="170">
        <v>9181262.6999999993</v>
      </c>
      <c r="AN10" s="170">
        <v>4253897.08</v>
      </c>
      <c r="AO10" s="170">
        <v>878964.9</v>
      </c>
      <c r="AP10" s="170">
        <v>110208.8</v>
      </c>
      <c r="AQ10" s="170">
        <v>0</v>
      </c>
      <c r="AR10" s="170">
        <v>0</v>
      </c>
      <c r="AS10" s="170">
        <v>88120.6</v>
      </c>
      <c r="AT10" s="170">
        <v>0</v>
      </c>
      <c r="AU10" s="170">
        <v>1584</v>
      </c>
      <c r="AV10" s="170">
        <v>0</v>
      </c>
      <c r="AW10" s="18">
        <v>14514038.08</v>
      </c>
      <c r="AX10" s="170">
        <v>7045275.9000000004</v>
      </c>
      <c r="AY10" s="170">
        <v>126.28820556524849</v>
      </c>
      <c r="AZ10" s="170">
        <v>3163154.08</v>
      </c>
      <c r="BA10" s="170">
        <v>123.8384927547549</v>
      </c>
      <c r="BB10" s="170">
        <v>710416.2</v>
      </c>
      <c r="BC10" s="170">
        <v>167.29161017776988</v>
      </c>
      <c r="BD10" s="170">
        <v>105134.2</v>
      </c>
      <c r="BE10" s="170">
        <v>108.58458174299894</v>
      </c>
      <c r="BF10" s="170">
        <v>0</v>
      </c>
      <c r="BG10" s="170">
        <v>0</v>
      </c>
      <c r="BH10" s="170">
        <v>0</v>
      </c>
      <c r="BI10" s="170">
        <v>0</v>
      </c>
      <c r="BJ10" s="170">
        <v>25889</v>
      </c>
      <c r="BK10" s="170">
        <v>180.67750000000001</v>
      </c>
      <c r="BL10" s="170">
        <v>0</v>
      </c>
      <c r="BM10" s="170">
        <v>0</v>
      </c>
      <c r="BN10" s="170">
        <v>1584</v>
      </c>
      <c r="BO10" s="170">
        <v>288.491287</v>
      </c>
      <c r="BP10" s="170">
        <v>0</v>
      </c>
      <c r="BQ10" s="170">
        <v>0</v>
      </c>
      <c r="BR10" s="18">
        <v>11051453.379999999</v>
      </c>
      <c r="BS10" s="18">
        <v>128.20509566911912</v>
      </c>
    </row>
    <row r="11" spans="1:71" ht="20.100000000000001" customHeight="1" x14ac:dyDescent="0.2">
      <c r="A11" s="168">
        <v>43862</v>
      </c>
      <c r="B11" s="3">
        <v>5</v>
      </c>
      <c r="C11" s="169">
        <f>NI!C11+SI!C11</f>
        <v>12351258.199999999</v>
      </c>
      <c r="D11" s="169">
        <f>NI!D11+SI!D11</f>
        <v>4509414.8000000007</v>
      </c>
      <c r="E11" s="169">
        <f>NI!E11+SI!E11</f>
        <v>1658191.63</v>
      </c>
      <c r="F11" s="169">
        <f>NI!F11+SI!F11</f>
        <v>332328.90000000002</v>
      </c>
      <c r="G11" s="169">
        <f>NI!G11+SI!G11</f>
        <v>0</v>
      </c>
      <c r="H11" s="169">
        <f>NI!H11+SI!H11</f>
        <v>0</v>
      </c>
      <c r="I11" s="169">
        <f>NI!I11+SI!I11</f>
        <v>30705.9</v>
      </c>
      <c r="J11" s="169">
        <f>NI!J11+SI!J11</f>
        <v>0</v>
      </c>
      <c r="K11" s="169">
        <f>NI!K11+SI!K11</f>
        <v>1645.7</v>
      </c>
      <c r="L11" s="169">
        <f>NI!L11+SI!L11</f>
        <v>0</v>
      </c>
      <c r="M11" s="18">
        <f t="shared" ref="M11" si="12">SUM(C11:L11)</f>
        <v>18883545.129999995</v>
      </c>
      <c r="N11" s="169">
        <f>NI!N11+SI!N11</f>
        <v>8053294.2000000002</v>
      </c>
      <c r="O11" s="169">
        <f>(NI!N11*NI!O11+SI!N11*SI!O11)/N11</f>
        <v>108.0727858788445</v>
      </c>
      <c r="P11" s="169">
        <f>NI!P11+SI!P11</f>
        <v>3187478.1</v>
      </c>
      <c r="Q11" s="169">
        <f>(NI!P11*NI!Q11+SI!P11*SI!Q11)/P11</f>
        <v>110.75730165207409</v>
      </c>
      <c r="R11" s="169">
        <f>NI!R11+SI!R11</f>
        <v>1113406.83</v>
      </c>
      <c r="S11" s="169">
        <f>(NI!R11*NI!S11+SI!R11*SI!S11)/R11</f>
        <v>134.75682591504415</v>
      </c>
      <c r="T11" s="169">
        <f>NI!T11+SI!T11</f>
        <v>157283.59999999998</v>
      </c>
      <c r="U11" s="169">
        <f>(NI!T11*NI!U11+SI!T11*SI!U11)/T11</f>
        <v>79.733096241948942</v>
      </c>
      <c r="V11" s="169">
        <f>NI!V11+SI!V11</f>
        <v>0</v>
      </c>
      <c r="W11" s="169">
        <v>0</v>
      </c>
      <c r="X11" s="169">
        <f>NI!X11+SI!X11</f>
        <v>0</v>
      </c>
      <c r="Y11" s="169">
        <v>0</v>
      </c>
      <c r="Z11" s="169">
        <f>NI!Z11+SI!Z11</f>
        <v>5926.6</v>
      </c>
      <c r="AA11" s="169">
        <f>(NI!Z11*NI!AA11+SI!Z11*SI!AA11)/Z11</f>
        <v>196.86626300000003</v>
      </c>
      <c r="AB11" s="169">
        <f>NI!AB12+SI!AB11</f>
        <v>0</v>
      </c>
      <c r="AC11" s="169">
        <v>0</v>
      </c>
      <c r="AD11" s="169">
        <f>NI!AD11+SI!AD11</f>
        <v>1343.2</v>
      </c>
      <c r="AE11" s="169">
        <f>(NI!AD11*NI!AE11+SI!AD11*SI!AE11)/AD11</f>
        <v>225.34321</v>
      </c>
      <c r="AF11" s="169">
        <f>NI!AF11+SI!AF11</f>
        <v>0</v>
      </c>
      <c r="AG11" s="169">
        <v>0</v>
      </c>
      <c r="AH11" s="18">
        <f t="shared" ref="AH11" si="13">N11+P11+R11+T11+V11+Z11+AB11+AD11+AF11+X11</f>
        <v>12518732.529999999</v>
      </c>
      <c r="AI11" s="18">
        <f t="shared" ref="AI11" si="14">(N11*O11+P11*Q11+R11*S11+T11*U11+Z11*AA11+AB11*AC11+AD11*AE11+AF11*AG11+V11*W11+X11*Y11)/AH11</f>
        <v>110.8281303378881</v>
      </c>
      <c r="AJ11" s="7"/>
      <c r="AK11" s="65">
        <v>43498</v>
      </c>
      <c r="AL11" s="3">
        <v>5</v>
      </c>
      <c r="AM11" s="170">
        <v>9535899.0999999996</v>
      </c>
      <c r="AN11" s="170">
        <v>4434293.0999999996</v>
      </c>
      <c r="AO11" s="170">
        <v>630588.68999999994</v>
      </c>
      <c r="AP11" s="170">
        <v>116471.20000000001</v>
      </c>
      <c r="AQ11" s="170">
        <v>0</v>
      </c>
      <c r="AR11" s="170">
        <v>0</v>
      </c>
      <c r="AS11" s="170">
        <v>56750.6</v>
      </c>
      <c r="AT11" s="170">
        <v>0</v>
      </c>
      <c r="AU11" s="170">
        <v>1371.2</v>
      </c>
      <c r="AV11" s="170">
        <v>0</v>
      </c>
      <c r="AW11" s="18">
        <v>14775373.889999997</v>
      </c>
      <c r="AX11" s="170">
        <v>6929022.4000000004</v>
      </c>
      <c r="AY11" s="170">
        <v>121.54862890663378</v>
      </c>
      <c r="AZ11" s="170">
        <v>2952114.5</v>
      </c>
      <c r="BA11" s="170">
        <v>120.57914225091197</v>
      </c>
      <c r="BB11" s="170">
        <v>494269</v>
      </c>
      <c r="BC11" s="170">
        <v>147.80959246526567</v>
      </c>
      <c r="BD11" s="170">
        <v>105055.4</v>
      </c>
      <c r="BE11" s="170">
        <v>110.8292904800077</v>
      </c>
      <c r="BF11" s="170">
        <v>0</v>
      </c>
      <c r="BG11" s="170">
        <v>0</v>
      </c>
      <c r="BH11" s="170">
        <v>0</v>
      </c>
      <c r="BI11" s="170">
        <v>0</v>
      </c>
      <c r="BJ11" s="170">
        <v>19661.2</v>
      </c>
      <c r="BK11" s="170">
        <v>136.200771</v>
      </c>
      <c r="BL11" s="170">
        <v>0</v>
      </c>
      <c r="BM11" s="170">
        <v>0</v>
      </c>
      <c r="BN11" s="170">
        <v>340</v>
      </c>
      <c r="BO11" s="170">
        <v>495.00588199999999</v>
      </c>
      <c r="BP11" s="170">
        <v>0</v>
      </c>
      <c r="BQ11" s="170">
        <v>0</v>
      </c>
      <c r="BR11" s="18">
        <v>10500462.5</v>
      </c>
      <c r="BS11" s="18">
        <v>122.4444822425494</v>
      </c>
    </row>
    <row r="12" spans="1:71" ht="20.100000000000001" customHeight="1" x14ac:dyDescent="0.2">
      <c r="A12" s="171">
        <v>43869</v>
      </c>
      <c r="B12" s="3">
        <v>6</v>
      </c>
      <c r="C12" s="172">
        <f>NI!C12+SI!C12</f>
        <v>12150888.100000001</v>
      </c>
      <c r="D12" s="172">
        <f>NI!D12+SI!D12</f>
        <v>4910189.7</v>
      </c>
      <c r="E12" s="172">
        <f>NI!E12+SI!E12</f>
        <v>1590761.2</v>
      </c>
      <c r="F12" s="172">
        <f>NI!F12+SI!F12</f>
        <v>397701.1</v>
      </c>
      <c r="G12" s="172">
        <f>NI!G12+SI!G12</f>
        <v>0</v>
      </c>
      <c r="H12" s="172">
        <f>NI!H12+SI!H12</f>
        <v>0</v>
      </c>
      <c r="I12" s="172">
        <f>NI!I12+SI!I12</f>
        <v>16341.5</v>
      </c>
      <c r="J12" s="172">
        <f>NI!J12+SI!J12</f>
        <v>0</v>
      </c>
      <c r="K12" s="172">
        <f>NI!K12+SI!K12</f>
        <v>2338.4</v>
      </c>
      <c r="L12" s="172">
        <f>NI!L12+SI!L12</f>
        <v>0</v>
      </c>
      <c r="M12" s="18">
        <f t="shared" ref="M12" si="15">SUM(C12:L12)</f>
        <v>19068220</v>
      </c>
      <c r="N12" s="172">
        <f>NI!N12+SI!N12</f>
        <v>7779934.8999999994</v>
      </c>
      <c r="O12" s="172">
        <f>(NI!N12*NI!O12+SI!N12*SI!O12)/N12</f>
        <v>102.86900952935682</v>
      </c>
      <c r="P12" s="172">
        <f>NI!P12+SI!P12</f>
        <v>3368221.9</v>
      </c>
      <c r="Q12" s="172">
        <f>(NI!P12*NI!Q12+SI!P12*SI!Q12)/P12</f>
        <v>105.82975787276004</v>
      </c>
      <c r="R12" s="172">
        <f>NI!R12+SI!R12</f>
        <v>1031178.4</v>
      </c>
      <c r="S12" s="172">
        <f>(NI!R12*NI!S12+SI!R12*SI!S12)/R12</f>
        <v>127.59823327410309</v>
      </c>
      <c r="T12" s="172">
        <f>NI!T12+SI!T12</f>
        <v>174258.9</v>
      </c>
      <c r="U12" s="172">
        <f>(NI!T12*NI!U12+SI!T12*SI!U12)/T12</f>
        <v>68.500464729332634</v>
      </c>
      <c r="V12" s="172">
        <f>NI!V12+SI!V12</f>
        <v>0</v>
      </c>
      <c r="W12" s="172">
        <v>0</v>
      </c>
      <c r="X12" s="172">
        <f>NI!X12+SI!X12</f>
        <v>0</v>
      </c>
      <c r="Y12" s="172">
        <v>0</v>
      </c>
      <c r="Z12" s="172">
        <f>NI!Z12+SI!Z12</f>
        <v>5861</v>
      </c>
      <c r="AA12" s="172">
        <f>(NI!Z12*NI!AA12+SI!Z12*SI!AA12)/Z12</f>
        <v>165.58058299999999</v>
      </c>
      <c r="AB12" s="172">
        <f>NI!AB13+SI!AB12</f>
        <v>0</v>
      </c>
      <c r="AC12" s="172">
        <v>0</v>
      </c>
      <c r="AD12" s="172">
        <f>NI!AD12+SI!AD12</f>
        <v>2235.6</v>
      </c>
      <c r="AE12" s="172">
        <f>(NI!AD12*NI!AE12+SI!AD12*SI!AE12)/AD12</f>
        <v>235.16765000000001</v>
      </c>
      <c r="AF12" s="172">
        <f>NI!AF12+SI!AF12</f>
        <v>0</v>
      </c>
      <c r="AG12" s="172">
        <v>0</v>
      </c>
      <c r="AH12" s="18">
        <f t="shared" ref="AH12" si="16">N12+P12+R12+T12+V12+Z12+AB12+AD12+AF12+X12</f>
        <v>12361690.699999999</v>
      </c>
      <c r="AI12" s="18">
        <f t="shared" ref="AI12" si="17">(N12*O12+P12*Q12+R12*S12+T12*U12+Z12*AA12+AB12*AC12+AD12*AE12+AF12*AG12+V12*W12+X12*Y12)/AH12</f>
        <v>105.30775307001859</v>
      </c>
      <c r="AJ12" s="7"/>
      <c r="AK12" s="65">
        <v>43505</v>
      </c>
      <c r="AL12" s="3">
        <v>6</v>
      </c>
      <c r="AM12" s="170">
        <v>8493382.1000000015</v>
      </c>
      <c r="AN12" s="170">
        <v>3955322.6</v>
      </c>
      <c r="AO12" s="170">
        <v>422427.72</v>
      </c>
      <c r="AP12" s="170">
        <v>107552.1</v>
      </c>
      <c r="AQ12" s="170">
        <v>0</v>
      </c>
      <c r="AR12" s="170">
        <v>0</v>
      </c>
      <c r="AS12" s="170">
        <v>35966.300000000003</v>
      </c>
      <c r="AT12" s="170">
        <v>0</v>
      </c>
      <c r="AU12" s="170">
        <v>1809.5</v>
      </c>
      <c r="AV12" s="170">
        <v>0</v>
      </c>
      <c r="AW12" s="18">
        <v>13016460.320000002</v>
      </c>
      <c r="AX12" s="170">
        <v>6375582.4000000004</v>
      </c>
      <c r="AY12" s="170">
        <v>118.48365037803951</v>
      </c>
      <c r="AZ12" s="170">
        <v>2830981.5999999996</v>
      </c>
      <c r="BA12" s="170">
        <v>117.86301300401352</v>
      </c>
      <c r="BB12" s="170">
        <v>312013.09999999998</v>
      </c>
      <c r="BC12" s="170">
        <v>158.10494657884928</v>
      </c>
      <c r="BD12" s="170">
        <v>99498.7</v>
      </c>
      <c r="BE12" s="170">
        <v>111.44534114884917</v>
      </c>
      <c r="BF12" s="170">
        <v>0</v>
      </c>
      <c r="BG12" s="170">
        <v>0</v>
      </c>
      <c r="BH12" s="170">
        <v>0</v>
      </c>
      <c r="BI12" s="170">
        <v>0</v>
      </c>
      <c r="BJ12" s="170">
        <v>10866.3</v>
      </c>
      <c r="BK12" s="170">
        <v>167.287936</v>
      </c>
      <c r="BL12" s="170">
        <v>0</v>
      </c>
      <c r="BM12" s="170">
        <v>0</v>
      </c>
      <c r="BN12" s="170">
        <v>1511.5</v>
      </c>
      <c r="BO12" s="170">
        <v>304.527489</v>
      </c>
      <c r="BP12" s="170">
        <v>0</v>
      </c>
      <c r="BQ12" s="170">
        <v>0</v>
      </c>
      <c r="BR12" s="18">
        <v>9630453.5999999996</v>
      </c>
      <c r="BS12" s="18">
        <v>119.59643027035128</v>
      </c>
    </row>
    <row r="13" spans="1:71" ht="20.100000000000001" customHeight="1" x14ac:dyDescent="0.2">
      <c r="A13" s="173">
        <v>43876</v>
      </c>
      <c r="B13" s="3">
        <v>7</v>
      </c>
      <c r="C13" s="174">
        <f>NI!C13+SI!C13</f>
        <v>11457225</v>
      </c>
      <c r="D13" s="174">
        <f>NI!D13+SI!D13</f>
        <v>5216699.9000000004</v>
      </c>
      <c r="E13" s="174">
        <f>NI!E13+SI!E13</f>
        <v>1309927.1000000001</v>
      </c>
      <c r="F13" s="174">
        <f>NI!F13+SI!F13</f>
        <v>335228.09999999998</v>
      </c>
      <c r="G13" s="174">
        <f>NI!G13+SI!G13</f>
        <v>0</v>
      </c>
      <c r="H13" s="174">
        <f>NI!H13+SI!H13</f>
        <v>0</v>
      </c>
      <c r="I13" s="174">
        <f>NI!I13+SI!I13</f>
        <v>27555.599999999999</v>
      </c>
      <c r="J13" s="174">
        <f>NI!J13+SI!J13</f>
        <v>0</v>
      </c>
      <c r="K13" s="174">
        <f>NI!K13+SI!K13</f>
        <v>1149.0999999999999</v>
      </c>
      <c r="L13" s="174">
        <f>NI!L13+SI!L13</f>
        <v>0</v>
      </c>
      <c r="M13" s="18">
        <f t="shared" ref="M13" si="18">SUM(C13:L13)</f>
        <v>18347784.800000004</v>
      </c>
      <c r="N13" s="174">
        <f>NI!N13+SI!N13</f>
        <v>7071837</v>
      </c>
      <c r="O13" s="174">
        <f>(NI!N13*NI!O13+SI!N13*SI!O13)/N13</f>
        <v>96.509845782602994</v>
      </c>
      <c r="P13" s="174">
        <f>NI!P13+SI!P13</f>
        <v>3417301.6499999994</v>
      </c>
      <c r="Q13" s="174">
        <f>(NI!P13*NI!Q13+SI!P13*SI!Q13)/P13</f>
        <v>100.01611156146082</v>
      </c>
      <c r="R13" s="174">
        <f>NI!R13+SI!R13</f>
        <v>945116.29999999993</v>
      </c>
      <c r="S13" s="174">
        <f>(NI!R13*NI!S13+SI!R13*SI!S13)/R13</f>
        <v>128.63978899690687</v>
      </c>
      <c r="T13" s="174">
        <f>NI!T13+SI!T13</f>
        <v>133121.5</v>
      </c>
      <c r="U13" s="174">
        <f>(NI!T13*NI!U13+SI!T13*SI!U13)/T13</f>
        <v>73.288909406660835</v>
      </c>
      <c r="V13" s="174">
        <f>NI!V13+SI!V13</f>
        <v>0</v>
      </c>
      <c r="W13" s="174">
        <v>0</v>
      </c>
      <c r="X13" s="174">
        <f>NI!X13+SI!X13</f>
        <v>0</v>
      </c>
      <c r="Y13" s="174">
        <v>0</v>
      </c>
      <c r="Z13" s="174">
        <f>NI!Z13+SI!Z13</f>
        <v>16113.6</v>
      </c>
      <c r="AA13" s="174">
        <f>(NI!Z13*NI!AA13+SI!Z13*SI!AA13)/Z13</f>
        <v>153.87952999999999</v>
      </c>
      <c r="AB13" s="174">
        <f>NI!AB14+SI!AB13</f>
        <v>0</v>
      </c>
      <c r="AC13" s="174">
        <v>0</v>
      </c>
      <c r="AD13" s="174">
        <f>NI!AD13+SI!AD13</f>
        <v>801</v>
      </c>
      <c r="AE13" s="174">
        <f>(NI!AD13*NI!AE13+SI!AD13*SI!AE13)/AD13</f>
        <v>289.57827700000001</v>
      </c>
      <c r="AF13" s="174">
        <f>NI!AF13+SI!AF13</f>
        <v>0</v>
      </c>
      <c r="AG13" s="174">
        <v>0</v>
      </c>
      <c r="AH13" s="18">
        <f t="shared" ref="AH13" si="19">N13+P13+R13+T13+V13+Z13+AB13+AD13+AF13+X13</f>
        <v>11584291.049999999</v>
      </c>
      <c r="AI13" s="18">
        <f t="shared" ref="AI13" si="20">(N13*O13+P13*Q13+R13*S13+T13*U13+Z13*AA13+AB13*AC13+AD13*AE13+AF13*AG13+V13*W13+X13*Y13)/AH13</f>
        <v>99.991834864410734</v>
      </c>
      <c r="AJ13" s="7"/>
      <c r="AK13" s="65">
        <v>43512</v>
      </c>
      <c r="AL13" s="3">
        <v>7</v>
      </c>
      <c r="AM13" s="170">
        <v>8006465.2999999998</v>
      </c>
      <c r="AN13" s="170">
        <v>3660322.95</v>
      </c>
      <c r="AO13" s="170">
        <v>384703.80000000005</v>
      </c>
      <c r="AP13" s="170">
        <v>92042.8</v>
      </c>
      <c r="AQ13" s="170">
        <v>0</v>
      </c>
      <c r="AR13" s="170">
        <v>0</v>
      </c>
      <c r="AS13" s="170">
        <v>48937.7</v>
      </c>
      <c r="AT13" s="170">
        <v>0</v>
      </c>
      <c r="AU13" s="170">
        <v>1253.5999999999999</v>
      </c>
      <c r="AV13" s="170">
        <v>0</v>
      </c>
      <c r="AW13" s="18">
        <v>12193726.15</v>
      </c>
      <c r="AX13" s="170">
        <v>5666058</v>
      </c>
      <c r="AY13" s="170">
        <v>113.99949015057682</v>
      </c>
      <c r="AZ13" s="170">
        <v>2780394.25</v>
      </c>
      <c r="BA13" s="170">
        <v>115.52766209020372</v>
      </c>
      <c r="BB13" s="170">
        <v>290672.25</v>
      </c>
      <c r="BC13" s="170">
        <v>151.25945381215388</v>
      </c>
      <c r="BD13" s="170">
        <v>73105</v>
      </c>
      <c r="BE13" s="170">
        <v>108.76235891246837</v>
      </c>
      <c r="BF13" s="170">
        <v>0</v>
      </c>
      <c r="BG13" s="170">
        <v>0</v>
      </c>
      <c r="BH13" s="170">
        <v>0</v>
      </c>
      <c r="BI13" s="170">
        <v>0</v>
      </c>
      <c r="BJ13" s="170">
        <v>17141.7</v>
      </c>
      <c r="BK13" s="170">
        <v>162.155474</v>
      </c>
      <c r="BL13" s="170">
        <v>0</v>
      </c>
      <c r="BM13" s="170">
        <v>0</v>
      </c>
      <c r="BN13" s="170">
        <v>877</v>
      </c>
      <c r="BO13" s="170">
        <v>427.85541599999999</v>
      </c>
      <c r="BP13" s="170">
        <v>0</v>
      </c>
      <c r="BQ13" s="170">
        <v>0</v>
      </c>
      <c r="BR13" s="18">
        <v>8828248.1999999993</v>
      </c>
      <c r="BS13" s="18">
        <v>115.78888530402737</v>
      </c>
    </row>
    <row r="14" spans="1:71" ht="20.100000000000001" customHeight="1" x14ac:dyDescent="0.2">
      <c r="A14" s="175">
        <v>43883</v>
      </c>
      <c r="B14" s="3">
        <v>8</v>
      </c>
      <c r="C14" s="176">
        <f>NI!C14+SI!C14</f>
        <v>8975747.6999999993</v>
      </c>
      <c r="D14" s="176">
        <f>NI!D14+SI!D14</f>
        <v>4953768.95</v>
      </c>
      <c r="E14" s="176">
        <f>NI!E14+SI!E14</f>
        <v>1379766.3</v>
      </c>
      <c r="F14" s="176">
        <f>NI!F14+SI!F14</f>
        <v>252552.90000000002</v>
      </c>
      <c r="G14" s="176">
        <f>NI!G14+SI!G14</f>
        <v>0</v>
      </c>
      <c r="H14" s="176">
        <f>NI!H14+SI!H14</f>
        <v>0</v>
      </c>
      <c r="I14" s="176">
        <f>NI!I14+SI!I14</f>
        <v>2232.6</v>
      </c>
      <c r="J14" s="176">
        <f>NI!J14+SI!J14</f>
        <v>0</v>
      </c>
      <c r="K14" s="176">
        <f>NI!K14+SI!K14</f>
        <v>1063.3</v>
      </c>
      <c r="L14" s="176">
        <f>NI!L14+SI!L14</f>
        <v>0</v>
      </c>
      <c r="M14" s="18">
        <f t="shared" ref="M14" si="21">SUM(C14:L14)</f>
        <v>15565131.75</v>
      </c>
      <c r="N14" s="176">
        <f>NI!N14+SI!N14</f>
        <v>6300012.5</v>
      </c>
      <c r="O14" s="176">
        <f>(NI!N14*NI!O14+SI!N14*SI!O14)/N14</f>
        <v>90.410178501746969</v>
      </c>
      <c r="P14" s="176">
        <f>NI!P14+SI!P14</f>
        <v>3302010.7</v>
      </c>
      <c r="Q14" s="176">
        <f>(NI!P14*NI!Q14+SI!P14*SI!Q14)/P14</f>
        <v>97.273105207794302</v>
      </c>
      <c r="R14" s="176">
        <f>NI!R14+SI!R14</f>
        <v>1055437.5</v>
      </c>
      <c r="S14" s="176">
        <f>(NI!R14*NI!S14+SI!R14*SI!S14)/R14</f>
        <v>132.04449559565526</v>
      </c>
      <c r="T14" s="176">
        <f>NI!T14+SI!T14</f>
        <v>74771.299999999988</v>
      </c>
      <c r="U14" s="176">
        <f>(NI!T14*NI!U14+SI!T14*SI!U14)/T14</f>
        <v>76.298884309538565</v>
      </c>
      <c r="V14" s="176">
        <f>NI!V14+SI!V14</f>
        <v>0</v>
      </c>
      <c r="W14" s="176">
        <v>0</v>
      </c>
      <c r="X14" s="176">
        <f>NI!X14+SI!X14</f>
        <v>0</v>
      </c>
      <c r="Y14" s="176">
        <v>0</v>
      </c>
      <c r="Z14" s="176">
        <f>NI!Z14+SI!Z14</f>
        <v>572.6</v>
      </c>
      <c r="AA14" s="176">
        <f>(NI!Z14*NI!AA14+SI!Z14*SI!AA14)/Z14</f>
        <v>88.648270999999994</v>
      </c>
      <c r="AB14" s="176">
        <f>NI!AB15+SI!AB14</f>
        <v>0</v>
      </c>
      <c r="AC14" s="176">
        <v>0</v>
      </c>
      <c r="AD14" s="176">
        <f>NI!AD14+SI!AD14</f>
        <v>742.6</v>
      </c>
      <c r="AE14" s="176">
        <f>(NI!AD14*NI!AE14+SI!AD14*SI!AE14)/AD14</f>
        <v>177.29733300000001</v>
      </c>
      <c r="AF14" s="176">
        <f>NI!AF14+SI!AF14</f>
        <v>0</v>
      </c>
      <c r="AG14" s="176">
        <v>0</v>
      </c>
      <c r="AH14" s="18">
        <f t="shared" ref="AH14" si="22">N14+P14+R14+T14+V14+Z14+AB14+AD14+AF14+X14</f>
        <v>10733547.199999999</v>
      </c>
      <c r="AI14" s="18">
        <f t="shared" ref="AI14" si="23">(N14*O14+P14*Q14+R14*S14+T14*U14+Z14*AA14+AB14*AC14+AD14*AE14+AF14*AG14+V14*W14+X14*Y14)/AH14</f>
        <v>96.523001174735001</v>
      </c>
      <c r="AJ14" s="7"/>
      <c r="AK14" s="65">
        <v>43519</v>
      </c>
      <c r="AL14" s="3">
        <v>8</v>
      </c>
      <c r="AM14" s="170">
        <v>6611585.4700000007</v>
      </c>
      <c r="AN14" s="170">
        <v>3384461.77</v>
      </c>
      <c r="AO14" s="170">
        <v>365815.49</v>
      </c>
      <c r="AP14" s="170">
        <v>104526.3</v>
      </c>
      <c r="AQ14" s="170">
        <v>0</v>
      </c>
      <c r="AR14" s="170">
        <v>0</v>
      </c>
      <c r="AS14" s="170">
        <v>0</v>
      </c>
      <c r="AT14" s="170">
        <v>0</v>
      </c>
      <c r="AU14" s="170">
        <v>0</v>
      </c>
      <c r="AV14" s="170">
        <v>0</v>
      </c>
      <c r="AW14" s="18">
        <v>10466389.030000001</v>
      </c>
      <c r="AX14" s="170">
        <v>4940539.57</v>
      </c>
      <c r="AY14" s="170">
        <v>109.12487348140878</v>
      </c>
      <c r="AZ14" s="170">
        <v>2645751.7199999997</v>
      </c>
      <c r="BA14" s="170">
        <v>113.06784291839448</v>
      </c>
      <c r="BB14" s="170">
        <v>269609.58999999997</v>
      </c>
      <c r="BC14" s="170">
        <v>150.39480410309133</v>
      </c>
      <c r="BD14" s="170">
        <v>88517.7</v>
      </c>
      <c r="BE14" s="170">
        <v>103.50715560448361</v>
      </c>
      <c r="BF14" s="170">
        <v>0</v>
      </c>
      <c r="BG14" s="170">
        <v>0</v>
      </c>
      <c r="BH14" s="170">
        <v>0</v>
      </c>
      <c r="BI14" s="170">
        <v>0</v>
      </c>
      <c r="BJ14" s="170">
        <v>0</v>
      </c>
      <c r="BK14" s="170">
        <v>0</v>
      </c>
      <c r="BL14" s="170">
        <v>0</v>
      </c>
      <c r="BM14" s="170">
        <v>0</v>
      </c>
      <c r="BN14" s="170">
        <v>0</v>
      </c>
      <c r="BO14" s="170">
        <v>0</v>
      </c>
      <c r="BP14" s="170">
        <v>0</v>
      </c>
      <c r="BQ14" s="170">
        <v>0</v>
      </c>
      <c r="BR14" s="18">
        <v>7944418.5800000001</v>
      </c>
      <c r="BS14" s="18">
        <v>111.77599509166239</v>
      </c>
    </row>
    <row r="15" spans="1:71" ht="20.100000000000001" customHeight="1" x14ac:dyDescent="0.2">
      <c r="A15" s="177">
        <v>43890</v>
      </c>
      <c r="B15" s="3">
        <v>9</v>
      </c>
      <c r="C15" s="178">
        <f>NI!C15+SI!C15</f>
        <v>6067196.25</v>
      </c>
      <c r="D15" s="178">
        <f>NI!D15+SI!D15</f>
        <v>3407402.8</v>
      </c>
      <c r="E15" s="178">
        <f>NI!E15+SI!E15</f>
        <v>1204638.5</v>
      </c>
      <c r="F15" s="178">
        <f>NI!F15+SI!F15</f>
        <v>360333.2</v>
      </c>
      <c r="G15" s="178">
        <f>NI!G15+SI!G15</f>
        <v>0</v>
      </c>
      <c r="H15" s="178">
        <f>NI!H15+SI!H15</f>
        <v>0</v>
      </c>
      <c r="I15" s="178">
        <f>NI!I15+SI!I15</f>
        <v>17383.099999999999</v>
      </c>
      <c r="J15" s="178">
        <f>NI!J15+SI!J15</f>
        <v>0</v>
      </c>
      <c r="K15" s="178">
        <f>NI!K15+SI!K15</f>
        <v>1693.2</v>
      </c>
      <c r="L15" s="178">
        <f>NI!L15+SI!L15</f>
        <v>0</v>
      </c>
      <c r="M15" s="18">
        <f t="shared" ref="M15" si="24">SUM(C15:L15)</f>
        <v>11058647.049999999</v>
      </c>
      <c r="N15" s="178">
        <f>NI!N15+SI!N15</f>
        <v>4311616</v>
      </c>
      <c r="O15" s="178">
        <f>(NI!N15*NI!O15+SI!N15*SI!O15)/N15</f>
        <v>88.548990121281804</v>
      </c>
      <c r="P15" s="178">
        <f>NI!P15+SI!P15</f>
        <v>2367788</v>
      </c>
      <c r="Q15" s="178">
        <f>(NI!P15*NI!Q15+SI!P15*SI!Q15)/P15</f>
        <v>101.15204864659994</v>
      </c>
      <c r="R15" s="178">
        <f>NI!R15+SI!R15</f>
        <v>910557</v>
      </c>
      <c r="S15" s="178">
        <f>(NI!R15*NI!S15+SI!R15*SI!S15)/R15</f>
        <v>128.08335320071396</v>
      </c>
      <c r="T15" s="178">
        <f>NI!T15+SI!T15</f>
        <v>140775.20000000001</v>
      </c>
      <c r="U15" s="178">
        <f>(NI!T15*NI!U15+SI!T15*SI!U15)/T15</f>
        <v>66.680194323437647</v>
      </c>
      <c r="V15" s="178">
        <f>NI!V15+SI!V15</f>
        <v>0</v>
      </c>
      <c r="W15" s="178">
        <v>0</v>
      </c>
      <c r="X15" s="178">
        <f>NI!X15+SI!X15</f>
        <v>0</v>
      </c>
      <c r="Y15" s="178">
        <v>0</v>
      </c>
      <c r="Z15" s="178">
        <f>NI!Z15+SI!Z15</f>
        <v>7781.9</v>
      </c>
      <c r="AA15" s="178">
        <f>(NI!Z15*NI!AA15+SI!Z15*SI!AA15)/Z15</f>
        <v>101.084683</v>
      </c>
      <c r="AB15" s="178">
        <f>NI!AB16+SI!AB15</f>
        <v>0</v>
      </c>
      <c r="AC15" s="178">
        <v>0</v>
      </c>
      <c r="AD15" s="178">
        <f>NI!AD15+SI!AD15</f>
        <v>722.4</v>
      </c>
      <c r="AE15" s="178">
        <f>(NI!AD15*NI!AE15+SI!AD15*SI!AE15)/AD15</f>
        <v>217.94075300000003</v>
      </c>
      <c r="AF15" s="178">
        <f>NI!AF15+SI!AF15</f>
        <v>0</v>
      </c>
      <c r="AG15" s="178">
        <v>0</v>
      </c>
      <c r="AH15" s="18">
        <f t="shared" ref="AH15" si="25">N15+P15+R15+T15+V15+Z15+AB15+AD15+AF15+X15</f>
        <v>7739240.5000000009</v>
      </c>
      <c r="AI15" s="18">
        <f t="shared" ref="AI15" si="26">(N15*O15+P15*Q15+R15*S15+T15*U15+Z15*AA15+AB15*AC15+AD15*AE15+AF15*AG15+V15*W15+X15*Y15)/AH15</f>
        <v>96.68313478286457</v>
      </c>
      <c r="AJ15" s="7"/>
      <c r="AK15" s="65">
        <v>43526</v>
      </c>
      <c r="AL15" s="3">
        <v>9</v>
      </c>
      <c r="AM15" s="170">
        <v>5030483.5</v>
      </c>
      <c r="AN15" s="170">
        <v>3210447</v>
      </c>
      <c r="AO15" s="170">
        <v>297393.52</v>
      </c>
      <c r="AP15" s="170">
        <v>113409.8</v>
      </c>
      <c r="AQ15" s="170">
        <v>0</v>
      </c>
      <c r="AR15" s="170">
        <v>0</v>
      </c>
      <c r="AS15" s="170">
        <v>0</v>
      </c>
      <c r="AT15" s="170">
        <v>0</v>
      </c>
      <c r="AU15" s="170">
        <v>3114.4</v>
      </c>
      <c r="AV15" s="170">
        <v>0</v>
      </c>
      <c r="AW15" s="18">
        <v>8654848.2200000007</v>
      </c>
      <c r="AX15" s="170">
        <v>4070425.8000000003</v>
      </c>
      <c r="AY15" s="170">
        <v>110.76386867711368</v>
      </c>
      <c r="AZ15" s="170">
        <v>2546627.6</v>
      </c>
      <c r="BA15" s="170">
        <v>113.5468860609603</v>
      </c>
      <c r="BB15" s="170">
        <v>233521.66999999998</v>
      </c>
      <c r="BC15" s="170">
        <v>152.24220015799568</v>
      </c>
      <c r="BD15" s="170">
        <v>90063.8</v>
      </c>
      <c r="BE15" s="170">
        <v>103.72485662148387</v>
      </c>
      <c r="BF15" s="170">
        <v>0</v>
      </c>
      <c r="BG15" s="170">
        <v>0</v>
      </c>
      <c r="BH15" s="170">
        <v>0</v>
      </c>
      <c r="BI15" s="170">
        <v>0</v>
      </c>
      <c r="BJ15" s="170">
        <v>0</v>
      </c>
      <c r="BK15" s="170">
        <v>0</v>
      </c>
      <c r="BL15" s="170">
        <v>0</v>
      </c>
      <c r="BM15" s="170">
        <v>0</v>
      </c>
      <c r="BN15" s="170">
        <v>2550.1</v>
      </c>
      <c r="BO15" s="170">
        <v>325.84404499999999</v>
      </c>
      <c r="BP15" s="170">
        <v>0</v>
      </c>
      <c r="BQ15" s="170">
        <v>0</v>
      </c>
      <c r="BR15" s="18">
        <v>6943188.9699999997</v>
      </c>
      <c r="BS15" s="18">
        <v>113.16736280250515</v>
      </c>
    </row>
    <row r="16" spans="1:71" ht="20.100000000000001" customHeight="1" x14ac:dyDescent="0.2">
      <c r="A16" s="179">
        <v>43897</v>
      </c>
      <c r="B16" s="3">
        <v>10</v>
      </c>
      <c r="C16" s="180">
        <f>NI!C16+SI!C16</f>
        <v>5832435.9000000004</v>
      </c>
      <c r="D16" s="180">
        <f>NI!D16+SI!D16</f>
        <v>3184845.8499999996</v>
      </c>
      <c r="E16" s="180">
        <f>NI!E16+SI!E16</f>
        <v>657085.23</v>
      </c>
      <c r="F16" s="180">
        <f>NI!F16+SI!F16</f>
        <v>275181.09999999998</v>
      </c>
      <c r="G16" s="180">
        <f>NI!G16+SI!G16</f>
        <v>0</v>
      </c>
      <c r="H16" s="180">
        <f>NI!H16+SI!H16</f>
        <v>0</v>
      </c>
      <c r="I16" s="180">
        <f>NI!I16+SI!I16</f>
        <v>0</v>
      </c>
      <c r="J16" s="180">
        <f>NI!J16+SI!J16</f>
        <v>0</v>
      </c>
      <c r="K16" s="180">
        <f>NI!K16+SI!K16</f>
        <v>1269.7</v>
      </c>
      <c r="L16" s="180">
        <f>NI!L16+SI!L16</f>
        <v>0</v>
      </c>
      <c r="M16" s="18">
        <f t="shared" ref="M16" si="27">SUM(C16:L16)</f>
        <v>9950817.7799999993</v>
      </c>
      <c r="N16" s="180">
        <f>NI!N16+SI!N16</f>
        <v>4513215.3</v>
      </c>
      <c r="O16" s="180">
        <f>(NI!N16*NI!O16+SI!N16*SI!O16)/N16</f>
        <v>87.407952847573924</v>
      </c>
      <c r="P16" s="180">
        <f>NI!P16+SI!P16</f>
        <v>2242602.1500000004</v>
      </c>
      <c r="Q16" s="180">
        <f>(NI!P16*NI!Q16+SI!P16*SI!Q16)/P16</f>
        <v>97.72080425950162</v>
      </c>
      <c r="R16" s="180">
        <f>NI!R16+SI!R16</f>
        <v>481367.23</v>
      </c>
      <c r="S16" s="180">
        <f>(NI!R16*NI!S16+SI!R16*SI!S16)/R16</f>
        <v>124.35065348013465</v>
      </c>
      <c r="T16" s="180">
        <f>NI!T16+SI!T16</f>
        <v>88509</v>
      </c>
      <c r="U16" s="180">
        <f>(NI!T16*NI!U16+SI!T16*SI!U16)/T16</f>
        <v>71.841988292660631</v>
      </c>
      <c r="V16" s="180">
        <f>NI!V16+SI!V16</f>
        <v>0</v>
      </c>
      <c r="W16" s="180">
        <v>0</v>
      </c>
      <c r="X16" s="180">
        <f>NI!X16+SI!X16</f>
        <v>0</v>
      </c>
      <c r="Y16" s="180">
        <v>0</v>
      </c>
      <c r="Z16" s="180">
        <f>NI!Z16+SI!Z16</f>
        <v>0</v>
      </c>
      <c r="AA16" s="180">
        <v>0</v>
      </c>
      <c r="AB16" s="180">
        <f>NI!AB17+SI!AB16</f>
        <v>0</v>
      </c>
      <c r="AC16" s="180">
        <v>0</v>
      </c>
      <c r="AD16" s="180">
        <f>NI!AD16+SI!AD16</f>
        <v>1269.7</v>
      </c>
      <c r="AE16" s="180">
        <f>(NI!AD16*NI!AE16+SI!AD16*SI!AE16)/AD16</f>
        <v>229.95337399999997</v>
      </c>
      <c r="AF16" s="180">
        <f>NI!AF16+SI!AF16</f>
        <v>0</v>
      </c>
      <c r="AG16" s="180">
        <v>0</v>
      </c>
      <c r="AH16" s="18">
        <f t="shared" ref="AH16" si="28">N16+P16+R16+T16+V16+Z16+AB16+AD16+AF16+X16</f>
        <v>7326963.3799999999</v>
      </c>
      <c r="AI16" s="18">
        <f t="shared" ref="AI16" si="29">(N16*O16+P16*Q16+R16*S16+T16*U16+Z16*AA16+AB16*AC16+AD16*AE16+AF16*AG16+V16*W16+X16*Y16)/AH16</f>
        <v>92.828191509348301</v>
      </c>
      <c r="AJ16" s="7"/>
      <c r="AK16" s="65">
        <v>43533</v>
      </c>
      <c r="AL16" s="3">
        <v>10</v>
      </c>
      <c r="AM16" s="170">
        <v>2964923.4</v>
      </c>
      <c r="AN16" s="170">
        <v>2250133.94</v>
      </c>
      <c r="AO16" s="170">
        <v>218645</v>
      </c>
      <c r="AP16" s="170">
        <v>66073.8</v>
      </c>
      <c r="AQ16" s="170">
        <v>0</v>
      </c>
      <c r="AR16" s="170">
        <v>0</v>
      </c>
      <c r="AS16" s="170">
        <v>0</v>
      </c>
      <c r="AT16" s="170">
        <v>0</v>
      </c>
      <c r="AU16" s="170">
        <v>0</v>
      </c>
      <c r="AV16" s="170">
        <v>0</v>
      </c>
      <c r="AW16" s="18">
        <v>5499776.1399999997</v>
      </c>
      <c r="AX16" s="170">
        <v>2536630</v>
      </c>
      <c r="AY16" s="170">
        <v>110.25475173020108</v>
      </c>
      <c r="AZ16" s="170">
        <v>1927909.6400000001</v>
      </c>
      <c r="BA16" s="170">
        <v>115.97759332992617</v>
      </c>
      <c r="BB16" s="170">
        <v>173278</v>
      </c>
      <c r="BC16" s="170">
        <v>149.81743756157158</v>
      </c>
      <c r="BD16" s="170">
        <v>56311.8</v>
      </c>
      <c r="BE16" s="170">
        <v>102.4812163488363</v>
      </c>
      <c r="BF16" s="170">
        <v>0</v>
      </c>
      <c r="BG16" s="170">
        <v>0</v>
      </c>
      <c r="BH16" s="170">
        <v>0</v>
      </c>
      <c r="BI16" s="170">
        <v>0</v>
      </c>
      <c r="BJ16" s="170">
        <v>0</v>
      </c>
      <c r="BK16" s="170">
        <v>0</v>
      </c>
      <c r="BL16" s="170">
        <v>0</v>
      </c>
      <c r="BM16" s="170">
        <v>0</v>
      </c>
      <c r="BN16" s="170">
        <v>0</v>
      </c>
      <c r="BO16" s="170">
        <v>0</v>
      </c>
      <c r="BP16" s="170">
        <v>0</v>
      </c>
      <c r="BQ16" s="170">
        <v>0</v>
      </c>
      <c r="BR16" s="18">
        <v>4694129.4400000004</v>
      </c>
      <c r="BS16" s="18">
        <v>113.97231491569833</v>
      </c>
    </row>
    <row r="17" spans="1:71" ht="20.100000000000001" customHeight="1" x14ac:dyDescent="0.2">
      <c r="A17" s="182">
        <v>43904</v>
      </c>
      <c r="B17" s="3">
        <v>11</v>
      </c>
      <c r="C17" s="183">
        <f>NI!C17+SI!C17</f>
        <v>1668749.4</v>
      </c>
      <c r="D17" s="183">
        <f>NI!D17+SI!D17</f>
        <v>1753023.25</v>
      </c>
      <c r="E17" s="183">
        <f>NI!E17+SI!E17</f>
        <v>251013.9</v>
      </c>
      <c r="F17" s="183">
        <f>NI!F17+SI!F17</f>
        <v>142014.6</v>
      </c>
      <c r="G17" s="183">
        <f>NI!G17+SI!G17</f>
        <v>0</v>
      </c>
      <c r="H17" s="183">
        <f>NI!H17+SI!H17</f>
        <v>0</v>
      </c>
      <c r="I17" s="183">
        <f>NI!I17+SI!I17</f>
        <v>0</v>
      </c>
      <c r="J17" s="183">
        <f>NI!J17+SI!J17</f>
        <v>0</v>
      </c>
      <c r="K17" s="183">
        <f>NI!K17+SI!K17</f>
        <v>0</v>
      </c>
      <c r="L17" s="183">
        <f>NI!L17+SI!L17</f>
        <v>0</v>
      </c>
      <c r="M17" s="18">
        <f t="shared" ref="M17" si="30">SUM(C17:L17)</f>
        <v>3814801.15</v>
      </c>
      <c r="N17" s="183">
        <f>NI!N17+SI!N17</f>
        <v>1103451.8</v>
      </c>
      <c r="O17" s="183">
        <f>(NI!N17*NI!O17+SI!N17*SI!O17)/N17</f>
        <v>85.024206466474766</v>
      </c>
      <c r="P17" s="183">
        <f>NI!P17+SI!P17</f>
        <v>1203513.95</v>
      </c>
      <c r="Q17" s="183">
        <f>(NI!P17*NI!Q17+SI!P17*SI!Q17)/P17</f>
        <v>103.53044229752264</v>
      </c>
      <c r="R17" s="183">
        <f>NI!R17+SI!R17</f>
        <v>119617.9</v>
      </c>
      <c r="S17" s="183">
        <f>(NI!R17*NI!S17+SI!R17*SI!S17)/R17</f>
        <v>117.58908132712828</v>
      </c>
      <c r="T17" s="183">
        <f>NI!T17+SI!T17</f>
        <v>77522.600000000006</v>
      </c>
      <c r="U17" s="183">
        <f>(NI!T17*NI!U17+SI!T17*SI!U17)/T17</f>
        <v>71.431125713624155</v>
      </c>
      <c r="V17" s="183">
        <f>NI!V17+SI!V17</f>
        <v>0</v>
      </c>
      <c r="W17" s="183">
        <v>0</v>
      </c>
      <c r="X17" s="183">
        <f>NI!X17+SI!X17</f>
        <v>0</v>
      </c>
      <c r="Y17" s="183">
        <v>0</v>
      </c>
      <c r="Z17" s="183">
        <f>NI!Z17+SI!Z17</f>
        <v>0</v>
      </c>
      <c r="AA17" s="183">
        <v>0</v>
      </c>
      <c r="AB17" s="183">
        <f>NI!AB18+SI!AB17</f>
        <v>0</v>
      </c>
      <c r="AC17" s="183">
        <v>0</v>
      </c>
      <c r="AD17" s="183">
        <f>NI!AD17+SI!AD17</f>
        <v>0</v>
      </c>
      <c r="AE17" s="183">
        <v>0</v>
      </c>
      <c r="AF17" s="183">
        <f>NI!AF17+SI!AF17</f>
        <v>0</v>
      </c>
      <c r="AG17" s="183">
        <v>0</v>
      </c>
      <c r="AH17" s="18">
        <f t="shared" ref="AH17" si="31">N17+P17+R17+T17+V17+Z17+AB17+AD17+AF17+X17</f>
        <v>2504106.25</v>
      </c>
      <c r="AI17" s="18">
        <f t="shared" ref="AI17" si="32">(N17*O17+P17*Q17+R17*S17+T17*U17+Z17*AA17+AB17*AC17+AD17*AE17+AF17*AG17+V17*W17+X17*Y17)/AH17</f>
        <v>95.053367156952334</v>
      </c>
      <c r="AJ17" s="7"/>
      <c r="AK17" s="65">
        <v>43540</v>
      </c>
      <c r="AL17" s="3">
        <v>11</v>
      </c>
      <c r="AM17" s="170">
        <v>2245479.5</v>
      </c>
      <c r="AN17" s="170">
        <v>1867200.05</v>
      </c>
      <c r="AO17" s="170">
        <v>217321.9</v>
      </c>
      <c r="AP17" s="170">
        <v>81181.600000000006</v>
      </c>
      <c r="AQ17" s="170">
        <v>0</v>
      </c>
      <c r="AR17" s="170">
        <v>0</v>
      </c>
      <c r="AS17" s="170">
        <v>0</v>
      </c>
      <c r="AT17" s="170">
        <v>0</v>
      </c>
      <c r="AU17" s="170">
        <v>114</v>
      </c>
      <c r="AV17" s="170">
        <v>0</v>
      </c>
      <c r="AW17" s="18">
        <v>4411297.05</v>
      </c>
      <c r="AX17" s="170">
        <v>1765304.1</v>
      </c>
      <c r="AY17" s="170">
        <v>105.00430469530178</v>
      </c>
      <c r="AZ17" s="170">
        <v>1554771.65</v>
      </c>
      <c r="BA17" s="170">
        <v>114.41925127552392</v>
      </c>
      <c r="BB17" s="170">
        <v>166338.9</v>
      </c>
      <c r="BC17" s="170">
        <v>151.78673475162336</v>
      </c>
      <c r="BD17" s="170">
        <v>59099.6</v>
      </c>
      <c r="BE17" s="170">
        <v>105.95373213954747</v>
      </c>
      <c r="BF17" s="170">
        <v>0</v>
      </c>
      <c r="BG17" s="170">
        <v>0</v>
      </c>
      <c r="BH17" s="170">
        <v>0</v>
      </c>
      <c r="BI17" s="170">
        <v>0</v>
      </c>
      <c r="BJ17" s="170">
        <v>0</v>
      </c>
      <c r="BK17" s="170">
        <v>0</v>
      </c>
      <c r="BL17" s="170">
        <v>0</v>
      </c>
      <c r="BM17" s="170">
        <v>0</v>
      </c>
      <c r="BN17" s="170">
        <v>114</v>
      </c>
      <c r="BO17" s="170">
        <v>276</v>
      </c>
      <c r="BP17" s="170">
        <v>0</v>
      </c>
      <c r="BQ17" s="170">
        <v>0</v>
      </c>
      <c r="BR17" s="18">
        <v>3545628.25</v>
      </c>
      <c r="BS17" s="18">
        <v>111.34885993048134</v>
      </c>
    </row>
    <row r="18" spans="1:71" ht="20.100000000000001" customHeight="1" x14ac:dyDescent="0.2">
      <c r="A18" s="184">
        <v>43910</v>
      </c>
      <c r="B18" s="3">
        <v>12</v>
      </c>
      <c r="C18" s="186">
        <f>NI!C18+SI!C18</f>
        <v>2701618.8</v>
      </c>
      <c r="D18" s="186">
        <f>NI!D18+SI!D18</f>
        <v>2636352.7000000002</v>
      </c>
      <c r="E18" s="186">
        <f>NI!E18+SI!E18</f>
        <v>544042.69999999995</v>
      </c>
      <c r="F18" s="186">
        <f>NI!F18+SI!F18</f>
        <v>223976</v>
      </c>
      <c r="G18" s="186">
        <f>NI!G18+SI!G18</f>
        <v>0</v>
      </c>
      <c r="H18" s="186">
        <f>NI!H18+SI!H18</f>
        <v>0</v>
      </c>
      <c r="I18" s="186">
        <f>NI!I18+SI!I18</f>
        <v>11461.4</v>
      </c>
      <c r="J18" s="186">
        <f>NI!J18+SI!J18</f>
        <v>0</v>
      </c>
      <c r="K18" s="186">
        <f>NI!K18+SI!K18</f>
        <v>1772.8</v>
      </c>
      <c r="L18" s="186">
        <f>NI!L18+SI!L18</f>
        <v>0</v>
      </c>
      <c r="M18" s="18">
        <f t="shared" ref="M18" si="33">SUM(C18:L18)</f>
        <v>6119224.4000000004</v>
      </c>
      <c r="N18" s="186">
        <f>NI!N18+SI!N18</f>
        <v>1911888.2</v>
      </c>
      <c r="O18" s="186">
        <f>(NI!N18*NI!O18+SI!N18*SI!O18)/N18</f>
        <v>85.336123482646215</v>
      </c>
      <c r="P18" s="186">
        <f>NI!P18+SI!P18</f>
        <v>1656736.2000000002</v>
      </c>
      <c r="Q18" s="186">
        <f>(NI!P18*NI!Q18+SI!P18*SI!Q18)/P18</f>
        <v>92.723303336780774</v>
      </c>
      <c r="R18" s="186">
        <f>NI!R18+SI!R18</f>
        <v>335678.3</v>
      </c>
      <c r="S18" s="186">
        <f>(NI!R18*NI!S18+SI!R18*SI!S18)/R18</f>
        <v>132.57008080811121</v>
      </c>
      <c r="T18" s="186">
        <f>NI!T18+SI!T18</f>
        <v>59709.600000000006</v>
      </c>
      <c r="U18" s="186">
        <f>(NI!T18*NI!U18+SI!T18*SI!U18)/T18</f>
        <v>75.179153218718596</v>
      </c>
      <c r="V18" s="186">
        <f>NI!V18+SI!V18</f>
        <v>0</v>
      </c>
      <c r="W18" s="186">
        <v>0</v>
      </c>
      <c r="X18" s="186">
        <f>NI!X18+SI!X18</f>
        <v>0</v>
      </c>
      <c r="Y18" s="186">
        <v>0</v>
      </c>
      <c r="Z18" s="186">
        <f>NI!Z18+SI!Z18</f>
        <v>3420.2</v>
      </c>
      <c r="AA18" s="186">
        <f>(NI!Z18*NI!AA18+SI!Z18*SI!AA18)/Z18</f>
        <v>110.989532</v>
      </c>
      <c r="AB18" s="186">
        <f>NI!AB19+SI!AB18</f>
        <v>0</v>
      </c>
      <c r="AC18" s="186">
        <v>0</v>
      </c>
      <c r="AD18" s="186">
        <f>NI!AD18+SI!AD18</f>
        <v>1207.4000000000001</v>
      </c>
      <c r="AE18" s="186">
        <f>(NI!AD18*NI!AE18+SI!AD18*SI!AE18)/AD18</f>
        <v>272.41941300000002</v>
      </c>
      <c r="AF18" s="186">
        <f>NI!AF18+SI!AF18</f>
        <v>0</v>
      </c>
      <c r="AG18" s="186">
        <v>0</v>
      </c>
      <c r="AH18" s="18">
        <f t="shared" ref="AH18" si="34">N18+P18+R18+T18+V18+Z18+AB18+AD18+AF18+X18</f>
        <v>3968639.9000000004</v>
      </c>
      <c r="AI18" s="18">
        <f t="shared" ref="AI18" si="35">(N18*O18+P18*Q18+R18*S18+T18*U18+Z18*AA18+AB18*AC18+AD18*AE18+AF18*AG18+V18*W18+X18*Y18)/AH18</f>
        <v>92.341339122755898</v>
      </c>
      <c r="AJ18" s="7"/>
      <c r="AK18" s="65">
        <v>43547</v>
      </c>
      <c r="AL18" s="3">
        <v>12</v>
      </c>
      <c r="AM18" s="170">
        <v>1488449.6</v>
      </c>
      <c r="AN18" s="170">
        <v>1871263.45</v>
      </c>
      <c r="AO18" s="170">
        <v>302362.40000000002</v>
      </c>
      <c r="AP18" s="170">
        <v>66917.399999999994</v>
      </c>
      <c r="AQ18" s="170">
        <v>0</v>
      </c>
      <c r="AR18" s="170">
        <v>0</v>
      </c>
      <c r="AS18" s="170">
        <v>17485.2</v>
      </c>
      <c r="AT18" s="170">
        <v>0</v>
      </c>
      <c r="AU18" s="170">
        <v>1991.6</v>
      </c>
      <c r="AV18" s="170">
        <v>0</v>
      </c>
      <c r="AW18" s="18">
        <v>3748469.65</v>
      </c>
      <c r="AX18" s="170">
        <v>1255587.6000000001</v>
      </c>
      <c r="AY18" s="170">
        <v>106.49907348831056</v>
      </c>
      <c r="AZ18" s="170">
        <v>1492270.4500000002</v>
      </c>
      <c r="BA18" s="170">
        <v>114.84210800987601</v>
      </c>
      <c r="BB18" s="170">
        <v>238805.2</v>
      </c>
      <c r="BC18" s="170">
        <v>156.05611464757925</v>
      </c>
      <c r="BD18" s="170">
        <v>56295.4</v>
      </c>
      <c r="BE18" s="170">
        <v>103.04726407037164</v>
      </c>
      <c r="BF18" s="170">
        <v>0</v>
      </c>
      <c r="BG18" s="170">
        <v>0</v>
      </c>
      <c r="BH18" s="170">
        <v>0</v>
      </c>
      <c r="BI18" s="170">
        <v>0</v>
      </c>
      <c r="BJ18" s="170">
        <v>8657.4</v>
      </c>
      <c r="BK18" s="170">
        <v>168.438873</v>
      </c>
      <c r="BL18" s="170">
        <v>0</v>
      </c>
      <c r="BM18" s="170">
        <v>0</v>
      </c>
      <c r="BN18" s="170">
        <v>48.1</v>
      </c>
      <c r="BO18" s="170">
        <v>495.62577900000002</v>
      </c>
      <c r="BP18" s="170">
        <v>0</v>
      </c>
      <c r="BQ18" s="170">
        <v>0</v>
      </c>
      <c r="BR18" s="18">
        <v>3051664.1500000004</v>
      </c>
      <c r="BS18" s="18">
        <v>114.57505282837995</v>
      </c>
    </row>
    <row r="19" spans="1:71" ht="20.100000000000001" customHeight="1" x14ac:dyDescent="0.2">
      <c r="A19" s="187">
        <v>43918</v>
      </c>
      <c r="B19" s="3"/>
      <c r="C19" s="188">
        <v>0</v>
      </c>
      <c r="D19" s="188">
        <v>0</v>
      </c>
      <c r="E19" s="188">
        <v>0</v>
      </c>
      <c r="F19" s="188">
        <v>0</v>
      </c>
      <c r="G19" s="188">
        <v>0</v>
      </c>
      <c r="H19" s="188">
        <v>0</v>
      </c>
      <c r="I19" s="188">
        <v>0</v>
      </c>
      <c r="J19" s="188">
        <v>0</v>
      </c>
      <c r="K19" s="188">
        <v>0</v>
      </c>
      <c r="L19" s="188">
        <v>0</v>
      </c>
      <c r="M19" s="79">
        <v>0</v>
      </c>
      <c r="N19" s="188">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79">
        <v>0</v>
      </c>
      <c r="AI19" s="79">
        <v>0</v>
      </c>
      <c r="AJ19" s="7"/>
      <c r="AK19" s="65">
        <v>43554</v>
      </c>
      <c r="AL19" s="3">
        <v>13</v>
      </c>
      <c r="AM19" s="170">
        <v>2014663.15</v>
      </c>
      <c r="AN19" s="170">
        <v>1685891.9</v>
      </c>
      <c r="AO19" s="170">
        <v>168786.6</v>
      </c>
      <c r="AP19" s="170">
        <v>63499</v>
      </c>
      <c r="AQ19" s="170">
        <v>18750</v>
      </c>
      <c r="AR19" s="170">
        <v>4963</v>
      </c>
      <c r="AS19" s="170">
        <v>0</v>
      </c>
      <c r="AT19" s="170">
        <v>0</v>
      </c>
      <c r="AU19" s="170">
        <v>223.8</v>
      </c>
      <c r="AV19" s="170">
        <v>0</v>
      </c>
      <c r="AW19" s="18">
        <v>3956777.4499999997</v>
      </c>
      <c r="AX19" s="170">
        <v>1511866.65</v>
      </c>
      <c r="AY19" s="170">
        <v>116.88663884829533</v>
      </c>
      <c r="AZ19" s="170">
        <v>1400218.0999999999</v>
      </c>
      <c r="BA19" s="170">
        <v>118.42955282464824</v>
      </c>
      <c r="BB19" s="170">
        <v>140490.70000000001</v>
      </c>
      <c r="BC19" s="170">
        <v>144.9944696446149</v>
      </c>
      <c r="BD19" s="170">
        <v>53072</v>
      </c>
      <c r="BE19" s="170">
        <v>105.957603942757</v>
      </c>
      <c r="BF19" s="170">
        <v>13071</v>
      </c>
      <c r="BG19" s="170">
        <v>169.25828100000001</v>
      </c>
      <c r="BH19" s="170">
        <v>1950</v>
      </c>
      <c r="BI19" s="170">
        <v>122.76922999999999</v>
      </c>
      <c r="BJ19" s="170">
        <v>0</v>
      </c>
      <c r="BK19" s="170">
        <v>0</v>
      </c>
      <c r="BL19" s="170">
        <v>0</v>
      </c>
      <c r="BM19" s="170">
        <v>0</v>
      </c>
      <c r="BN19" s="170">
        <v>208.3</v>
      </c>
      <c r="BO19" s="170">
        <v>198.51368199999999</v>
      </c>
      <c r="BP19" s="170">
        <v>0</v>
      </c>
      <c r="BQ19" s="170">
        <v>0</v>
      </c>
      <c r="BR19" s="18">
        <v>3120876.75</v>
      </c>
      <c r="BS19" s="18">
        <v>118.88681487587516</v>
      </c>
    </row>
    <row r="20" spans="1:71" ht="20.100000000000001" customHeight="1" x14ac:dyDescent="0.2">
      <c r="A20" s="187">
        <v>43925</v>
      </c>
      <c r="B20" s="87"/>
      <c r="C20" s="188">
        <v>0</v>
      </c>
      <c r="D20" s="188">
        <v>0</v>
      </c>
      <c r="E20" s="188">
        <v>0</v>
      </c>
      <c r="F20" s="188">
        <v>0</v>
      </c>
      <c r="G20" s="188">
        <v>0</v>
      </c>
      <c r="H20" s="188">
        <v>0</v>
      </c>
      <c r="I20" s="188">
        <v>0</v>
      </c>
      <c r="J20" s="188">
        <v>0</v>
      </c>
      <c r="K20" s="188">
        <v>0</v>
      </c>
      <c r="L20" s="188">
        <v>0</v>
      </c>
      <c r="M20" s="79">
        <v>0</v>
      </c>
      <c r="N20" s="188">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79">
        <v>0</v>
      </c>
      <c r="AI20" s="79">
        <v>0</v>
      </c>
      <c r="AJ20" s="7"/>
      <c r="AK20" s="65">
        <v>43561</v>
      </c>
      <c r="AL20" s="87">
        <v>14</v>
      </c>
      <c r="AM20" s="170">
        <v>2861220.9</v>
      </c>
      <c r="AN20" s="170">
        <v>1539265.41</v>
      </c>
      <c r="AO20" s="170">
        <v>297357.5</v>
      </c>
      <c r="AP20" s="170">
        <v>57771.8</v>
      </c>
      <c r="AQ20" s="170">
        <v>0</v>
      </c>
      <c r="AR20" s="170">
        <v>0</v>
      </c>
      <c r="AS20" s="170">
        <v>11807.9</v>
      </c>
      <c r="AT20" s="170">
        <v>0</v>
      </c>
      <c r="AU20" s="170">
        <v>498.1</v>
      </c>
      <c r="AV20" s="170">
        <v>0</v>
      </c>
      <c r="AW20" s="18">
        <v>4767921.6099999994</v>
      </c>
      <c r="AX20" s="170">
        <v>2162799.2000000002</v>
      </c>
      <c r="AY20" s="170">
        <v>133.13901936491928</v>
      </c>
      <c r="AZ20" s="170">
        <v>1292893.6100000001</v>
      </c>
      <c r="BA20" s="170">
        <v>120.90238670767424</v>
      </c>
      <c r="BB20" s="170">
        <v>223835</v>
      </c>
      <c r="BC20" s="170">
        <v>163.46707205208301</v>
      </c>
      <c r="BD20" s="170">
        <v>46248.800000000003</v>
      </c>
      <c r="BE20" s="170">
        <v>102.16060920746484</v>
      </c>
      <c r="BF20" s="170">
        <v>0</v>
      </c>
      <c r="BG20" s="170">
        <v>0</v>
      </c>
      <c r="BH20" s="170">
        <v>0</v>
      </c>
      <c r="BI20" s="170">
        <v>0</v>
      </c>
      <c r="BJ20" s="170">
        <v>3949.6</v>
      </c>
      <c r="BK20" s="170">
        <v>212.44622200000001</v>
      </c>
      <c r="BL20" s="170">
        <v>0</v>
      </c>
      <c r="BM20" s="170">
        <v>0</v>
      </c>
      <c r="BN20" s="170">
        <v>498.1</v>
      </c>
      <c r="BO20" s="170">
        <v>60</v>
      </c>
      <c r="BP20" s="170">
        <v>0</v>
      </c>
      <c r="BQ20" s="170">
        <v>0</v>
      </c>
      <c r="BR20" s="18">
        <v>3730224.3100000005</v>
      </c>
      <c r="BS20" s="18">
        <v>130.40779015073124</v>
      </c>
    </row>
    <row r="21" spans="1:71" ht="20.100000000000001" customHeight="1" x14ac:dyDescent="0.2">
      <c r="A21" s="187">
        <v>43932</v>
      </c>
      <c r="B21" s="10">
        <v>13</v>
      </c>
      <c r="C21" s="190">
        <f>NI!C21+SI!C21</f>
        <v>39064</v>
      </c>
      <c r="D21" s="190">
        <f>NI!D21+SI!D21</f>
        <v>885556.7</v>
      </c>
      <c r="E21" s="190">
        <f>NI!E21+SI!E21</f>
        <v>188969.4</v>
      </c>
      <c r="F21" s="190">
        <f>NI!F21+SI!F21</f>
        <v>4384</v>
      </c>
      <c r="G21" s="190">
        <f>NI!G21+SI!G21</f>
        <v>0</v>
      </c>
      <c r="H21" s="190">
        <f>NI!H21+SI!H21</f>
        <v>0</v>
      </c>
      <c r="I21" s="190">
        <f>NI!I21+SI!I21</f>
        <v>0</v>
      </c>
      <c r="J21" s="190">
        <f>NI!J21+SI!J21</f>
        <v>0</v>
      </c>
      <c r="K21" s="190">
        <f>NI!K21+SI!K21</f>
        <v>0</v>
      </c>
      <c r="L21" s="190">
        <f>NI!L21+SI!L21</f>
        <v>0</v>
      </c>
      <c r="M21" s="18">
        <f t="shared" ref="M21" si="36">SUM(C21:L21)</f>
        <v>1117974.0999999999</v>
      </c>
      <c r="N21" s="190">
        <f>NI!N21+SI!N21</f>
        <v>20944</v>
      </c>
      <c r="O21" s="190">
        <f>(NI!N21*NI!O21+SI!N21*SI!O21)/N21</f>
        <v>78.262986999999995</v>
      </c>
      <c r="P21" s="190">
        <f>NI!P21+SI!P21</f>
        <v>815401.9</v>
      </c>
      <c r="Q21" s="190">
        <f>(NI!P21*NI!Q21+SI!P21*SI!Q21)/P21</f>
        <v>121.091759</v>
      </c>
      <c r="R21" s="190">
        <f>NI!R21+SI!R21</f>
        <v>70986</v>
      </c>
      <c r="S21" s="190">
        <f>(NI!R21*NI!S21+SI!R21*SI!S21)/R21</f>
        <v>142.16984299999999</v>
      </c>
      <c r="T21" s="190">
        <f>NI!T21+SI!T21</f>
        <v>3988</v>
      </c>
      <c r="U21" s="190">
        <f>(NI!T21*NI!U21+SI!T21*SI!U21)/T21</f>
        <v>82.216649000000004</v>
      </c>
      <c r="V21" s="190">
        <f>NI!V21+SI!V21</f>
        <v>0</v>
      </c>
      <c r="W21" s="190">
        <v>0</v>
      </c>
      <c r="X21" s="190">
        <f>NI!X21+SI!X21</f>
        <v>0</v>
      </c>
      <c r="Y21" s="190">
        <v>0</v>
      </c>
      <c r="Z21" s="190">
        <f>NI!Z21+SI!Z21</f>
        <v>0</v>
      </c>
      <c r="AA21" s="190">
        <v>0</v>
      </c>
      <c r="AB21" s="190">
        <f>NI!AB22+SI!AB21</f>
        <v>0</v>
      </c>
      <c r="AC21" s="190">
        <v>0</v>
      </c>
      <c r="AD21" s="190">
        <f>NI!AD21+SI!AD21</f>
        <v>0</v>
      </c>
      <c r="AE21" s="190">
        <v>0</v>
      </c>
      <c r="AF21" s="190">
        <f>NI!AF21+SI!AF21</f>
        <v>0</v>
      </c>
      <c r="AG21" s="190">
        <v>0</v>
      </c>
      <c r="AH21" s="18">
        <f t="shared" ref="AH21" si="37">N21+P21+R21+T21+V21+Z21+AB21+AD21+AF21+X21</f>
        <v>911319.9</v>
      </c>
      <c r="AI21" s="18">
        <f t="shared" ref="AI21" si="38">(N21*O21+P21*Q21+R21*S21+T21*U21+Z21*AA21+AB21*AC21+AD21*AE21+AF21*AG21+V21*W21+X21*Y21)/AH21</f>
        <v>121.57919390773766</v>
      </c>
      <c r="AJ21" s="7"/>
      <c r="AK21" s="65">
        <v>43568</v>
      </c>
      <c r="AL21" s="10">
        <v>15</v>
      </c>
      <c r="AM21" s="170">
        <v>3506867.1</v>
      </c>
      <c r="AN21" s="170">
        <v>1797001.8</v>
      </c>
      <c r="AO21" s="170">
        <v>352866.39999999997</v>
      </c>
      <c r="AP21" s="170">
        <v>66322.8</v>
      </c>
      <c r="AQ21" s="170">
        <v>0</v>
      </c>
      <c r="AR21" s="170">
        <v>0</v>
      </c>
      <c r="AS21" s="170">
        <v>6640.7</v>
      </c>
      <c r="AT21" s="170">
        <v>0</v>
      </c>
      <c r="AU21" s="170">
        <v>2673.2</v>
      </c>
      <c r="AV21" s="170">
        <v>0</v>
      </c>
      <c r="AW21" s="18">
        <v>5732372.0000000009</v>
      </c>
      <c r="AX21" s="170">
        <v>2597389.7400000002</v>
      </c>
      <c r="AY21" s="170">
        <v>145.2487281686881</v>
      </c>
      <c r="AZ21" s="170">
        <v>1494620.9</v>
      </c>
      <c r="BA21" s="170">
        <v>125.27230486897989</v>
      </c>
      <c r="BB21" s="170">
        <v>246028.9</v>
      </c>
      <c r="BC21" s="170">
        <v>176.63318480768194</v>
      </c>
      <c r="BD21" s="170">
        <v>42850.2</v>
      </c>
      <c r="BE21" s="170">
        <v>106.10856340734</v>
      </c>
      <c r="BF21" s="170">
        <v>0</v>
      </c>
      <c r="BG21" s="170">
        <v>0</v>
      </c>
      <c r="BH21" s="170">
        <v>0</v>
      </c>
      <c r="BI21" s="170">
        <v>0</v>
      </c>
      <c r="BJ21" s="170">
        <v>1686.3</v>
      </c>
      <c r="BK21" s="170">
        <v>259.86040400000002</v>
      </c>
      <c r="BL21" s="170">
        <v>0</v>
      </c>
      <c r="BM21" s="170">
        <v>0</v>
      </c>
      <c r="BN21" s="170">
        <v>1111.9000000000001</v>
      </c>
      <c r="BO21" s="170">
        <v>267.54186499999997</v>
      </c>
      <c r="BP21" s="170">
        <v>0</v>
      </c>
      <c r="BQ21" s="170">
        <v>0</v>
      </c>
      <c r="BR21" s="18">
        <v>4383687.9400000004</v>
      </c>
      <c r="BS21" s="18">
        <v>139.89168331771239</v>
      </c>
    </row>
    <row r="22" spans="1:71" ht="20.100000000000001" customHeight="1" x14ac:dyDescent="0.2">
      <c r="A22" s="189">
        <v>43939</v>
      </c>
      <c r="B22" s="10">
        <v>14</v>
      </c>
      <c r="C22" s="190">
        <f>NI!C22+SI!C22</f>
        <v>0</v>
      </c>
      <c r="D22" s="190">
        <f>NI!D22+SI!D22</f>
        <v>854326.4</v>
      </c>
      <c r="E22" s="190">
        <f>NI!E22+SI!E22</f>
        <v>0</v>
      </c>
      <c r="F22" s="190">
        <f>NI!F22+SI!F22</f>
        <v>3917</v>
      </c>
      <c r="G22" s="190">
        <f>NI!G22+SI!G22</f>
        <v>0</v>
      </c>
      <c r="H22" s="190">
        <f>NI!H22+SI!H22</f>
        <v>0</v>
      </c>
      <c r="I22" s="190">
        <f>NI!I22+SI!I22</f>
        <v>0</v>
      </c>
      <c r="J22" s="190">
        <f>NI!J22+SI!J22</f>
        <v>0</v>
      </c>
      <c r="K22" s="190">
        <f>NI!K22+SI!K22</f>
        <v>0</v>
      </c>
      <c r="L22" s="190">
        <f>NI!L22+SI!L22</f>
        <v>0</v>
      </c>
      <c r="M22" s="18">
        <f t="shared" ref="M22:M23" si="39">SUM(C22:L22)</f>
        <v>858243.4</v>
      </c>
      <c r="N22" s="190">
        <f>NI!N22+SI!N22</f>
        <v>0</v>
      </c>
      <c r="O22" s="190">
        <v>0</v>
      </c>
      <c r="P22" s="190">
        <f>NI!P22+SI!P22</f>
        <v>812199.4</v>
      </c>
      <c r="Q22" s="190">
        <f>(NI!P22*NI!Q22+SI!P22*SI!Q22)/P22</f>
        <v>130.48243099999999</v>
      </c>
      <c r="R22" s="190">
        <f>NI!R22+SI!R22</f>
        <v>0</v>
      </c>
      <c r="S22" s="190">
        <v>0</v>
      </c>
      <c r="T22" s="190">
        <f>NI!T22+SI!T22</f>
        <v>3917</v>
      </c>
      <c r="U22" s="190">
        <f>(NI!T22*NI!U22+SI!T22*SI!U22)/T22</f>
        <v>87.088076999999998</v>
      </c>
      <c r="V22" s="190">
        <f>NI!V22+SI!V22</f>
        <v>0</v>
      </c>
      <c r="W22" s="190">
        <v>0</v>
      </c>
      <c r="X22" s="190">
        <f>NI!X22+SI!X22</f>
        <v>0</v>
      </c>
      <c r="Y22" s="190">
        <v>0</v>
      </c>
      <c r="Z22" s="190">
        <f>NI!Z22+SI!Z22</f>
        <v>0</v>
      </c>
      <c r="AA22" s="190">
        <v>0</v>
      </c>
      <c r="AB22" s="190">
        <f>NI!AB23+SI!AB22</f>
        <v>0</v>
      </c>
      <c r="AC22" s="190">
        <v>0</v>
      </c>
      <c r="AD22" s="190">
        <f>NI!AD22+SI!AD22</f>
        <v>0</v>
      </c>
      <c r="AE22" s="190">
        <v>0</v>
      </c>
      <c r="AF22" s="190">
        <f>NI!AF22+SI!AF22</f>
        <v>0</v>
      </c>
      <c r="AG22" s="190">
        <v>0</v>
      </c>
      <c r="AH22" s="18">
        <f t="shared" ref="AH22:AH23" si="40">N22+P22+R22+T22+V22+Z22+AB22+AD22+AF22+X22</f>
        <v>816116.4</v>
      </c>
      <c r="AI22" s="18">
        <f t="shared" ref="AI22:AI23" si="41">(N22*O22+P22*Q22+R22*S22+T22*U22+Z22*AA22+AB22*AC22+AD22*AE22+AF22*AG22+V22*W22+X22*Y22)/AH22</f>
        <v>130.27415717457754</v>
      </c>
      <c r="AJ22" s="7"/>
      <c r="AK22" s="65">
        <v>43575</v>
      </c>
      <c r="AL22" s="10">
        <v>16</v>
      </c>
      <c r="AM22" s="170">
        <v>3970734.1999999997</v>
      </c>
      <c r="AN22" s="170">
        <v>1241712.1000000001</v>
      </c>
      <c r="AO22" s="170">
        <v>279092.47999999998</v>
      </c>
      <c r="AP22" s="170">
        <v>64519.8</v>
      </c>
      <c r="AQ22" s="170">
        <v>0</v>
      </c>
      <c r="AR22" s="170">
        <v>0</v>
      </c>
      <c r="AS22" s="170">
        <v>2889.9</v>
      </c>
      <c r="AT22" s="170">
        <v>0</v>
      </c>
      <c r="AU22" s="170">
        <v>1179.4000000000001</v>
      </c>
      <c r="AV22" s="170">
        <v>102.6</v>
      </c>
      <c r="AW22" s="18">
        <v>5560230.4799999995</v>
      </c>
      <c r="AX22" s="170">
        <v>3039735.8</v>
      </c>
      <c r="AY22" s="170">
        <v>145.58052396195745</v>
      </c>
      <c r="AZ22" s="170">
        <v>973314.9</v>
      </c>
      <c r="BA22" s="170">
        <v>130.99697605487341</v>
      </c>
      <c r="BB22" s="170">
        <v>238458.5</v>
      </c>
      <c r="BC22" s="170">
        <v>215.84698166454166</v>
      </c>
      <c r="BD22" s="170">
        <v>41605.199999999997</v>
      </c>
      <c r="BE22" s="170">
        <v>107.65239839090786</v>
      </c>
      <c r="BF22" s="170">
        <v>0</v>
      </c>
      <c r="BG22" s="170">
        <v>0</v>
      </c>
      <c r="BH22" s="170">
        <v>0</v>
      </c>
      <c r="BI22" s="170">
        <v>0</v>
      </c>
      <c r="BJ22" s="170">
        <v>1590</v>
      </c>
      <c r="BK22" s="170">
        <v>906.42213800000002</v>
      </c>
      <c r="BL22" s="170">
        <v>0</v>
      </c>
      <c r="BM22" s="170">
        <v>0</v>
      </c>
      <c r="BN22" s="170">
        <v>1076.2</v>
      </c>
      <c r="BO22" s="170">
        <v>241.56188399999999</v>
      </c>
      <c r="BP22" s="170">
        <v>0</v>
      </c>
      <c r="BQ22" s="170">
        <v>0</v>
      </c>
      <c r="BR22" s="18">
        <v>4295780.5999999996</v>
      </c>
      <c r="BS22" s="18">
        <v>146.11506608620556</v>
      </c>
    </row>
    <row r="23" spans="1:71" ht="20.100000000000001" customHeight="1" x14ac:dyDescent="0.2">
      <c r="A23" s="189">
        <v>43946</v>
      </c>
      <c r="B23" s="37" t="s">
        <v>68</v>
      </c>
      <c r="C23" s="190">
        <f>NI!C23+SI!C23</f>
        <v>2243320.2000000002</v>
      </c>
      <c r="D23" s="190">
        <f>NI!D23+SI!D23</f>
        <v>2092907.9</v>
      </c>
      <c r="E23" s="190">
        <f>NI!E23+SI!E23</f>
        <v>226399</v>
      </c>
      <c r="F23" s="190">
        <f>NI!F23+SI!F23</f>
        <v>87767.8</v>
      </c>
      <c r="G23" s="190">
        <f>NI!G23+SI!G23</f>
        <v>25076</v>
      </c>
      <c r="H23" s="190">
        <f>NI!H23+SI!H23</f>
        <v>8364</v>
      </c>
      <c r="I23" s="190">
        <f>NI!I23+SI!I23</f>
        <v>0</v>
      </c>
      <c r="J23" s="190">
        <f>NI!J23+SI!J23</f>
        <v>0</v>
      </c>
      <c r="K23" s="190">
        <f>NI!K23+SI!K23</f>
        <v>948.6</v>
      </c>
      <c r="L23" s="190">
        <f>NI!L23+SI!L23</f>
        <v>0</v>
      </c>
      <c r="M23" s="18">
        <f t="shared" si="39"/>
        <v>4684783.4999999991</v>
      </c>
      <c r="N23" s="190">
        <f>NI!N23+SI!N23</f>
        <v>2033005.8</v>
      </c>
      <c r="O23" s="190">
        <f>(NI!N23*NI!O23+SI!N23*SI!O23)/N23</f>
        <v>110.53179758232946</v>
      </c>
      <c r="P23" s="190">
        <f>NI!P23+SI!P23</f>
        <v>1796928.4</v>
      </c>
      <c r="Q23" s="190">
        <f>(NI!P23*NI!Q23+SI!P23*SI!Q23)/P23</f>
        <v>112.17514024987997</v>
      </c>
      <c r="R23" s="190">
        <f>NI!R23+SI!R23</f>
        <v>157960.1</v>
      </c>
      <c r="S23" s="190">
        <f>(NI!R23*NI!S23+SI!R23*SI!S23)/R23</f>
        <v>131.11201551872782</v>
      </c>
      <c r="T23" s="190">
        <f>NI!T23+SI!T23</f>
        <v>49303.6</v>
      </c>
      <c r="U23" s="190">
        <f>(NI!T23*NI!U23+SI!T23*SI!U23)/T23</f>
        <v>88.804133270045185</v>
      </c>
      <c r="V23" s="190">
        <f>NI!V23+SI!V23</f>
        <v>9157</v>
      </c>
      <c r="W23" s="200">
        <f>(NI!V23*NI!W23+SI!V23*SI!W23)/V23</f>
        <v>161.39379700000001</v>
      </c>
      <c r="X23" s="190">
        <f>NI!X23+SI!X23</f>
        <v>1915</v>
      </c>
      <c r="Y23" s="200">
        <f>(NI!X23*NI!Y23+SI!X23*SI!Y23)/X23</f>
        <v>136.130548</v>
      </c>
      <c r="Z23" s="190">
        <f>NI!Z23+SI!Z23</f>
        <v>0</v>
      </c>
      <c r="AA23" s="190">
        <v>0</v>
      </c>
      <c r="AB23" s="190">
        <f>NI!AB24+SI!AB23</f>
        <v>0</v>
      </c>
      <c r="AC23" s="190">
        <v>0</v>
      </c>
      <c r="AD23" s="190">
        <f>NI!AD23+SI!AD23</f>
        <v>948.6</v>
      </c>
      <c r="AE23" s="190">
        <f>(NI!AD23*NI!AE23+SI!AD23*SI!AE23)/AD23</f>
        <v>105.172675</v>
      </c>
      <c r="AF23" s="190">
        <f>NI!AF23+SI!AF23</f>
        <v>0</v>
      </c>
      <c r="AG23" s="190">
        <v>0</v>
      </c>
      <c r="AH23" s="18">
        <f t="shared" si="40"/>
        <v>4049218.5000000005</v>
      </c>
      <c r="AI23" s="18">
        <f t="shared" si="41"/>
        <v>111.92521500234697</v>
      </c>
      <c r="AJ23" s="7"/>
      <c r="AK23" s="65">
        <v>43582</v>
      </c>
      <c r="AL23" s="37">
        <v>17</v>
      </c>
      <c r="AM23" s="170">
        <v>5927784.8499999996</v>
      </c>
      <c r="AN23" s="170">
        <v>2828153.4</v>
      </c>
      <c r="AO23" s="170">
        <v>676120.4</v>
      </c>
      <c r="AP23" s="170">
        <v>82799</v>
      </c>
      <c r="AQ23" s="170">
        <v>0</v>
      </c>
      <c r="AR23" s="170">
        <v>0</v>
      </c>
      <c r="AS23" s="170">
        <v>16754.7</v>
      </c>
      <c r="AT23" s="170">
        <v>0</v>
      </c>
      <c r="AU23" s="170">
        <v>1652.1</v>
      </c>
      <c r="AV23" s="170">
        <v>173</v>
      </c>
      <c r="AW23" s="18">
        <v>9533437.4499999993</v>
      </c>
      <c r="AX23" s="170">
        <v>4278979.6999999993</v>
      </c>
      <c r="AY23" s="170">
        <v>142.63874087224033</v>
      </c>
      <c r="AZ23" s="170">
        <v>2135162.5499999998</v>
      </c>
      <c r="BA23" s="170">
        <v>130.25182243415384</v>
      </c>
      <c r="BB23" s="170">
        <v>545388.19999999995</v>
      </c>
      <c r="BC23" s="170">
        <v>231.79454803825223</v>
      </c>
      <c r="BD23" s="170">
        <v>56393.599999999999</v>
      </c>
      <c r="BE23" s="170">
        <v>102.67033458819442</v>
      </c>
      <c r="BF23" s="170">
        <v>0</v>
      </c>
      <c r="BG23" s="170">
        <v>0</v>
      </c>
      <c r="BH23" s="170">
        <v>0</v>
      </c>
      <c r="BI23" s="170">
        <v>0</v>
      </c>
      <c r="BJ23" s="170">
        <v>13732.3</v>
      </c>
      <c r="BK23" s="170">
        <v>537.90260899999998</v>
      </c>
      <c r="BL23" s="170">
        <v>0</v>
      </c>
      <c r="BM23" s="170">
        <v>0</v>
      </c>
      <c r="BN23" s="170">
        <v>1133.0999999999999</v>
      </c>
      <c r="BO23" s="170">
        <v>157.463154</v>
      </c>
      <c r="BP23" s="170">
        <v>173</v>
      </c>
      <c r="BQ23" s="170">
        <v>125</v>
      </c>
      <c r="BR23" s="18">
        <v>7030962.4499999983</v>
      </c>
      <c r="BS23" s="18">
        <v>146.24622800523258</v>
      </c>
    </row>
    <row r="24" spans="1:71" ht="20.100000000000001" customHeight="1" x14ac:dyDescent="0.2">
      <c r="A24" s="193">
        <v>43953</v>
      </c>
      <c r="B24" s="39" t="s">
        <v>70</v>
      </c>
      <c r="C24" s="196">
        <f>NI!C24+SI!C24</f>
        <v>1415728.3</v>
      </c>
      <c r="D24" s="196">
        <f>NI!D24+SI!D24</f>
        <v>427823.5</v>
      </c>
      <c r="E24" s="196">
        <f>NI!E24+SI!E24</f>
        <v>218342</v>
      </c>
      <c r="F24" s="196">
        <f>NI!F24+SI!F24</f>
        <v>43523</v>
      </c>
      <c r="G24" s="196">
        <f>NI!G24+SI!G24</f>
        <v>0</v>
      </c>
      <c r="H24" s="196">
        <f>NI!H24+SI!H24</f>
        <v>0</v>
      </c>
      <c r="I24" s="196">
        <f>NI!I24+SI!I24</f>
        <v>0</v>
      </c>
      <c r="J24" s="196">
        <f>NI!J24+SI!J24</f>
        <v>0</v>
      </c>
      <c r="K24" s="196">
        <f>NI!K24+SI!K24</f>
        <v>196.2</v>
      </c>
      <c r="L24" s="196">
        <f>NI!L24+SI!L24</f>
        <v>0</v>
      </c>
      <c r="M24" s="18">
        <f t="shared" ref="M24" si="42">SUM(C24:L24)</f>
        <v>2105613</v>
      </c>
      <c r="N24" s="196">
        <f>NI!N24+SI!N24</f>
        <v>1327761.1000000001</v>
      </c>
      <c r="O24" s="196">
        <f>(NI!N24*NI!O24+SI!N24*SI!O24)/N24</f>
        <v>135.5445550378879</v>
      </c>
      <c r="P24" s="196">
        <f>NI!P24+SI!P24</f>
        <v>326378.8</v>
      </c>
      <c r="Q24" s="196">
        <f>(NI!P24*NI!Q24+SI!P24*SI!Q24)/P24</f>
        <v>120.78289644056171</v>
      </c>
      <c r="R24" s="196">
        <f>NI!R24+SI!R24</f>
        <v>174290</v>
      </c>
      <c r="S24" s="196">
        <f>(NI!R24*NI!S24+SI!R24*SI!S24)/R24</f>
        <v>132.02951605957313</v>
      </c>
      <c r="T24" s="196">
        <f>NI!T24+SI!T24</f>
        <v>25336</v>
      </c>
      <c r="U24" s="196">
        <f>(NI!T24*NI!U24+SI!T24*SI!U24)/T24</f>
        <v>99.631117000000003</v>
      </c>
      <c r="V24" s="196">
        <f>NI!V24+SI!V24</f>
        <v>0</v>
      </c>
      <c r="W24" s="196">
        <v>0</v>
      </c>
      <c r="X24" s="196">
        <f>NI!X24+SI!X24</f>
        <v>0</v>
      </c>
      <c r="Y24" s="196">
        <v>0</v>
      </c>
      <c r="Z24" s="196">
        <f>NI!Z24+SI!Z24</f>
        <v>0</v>
      </c>
      <c r="AA24" s="196">
        <v>0</v>
      </c>
      <c r="AB24" s="196">
        <f>NI!AB25+SI!AB24</f>
        <v>0</v>
      </c>
      <c r="AC24" s="196">
        <v>0</v>
      </c>
      <c r="AD24" s="196">
        <f>NI!AD24+SI!AD24</f>
        <v>0</v>
      </c>
      <c r="AE24" s="196">
        <v>0</v>
      </c>
      <c r="AF24" s="196">
        <f>NI!AF24+SI!AF24</f>
        <v>0</v>
      </c>
      <c r="AG24" s="196">
        <v>0</v>
      </c>
      <c r="AH24" s="18">
        <f t="shared" ref="AH24" si="43">N24+P24+R24+T24+V24+Z24+AB24+AD24+AF24+X24</f>
        <v>1853765.9000000001</v>
      </c>
      <c r="AI24" s="18">
        <f t="shared" ref="AI24" si="44">(N24*O24+P24*Q24+R24*S24+T24*U24+Z24*AA24+AB24*AC24+AD24*AE24+AF24*AG24+V24*W24+X24*Y24)/AH24</f>
        <v>132.12425723833113</v>
      </c>
      <c r="AJ24" s="7"/>
      <c r="AK24" s="65">
        <v>43589</v>
      </c>
      <c r="AL24" s="39">
        <v>18</v>
      </c>
      <c r="AM24" s="170">
        <v>7283026.0300000003</v>
      </c>
      <c r="AN24" s="170">
        <v>3496177.65</v>
      </c>
      <c r="AO24" s="170">
        <v>994419.7</v>
      </c>
      <c r="AP24" s="170">
        <v>117082.8</v>
      </c>
      <c r="AQ24" s="170">
        <v>0</v>
      </c>
      <c r="AR24" s="170">
        <v>0</v>
      </c>
      <c r="AS24" s="170">
        <v>32990.6</v>
      </c>
      <c r="AT24" s="170">
        <v>0</v>
      </c>
      <c r="AU24" s="170">
        <v>2431.6999999999998</v>
      </c>
      <c r="AV24" s="170">
        <v>0</v>
      </c>
      <c r="AW24" s="18">
        <v>11926128.479999999</v>
      </c>
      <c r="AX24" s="170">
        <v>5001332.38</v>
      </c>
      <c r="AY24" s="170">
        <v>141.38526719260346</v>
      </c>
      <c r="AZ24" s="170">
        <v>2524850.9900000002</v>
      </c>
      <c r="BA24" s="170">
        <v>132.19208349804717</v>
      </c>
      <c r="BB24" s="170">
        <v>903185.5</v>
      </c>
      <c r="BC24" s="170">
        <v>246.01377075656049</v>
      </c>
      <c r="BD24" s="170">
        <v>90731.6</v>
      </c>
      <c r="BE24" s="170">
        <v>112.7552292392463</v>
      </c>
      <c r="BF24" s="170">
        <v>0</v>
      </c>
      <c r="BG24" s="170">
        <v>0</v>
      </c>
      <c r="BH24" s="170">
        <v>0</v>
      </c>
      <c r="BI24" s="170">
        <v>0</v>
      </c>
      <c r="BJ24" s="170">
        <v>24660.799999999999</v>
      </c>
      <c r="BK24" s="170">
        <v>666.56119799999999</v>
      </c>
      <c r="BL24" s="170">
        <v>0</v>
      </c>
      <c r="BM24" s="170">
        <v>0</v>
      </c>
      <c r="BN24" s="170">
        <v>1145.8</v>
      </c>
      <c r="BO24" s="170">
        <v>146.375632</v>
      </c>
      <c r="BP24" s="170">
        <v>0</v>
      </c>
      <c r="BQ24" s="170">
        <v>0</v>
      </c>
      <c r="BR24" s="18">
        <v>8545907.0700000022</v>
      </c>
      <c r="BS24" s="18">
        <v>150.93918055572809</v>
      </c>
    </row>
    <row r="25" spans="1:71" ht="20.100000000000001" customHeight="1" x14ac:dyDescent="0.2">
      <c r="A25" s="197">
        <v>43960</v>
      </c>
      <c r="B25" s="3" t="s">
        <v>72</v>
      </c>
      <c r="C25" s="200">
        <f>NI!C25+SI!C25</f>
        <v>2562196.5</v>
      </c>
      <c r="D25" s="200">
        <f>NI!D25+SI!D25</f>
        <v>1973863.5999999999</v>
      </c>
      <c r="E25" s="200">
        <f>NI!E25+SI!E25</f>
        <v>276458.90000000002</v>
      </c>
      <c r="F25" s="200">
        <f>NI!F25+SI!F25</f>
        <v>80082.899999999994</v>
      </c>
      <c r="G25" s="200">
        <f>NI!G25+SI!G25</f>
        <v>0</v>
      </c>
      <c r="H25" s="200">
        <f>NI!H25+SI!H25</f>
        <v>0</v>
      </c>
      <c r="I25" s="200">
        <f>NI!I25+SI!I25</f>
        <v>0</v>
      </c>
      <c r="J25" s="200">
        <f>NI!J25+SI!J25</f>
        <v>0</v>
      </c>
      <c r="K25" s="200">
        <f>NI!K25+SI!K25</f>
        <v>487.4</v>
      </c>
      <c r="L25" s="200">
        <f>NI!L25+SI!L25</f>
        <v>0</v>
      </c>
      <c r="M25" s="18">
        <f t="shared" ref="M25" si="45">SUM(C25:L25)</f>
        <v>4893089.3000000007</v>
      </c>
      <c r="N25" s="200">
        <f>NI!N25+SI!N25</f>
        <v>2205354.2000000002</v>
      </c>
      <c r="O25" s="200">
        <f>(NI!N25*NI!O25+SI!N25*SI!O25)/N25</f>
        <v>146.20712387485773</v>
      </c>
      <c r="P25" s="200">
        <f>NI!P25+SI!P25</f>
        <v>1558725.8</v>
      </c>
      <c r="Q25" s="200">
        <f>(NI!P25*NI!Q25+SI!P25*SI!Q25)/P25</f>
        <v>119.40481285854302</v>
      </c>
      <c r="R25" s="200">
        <f>NI!R25+SI!R25</f>
        <v>195267</v>
      </c>
      <c r="S25" s="200">
        <f>(NI!R25*NI!S25+SI!R25*SI!S25)/R25</f>
        <v>133.91201259363334</v>
      </c>
      <c r="T25" s="200">
        <f>NI!T25+SI!T25</f>
        <v>64826.9</v>
      </c>
      <c r="U25" s="200">
        <f>(NI!T25*NI!U25+SI!T25*SI!U25)/T25</f>
        <v>92.166837767872593</v>
      </c>
      <c r="V25" s="200">
        <f>NI!V25+SI!V25</f>
        <v>0</v>
      </c>
      <c r="W25" s="200">
        <v>0</v>
      </c>
      <c r="X25" s="200">
        <f>NI!X25+SI!X25</f>
        <v>0</v>
      </c>
      <c r="Y25" s="200">
        <v>0</v>
      </c>
      <c r="Z25" s="200">
        <f>NI!Z25+SI!Z25</f>
        <v>0</v>
      </c>
      <c r="AA25" s="200">
        <v>0</v>
      </c>
      <c r="AB25" s="200">
        <f>NI!AB26+SI!AB25</f>
        <v>0</v>
      </c>
      <c r="AC25" s="200">
        <v>0</v>
      </c>
      <c r="AD25" s="200">
        <f>NI!AD25+SI!AD25</f>
        <v>67.8</v>
      </c>
      <c r="AE25" s="200">
        <f>(NI!AD25*NI!AE25+SI!AD25*SI!AE25)/AD25</f>
        <v>350</v>
      </c>
      <c r="AF25" s="200">
        <f>NI!AF25+SI!AF25</f>
        <v>0</v>
      </c>
      <c r="AG25" s="200">
        <v>0</v>
      </c>
      <c r="AH25" s="18">
        <f t="shared" ref="AH25" si="46">N25+P25+R25+T25+V25+Z25+AB25+AD25+AF25+X25</f>
        <v>4024241.6999999997</v>
      </c>
      <c r="AI25" s="18">
        <f t="shared" ref="AI25" si="47">(N25*O25+P25*Q25+R25*S25+T25*U25+Z25*AA25+AB25*AC25+AD25*AE25+AF25*AG25+V25*W25+X25*Y25)/AH25</f>
        <v>134.36197793301923</v>
      </c>
      <c r="AK25" s="65">
        <v>43596</v>
      </c>
      <c r="AL25" s="3">
        <v>19</v>
      </c>
      <c r="AM25" s="170">
        <v>6545585.9000000004</v>
      </c>
      <c r="AN25" s="170">
        <v>3487251.1500000004</v>
      </c>
      <c r="AO25" s="170">
        <v>894145.58</v>
      </c>
      <c r="AP25" s="170">
        <v>100394.6</v>
      </c>
      <c r="AQ25" s="170">
        <v>0</v>
      </c>
      <c r="AR25" s="170">
        <v>0</v>
      </c>
      <c r="AS25" s="170">
        <v>44476</v>
      </c>
      <c r="AT25" s="170">
        <v>0</v>
      </c>
      <c r="AU25" s="170">
        <v>2228.1</v>
      </c>
      <c r="AV25" s="170">
        <v>102.4</v>
      </c>
      <c r="AW25" s="18">
        <v>11074183.73</v>
      </c>
      <c r="AX25" s="170">
        <v>4676125.8</v>
      </c>
      <c r="AY25" s="170">
        <v>137.00432656318824</v>
      </c>
      <c r="AZ25" s="170">
        <v>2633326.4500000002</v>
      </c>
      <c r="BA25" s="170">
        <v>128.46412980995115</v>
      </c>
      <c r="BB25" s="170">
        <v>757575.98</v>
      </c>
      <c r="BC25" s="170">
        <v>236.38842721805821</v>
      </c>
      <c r="BD25" s="170">
        <v>74564.399999999994</v>
      </c>
      <c r="BE25" s="170">
        <v>113.80873150392412</v>
      </c>
      <c r="BF25" s="170">
        <v>0</v>
      </c>
      <c r="BG25" s="170">
        <v>0</v>
      </c>
      <c r="BH25" s="170">
        <v>0</v>
      </c>
      <c r="BI25" s="170">
        <v>0</v>
      </c>
      <c r="BJ25" s="170">
        <v>26594.400000000001</v>
      </c>
      <c r="BK25" s="170">
        <v>631.36498599999993</v>
      </c>
      <c r="BL25" s="170">
        <v>0</v>
      </c>
      <c r="BM25" s="170">
        <v>0</v>
      </c>
      <c r="BN25" s="170">
        <v>919.3</v>
      </c>
      <c r="BO25" s="170">
        <v>151.26683299999999</v>
      </c>
      <c r="BP25" s="170">
        <v>0</v>
      </c>
      <c r="BQ25" s="170">
        <v>0</v>
      </c>
      <c r="BR25" s="18">
        <v>8169106.330000001</v>
      </c>
      <c r="BS25" s="18">
        <v>144.86720040422259</v>
      </c>
    </row>
    <row r="26" spans="1:71" ht="20.100000000000001" customHeight="1" x14ac:dyDescent="0.2">
      <c r="A26" s="201">
        <v>43967</v>
      </c>
      <c r="B26" s="3" t="s">
        <v>75</v>
      </c>
      <c r="C26" s="202">
        <f>NI!C26+SI!C26</f>
        <v>5166789.0999999996</v>
      </c>
      <c r="D26" s="202">
        <f>NI!D26+SI!D26</f>
        <v>2795369.45</v>
      </c>
      <c r="E26" s="202">
        <f>NI!E26+SI!E26</f>
        <v>425873.3</v>
      </c>
      <c r="F26" s="202">
        <f>NI!F26+SI!F26</f>
        <v>101188.6</v>
      </c>
      <c r="G26" s="202">
        <f>NI!G26+SI!G26</f>
        <v>0</v>
      </c>
      <c r="H26" s="202">
        <f>NI!H26+SI!H26</f>
        <v>0</v>
      </c>
      <c r="I26" s="202">
        <f>NI!I26+SI!I26</f>
        <v>0</v>
      </c>
      <c r="J26" s="202">
        <f>NI!J26+SI!J26</f>
        <v>0</v>
      </c>
      <c r="K26" s="202">
        <f>NI!K26+SI!K26</f>
        <v>733.4</v>
      </c>
      <c r="L26" s="202">
        <f>NI!L26+SI!L26</f>
        <v>0</v>
      </c>
      <c r="M26" s="18">
        <f t="shared" ref="M26" si="48">SUM(C26:L26)</f>
        <v>8489953.8499999996</v>
      </c>
      <c r="N26" s="202">
        <f>NI!N26+SI!N26</f>
        <v>4244780.5</v>
      </c>
      <c r="O26" s="202">
        <f>(NI!N26*NI!O26+SI!N26*SI!O26)/N26</f>
        <v>167.30588961460904</v>
      </c>
      <c r="P26" s="202">
        <f>NI!P26+SI!P26</f>
        <v>1975543.85</v>
      </c>
      <c r="Q26" s="202">
        <f>(NI!P26*NI!Q26+SI!P26*SI!Q26)/P26</f>
        <v>135.78783236572974</v>
      </c>
      <c r="R26" s="202">
        <f>NI!R26+SI!R26</f>
        <v>332287.2</v>
      </c>
      <c r="S26" s="202">
        <f>(NI!R26*NI!S26+SI!R26*SI!S26)/R26</f>
        <v>196.69988302007781</v>
      </c>
      <c r="T26" s="202">
        <f>NI!T26+SI!T26</f>
        <v>60295.3</v>
      </c>
      <c r="U26" s="202">
        <f>(NI!T26*NI!U26+SI!T26*SI!U26)/T26</f>
        <v>90.740567852374895</v>
      </c>
      <c r="V26" s="202">
        <f>NI!V26+SI!V26</f>
        <v>0</v>
      </c>
      <c r="W26" s="202">
        <v>0</v>
      </c>
      <c r="X26" s="202">
        <f>NI!X26+SI!X26</f>
        <v>0</v>
      </c>
      <c r="Y26" s="202">
        <v>0</v>
      </c>
      <c r="Z26" s="202">
        <f>NI!Z26+SI!Z26</f>
        <v>0</v>
      </c>
      <c r="AA26" s="202">
        <v>0</v>
      </c>
      <c r="AB26" s="202">
        <f>NI!AB27+SI!AB26</f>
        <v>0</v>
      </c>
      <c r="AC26" s="202">
        <v>0</v>
      </c>
      <c r="AD26" s="202">
        <f>NI!AD26+SI!AD26</f>
        <v>0</v>
      </c>
      <c r="AE26" s="202">
        <v>0</v>
      </c>
      <c r="AF26" s="202">
        <f>NI!AF26+SI!AF26</f>
        <v>0</v>
      </c>
      <c r="AG26" s="202">
        <v>0</v>
      </c>
      <c r="AH26" s="18">
        <f t="shared" ref="AH26" si="49">N26+P26+R26+T26+V26+Z26+AB26+AD26+AF26+X26</f>
        <v>6612906.8499999996</v>
      </c>
      <c r="AI26" s="18">
        <f t="shared" ref="AI26" si="50">(N26*O26+P26*Q26+R26*S26+T26*U26+Z26*AA26+AB26*AC26+AD26*AE26+AF26*AG26+V26*W26+X26*Y26)/AH26</f>
        <v>158.66905459829545</v>
      </c>
      <c r="AK26" s="65">
        <v>43603</v>
      </c>
      <c r="AL26" s="3">
        <v>20</v>
      </c>
      <c r="AM26" s="170">
        <v>7370253.9400000004</v>
      </c>
      <c r="AN26" s="170">
        <v>3957632.2</v>
      </c>
      <c r="AO26" s="170">
        <v>884949</v>
      </c>
      <c r="AP26" s="170">
        <v>116242.6</v>
      </c>
      <c r="AQ26" s="170">
        <v>0</v>
      </c>
      <c r="AR26" s="170">
        <v>0</v>
      </c>
      <c r="AS26" s="170">
        <v>59468.4</v>
      </c>
      <c r="AT26" s="170">
        <v>0</v>
      </c>
      <c r="AU26" s="170">
        <v>740.9</v>
      </c>
      <c r="AV26" s="170">
        <v>0</v>
      </c>
      <c r="AW26" s="18">
        <v>12389287.040000001</v>
      </c>
      <c r="AX26" s="170">
        <v>5407022.7800000003</v>
      </c>
      <c r="AY26" s="170">
        <v>135.88300105221526</v>
      </c>
      <c r="AZ26" s="170">
        <v>2824996.35</v>
      </c>
      <c r="BA26" s="170">
        <v>129.04039261191519</v>
      </c>
      <c r="BB26" s="170">
        <v>785420.1</v>
      </c>
      <c r="BC26" s="170">
        <v>225.54155059921462</v>
      </c>
      <c r="BD26" s="170">
        <v>83952.2</v>
      </c>
      <c r="BE26" s="170">
        <v>111.79429293763835</v>
      </c>
      <c r="BF26" s="170">
        <v>0</v>
      </c>
      <c r="BG26" s="170">
        <v>0</v>
      </c>
      <c r="BH26" s="170">
        <v>0</v>
      </c>
      <c r="BI26" s="170">
        <v>0</v>
      </c>
      <c r="BJ26" s="170">
        <v>39404.800000000003</v>
      </c>
      <c r="BK26" s="170">
        <v>556.15448800000001</v>
      </c>
      <c r="BL26" s="170">
        <v>0</v>
      </c>
      <c r="BM26" s="170">
        <v>0</v>
      </c>
      <c r="BN26" s="170">
        <v>242.2</v>
      </c>
      <c r="BO26" s="170">
        <v>273.68992500000002</v>
      </c>
      <c r="BP26" s="170">
        <v>0</v>
      </c>
      <c r="BQ26" s="170">
        <v>0</v>
      </c>
      <c r="BR26" s="18">
        <v>9141038.4299999997</v>
      </c>
      <c r="BS26" s="18">
        <v>143.0661098718569</v>
      </c>
    </row>
    <row r="27" spans="1:71" ht="20.100000000000001" customHeight="1" x14ac:dyDescent="0.2">
      <c r="A27" s="203">
        <v>43974</v>
      </c>
      <c r="B27" s="3" t="s">
        <v>78</v>
      </c>
      <c r="C27" s="204">
        <f>NI!C27+SI!C27</f>
        <v>4298190.0999999996</v>
      </c>
      <c r="D27" s="204">
        <f>NI!D27+SI!D27</f>
        <v>2592448.1</v>
      </c>
      <c r="E27" s="204">
        <f>NI!E27+SI!E27</f>
        <v>395623.2</v>
      </c>
      <c r="F27" s="204">
        <f>NI!F27+SI!F27</f>
        <v>102799.7</v>
      </c>
      <c r="G27" s="204">
        <f>NI!G27+SI!G27</f>
        <v>0</v>
      </c>
      <c r="H27" s="204">
        <f>NI!H27+SI!H27</f>
        <v>0</v>
      </c>
      <c r="I27" s="204">
        <f>NI!I27+SI!I27</f>
        <v>0</v>
      </c>
      <c r="J27" s="204">
        <f>NI!J27+SI!J27</f>
        <v>0</v>
      </c>
      <c r="K27" s="204">
        <f>NI!K27+SI!K27</f>
        <v>2965.1</v>
      </c>
      <c r="L27" s="204">
        <f>NI!L27+SI!L27</f>
        <v>0</v>
      </c>
      <c r="M27" s="18">
        <f t="shared" ref="M27" si="51">SUM(C27:L27)</f>
        <v>7392026.1999999993</v>
      </c>
      <c r="N27" s="204">
        <f>NI!N27+SI!N27</f>
        <v>3406156.9000000004</v>
      </c>
      <c r="O27" s="204">
        <f>(NI!N27*NI!O27+SI!N27*SI!O27)/N27</f>
        <v>169.45159700800045</v>
      </c>
      <c r="P27" s="204">
        <f>NI!P27+SI!P27</f>
        <v>2027365.2</v>
      </c>
      <c r="Q27" s="204">
        <f>(NI!P27*NI!Q27+SI!P27*SI!Q27)/P27</f>
        <v>130.58815969298308</v>
      </c>
      <c r="R27" s="204">
        <f>NI!R27+SI!R27</f>
        <v>329378.59999999998</v>
      </c>
      <c r="S27" s="204">
        <f>(NI!R27*NI!S27+SI!R27*SI!S27)/R27</f>
        <v>184.86790954026222</v>
      </c>
      <c r="T27" s="204">
        <f>NI!T27+SI!T27</f>
        <v>57734.3</v>
      </c>
      <c r="U27" s="204">
        <f>(NI!T27*NI!U27+SI!T27*SI!U27)/T27</f>
        <v>102.0557359055674</v>
      </c>
      <c r="V27" s="204">
        <f>NI!V27+SI!V27</f>
        <v>0</v>
      </c>
      <c r="W27" s="204">
        <v>0</v>
      </c>
      <c r="X27" s="204">
        <f>NI!X27+SI!X27</f>
        <v>0</v>
      </c>
      <c r="Y27" s="204">
        <v>0</v>
      </c>
      <c r="Z27" s="204">
        <f>NI!Z27+SI!Z27</f>
        <v>0</v>
      </c>
      <c r="AA27" s="204">
        <v>0</v>
      </c>
      <c r="AB27" s="204">
        <f>NI!AB28+SI!AB27</f>
        <v>0</v>
      </c>
      <c r="AC27" s="204">
        <v>0</v>
      </c>
      <c r="AD27" s="204">
        <f>NI!AD27+SI!AD27</f>
        <v>989</v>
      </c>
      <c r="AE27" s="204">
        <f>(NI!AD27*NI!AE27+SI!AD27*SI!AE27)/AD27</f>
        <v>305.67826000000002</v>
      </c>
      <c r="AF27" s="204">
        <f>NI!AF27+SI!AF27</f>
        <v>0</v>
      </c>
      <c r="AG27" s="204">
        <v>0</v>
      </c>
      <c r="AH27" s="18">
        <f t="shared" ref="AH27" si="52">N27+P27+R27+T27+V27+Z27+AB27+AD27+AF27+X27</f>
        <v>5821624</v>
      </c>
      <c r="AI27" s="18">
        <f t="shared" ref="AI27" si="53">(N27*O27+P27*Q27+R27*S27+T27*U27+Z27*AA27+AB27*AC27+AD27*AE27+AF27*AG27+V27*W27+X27*Y27)/AH27</f>
        <v>156.14450235198075</v>
      </c>
      <c r="AK27" s="65">
        <v>43610</v>
      </c>
      <c r="AL27" s="3">
        <v>21</v>
      </c>
      <c r="AM27" s="170">
        <v>7840457.6699999999</v>
      </c>
      <c r="AN27" s="170">
        <v>4027395.2600000002</v>
      </c>
      <c r="AO27" s="170">
        <v>1038652.15</v>
      </c>
      <c r="AP27" s="170">
        <v>117152.9</v>
      </c>
      <c r="AQ27" s="170">
        <v>0</v>
      </c>
      <c r="AR27" s="170">
        <v>0</v>
      </c>
      <c r="AS27" s="170">
        <v>78958</v>
      </c>
      <c r="AT27" s="170">
        <v>0</v>
      </c>
      <c r="AU27" s="170">
        <v>2414.3000000000002</v>
      </c>
      <c r="AV27" s="170">
        <v>0</v>
      </c>
      <c r="AW27" s="18">
        <v>13105030.280000001</v>
      </c>
      <c r="AX27" s="170">
        <v>5990231.5</v>
      </c>
      <c r="AY27" s="170">
        <v>137.46556012611441</v>
      </c>
      <c r="AZ27" s="170">
        <v>2830686.66</v>
      </c>
      <c r="BA27" s="170">
        <v>129.54064642110123</v>
      </c>
      <c r="BB27" s="170">
        <v>908592.04999999993</v>
      </c>
      <c r="BC27" s="170">
        <v>230.9794475211396</v>
      </c>
      <c r="BD27" s="170">
        <v>89053.2</v>
      </c>
      <c r="BE27" s="170">
        <v>108.9457711554262</v>
      </c>
      <c r="BF27" s="170">
        <v>0</v>
      </c>
      <c r="BG27" s="170">
        <v>0</v>
      </c>
      <c r="BH27" s="170">
        <v>0</v>
      </c>
      <c r="BI27" s="170">
        <v>0</v>
      </c>
      <c r="BJ27" s="170">
        <v>50172.9</v>
      </c>
      <c r="BK27" s="170">
        <v>484.57744100000002</v>
      </c>
      <c r="BL27" s="170">
        <v>0</v>
      </c>
      <c r="BM27" s="170">
        <v>0</v>
      </c>
      <c r="BN27" s="170">
        <v>604</v>
      </c>
      <c r="BO27" s="170">
        <v>261.58178800000002</v>
      </c>
      <c r="BP27" s="170">
        <v>171</v>
      </c>
      <c r="BQ27" s="170">
        <v>135</v>
      </c>
      <c r="BR27" s="18">
        <v>9869511.3100000005</v>
      </c>
      <c r="BS27" s="18">
        <v>145.31634427531156</v>
      </c>
    </row>
    <row r="28" spans="1:71" ht="20.100000000000001" customHeight="1" x14ac:dyDescent="0.2">
      <c r="A28" s="203">
        <v>43981</v>
      </c>
      <c r="B28" s="39" t="s">
        <v>79</v>
      </c>
      <c r="C28" s="204">
        <f>NI!C28+SI!C28</f>
        <v>4159604.8</v>
      </c>
      <c r="D28" s="204">
        <f>NI!D28+SI!D28</f>
        <v>2917399.85</v>
      </c>
      <c r="E28" s="204">
        <f>NI!E28+SI!E28</f>
        <v>375883.4</v>
      </c>
      <c r="F28" s="204">
        <f>NI!F28+SI!F28</f>
        <v>57009.1</v>
      </c>
      <c r="G28" s="204">
        <f>NI!G28+SI!G28</f>
        <v>0</v>
      </c>
      <c r="H28" s="204">
        <f>NI!H28+SI!H28</f>
        <v>0</v>
      </c>
      <c r="I28" s="204">
        <f>NI!I28+SI!I28</f>
        <v>0</v>
      </c>
      <c r="J28" s="204">
        <f>NI!J28+SI!J28</f>
        <v>0</v>
      </c>
      <c r="K28" s="204">
        <f>NI!K28+SI!K28</f>
        <v>884.6</v>
      </c>
      <c r="L28" s="204">
        <f>NI!L28+SI!L28</f>
        <v>0</v>
      </c>
      <c r="M28" s="18">
        <f t="shared" ref="M28" si="54">SUM(C28:L28)</f>
        <v>7510781.75</v>
      </c>
      <c r="N28" s="204">
        <f>NI!N28+SI!N28</f>
        <v>3670796.5999999996</v>
      </c>
      <c r="O28" s="204">
        <f>(NI!N28*NI!O28+SI!N28*SI!O28)/N28</f>
        <v>163.30145494761445</v>
      </c>
      <c r="P28" s="204">
        <f>NI!P28+SI!P28</f>
        <v>2287384.75</v>
      </c>
      <c r="Q28" s="204">
        <f>(NI!P28*NI!Q28+SI!P28*SI!Q28)/P28</f>
        <v>133.44439314439748</v>
      </c>
      <c r="R28" s="204">
        <f>NI!R28+SI!R28</f>
        <v>316490.7</v>
      </c>
      <c r="S28" s="204">
        <f>(NI!R28*NI!S28+SI!R28*SI!S28)/R28</f>
        <v>156.3995332802474</v>
      </c>
      <c r="T28" s="204">
        <f>NI!T28+SI!T28</f>
        <v>25638.1</v>
      </c>
      <c r="U28" s="204">
        <f>(NI!T28*NI!U28+SI!T28*SI!U28)/T28</f>
        <v>89.109399063464153</v>
      </c>
      <c r="V28" s="204">
        <f>NI!V28+SI!V28</f>
        <v>0</v>
      </c>
      <c r="W28" s="204">
        <v>0</v>
      </c>
      <c r="X28" s="204">
        <f>NI!X28+SI!X28</f>
        <v>0</v>
      </c>
      <c r="Y28" s="204">
        <v>0</v>
      </c>
      <c r="Z28" s="204">
        <f>NI!Z28+SI!Z28</f>
        <v>0</v>
      </c>
      <c r="AA28" s="204">
        <v>0</v>
      </c>
      <c r="AB28" s="204">
        <f>NI!AB29+SI!AB28</f>
        <v>0</v>
      </c>
      <c r="AC28" s="204">
        <v>0</v>
      </c>
      <c r="AD28" s="204">
        <f>NI!AD28+SI!AD28</f>
        <v>358.9</v>
      </c>
      <c r="AE28" s="204">
        <f>(NI!AD28*NI!AE28+SI!AD28*SI!AE28)/AD28</f>
        <v>272.42518799999999</v>
      </c>
      <c r="AF28" s="204">
        <f>NI!AF28+SI!AF28</f>
        <v>0</v>
      </c>
      <c r="AG28" s="204">
        <v>0</v>
      </c>
      <c r="AH28" s="18">
        <f t="shared" ref="AH28" si="55">N28+P28+R28+T28+V28+Z28+AB28+AD28+AF28+X28</f>
        <v>6300669.0499999998</v>
      </c>
      <c r="AI28" s="18">
        <f t="shared" ref="AI28" si="56">(N28*O28+P28*Q28+R28*S28+T28*U28+Z28*AA28+AB28*AC28+AD28*AE28+AF28*AG28+V28*W28+X28*Y28)/AH28</f>
        <v>151.81982337255064</v>
      </c>
      <c r="AK28" s="65">
        <v>43617</v>
      </c>
      <c r="AL28" s="39">
        <v>22</v>
      </c>
      <c r="AM28" s="170">
        <v>7455865.7699999996</v>
      </c>
      <c r="AN28" s="170">
        <v>3781319.3</v>
      </c>
      <c r="AO28" s="170">
        <v>944641.70000000007</v>
      </c>
      <c r="AP28" s="170">
        <v>99133</v>
      </c>
      <c r="AQ28" s="170">
        <v>0</v>
      </c>
      <c r="AR28" s="170">
        <v>0</v>
      </c>
      <c r="AS28" s="170">
        <v>111890.6</v>
      </c>
      <c r="AT28" s="170">
        <v>0</v>
      </c>
      <c r="AU28" s="170">
        <v>2082.1</v>
      </c>
      <c r="AV28" s="170">
        <v>0</v>
      </c>
      <c r="AW28" s="18">
        <v>12394932.469999999</v>
      </c>
      <c r="AX28" s="170">
        <v>5415510.4500000002</v>
      </c>
      <c r="AY28" s="170">
        <v>138.23293006317869</v>
      </c>
      <c r="AZ28" s="170">
        <v>2752496</v>
      </c>
      <c r="BA28" s="170">
        <v>128.92081099037023</v>
      </c>
      <c r="BB28" s="170">
        <v>848056.5</v>
      </c>
      <c r="BC28" s="170">
        <v>227.8066661884983</v>
      </c>
      <c r="BD28" s="170">
        <v>82661.600000000006</v>
      </c>
      <c r="BE28" s="170">
        <v>112.29437307318027</v>
      </c>
      <c r="BF28" s="170">
        <v>0</v>
      </c>
      <c r="BG28" s="170">
        <v>0</v>
      </c>
      <c r="BH28" s="170">
        <v>0</v>
      </c>
      <c r="BI28" s="170">
        <v>0</v>
      </c>
      <c r="BJ28" s="170">
        <v>61232.4</v>
      </c>
      <c r="BK28" s="170">
        <v>402.61932200000001</v>
      </c>
      <c r="BL28" s="170">
        <v>0</v>
      </c>
      <c r="BM28" s="170">
        <v>0</v>
      </c>
      <c r="BN28" s="170">
        <v>1474.5</v>
      </c>
      <c r="BO28" s="170">
        <v>230.31881899999999</v>
      </c>
      <c r="BP28" s="170">
        <v>171</v>
      </c>
      <c r="BQ28" s="170">
        <v>135</v>
      </c>
      <c r="BR28" s="18">
        <v>9161602.4499999993</v>
      </c>
      <c r="BS28" s="18">
        <v>145.27450794197841</v>
      </c>
    </row>
    <row r="29" spans="1:71" ht="20.100000000000001" customHeight="1" x14ac:dyDescent="0.2">
      <c r="A29" s="205">
        <v>43988</v>
      </c>
      <c r="B29" s="10" t="s">
        <v>80</v>
      </c>
      <c r="C29" s="206">
        <f>NI!C29+SI!C29</f>
        <v>5443411.9500000002</v>
      </c>
      <c r="D29" s="206">
        <f>NI!D29+SI!D29</f>
        <v>3528334.7</v>
      </c>
      <c r="E29" s="206">
        <f>NI!E29+SI!E29</f>
        <v>1153137.2000000002</v>
      </c>
      <c r="F29" s="206">
        <f>NI!F29+SI!F29</f>
        <v>241975.59999999998</v>
      </c>
      <c r="G29" s="206">
        <f>NI!G29+SI!G29</f>
        <v>0</v>
      </c>
      <c r="H29" s="206">
        <f>NI!H29+SI!H29</f>
        <v>0</v>
      </c>
      <c r="I29" s="206">
        <f>NI!I29+SI!I29</f>
        <v>162212.70000000001</v>
      </c>
      <c r="J29" s="206">
        <f>NI!J29+SI!J29</f>
        <v>0</v>
      </c>
      <c r="K29" s="206">
        <f>NI!K29+SI!K29</f>
        <v>1123.3</v>
      </c>
      <c r="L29" s="206">
        <f>NI!L29+SI!L29</f>
        <v>0</v>
      </c>
      <c r="M29" s="18">
        <f t="shared" ref="M29" si="57">SUM(C29:L29)</f>
        <v>10530195.450000001</v>
      </c>
      <c r="N29" s="206">
        <f>NI!N29+SI!N29</f>
        <v>4802222.9000000004</v>
      </c>
      <c r="O29" s="206">
        <f>(NI!N29*NI!O29+SI!N29*SI!O29)/N29</f>
        <v>186.57474239461069</v>
      </c>
      <c r="P29" s="206">
        <f>NI!P29+SI!P29</f>
        <v>2680631.7999999998</v>
      </c>
      <c r="Q29" s="206">
        <f>(NI!P29*NI!Q29+SI!P29*SI!Q29)/P29</f>
        <v>138.41341011090157</v>
      </c>
      <c r="R29" s="206">
        <f>NI!R29+SI!R29</f>
        <v>1014320.1</v>
      </c>
      <c r="S29" s="206">
        <f>(NI!R29*NI!S29+SI!R29*SI!S29)/R29</f>
        <v>224.59721713811874</v>
      </c>
      <c r="T29" s="206">
        <f>NI!T29+SI!T29</f>
        <v>156728.9</v>
      </c>
      <c r="U29" s="206">
        <f>(NI!T29*NI!U29+SI!T29*SI!U29)/T29</f>
        <v>110.45834496798611</v>
      </c>
      <c r="V29" s="206">
        <f>NI!V29+SI!V29</f>
        <v>0</v>
      </c>
      <c r="W29" s="206">
        <v>0</v>
      </c>
      <c r="X29" s="206">
        <f>NI!X29+SI!X29</f>
        <v>0</v>
      </c>
      <c r="Y29" s="206">
        <v>0</v>
      </c>
      <c r="Z29" s="206">
        <f>NI!Z29+SI!Z29</f>
        <v>80899.8</v>
      </c>
      <c r="AA29" s="206">
        <f>(NI!Z29*NI!AA29+SI!Z29*SI!AA29)/Z29</f>
        <v>536.91134299999999</v>
      </c>
      <c r="AB29" s="206">
        <f>NI!AB30+SI!AB29</f>
        <v>0</v>
      </c>
      <c r="AC29" s="206">
        <v>0</v>
      </c>
      <c r="AD29" s="206">
        <f>NI!AD29+SI!AD29</f>
        <v>1045.5</v>
      </c>
      <c r="AE29" s="206">
        <f>(NI!AD29*NI!AE29+SI!AD29*SI!AE29)/AD29</f>
        <v>233.871927</v>
      </c>
      <c r="AF29" s="206">
        <f>NI!AF29+SI!AF29</f>
        <v>0</v>
      </c>
      <c r="AG29" s="206">
        <v>0</v>
      </c>
      <c r="AH29" s="18">
        <f t="shared" ref="AH29" si="58">N29+P29+R29+T29+V29+Z29+AB29+AD29+AF29+X29</f>
        <v>8735849.0000000019</v>
      </c>
      <c r="AI29" s="18">
        <f t="shared" ref="AI29" si="59">(N29*O29+P29*Q29+R29*S29+T29*U29+Z29*AA29+AB29*AC29+AD29*AE29+AF29*AG29+V29*W29+X29*Y29)/AH29</f>
        <v>178.09544432312708</v>
      </c>
      <c r="AK29" s="65">
        <v>43624</v>
      </c>
      <c r="AL29" s="10">
        <v>23</v>
      </c>
      <c r="AM29" s="170">
        <v>7944478.1600000001</v>
      </c>
      <c r="AN29" s="170">
        <v>4115435.3</v>
      </c>
      <c r="AO29" s="170">
        <v>1091893.6000000001</v>
      </c>
      <c r="AP29" s="170">
        <v>110574.70000000001</v>
      </c>
      <c r="AQ29" s="170">
        <v>0</v>
      </c>
      <c r="AR29" s="170">
        <v>0</v>
      </c>
      <c r="AS29" s="170">
        <v>101227.5</v>
      </c>
      <c r="AT29" s="170">
        <v>0</v>
      </c>
      <c r="AU29" s="170">
        <v>1969.4</v>
      </c>
      <c r="AV29" s="170">
        <v>0</v>
      </c>
      <c r="AW29" s="18">
        <v>13365578.66</v>
      </c>
      <c r="AX29" s="170">
        <v>6032029.46</v>
      </c>
      <c r="AY29" s="170">
        <v>141.90398524958786</v>
      </c>
      <c r="AZ29" s="170">
        <v>2893030.6</v>
      </c>
      <c r="BA29" s="170">
        <v>131.62825485597736</v>
      </c>
      <c r="BB29" s="170">
        <v>894351</v>
      </c>
      <c r="BC29" s="170">
        <v>224.43638225905957</v>
      </c>
      <c r="BD29" s="170">
        <v>92988.3</v>
      </c>
      <c r="BE29" s="170">
        <v>115.18897173957262</v>
      </c>
      <c r="BF29" s="170">
        <v>0</v>
      </c>
      <c r="BG29" s="170">
        <v>0</v>
      </c>
      <c r="BH29" s="170">
        <v>0</v>
      </c>
      <c r="BI29" s="170">
        <v>0</v>
      </c>
      <c r="BJ29" s="170">
        <v>52186.2</v>
      </c>
      <c r="BK29" s="170">
        <v>319.281296</v>
      </c>
      <c r="BL29" s="170">
        <v>0</v>
      </c>
      <c r="BM29" s="170">
        <v>0</v>
      </c>
      <c r="BN29" s="170">
        <v>1292</v>
      </c>
      <c r="BO29" s="170">
        <v>236.930263</v>
      </c>
      <c r="BP29" s="170">
        <v>0</v>
      </c>
      <c r="BQ29" s="170">
        <v>0</v>
      </c>
      <c r="BR29" s="18">
        <v>9965877.5600000005</v>
      </c>
      <c r="BS29" s="18">
        <v>147.01945722876761</v>
      </c>
    </row>
    <row r="30" spans="1:71" ht="20.100000000000001" customHeight="1" x14ac:dyDescent="0.2">
      <c r="A30" s="207">
        <v>43995</v>
      </c>
      <c r="B30" s="10" t="s">
        <v>81</v>
      </c>
      <c r="C30" s="208">
        <f>NI!C30+SI!C30</f>
        <v>4968552.5</v>
      </c>
      <c r="D30" s="208">
        <f>NI!D30+SI!D30</f>
        <v>3059109.0999999996</v>
      </c>
      <c r="E30" s="208">
        <f>NI!E30+SI!E30</f>
        <v>749343.8</v>
      </c>
      <c r="F30" s="208">
        <f>NI!F30+SI!F30</f>
        <v>87052.1</v>
      </c>
      <c r="G30" s="208">
        <f>NI!G30+SI!G30</f>
        <v>0</v>
      </c>
      <c r="H30" s="208">
        <f>NI!H30+SI!H30</f>
        <v>0</v>
      </c>
      <c r="I30" s="208">
        <f>NI!I30+SI!I30</f>
        <v>50404.85</v>
      </c>
      <c r="J30" s="208">
        <f>NI!J30+SI!J30</f>
        <v>0</v>
      </c>
      <c r="K30" s="208">
        <f>NI!K30+SI!K30</f>
        <v>1470.4</v>
      </c>
      <c r="L30" s="208">
        <f>NI!L30+SI!L30</f>
        <v>0</v>
      </c>
      <c r="M30" s="18">
        <f t="shared" ref="M30" si="60">SUM(C30:L30)</f>
        <v>8915932.75</v>
      </c>
      <c r="N30" s="208">
        <f>NI!N30+SI!N30</f>
        <v>4375167.0999999996</v>
      </c>
      <c r="O30" s="208">
        <f>(NI!N30*NI!O30+SI!N30*SI!O30)/N30</f>
        <v>190.87168002033582</v>
      </c>
      <c r="P30" s="208">
        <f>NI!P30+SI!P30</f>
        <v>2369543.9</v>
      </c>
      <c r="Q30" s="208">
        <f>(NI!P30*NI!Q30+SI!P30*SI!Q30)/P30</f>
        <v>150.04912732727533</v>
      </c>
      <c r="R30" s="208">
        <f>NI!R30+SI!R30</f>
        <v>660547.80000000005</v>
      </c>
      <c r="S30" s="208">
        <f>(NI!R30*NI!S30+SI!R30*SI!S30)/R30</f>
        <v>223.87186397674023</v>
      </c>
      <c r="T30" s="208">
        <f>NI!T30+SI!T30</f>
        <v>69877.399999999994</v>
      </c>
      <c r="U30" s="208">
        <f>(NI!T30*NI!U30+SI!T30*SI!U30)/T30</f>
        <v>107.7578383160278</v>
      </c>
      <c r="V30" s="208">
        <f>NI!V30+SI!V30</f>
        <v>0</v>
      </c>
      <c r="W30" s="208">
        <v>0</v>
      </c>
      <c r="X30" s="208">
        <f>NI!X30+SI!X30</f>
        <v>0</v>
      </c>
      <c r="Y30" s="208">
        <v>0</v>
      </c>
      <c r="Z30" s="208">
        <f>NI!Z30+SI!Z30</f>
        <v>29349</v>
      </c>
      <c r="AA30" s="208">
        <f>(NI!Z30*NI!AA30+SI!Z30*SI!AA30)/Z30</f>
        <v>387.194906</v>
      </c>
      <c r="AB30" s="208">
        <f>NI!AB31+SI!AB30</f>
        <v>0</v>
      </c>
      <c r="AC30" s="208">
        <v>0</v>
      </c>
      <c r="AD30" s="208">
        <f>NI!AD30+SI!AD30</f>
        <v>1079.2</v>
      </c>
      <c r="AE30" s="208">
        <f>(NI!AD30*NI!AE30+SI!AD30*SI!AE30)/AD30</f>
        <v>267.35656</v>
      </c>
      <c r="AF30" s="208">
        <f>NI!AF30+SI!AF30</f>
        <v>0</v>
      </c>
      <c r="AG30" s="208">
        <v>0</v>
      </c>
      <c r="AH30" s="18">
        <f t="shared" ref="AH30" si="61">N30+P30+R30+T30+V30+Z30+AB30+AD30+AF30+X30</f>
        <v>7505564.4000000004</v>
      </c>
      <c r="AI30" s="18">
        <f t="shared" ref="AI30" si="62">(N30*O30+P30*Q30+R30*S30+T30*U30+Z30*AA30+AB30*AC30+AD30*AE30+AF30*AG30+V30*W30+X30*Y30)/AH30</f>
        <v>180.89295302082738</v>
      </c>
      <c r="AK30" s="65">
        <v>43631</v>
      </c>
      <c r="AL30" s="10">
        <v>24</v>
      </c>
      <c r="AM30" s="170">
        <v>7774443.1200000001</v>
      </c>
      <c r="AN30" s="170">
        <v>4171310.9000000004</v>
      </c>
      <c r="AO30" s="170">
        <v>1144493.1499999999</v>
      </c>
      <c r="AP30" s="170">
        <v>96084.3</v>
      </c>
      <c r="AQ30" s="170">
        <v>0</v>
      </c>
      <c r="AR30" s="170">
        <v>0</v>
      </c>
      <c r="AS30" s="170">
        <v>112740.5</v>
      </c>
      <c r="AT30" s="170">
        <v>0</v>
      </c>
      <c r="AU30" s="170">
        <v>1652.1</v>
      </c>
      <c r="AV30" s="170">
        <v>0</v>
      </c>
      <c r="AW30" s="18">
        <v>13300724.07</v>
      </c>
      <c r="AX30" s="170">
        <v>5968603.8200000003</v>
      </c>
      <c r="AY30" s="170">
        <v>146.37609582941835</v>
      </c>
      <c r="AZ30" s="170">
        <v>3059927.4</v>
      </c>
      <c r="BA30" s="170">
        <v>133.8688822546512</v>
      </c>
      <c r="BB30" s="170">
        <v>953070.1</v>
      </c>
      <c r="BC30" s="170">
        <v>234.86019624070929</v>
      </c>
      <c r="BD30" s="170">
        <v>74273.8</v>
      </c>
      <c r="BE30" s="170">
        <v>122.83683578957856</v>
      </c>
      <c r="BF30" s="170">
        <v>0</v>
      </c>
      <c r="BG30" s="170">
        <v>0</v>
      </c>
      <c r="BH30" s="170">
        <v>0</v>
      </c>
      <c r="BI30" s="170">
        <v>0</v>
      </c>
      <c r="BJ30" s="170">
        <v>55203.4</v>
      </c>
      <c r="BK30" s="170">
        <v>278.64814100000001</v>
      </c>
      <c r="BL30" s="170">
        <v>0</v>
      </c>
      <c r="BM30" s="170">
        <v>0</v>
      </c>
      <c r="BN30" s="170">
        <v>525.20000000000005</v>
      </c>
      <c r="BO30" s="170">
        <v>85.571210967250565</v>
      </c>
      <c r="BP30" s="170">
        <v>0</v>
      </c>
      <c r="BQ30" s="170">
        <v>0</v>
      </c>
      <c r="BR30" s="18">
        <v>10111603.720000001</v>
      </c>
      <c r="BS30" s="18">
        <v>151.47736046964397</v>
      </c>
    </row>
    <row r="31" spans="1:71" ht="20.100000000000001" customHeight="1" x14ac:dyDescent="0.2">
      <c r="A31" s="209">
        <v>44002</v>
      </c>
      <c r="B31" s="10" t="s">
        <v>82</v>
      </c>
      <c r="C31" s="210">
        <f>NI!C31+SI!C31</f>
        <v>5759895.7000000002</v>
      </c>
      <c r="D31" s="210">
        <f>NI!D31+SI!D31</f>
        <v>3371928.4000000004</v>
      </c>
      <c r="E31" s="210">
        <f>NI!E31+SI!E31</f>
        <v>907776.4</v>
      </c>
      <c r="F31" s="210">
        <f>NI!F31+SI!F31</f>
        <v>101042.9</v>
      </c>
      <c r="G31" s="210">
        <f>NI!G31+SI!G31</f>
        <v>0</v>
      </c>
      <c r="H31" s="210">
        <f>NI!H31+SI!H31</f>
        <v>0</v>
      </c>
      <c r="I31" s="210">
        <f>NI!I31+SI!I31</f>
        <v>42458.9</v>
      </c>
      <c r="J31" s="210">
        <f>NI!J31+SI!J31</f>
        <v>0</v>
      </c>
      <c r="K31" s="210">
        <f>NI!K31+SI!K31</f>
        <v>1789.4</v>
      </c>
      <c r="L31" s="210">
        <f>NI!L31+SI!L31</f>
        <v>0</v>
      </c>
      <c r="M31" s="18">
        <f t="shared" ref="M31" si="63">SUM(C31:L31)</f>
        <v>10184891.700000003</v>
      </c>
      <c r="N31" s="210">
        <f>NI!N31+SI!N31</f>
        <v>5044209.4000000004</v>
      </c>
      <c r="O31" s="210">
        <f>(NI!N31*NI!O31+SI!N31*SI!O31)/N31</f>
        <v>210.42807510689028</v>
      </c>
      <c r="P31" s="210">
        <f>NI!P31+SI!P31</f>
        <v>2780942</v>
      </c>
      <c r="Q31" s="210">
        <f>(NI!P31*NI!Q31+SI!P31*SI!Q31)/P31</f>
        <v>166.15088601277998</v>
      </c>
      <c r="R31" s="210">
        <f>NI!R31+SI!R31</f>
        <v>806526.2</v>
      </c>
      <c r="S31" s="210">
        <f>(NI!R31*NI!S31+SI!R31*SI!S31)/R31</f>
        <v>244.7001581361294</v>
      </c>
      <c r="T31" s="210">
        <f>NI!T31+SI!T31</f>
        <v>77479.399999999994</v>
      </c>
      <c r="U31" s="210">
        <f>(NI!T31*NI!U31+SI!T31*SI!U31)/T31</f>
        <v>112.92096063683766</v>
      </c>
      <c r="V31" s="210">
        <f>NI!V31+SI!V31</f>
        <v>0</v>
      </c>
      <c r="W31" s="210">
        <v>0</v>
      </c>
      <c r="X31" s="210">
        <f>NI!X31+SI!X31</f>
        <v>0</v>
      </c>
      <c r="Y31" s="210">
        <v>0</v>
      </c>
      <c r="Z31" s="210">
        <f>NI!Z31+SI!Z31</f>
        <v>23761.1</v>
      </c>
      <c r="AA31" s="210">
        <f>(NI!Z31*NI!AA31+SI!Z31*SI!AA31)/Z31</f>
        <v>399.67025000000001</v>
      </c>
      <c r="AB31" s="210">
        <f>NI!AB32+SI!AB31</f>
        <v>0</v>
      </c>
      <c r="AC31" s="210">
        <v>0</v>
      </c>
      <c r="AD31" s="210">
        <f>NI!AD31+SI!AD31</f>
        <v>1193.8</v>
      </c>
      <c r="AE31" s="210">
        <f>(NI!AD31*NI!AE31+SI!AD31*SI!AE31)/AD31</f>
        <v>337.439437</v>
      </c>
      <c r="AF31" s="210">
        <f>NI!AF31+SI!AF31</f>
        <v>0</v>
      </c>
      <c r="AG31" s="210">
        <v>0</v>
      </c>
      <c r="AH31" s="18">
        <f t="shared" ref="AH31" si="64">N31+P31+R31+T31+V31+Z31+AB31+AD31+AF31+X31</f>
        <v>8734111.9000000004</v>
      </c>
      <c r="AI31" s="18">
        <f t="shared" ref="AI31" si="65">(N31*O31+P31*Q31+R31*S31+T31*U31+Z31*AA31+AB31*AC31+AD31*AE31+AF31*AG31+V31*W31+X31*Y31)/AH31</f>
        <v>199.16218713248878</v>
      </c>
      <c r="AK31" s="65">
        <v>43638</v>
      </c>
      <c r="AL31" s="10">
        <v>25</v>
      </c>
      <c r="AM31" s="170">
        <v>8899178.6699999999</v>
      </c>
      <c r="AN31" s="170">
        <v>4663912.8</v>
      </c>
      <c r="AO31" s="170">
        <v>1443353.4</v>
      </c>
      <c r="AP31" s="170">
        <v>104685</v>
      </c>
      <c r="AQ31" s="170">
        <v>0</v>
      </c>
      <c r="AR31" s="170">
        <v>0</v>
      </c>
      <c r="AS31" s="170">
        <v>105547.5</v>
      </c>
      <c r="AT31" s="170">
        <v>0</v>
      </c>
      <c r="AU31" s="170">
        <v>3316.5</v>
      </c>
      <c r="AV31" s="170">
        <v>0</v>
      </c>
      <c r="AW31" s="18">
        <v>15219993.869999999</v>
      </c>
      <c r="AX31" s="170">
        <v>6776381.7699999996</v>
      </c>
      <c r="AY31" s="170">
        <v>151.56003542456156</v>
      </c>
      <c r="AZ31" s="170">
        <v>3227932.2</v>
      </c>
      <c r="BA31" s="170">
        <v>138.96162157601754</v>
      </c>
      <c r="BB31" s="170">
        <v>1229633.2000000002</v>
      </c>
      <c r="BC31" s="170">
        <v>244.19626998069745</v>
      </c>
      <c r="BD31" s="170">
        <v>68750.600000000006</v>
      </c>
      <c r="BE31" s="170">
        <v>120.50427141438183</v>
      </c>
      <c r="BF31" s="170">
        <v>0</v>
      </c>
      <c r="BG31" s="170">
        <v>0</v>
      </c>
      <c r="BH31" s="170">
        <v>0</v>
      </c>
      <c r="BI31" s="170">
        <v>0</v>
      </c>
      <c r="BJ31" s="170">
        <v>64566.5</v>
      </c>
      <c r="BK31" s="170">
        <v>330.28957200000002</v>
      </c>
      <c r="BL31" s="170">
        <v>0</v>
      </c>
      <c r="BM31" s="170">
        <v>0</v>
      </c>
      <c r="BN31" s="170">
        <v>942.4</v>
      </c>
      <c r="BO31" s="170">
        <v>319.10324700000001</v>
      </c>
      <c r="BP31" s="170">
        <v>508</v>
      </c>
      <c r="BQ31" s="170">
        <v>120</v>
      </c>
      <c r="BR31" s="18">
        <v>11368714.669999998</v>
      </c>
      <c r="BS31" s="18">
        <v>158.8421657835693</v>
      </c>
    </row>
    <row r="32" spans="1:71" ht="20.100000000000001" customHeight="1" x14ac:dyDescent="0.2">
      <c r="A32" s="211">
        <v>44009</v>
      </c>
      <c r="B32" s="10" t="s">
        <v>85</v>
      </c>
      <c r="C32" s="212">
        <f>NI!C32+SI!C32</f>
        <v>7392209.9000000004</v>
      </c>
      <c r="D32" s="212">
        <f>NI!D32+SI!D32</f>
        <v>3835679.5</v>
      </c>
      <c r="E32" s="212">
        <f>NI!E32+SI!E32</f>
        <v>1090831.75</v>
      </c>
      <c r="F32" s="212">
        <f>NI!F32+SI!F32</f>
        <v>135196.5</v>
      </c>
      <c r="G32" s="212">
        <f>NI!G32+SI!G32</f>
        <v>0</v>
      </c>
      <c r="H32" s="212">
        <f>NI!H32+SI!H32</f>
        <v>0</v>
      </c>
      <c r="I32" s="212">
        <f>NI!I32+SI!I32</f>
        <v>98426.05</v>
      </c>
      <c r="J32" s="212">
        <f>NI!J32+SI!J32</f>
        <v>0</v>
      </c>
      <c r="K32" s="212">
        <f>NI!K32+SI!K32</f>
        <v>1726.2</v>
      </c>
      <c r="L32" s="212">
        <f>NI!L32+SI!L32</f>
        <v>0</v>
      </c>
      <c r="M32" s="18">
        <f t="shared" ref="M32" si="66">SUM(C32:L32)</f>
        <v>12554069.9</v>
      </c>
      <c r="N32" s="212">
        <f>NI!N32+SI!N32</f>
        <v>6336647.5</v>
      </c>
      <c r="O32" s="212">
        <f>(NI!N32*NI!O32+SI!N32*SI!O32)/N32</f>
        <v>221.36367520229615</v>
      </c>
      <c r="P32" s="212">
        <f>NI!P32+SI!P32</f>
        <v>3103583.3</v>
      </c>
      <c r="Q32" s="212">
        <f>(NI!P32*NI!Q32+SI!P32*SI!Q32)/P32</f>
        <v>186.90146870442661</v>
      </c>
      <c r="R32" s="212">
        <f>NI!R32+SI!R32</f>
        <v>924247.75</v>
      </c>
      <c r="S32" s="212">
        <f>(NI!R32*NI!S32+SI!R32*SI!S32)/R32</f>
        <v>254.51878049150423</v>
      </c>
      <c r="T32" s="212">
        <f>NI!T32+SI!T32</f>
        <v>87140.6</v>
      </c>
      <c r="U32" s="212">
        <f>(NI!T32*NI!U32+SI!T32*SI!U32)/T32</f>
        <v>122.16961852292961</v>
      </c>
      <c r="V32" s="212">
        <f>NI!V32+SI!V32</f>
        <v>0</v>
      </c>
      <c r="W32" s="212">
        <v>0</v>
      </c>
      <c r="X32" s="212">
        <f>NI!X32+SI!X32</f>
        <v>0</v>
      </c>
      <c r="Y32" s="212">
        <v>0</v>
      </c>
      <c r="Z32" s="212">
        <f>NI!Z32+SI!Z32</f>
        <v>64718.75</v>
      </c>
      <c r="AA32" s="212">
        <f>(NI!Z32*NI!AA32+SI!Z32*SI!AA32)/Z32</f>
        <v>306.38458200000002</v>
      </c>
      <c r="AB32" s="212">
        <f>NI!AB33+SI!AB32</f>
        <v>0</v>
      </c>
      <c r="AC32" s="212">
        <v>0</v>
      </c>
      <c r="AD32" s="212">
        <f>NI!AD32+SI!AD32</f>
        <v>1726.2</v>
      </c>
      <c r="AE32" s="212">
        <f>(NI!AD32*NI!AE32+SI!AD32*SI!AE32)/AD32</f>
        <v>434.142277458232</v>
      </c>
      <c r="AF32" s="212">
        <f>NI!AF32+SI!AF32</f>
        <v>0</v>
      </c>
      <c r="AG32" s="212">
        <v>0</v>
      </c>
      <c r="AH32" s="18">
        <f t="shared" ref="AH32" si="67">N32+P32+R32+T32+V32+Z32+AB32+AD32+AF32+X32</f>
        <v>10518064.1</v>
      </c>
      <c r="AI32" s="18">
        <f t="shared" ref="AI32" si="68">(N32*O32+P32*Q32+R32*S32+T32*U32+Z32*AA32+AB32*AC32+AD32*AE32+AF32*AG32+V32*W32+X32*Y32)/AH32</f>
        <v>213.84452712220207</v>
      </c>
      <c r="AK32" s="65">
        <v>43645</v>
      </c>
      <c r="AL32" s="10">
        <v>26</v>
      </c>
      <c r="AM32" s="170">
        <v>9918048.4000000004</v>
      </c>
      <c r="AN32" s="170">
        <v>4966039.2</v>
      </c>
      <c r="AO32" s="170">
        <v>1522641.2</v>
      </c>
      <c r="AP32" s="170">
        <v>118529.60000000001</v>
      </c>
      <c r="AQ32" s="170">
        <v>0</v>
      </c>
      <c r="AR32" s="170">
        <v>0</v>
      </c>
      <c r="AS32" s="170">
        <v>128285.7</v>
      </c>
      <c r="AT32" s="170">
        <v>0</v>
      </c>
      <c r="AU32" s="170">
        <v>1755.3</v>
      </c>
      <c r="AV32" s="170">
        <v>0</v>
      </c>
      <c r="AW32" s="18">
        <v>16655299.4</v>
      </c>
      <c r="AX32" s="170">
        <v>7263388.3999999994</v>
      </c>
      <c r="AY32" s="170">
        <v>145.69996776027079</v>
      </c>
      <c r="AZ32" s="170">
        <v>3579869.5000000005</v>
      </c>
      <c r="BA32" s="170">
        <v>138.34177424764536</v>
      </c>
      <c r="BB32" s="170">
        <v>1222003.6000000001</v>
      </c>
      <c r="BC32" s="170">
        <v>245.43141154764189</v>
      </c>
      <c r="BD32" s="170">
        <v>88859.8</v>
      </c>
      <c r="BE32" s="170">
        <v>123.588392584424</v>
      </c>
      <c r="BF32" s="170">
        <v>0</v>
      </c>
      <c r="BG32" s="170">
        <v>0</v>
      </c>
      <c r="BH32" s="170">
        <v>0</v>
      </c>
      <c r="BI32" s="170">
        <v>0</v>
      </c>
      <c r="BJ32" s="170">
        <v>87879.9</v>
      </c>
      <c r="BK32" s="170">
        <v>302.32374099999998</v>
      </c>
      <c r="BL32" s="170">
        <v>0</v>
      </c>
      <c r="BM32" s="170">
        <v>0</v>
      </c>
      <c r="BN32" s="170">
        <v>1374.9</v>
      </c>
      <c r="BO32" s="170">
        <v>210.06465900000001</v>
      </c>
      <c r="BP32" s="170">
        <v>0</v>
      </c>
      <c r="BQ32" s="170">
        <v>0</v>
      </c>
      <c r="BR32" s="18">
        <v>12243376.100000001</v>
      </c>
      <c r="BS32" s="18">
        <v>154.47357369454608</v>
      </c>
    </row>
    <row r="33" spans="1:71" ht="20.100000000000001" customHeight="1" x14ac:dyDescent="0.2">
      <c r="A33" s="213">
        <v>44016</v>
      </c>
      <c r="B33" s="10" t="s">
        <v>86</v>
      </c>
      <c r="C33" s="214">
        <f>NI!C33+SI!C33</f>
        <v>8377787.9000000004</v>
      </c>
      <c r="D33" s="214">
        <f>NI!D33+SI!D33</f>
        <v>4025700.3</v>
      </c>
      <c r="E33" s="214">
        <f>NI!E33+SI!E33</f>
        <v>1331975.1000000001</v>
      </c>
      <c r="F33" s="214">
        <f>NI!F33+SI!F33</f>
        <v>117503.6</v>
      </c>
      <c r="G33" s="214">
        <f>NI!G33+SI!G33</f>
        <v>0</v>
      </c>
      <c r="H33" s="214">
        <f>NI!H33+SI!H33</f>
        <v>0</v>
      </c>
      <c r="I33" s="214">
        <f>NI!I33+SI!I33</f>
        <v>41115.449999999997</v>
      </c>
      <c r="J33" s="214">
        <f>NI!J33+SI!J33</f>
        <v>0</v>
      </c>
      <c r="K33" s="214">
        <f>NI!K33+SI!K33</f>
        <v>488.1</v>
      </c>
      <c r="L33" s="214">
        <f>NI!L33+SI!L33</f>
        <v>0</v>
      </c>
      <c r="M33" s="18">
        <f t="shared" ref="M33" si="69">SUM(C33:L33)</f>
        <v>13894570.449999997</v>
      </c>
      <c r="N33" s="214">
        <f>NI!N33+SI!N33</f>
        <v>7379763.5999999996</v>
      </c>
      <c r="O33" s="214">
        <f>(NI!N33*NI!O33+SI!N33*SI!O33)/N33</f>
        <v>222.76152063480481</v>
      </c>
      <c r="P33" s="214">
        <f>NI!P33+SI!P33</f>
        <v>3524216.7</v>
      </c>
      <c r="Q33" s="214">
        <f>(NI!P33*NI!Q33+SI!P33*SI!Q33)/P33</f>
        <v>197.78439931082102</v>
      </c>
      <c r="R33" s="214">
        <f>NI!R33+SI!R33</f>
        <v>1211437.3</v>
      </c>
      <c r="S33" s="214">
        <f>(NI!R33*NI!S33+SI!R33*SI!S33)/R33</f>
        <v>281.71030791283988</v>
      </c>
      <c r="T33" s="214">
        <f>NI!T33+SI!T33</f>
        <v>103907.7</v>
      </c>
      <c r="U33" s="214">
        <f>(NI!T33*NI!U33+SI!T33*SI!U33)/T33</f>
        <v>137.66000549561008</v>
      </c>
      <c r="V33" s="214">
        <f>NI!V33+SI!V33</f>
        <v>0</v>
      </c>
      <c r="W33" s="214">
        <v>0</v>
      </c>
      <c r="X33" s="214">
        <f>NI!X33+SI!X33</f>
        <v>0</v>
      </c>
      <c r="Y33" s="214">
        <v>0</v>
      </c>
      <c r="Z33" s="214">
        <f>NI!Z33+SI!Z33</f>
        <v>32832.1</v>
      </c>
      <c r="AA33" s="214">
        <f>(NI!Z33*NI!AA33+SI!Z33*SI!AA33)/Z33</f>
        <v>366.265691</v>
      </c>
      <c r="AB33" s="214">
        <f>NI!AB34+SI!AB33</f>
        <v>0</v>
      </c>
      <c r="AC33" s="214">
        <v>0</v>
      </c>
      <c r="AD33" s="214">
        <f>NI!AD33+SI!AD33</f>
        <v>488.1</v>
      </c>
      <c r="AE33" s="214">
        <f>(NI!AD33*NI!AE33+SI!AD33*SI!AE33)/AD33</f>
        <v>357.287645</v>
      </c>
      <c r="AF33" s="214">
        <f>NI!AF33+SI!AF33</f>
        <v>0</v>
      </c>
      <c r="AG33" s="214">
        <v>0</v>
      </c>
      <c r="AH33" s="18">
        <f t="shared" ref="AH33" si="70">N33+P33+R33+T33+V33+Z33+AB33+AD33+AF33+X33</f>
        <v>12252645.5</v>
      </c>
      <c r="AI33" s="18">
        <f t="shared" ref="AI33" si="71">(N33*O33+P33*Q33+R33*S33+T33*U33+Z33*AA33+AB33*AC33+AD33*AE33+AF33*AG33+V33*W33+X33*Y33)/AH33</f>
        <v>221.07392381165246</v>
      </c>
      <c r="AK33" s="65">
        <v>43652</v>
      </c>
      <c r="AL33" s="10">
        <v>27</v>
      </c>
      <c r="AM33" s="170">
        <v>9483023.3499999996</v>
      </c>
      <c r="AN33" s="170">
        <v>5042639.3</v>
      </c>
      <c r="AO33" s="170">
        <v>1397388</v>
      </c>
      <c r="AP33" s="170">
        <v>98753.600000000006</v>
      </c>
      <c r="AQ33" s="170">
        <v>0</v>
      </c>
      <c r="AR33" s="170">
        <v>0</v>
      </c>
      <c r="AS33" s="170">
        <v>140501.20000000001</v>
      </c>
      <c r="AT33" s="170">
        <v>0</v>
      </c>
      <c r="AU33" s="170">
        <v>1960.4</v>
      </c>
      <c r="AV33" s="170">
        <v>0</v>
      </c>
      <c r="AW33" s="18">
        <v>16164265.849999998</v>
      </c>
      <c r="AX33" s="170">
        <v>6878996.4499999993</v>
      </c>
      <c r="AY33" s="170">
        <v>146.30687110986565</v>
      </c>
      <c r="AZ33" s="170">
        <v>3444460.6</v>
      </c>
      <c r="BA33" s="170">
        <v>138.96641235855361</v>
      </c>
      <c r="BB33" s="170">
        <v>1048873.9000000001</v>
      </c>
      <c r="BC33" s="170">
        <v>232.99906909491455</v>
      </c>
      <c r="BD33" s="170">
        <v>73182.899999999994</v>
      </c>
      <c r="BE33" s="170">
        <v>123.30684870012392</v>
      </c>
      <c r="BF33" s="170">
        <v>0</v>
      </c>
      <c r="BG33" s="170">
        <v>0</v>
      </c>
      <c r="BH33" s="170">
        <v>0</v>
      </c>
      <c r="BI33" s="170">
        <v>0</v>
      </c>
      <c r="BJ33" s="170">
        <v>90710.6</v>
      </c>
      <c r="BK33" s="170">
        <v>356.03347300000001</v>
      </c>
      <c r="BL33" s="170">
        <v>0</v>
      </c>
      <c r="BM33" s="170">
        <v>0</v>
      </c>
      <c r="BN33" s="170">
        <v>206.9</v>
      </c>
      <c r="BO33" s="170">
        <v>315.78733599999998</v>
      </c>
      <c r="BP33" s="170">
        <v>0</v>
      </c>
      <c r="BQ33" s="170">
        <v>0</v>
      </c>
      <c r="BR33" s="18">
        <v>11536431.35</v>
      </c>
      <c r="BS33" s="18">
        <v>153.50333797107763</v>
      </c>
    </row>
    <row r="34" spans="1:71" ht="20.100000000000001" customHeight="1" x14ac:dyDescent="0.2">
      <c r="A34" s="215">
        <v>44023</v>
      </c>
      <c r="B34" s="10" t="s">
        <v>87</v>
      </c>
      <c r="C34" s="216">
        <f>NI!C34+SI!C34</f>
        <v>5871725</v>
      </c>
      <c r="D34" s="216">
        <f>NI!D34+SI!D34</f>
        <v>2239473.5999999996</v>
      </c>
      <c r="E34" s="216">
        <f>NI!E34+SI!E34</f>
        <v>1116764.1499999999</v>
      </c>
      <c r="F34" s="216">
        <f>NI!F34+SI!F34</f>
        <v>91610</v>
      </c>
      <c r="G34" s="216">
        <f>NI!G34+SI!G34</f>
        <v>0</v>
      </c>
      <c r="H34" s="216">
        <f>NI!H34+SI!H34</f>
        <v>0</v>
      </c>
      <c r="I34" s="216">
        <f>NI!I34+SI!I34</f>
        <v>75105.600000000006</v>
      </c>
      <c r="J34" s="216">
        <f>NI!J34+SI!J34</f>
        <v>0</v>
      </c>
      <c r="K34" s="216">
        <f>NI!K34+SI!K34</f>
        <v>0</v>
      </c>
      <c r="L34" s="216">
        <f>NI!L34+SI!L34</f>
        <v>0</v>
      </c>
      <c r="M34" s="18">
        <f t="shared" ref="M34" si="72">SUM(C34:L34)</f>
        <v>9394678.3499999996</v>
      </c>
      <c r="N34" s="216">
        <f>NI!N34+SI!N34</f>
        <v>5450987.5</v>
      </c>
      <c r="O34" s="216">
        <f>(NI!N34*NI!O34+SI!N34*SI!O34)/N34</f>
        <v>206.35640337603192</v>
      </c>
      <c r="P34" s="216">
        <f>NI!P34+SI!P34</f>
        <v>2029027.65</v>
      </c>
      <c r="Q34" s="216">
        <f>(NI!P34*NI!Q34+SI!P34*SI!Q34)/P34</f>
        <v>164.47456936575645</v>
      </c>
      <c r="R34" s="216">
        <f>NI!R34+SI!R34</f>
        <v>1046761.45</v>
      </c>
      <c r="S34" s="216">
        <f>(NI!R34*NI!S34+SI!R34*SI!S34)/R34</f>
        <v>270.47327291083172</v>
      </c>
      <c r="T34" s="216">
        <f>NI!T34+SI!T34</f>
        <v>74084.600000000006</v>
      </c>
      <c r="U34" s="216">
        <f>(NI!T34*NI!U34+SI!T34*SI!U34)/T34</f>
        <v>146.77593661822024</v>
      </c>
      <c r="V34" s="216">
        <f>NI!V34+SI!V34</f>
        <v>0</v>
      </c>
      <c r="W34" s="216">
        <v>0</v>
      </c>
      <c r="X34" s="216">
        <f>NI!X34+SI!X34</f>
        <v>0</v>
      </c>
      <c r="Y34" s="216">
        <v>0</v>
      </c>
      <c r="Z34" s="216">
        <f>NI!Z34+SI!Z34</f>
        <v>33196.699999999997</v>
      </c>
      <c r="AA34" s="216">
        <f>(NI!Z34*NI!AA34+SI!Z34*SI!AA34)/Z34</f>
        <v>565.11520399999995</v>
      </c>
      <c r="AB34" s="216">
        <f>NI!AB35+SI!AB34</f>
        <v>0</v>
      </c>
      <c r="AC34" s="216">
        <v>0</v>
      </c>
      <c r="AD34" s="216">
        <f>NI!AD34+SI!AD34</f>
        <v>0</v>
      </c>
      <c r="AE34" s="216">
        <v>0</v>
      </c>
      <c r="AF34" s="216">
        <f>NI!AF34+SI!AF34</f>
        <v>0</v>
      </c>
      <c r="AG34" s="216">
        <v>0</v>
      </c>
      <c r="AH34" s="18">
        <f t="shared" ref="AH34" si="73">N34+P34+R34+T34+V34+Z34+AB34+AD34+AF34+X34</f>
        <v>8634057.8999999985</v>
      </c>
      <c r="AI34" s="18">
        <f t="shared" ref="AI34" si="74">(N34*O34+P34*Q34+R34*S34+T34*U34+Z34*AA34+AB34*AC34+AD34*AE34+AF34*AG34+V34*W34+X34*Y34)/AH34</f>
        <v>205.15549427780323</v>
      </c>
      <c r="AK34" s="65">
        <v>43659</v>
      </c>
      <c r="AL34" s="10">
        <v>28</v>
      </c>
      <c r="AM34" s="170">
        <v>10375576.039999999</v>
      </c>
      <c r="AN34" s="170">
        <v>5252601.2</v>
      </c>
      <c r="AO34" s="170">
        <v>1536914.6500000001</v>
      </c>
      <c r="AP34" s="170">
        <v>137303.29999999999</v>
      </c>
      <c r="AQ34" s="170">
        <v>0</v>
      </c>
      <c r="AR34" s="170">
        <v>0</v>
      </c>
      <c r="AS34" s="170">
        <v>87952.7</v>
      </c>
      <c r="AT34" s="170">
        <v>0</v>
      </c>
      <c r="AU34" s="170">
        <v>2696.7</v>
      </c>
      <c r="AV34" s="170">
        <v>0</v>
      </c>
      <c r="AW34" s="18">
        <v>17393044.589999996</v>
      </c>
      <c r="AX34" s="170">
        <v>7671220.7400000002</v>
      </c>
      <c r="AY34" s="170">
        <v>145.4479024963633</v>
      </c>
      <c r="AZ34" s="170">
        <v>3956860.1</v>
      </c>
      <c r="BA34" s="170">
        <v>135.76153125015063</v>
      </c>
      <c r="BB34" s="170">
        <v>1100489.8999999999</v>
      </c>
      <c r="BC34" s="170">
        <v>217.99618253844858</v>
      </c>
      <c r="BD34" s="170">
        <v>115101.2</v>
      </c>
      <c r="BE34" s="170">
        <v>118.35643530058766</v>
      </c>
      <c r="BF34" s="170">
        <v>0</v>
      </c>
      <c r="BG34" s="170">
        <v>0</v>
      </c>
      <c r="BH34" s="170">
        <v>0</v>
      </c>
      <c r="BI34" s="170">
        <v>0</v>
      </c>
      <c r="BJ34" s="170">
        <v>61904.4</v>
      </c>
      <c r="BK34" s="170">
        <v>403.918364</v>
      </c>
      <c r="BL34" s="170">
        <v>0</v>
      </c>
      <c r="BM34" s="170">
        <v>0</v>
      </c>
      <c r="BN34" s="170">
        <v>797.5</v>
      </c>
      <c r="BO34" s="170">
        <v>150.31598700000001</v>
      </c>
      <c r="BP34" s="170">
        <v>0</v>
      </c>
      <c r="BQ34" s="170">
        <v>0</v>
      </c>
      <c r="BR34" s="18">
        <v>12906373.84</v>
      </c>
      <c r="BS34" s="18">
        <v>149.6626505716649</v>
      </c>
    </row>
    <row r="35" spans="1:71" ht="20.100000000000001" customHeight="1" x14ac:dyDescent="0.2">
      <c r="A35" s="217">
        <v>44030</v>
      </c>
      <c r="B35" s="10" t="s">
        <v>88</v>
      </c>
      <c r="C35" s="220">
        <f>NI!C35+SI!C35</f>
        <v>8688349.4000000004</v>
      </c>
      <c r="D35" s="220">
        <f>NI!D35+SI!D35</f>
        <v>3910785.9</v>
      </c>
      <c r="E35" s="220">
        <f>NI!E35+SI!E35</f>
        <v>1727608.7999999998</v>
      </c>
      <c r="F35" s="220">
        <f>NI!F35+SI!F35</f>
        <v>129685.4</v>
      </c>
      <c r="G35" s="220">
        <f>NI!G35+SI!G35</f>
        <v>0</v>
      </c>
      <c r="H35" s="220">
        <f>NI!H35+SI!H35</f>
        <v>0</v>
      </c>
      <c r="I35" s="220">
        <f>NI!I35+SI!I35</f>
        <v>104408.6</v>
      </c>
      <c r="J35" s="220">
        <f>NI!J35+SI!J35</f>
        <v>0</v>
      </c>
      <c r="K35" s="220">
        <f>NI!K35+SI!K35</f>
        <v>2073.8000000000002</v>
      </c>
      <c r="L35" s="220">
        <f>NI!L35+SI!L35</f>
        <v>0</v>
      </c>
      <c r="M35" s="18">
        <f t="shared" ref="M35" si="75">SUM(C35:L35)</f>
        <v>14562911.900000002</v>
      </c>
      <c r="N35" s="220">
        <f>NI!N35+SI!N35</f>
        <v>7731327.0999999996</v>
      </c>
      <c r="O35" s="220">
        <f>(NI!N35*NI!O35+SI!N35*SI!O35)/N35</f>
        <v>233.89106073889675</v>
      </c>
      <c r="P35" s="220">
        <f>NI!P35+SI!P35</f>
        <v>3486968.8</v>
      </c>
      <c r="Q35" s="220">
        <f>(NI!P35*NI!Q35+SI!P35*SI!Q35)/P35</f>
        <v>224.77432322170677</v>
      </c>
      <c r="R35" s="220">
        <f>NI!R35+SI!R35</f>
        <v>1482009.5</v>
      </c>
      <c r="S35" s="220">
        <f>(NI!R35*NI!S35+SI!R35*SI!S35)/R35</f>
        <v>281.51605464366253</v>
      </c>
      <c r="T35" s="220">
        <f>NI!T35+SI!T35</f>
        <v>104495.6</v>
      </c>
      <c r="U35" s="220">
        <f>(NI!T35*NI!U35+SI!T35*SI!U35)/T35</f>
        <v>152.49358000807879</v>
      </c>
      <c r="V35" s="220">
        <f>NI!V35+SI!V35</f>
        <v>0</v>
      </c>
      <c r="W35" s="220">
        <v>0</v>
      </c>
      <c r="X35" s="220">
        <f>NI!X35+SI!X35</f>
        <v>0</v>
      </c>
      <c r="Y35" s="220">
        <v>0</v>
      </c>
      <c r="Z35" s="220">
        <f>NI!Z35+SI!Z35</f>
        <v>74302</v>
      </c>
      <c r="AA35" s="220">
        <f>(NI!Z35*NI!AA35+SI!Z35*SI!AA35)/Z35</f>
        <v>370.30907999999999</v>
      </c>
      <c r="AB35" s="220">
        <f>NI!AB36+SI!AB35</f>
        <v>0</v>
      </c>
      <c r="AC35" s="220">
        <v>0</v>
      </c>
      <c r="AD35" s="220">
        <f>NI!AD35+SI!AD35</f>
        <v>1680.4</v>
      </c>
      <c r="AE35" s="220">
        <f>(NI!AD35*NI!AE35+SI!AD35*SI!AE35)/AD35</f>
        <v>363.58890700000001</v>
      </c>
      <c r="AF35" s="220">
        <f>NI!AF35+SI!AF35</f>
        <v>0</v>
      </c>
      <c r="AG35" s="220">
        <v>0</v>
      </c>
      <c r="AH35" s="18">
        <f t="shared" ref="AH35" si="76">N35+P35+R35+T35+V35+Z35+AB35+AD35+AF35+X35</f>
        <v>12880783.399999999</v>
      </c>
      <c r="AI35" s="18">
        <f t="shared" ref="AI35" si="77">(N35*O35+P35*Q35+R35*S35+T35*U35+Z35*AA35+AB35*AC35+AD35*AE35+AF35*AG35+V35*W35+X35*Y35)/AH35</f>
        <v>237.04609488570296</v>
      </c>
      <c r="AK35" s="65">
        <v>43666</v>
      </c>
      <c r="AL35" s="10">
        <v>29</v>
      </c>
      <c r="AM35" s="170">
        <v>10884688.52</v>
      </c>
      <c r="AN35" s="170">
        <v>5416321.1799999997</v>
      </c>
      <c r="AO35" s="170">
        <v>1527563.4600000002</v>
      </c>
      <c r="AP35" s="170">
        <v>133536.5</v>
      </c>
      <c r="AQ35" s="170">
        <v>0</v>
      </c>
      <c r="AR35" s="170">
        <v>0</v>
      </c>
      <c r="AS35" s="170">
        <v>81788.100000000006</v>
      </c>
      <c r="AT35" s="170">
        <v>0</v>
      </c>
      <c r="AU35" s="170">
        <v>2086.5</v>
      </c>
      <c r="AV35" s="170">
        <v>0</v>
      </c>
      <c r="AW35" s="18">
        <v>18045984.260000002</v>
      </c>
      <c r="AX35" s="170">
        <v>8207210.3200000003</v>
      </c>
      <c r="AY35" s="170">
        <v>146.2096245283492</v>
      </c>
      <c r="AZ35" s="170">
        <v>4265335.38</v>
      </c>
      <c r="BA35" s="170">
        <v>135.71022675050904</v>
      </c>
      <c r="BB35" s="170">
        <v>1164841.05</v>
      </c>
      <c r="BC35" s="170">
        <v>225.66056183181539</v>
      </c>
      <c r="BD35" s="170">
        <v>110149.5</v>
      </c>
      <c r="BE35" s="170">
        <v>119.42881955112824</v>
      </c>
      <c r="BF35" s="170">
        <v>0</v>
      </c>
      <c r="BG35" s="170">
        <v>0</v>
      </c>
      <c r="BH35" s="170">
        <v>0</v>
      </c>
      <c r="BI35" s="170">
        <v>0</v>
      </c>
      <c r="BJ35" s="170">
        <v>56088.9</v>
      </c>
      <c r="BK35" s="170">
        <v>402.75321300000007</v>
      </c>
      <c r="BL35" s="170">
        <v>0</v>
      </c>
      <c r="BM35" s="170">
        <v>0</v>
      </c>
      <c r="BN35" s="170">
        <v>1136.5</v>
      </c>
      <c r="BO35" s="170">
        <v>190.22991641003082</v>
      </c>
      <c r="BP35" s="170">
        <v>0</v>
      </c>
      <c r="BQ35" s="170">
        <v>0</v>
      </c>
      <c r="BR35" s="18">
        <v>13804761.65</v>
      </c>
      <c r="BS35" s="18">
        <v>150.50188587897173</v>
      </c>
    </row>
    <row r="36" spans="1:71" ht="20.100000000000001" customHeight="1" x14ac:dyDescent="0.2">
      <c r="A36" s="221">
        <v>44037</v>
      </c>
      <c r="B36" s="10" t="s">
        <v>89</v>
      </c>
      <c r="C36" s="222">
        <f>NI!C36+SI!C36</f>
        <v>6212792</v>
      </c>
      <c r="D36" s="222">
        <f>NI!D36+SI!D36</f>
        <v>2445071.2000000002</v>
      </c>
      <c r="E36" s="222">
        <f>NI!E36+SI!E36</f>
        <v>1469513</v>
      </c>
      <c r="F36" s="222">
        <f>NI!F36+SI!F36</f>
        <v>129724.7</v>
      </c>
      <c r="G36" s="222">
        <f>NI!G36+SI!G36</f>
        <v>0</v>
      </c>
      <c r="H36" s="222">
        <f>NI!H36+SI!H36</f>
        <v>0</v>
      </c>
      <c r="I36" s="222">
        <f>NI!I36+SI!I36</f>
        <v>84028.35</v>
      </c>
      <c r="J36" s="222">
        <f>NI!J36+SI!J36</f>
        <v>0</v>
      </c>
      <c r="K36" s="222">
        <f>NI!K36+SI!K36</f>
        <v>0</v>
      </c>
      <c r="L36" s="222">
        <f>NI!L36+SI!L36</f>
        <v>0</v>
      </c>
      <c r="M36" s="18">
        <f t="shared" ref="M36" si="78">SUM(C36:L36)</f>
        <v>10341129.249999998</v>
      </c>
      <c r="N36" s="222">
        <f>NI!N36+SI!N36</f>
        <v>5676936.0999999996</v>
      </c>
      <c r="O36" s="222">
        <f>(NI!N36*NI!O36+SI!N36*SI!O36)/N36</f>
        <v>223.98834704512066</v>
      </c>
      <c r="P36" s="222">
        <f>NI!P36+SI!P36</f>
        <v>2118859.9000000004</v>
      </c>
      <c r="Q36" s="222">
        <f>(NI!P36*NI!Q36+SI!P36*SI!Q36)/P36</f>
        <v>196.4037438404244</v>
      </c>
      <c r="R36" s="222">
        <f>NI!R36+SI!R36</f>
        <v>940967.45</v>
      </c>
      <c r="S36" s="222">
        <f>(NI!R36*NI!S36+SI!R36*SI!S36)/R36</f>
        <v>267.36026925975079</v>
      </c>
      <c r="T36" s="222">
        <f>NI!T36+SI!T36</f>
        <v>112284.2</v>
      </c>
      <c r="U36" s="222">
        <f>(NI!T36*NI!U36+SI!T36*SI!U36)/T36</f>
        <v>145.62073140310568</v>
      </c>
      <c r="V36" s="222">
        <f>NI!V36+SI!V36</f>
        <v>0</v>
      </c>
      <c r="W36" s="222">
        <v>0</v>
      </c>
      <c r="X36" s="222">
        <f>NI!X36+SI!X36</f>
        <v>0</v>
      </c>
      <c r="Y36" s="222">
        <v>0</v>
      </c>
      <c r="Z36" s="222">
        <f>NI!Z36+SI!Z36</f>
        <v>52307.95</v>
      </c>
      <c r="AA36" s="222">
        <f>(NI!Z36*NI!AA36+SI!Z36*SI!AA36)/Z36</f>
        <v>541.95532200000002</v>
      </c>
      <c r="AB36" s="222">
        <f>NI!AB37+SI!AB36</f>
        <v>0</v>
      </c>
      <c r="AC36" s="222">
        <v>0</v>
      </c>
      <c r="AD36" s="222">
        <f>NI!AD36+SI!AD36</f>
        <v>0</v>
      </c>
      <c r="AE36" s="222">
        <v>0</v>
      </c>
      <c r="AF36" s="222">
        <f>NI!AF36+SI!AF36</f>
        <v>0</v>
      </c>
      <c r="AG36" s="222">
        <v>0</v>
      </c>
      <c r="AH36" s="18">
        <f t="shared" ref="AH36" si="79">N36+P36+R36+T36+V36+Z36+AB36+AD36+AF36+X36</f>
        <v>8901355.5999999978</v>
      </c>
      <c r="AI36" s="18">
        <f t="shared" ref="AI36" si="80">(N36*O36+P36*Q36+R36*S36+T36*U36+Z36*AA36+AB36*AC36+AD36*AE36+AF36*AG36+V36*W36+X36*Y36)/AH36</f>
        <v>222.88698817562184</v>
      </c>
      <c r="AK36" s="65">
        <v>43673</v>
      </c>
      <c r="AL36" s="10">
        <v>30</v>
      </c>
      <c r="AM36" s="170">
        <v>10779309.4</v>
      </c>
      <c r="AN36" s="170">
        <v>5025564.8999999994</v>
      </c>
      <c r="AO36" s="170">
        <v>1676552.5999999999</v>
      </c>
      <c r="AP36" s="170">
        <v>136096.29999999999</v>
      </c>
      <c r="AQ36" s="170">
        <v>0</v>
      </c>
      <c r="AR36" s="170">
        <v>0</v>
      </c>
      <c r="AS36" s="170">
        <v>130944.2</v>
      </c>
      <c r="AT36" s="170">
        <v>0</v>
      </c>
      <c r="AU36" s="170">
        <v>2995.4</v>
      </c>
      <c r="AV36" s="170">
        <v>0</v>
      </c>
      <c r="AW36" s="18">
        <v>17751462.800000001</v>
      </c>
      <c r="AX36" s="170">
        <v>8783540.1999999993</v>
      </c>
      <c r="AY36" s="170">
        <v>146.55103310450909</v>
      </c>
      <c r="AZ36" s="170">
        <v>3968186.6</v>
      </c>
      <c r="BA36" s="170">
        <v>139.39853022449162</v>
      </c>
      <c r="BB36" s="170">
        <v>1248957.9000000001</v>
      </c>
      <c r="BC36" s="170">
        <v>227.70142494582313</v>
      </c>
      <c r="BD36" s="170">
        <v>107195.2</v>
      </c>
      <c r="BE36" s="170">
        <v>118.72645172845426</v>
      </c>
      <c r="BF36" s="170">
        <v>0</v>
      </c>
      <c r="BG36" s="170">
        <v>0</v>
      </c>
      <c r="BH36" s="170">
        <v>0</v>
      </c>
      <c r="BI36" s="170">
        <v>0</v>
      </c>
      <c r="BJ36" s="170">
        <v>95259.1</v>
      </c>
      <c r="BK36" s="170">
        <v>366.003758</v>
      </c>
      <c r="BL36" s="170">
        <v>0</v>
      </c>
      <c r="BM36" s="170">
        <v>0</v>
      </c>
      <c r="BN36" s="170">
        <v>1310.8</v>
      </c>
      <c r="BO36" s="170">
        <v>203.65509595788831</v>
      </c>
      <c r="BP36" s="170">
        <v>0</v>
      </c>
      <c r="BQ36" s="170">
        <v>0</v>
      </c>
      <c r="BR36" s="18">
        <v>14204449.799999999</v>
      </c>
      <c r="BS36" s="18">
        <v>152.95522458537278</v>
      </c>
    </row>
    <row r="37" spans="1:71" ht="20.100000000000001" customHeight="1" x14ac:dyDescent="0.2">
      <c r="A37" s="223">
        <v>44044</v>
      </c>
      <c r="B37" s="10" t="s">
        <v>90</v>
      </c>
      <c r="C37" s="224">
        <f>NI!C37+SI!C37</f>
        <v>9941015.5</v>
      </c>
      <c r="D37" s="224">
        <f>NI!D37+SI!D37</f>
        <v>4588788.1999999993</v>
      </c>
      <c r="E37" s="224">
        <f>NI!E37+SI!E37</f>
        <v>2038388.04</v>
      </c>
      <c r="F37" s="224">
        <f>NI!F37+SI!F37</f>
        <v>394524.9</v>
      </c>
      <c r="G37" s="224">
        <f>NI!G37+SI!G37</f>
        <v>0</v>
      </c>
      <c r="H37" s="224">
        <f>NI!H37+SI!H37</f>
        <v>0</v>
      </c>
      <c r="I37" s="224">
        <f>NI!I37+SI!I37</f>
        <v>86496.5</v>
      </c>
      <c r="J37" s="224">
        <f>NI!J37+SI!J37</f>
        <v>0</v>
      </c>
      <c r="K37" s="224">
        <f>NI!K37+SI!K37</f>
        <v>1130.4000000000001</v>
      </c>
      <c r="L37" s="224">
        <f>NI!L37+SI!L37</f>
        <v>0</v>
      </c>
      <c r="M37" s="18">
        <f t="shared" ref="M37" si="81">SUM(C37:L37)</f>
        <v>17050343.539999995</v>
      </c>
      <c r="N37" s="224">
        <f>NI!N37+SI!N37</f>
        <v>8981739.6999999993</v>
      </c>
      <c r="O37" s="224">
        <f>(NI!N37*NI!O37+SI!N37*SI!O37)/N37</f>
        <v>248.49209400875185</v>
      </c>
      <c r="P37" s="224">
        <f>NI!P37+SI!P37</f>
        <v>3944201.5</v>
      </c>
      <c r="Q37" s="224">
        <f>(NI!P37*NI!Q37+SI!P37*SI!Q37)/P37</f>
        <v>241.44949987609343</v>
      </c>
      <c r="R37" s="224">
        <f>NI!R37+SI!R37</f>
        <v>1494087.04</v>
      </c>
      <c r="S37" s="224">
        <f>(NI!R37*NI!S37+SI!R37*SI!S37)/R37</f>
        <v>249.74446952746786</v>
      </c>
      <c r="T37" s="224">
        <f>NI!T37+SI!T37</f>
        <v>107069</v>
      </c>
      <c r="U37" s="224">
        <f>(NI!T37*NI!U37+SI!T37*SI!U37)/T37</f>
        <v>139.7965186111573</v>
      </c>
      <c r="V37" s="224">
        <f>NI!V37+SI!V37</f>
        <v>0</v>
      </c>
      <c r="W37" s="224">
        <v>0</v>
      </c>
      <c r="X37" s="224">
        <f>NI!X37+SI!X37</f>
        <v>0</v>
      </c>
      <c r="Y37" s="224">
        <v>0</v>
      </c>
      <c r="Z37" s="224">
        <f>NI!Z37+SI!Z37</f>
        <v>33690.300000000003</v>
      </c>
      <c r="AA37" s="224">
        <f>(NI!Z37*NI!AA37+SI!Z37*SI!AA37)/Z37</f>
        <v>459.45817899999997</v>
      </c>
      <c r="AB37" s="224">
        <f>NI!AB38+SI!AB37</f>
        <v>0</v>
      </c>
      <c r="AC37" s="224">
        <v>0</v>
      </c>
      <c r="AD37" s="224">
        <f>NI!AD37+SI!AD37</f>
        <v>1030.4000000000001</v>
      </c>
      <c r="AE37" s="224">
        <f>(NI!AD37*NI!AE37+SI!AD37*SI!AE37)/AD37</f>
        <v>391.211568</v>
      </c>
      <c r="AF37" s="224">
        <f>NI!AF37+SI!AF37</f>
        <v>0</v>
      </c>
      <c r="AG37" s="224">
        <v>0</v>
      </c>
      <c r="AH37" s="18">
        <f t="shared" ref="AH37" si="82">N37+P37+R37+T37+V37+Z37+AB37+AD37+AF37+X37</f>
        <v>14561817.939999999</v>
      </c>
      <c r="AI37" s="18">
        <f t="shared" ref="AI37" si="83">(N37*O37+P37*Q37+R37*S37+T37*U37+Z37*AA37+AB37*AC37+AD37*AE37+AF37*AG37+V37*W37+X37*Y37)/AH37</f>
        <v>246.41202336385959</v>
      </c>
      <c r="AK37" s="65">
        <v>43680</v>
      </c>
      <c r="AL37" s="10">
        <v>31</v>
      </c>
      <c r="AM37" s="170">
        <v>10812152.68</v>
      </c>
      <c r="AN37" s="170">
        <v>4946018.8499999996</v>
      </c>
      <c r="AO37" s="170">
        <v>1597284.3</v>
      </c>
      <c r="AP37" s="170">
        <v>128404.1</v>
      </c>
      <c r="AQ37" s="170">
        <v>0</v>
      </c>
      <c r="AR37" s="170">
        <v>0</v>
      </c>
      <c r="AS37" s="170">
        <v>103343.9</v>
      </c>
      <c r="AT37" s="170">
        <v>0</v>
      </c>
      <c r="AU37" s="170">
        <v>2113</v>
      </c>
      <c r="AV37" s="170">
        <v>0</v>
      </c>
      <c r="AW37" s="18">
        <v>17589316.829999998</v>
      </c>
      <c r="AX37" s="170">
        <v>8512496.0500000007</v>
      </c>
      <c r="AY37" s="170">
        <v>147.85556393699125</v>
      </c>
      <c r="AZ37" s="170">
        <v>3849385.65</v>
      </c>
      <c r="BA37" s="170">
        <v>141.23786704950072</v>
      </c>
      <c r="BB37" s="170">
        <v>1270448.8999999999</v>
      </c>
      <c r="BC37" s="170">
        <v>220.01667836197726</v>
      </c>
      <c r="BD37" s="170">
        <v>108206.79999999999</v>
      </c>
      <c r="BE37" s="170">
        <v>111.68296952250323</v>
      </c>
      <c r="BF37" s="170">
        <v>0</v>
      </c>
      <c r="BG37" s="170">
        <v>0</v>
      </c>
      <c r="BH37" s="170">
        <v>0</v>
      </c>
      <c r="BI37" s="170">
        <v>0</v>
      </c>
      <c r="BJ37" s="170">
        <v>66831</v>
      </c>
      <c r="BK37" s="170">
        <v>397.47173299999997</v>
      </c>
      <c r="BL37" s="170">
        <v>0</v>
      </c>
      <c r="BM37" s="170">
        <v>0</v>
      </c>
      <c r="BN37" s="170">
        <v>1220.3</v>
      </c>
      <c r="BO37" s="170">
        <v>300.23617100000001</v>
      </c>
      <c r="BP37" s="170">
        <v>0</v>
      </c>
      <c r="BQ37" s="170">
        <v>0</v>
      </c>
      <c r="BR37" s="18">
        <v>13808588.700000003</v>
      </c>
      <c r="BS37" s="18">
        <v>153.58800121129437</v>
      </c>
    </row>
    <row r="38" spans="1:71" ht="20.100000000000001" customHeight="1" x14ac:dyDescent="0.2">
      <c r="A38" s="225">
        <v>44051</v>
      </c>
      <c r="B38" s="3" t="s">
        <v>91</v>
      </c>
      <c r="C38" s="228">
        <f>NI!C38+SI!C38</f>
        <v>9644222.6699999999</v>
      </c>
      <c r="D38" s="228">
        <f>NI!D38+SI!D38</f>
        <v>4226010.5</v>
      </c>
      <c r="E38" s="228">
        <f>NI!E38+SI!E38</f>
        <v>1509939.3</v>
      </c>
      <c r="F38" s="228">
        <f>NI!F38+SI!F38</f>
        <v>123871.4</v>
      </c>
      <c r="G38" s="228">
        <f>NI!G38+SI!G38</f>
        <v>0</v>
      </c>
      <c r="H38" s="228">
        <f>NI!H38+SI!H38</f>
        <v>0</v>
      </c>
      <c r="I38" s="228">
        <f>NI!I38+SI!I38</f>
        <v>101964.9</v>
      </c>
      <c r="J38" s="228">
        <f>NI!J38+SI!J38</f>
        <v>0</v>
      </c>
      <c r="K38" s="228">
        <f>NI!K38+SI!K38</f>
        <v>1309.9000000000001</v>
      </c>
      <c r="L38" s="228">
        <f>NI!L38+SI!L38</f>
        <v>97.8</v>
      </c>
      <c r="M38" s="18">
        <f t="shared" ref="M38" si="84">SUM(C38:L38)</f>
        <v>15607416.470000003</v>
      </c>
      <c r="N38" s="228">
        <f>NI!N38+SI!N38</f>
        <v>8706232.7699999996</v>
      </c>
      <c r="O38" s="228">
        <f>(NI!N38*NI!O38+SI!N38*SI!O38)/N38</f>
        <v>260.2423811945286</v>
      </c>
      <c r="P38" s="228">
        <f>NI!P38+SI!P38</f>
        <v>3809969.9000000004</v>
      </c>
      <c r="Q38" s="228">
        <f>(NI!P38*NI!Q38+SI!P38*SI!Q38)/P38</f>
        <v>249.45412989107265</v>
      </c>
      <c r="R38" s="228">
        <f>NI!R38+SI!R38</f>
        <v>1310868.1000000001</v>
      </c>
      <c r="S38" s="228">
        <f>(NI!R38*NI!S38+SI!R38*SI!S38)/R38</f>
        <v>253.42797318019461</v>
      </c>
      <c r="T38" s="228">
        <f>NI!T38+SI!T38</f>
        <v>103776</v>
      </c>
      <c r="U38" s="228">
        <f>(NI!T38*NI!U38+SI!T38*SI!U38)/T38</f>
        <v>137.96486029826741</v>
      </c>
      <c r="V38" s="228">
        <f>NI!V38+SI!V38</f>
        <v>0</v>
      </c>
      <c r="W38" s="228">
        <v>0</v>
      </c>
      <c r="X38" s="228">
        <f>NI!X38+SI!X38</f>
        <v>0</v>
      </c>
      <c r="Y38" s="228">
        <v>0</v>
      </c>
      <c r="Z38" s="228">
        <f>NI!Z38+SI!Z38</f>
        <v>51753.8</v>
      </c>
      <c r="AA38" s="228">
        <f>(NI!Z38*NI!AA38+SI!Z38*SI!AA38)/Z38</f>
        <v>307.43122599999998</v>
      </c>
      <c r="AB38" s="228">
        <f>NI!AB39+SI!AB38</f>
        <v>0</v>
      </c>
      <c r="AC38" s="228">
        <v>0</v>
      </c>
      <c r="AD38" s="228">
        <f>NI!AD38+SI!AD38</f>
        <v>1237.0999999999999</v>
      </c>
      <c r="AE38" s="228">
        <f>(NI!AD38*NI!AE38+SI!AD38*SI!AE38)/AD38</f>
        <v>400.72661799999997</v>
      </c>
      <c r="AF38" s="228">
        <f>NI!AF38+SI!AF38</f>
        <v>0</v>
      </c>
      <c r="AG38" s="228">
        <v>0</v>
      </c>
      <c r="AH38" s="18">
        <f t="shared" ref="AH38" si="85">N38+P38+R38+T38+V38+Z38+AB38+AD38+AF38+X38</f>
        <v>13983837.67</v>
      </c>
      <c r="AI38" s="18">
        <f t="shared" ref="AI38" si="86">(N38*O38+P38*Q38+R38*S38+T38*U38+Z38*AA38+AB38*AC38+AD38*AE38+AF38*AG38+V38*W38+X38*Y38)/AH38</f>
        <v>255.94390597137746</v>
      </c>
      <c r="AK38" s="65">
        <v>43687</v>
      </c>
      <c r="AL38" s="3">
        <v>32</v>
      </c>
      <c r="AM38" s="170">
        <v>11748407.300000001</v>
      </c>
      <c r="AN38" s="170">
        <v>5296811.5500000007</v>
      </c>
      <c r="AO38" s="170">
        <v>1688999.25</v>
      </c>
      <c r="AP38" s="170">
        <v>124015.7</v>
      </c>
      <c r="AQ38" s="170">
        <v>0</v>
      </c>
      <c r="AR38" s="170">
        <v>0</v>
      </c>
      <c r="AS38" s="170">
        <v>102686.1</v>
      </c>
      <c r="AT38" s="170">
        <v>0</v>
      </c>
      <c r="AU38" s="170">
        <v>1973.3</v>
      </c>
      <c r="AV38" s="170">
        <v>0</v>
      </c>
      <c r="AW38" s="18">
        <v>18962893.200000003</v>
      </c>
      <c r="AX38" s="170">
        <v>9021831.3000000007</v>
      </c>
      <c r="AY38" s="170">
        <v>148.10252940546104</v>
      </c>
      <c r="AZ38" s="170">
        <v>3959048.5500000003</v>
      </c>
      <c r="BA38" s="170">
        <v>148.3306521358021</v>
      </c>
      <c r="BB38" s="170">
        <v>1248013.3500000001</v>
      </c>
      <c r="BC38" s="170">
        <v>221.46546650330623</v>
      </c>
      <c r="BD38" s="170">
        <v>97494</v>
      </c>
      <c r="BE38" s="170">
        <v>114.22850805193549</v>
      </c>
      <c r="BF38" s="170">
        <v>0</v>
      </c>
      <c r="BG38" s="170">
        <v>0</v>
      </c>
      <c r="BH38" s="170">
        <v>0</v>
      </c>
      <c r="BI38" s="170">
        <v>0</v>
      </c>
      <c r="BJ38" s="170">
        <v>59916.7</v>
      </c>
      <c r="BK38" s="170">
        <v>386.44274799999999</v>
      </c>
      <c r="BL38" s="170">
        <v>0</v>
      </c>
      <c r="BM38" s="170">
        <v>0</v>
      </c>
      <c r="BN38" s="170">
        <v>808.5</v>
      </c>
      <c r="BO38" s="170">
        <v>300.709338</v>
      </c>
      <c r="BP38" s="170">
        <v>0</v>
      </c>
      <c r="BQ38" s="170">
        <v>0</v>
      </c>
      <c r="BR38" s="18">
        <v>14387112.4</v>
      </c>
      <c r="BS38" s="18">
        <v>155.30081208520653</v>
      </c>
    </row>
    <row r="39" spans="1:71" ht="20.100000000000001" customHeight="1" x14ac:dyDescent="0.2">
      <c r="A39" s="229">
        <v>44058</v>
      </c>
      <c r="B39" s="10" t="s">
        <v>92</v>
      </c>
      <c r="C39" s="230">
        <f>NI!C39+SI!C39</f>
        <v>9724659.8999999985</v>
      </c>
      <c r="D39" s="230">
        <f>NI!D39+SI!D39</f>
        <v>3774341.7</v>
      </c>
      <c r="E39" s="230">
        <f>NI!E39+SI!E39</f>
        <v>1660451.35</v>
      </c>
      <c r="F39" s="230">
        <f>NI!F39+SI!F39</f>
        <v>140140.29999999999</v>
      </c>
      <c r="G39" s="230">
        <f>NI!G39+SI!G39</f>
        <v>0</v>
      </c>
      <c r="H39" s="230">
        <f>NI!H39+SI!H39</f>
        <v>0</v>
      </c>
      <c r="I39" s="230">
        <f>NI!I39+SI!I39</f>
        <v>57439.4</v>
      </c>
      <c r="J39" s="230">
        <f>NI!J39+SI!J39</f>
        <v>0</v>
      </c>
      <c r="K39" s="230">
        <f>NI!K39+SI!K39</f>
        <v>815</v>
      </c>
      <c r="L39" s="230">
        <f>NI!L39+SI!L39</f>
        <v>0</v>
      </c>
      <c r="M39" s="18">
        <f t="shared" ref="M39" si="87">SUM(C39:L39)</f>
        <v>15357847.649999999</v>
      </c>
      <c r="N39" s="230">
        <f>NI!N39+SI!N39</f>
        <v>8600262.1999999993</v>
      </c>
      <c r="O39" s="230">
        <f>(NI!N39*NI!O39+SI!N39*SI!O39)/N39</f>
        <v>254.90323722934096</v>
      </c>
      <c r="P39" s="230">
        <f>NI!P39+SI!P39</f>
        <v>3400749.0999999996</v>
      </c>
      <c r="Q39" s="230">
        <f>(NI!P39*NI!Q39+SI!P39*SI!Q39)/P39</f>
        <v>256.10556257642662</v>
      </c>
      <c r="R39" s="230">
        <f>NI!R39+SI!R39</f>
        <v>1439590.65</v>
      </c>
      <c r="S39" s="230">
        <f>(NI!R39*NI!S39+SI!R39*SI!S39)/R39</f>
        <v>262.73538510115191</v>
      </c>
      <c r="T39" s="230">
        <f>NI!T39+SI!T39</f>
        <v>119304.5</v>
      </c>
      <c r="U39" s="230">
        <f>(NI!T39*NI!U39+SI!T39*SI!U39)/T39</f>
        <v>146.56692003223935</v>
      </c>
      <c r="V39" s="230">
        <f>NI!V39+SI!V39</f>
        <v>0</v>
      </c>
      <c r="W39" s="230">
        <v>0</v>
      </c>
      <c r="X39" s="230">
        <f>NI!X39+SI!X39</f>
        <v>0</v>
      </c>
      <c r="Y39" s="230">
        <v>0</v>
      </c>
      <c r="Z39" s="230">
        <f>NI!Z39+SI!Z39</f>
        <v>30077</v>
      </c>
      <c r="AA39" s="230">
        <f>(NI!Z39*NI!AA39+SI!Z39*SI!AA39)/Z39</f>
        <v>431.34777400000002</v>
      </c>
      <c r="AB39" s="230">
        <f>NI!AB40+SI!AB39</f>
        <v>0</v>
      </c>
      <c r="AC39" s="230">
        <v>0</v>
      </c>
      <c r="AD39" s="230">
        <f>NI!AD39+SI!AD39</f>
        <v>815</v>
      </c>
      <c r="AE39" s="230">
        <f>(NI!AD39*NI!AE39+SI!AD39*SI!AE39)/AD39</f>
        <v>433.26797499999998</v>
      </c>
      <c r="AF39" s="230">
        <f>NI!AF39+SI!AF39</f>
        <v>0</v>
      </c>
      <c r="AG39" s="230">
        <v>0</v>
      </c>
      <c r="AH39" s="18">
        <f t="shared" ref="AH39" si="88">N39+P39+R39+T39+V39+Z39+AB39+AD39+AF39+X39</f>
        <v>13590798.449999999</v>
      </c>
      <c r="AI39" s="18">
        <f t="shared" ref="AI39" si="89">(N39*O39+P39*Q39+R39*S39+T39*U39+Z39*AA39+AB39*AC39+AD39*AE39+AF39*AG39+V39*W39+X39*Y39)/AH39</f>
        <v>255.48386339015184</v>
      </c>
      <c r="AK39" s="65">
        <v>43694</v>
      </c>
      <c r="AL39" s="10">
        <v>33</v>
      </c>
      <c r="AM39" s="170">
        <v>9853420.1000000015</v>
      </c>
      <c r="AN39" s="170">
        <v>4684760.7</v>
      </c>
      <c r="AO39" s="170">
        <v>1486226.75</v>
      </c>
      <c r="AP39" s="170">
        <v>113235.5</v>
      </c>
      <c r="AQ39" s="170">
        <v>0</v>
      </c>
      <c r="AR39" s="170">
        <v>0</v>
      </c>
      <c r="AS39" s="170">
        <v>91409.2</v>
      </c>
      <c r="AT39" s="170">
        <v>0</v>
      </c>
      <c r="AU39" s="170">
        <v>2800.1</v>
      </c>
      <c r="AV39" s="170">
        <v>0</v>
      </c>
      <c r="AW39" s="18">
        <v>16231852.35</v>
      </c>
      <c r="AX39" s="170">
        <v>7254657</v>
      </c>
      <c r="AY39" s="170">
        <v>143.20532461789671</v>
      </c>
      <c r="AZ39" s="170">
        <v>3275024.5</v>
      </c>
      <c r="BA39" s="170">
        <v>140.62152812012383</v>
      </c>
      <c r="BB39" s="170">
        <v>1157942.3400000001</v>
      </c>
      <c r="BC39" s="170">
        <v>213.03500023008664</v>
      </c>
      <c r="BD39" s="170">
        <v>86806.799999999988</v>
      </c>
      <c r="BE39" s="170">
        <v>113.96759883419273</v>
      </c>
      <c r="BF39" s="170">
        <v>0</v>
      </c>
      <c r="BG39" s="170">
        <v>0</v>
      </c>
      <c r="BH39" s="170">
        <v>0</v>
      </c>
      <c r="BI39" s="170">
        <v>0</v>
      </c>
      <c r="BJ39" s="170">
        <v>48279.8</v>
      </c>
      <c r="BK39" s="170">
        <v>345.575018</v>
      </c>
      <c r="BL39" s="170">
        <v>0</v>
      </c>
      <c r="BM39" s="170">
        <v>0</v>
      </c>
      <c r="BN39" s="170">
        <v>1892.6</v>
      </c>
      <c r="BO39" s="170">
        <v>217.45931462242419</v>
      </c>
      <c r="BP39" s="170">
        <v>0</v>
      </c>
      <c r="BQ39" s="170">
        <v>0</v>
      </c>
      <c r="BR39" s="18">
        <v>11824603.040000001</v>
      </c>
      <c r="BS39" s="18">
        <v>149.95139540659278</v>
      </c>
    </row>
    <row r="40" spans="1:71" ht="20.100000000000001" customHeight="1" x14ac:dyDescent="0.2">
      <c r="A40" s="235">
        <v>44065</v>
      </c>
      <c r="B40" s="10" t="s">
        <v>93</v>
      </c>
      <c r="C40" s="236">
        <f>NI!C40+SI!C40</f>
        <v>10909856.699999999</v>
      </c>
      <c r="D40" s="236">
        <f>NI!D40+SI!D40</f>
        <v>4378442.5999999996</v>
      </c>
      <c r="E40" s="236">
        <f>NI!E40+SI!E40</f>
        <v>1782073.65</v>
      </c>
      <c r="F40" s="236">
        <f>NI!F40+SI!F40</f>
        <v>131319.29999999999</v>
      </c>
      <c r="G40" s="236">
        <f>NI!G40+SI!G40</f>
        <v>0</v>
      </c>
      <c r="H40" s="236">
        <f>NI!H40+SI!H40</f>
        <v>0</v>
      </c>
      <c r="I40" s="236">
        <f>NI!I40+SI!I40</f>
        <v>59886.1</v>
      </c>
      <c r="J40" s="236">
        <f>NI!J40+SI!J40</f>
        <v>0</v>
      </c>
      <c r="K40" s="236">
        <f>NI!K40+SI!K40</f>
        <v>1111.5999999999999</v>
      </c>
      <c r="L40" s="236">
        <f>NI!L40+SI!L40</f>
        <v>0</v>
      </c>
      <c r="M40" s="18">
        <f t="shared" ref="M40" si="90">SUM(C40:L40)</f>
        <v>17262689.950000003</v>
      </c>
      <c r="N40" s="236">
        <f>NI!N40+SI!N40</f>
        <v>9519971.8999999985</v>
      </c>
      <c r="O40" s="236">
        <f>(NI!N40*NI!O40+SI!N40*SI!O40)/N40</f>
        <v>261.6714814511123</v>
      </c>
      <c r="P40" s="236">
        <f>NI!P40+SI!P40</f>
        <v>3980384.8</v>
      </c>
      <c r="Q40" s="236">
        <f>(NI!P40*NI!Q40+SI!P40*SI!Q40)/P40</f>
        <v>270.60794211703166</v>
      </c>
      <c r="R40" s="236">
        <f>NI!R40+SI!R40</f>
        <v>1613117.5</v>
      </c>
      <c r="S40" s="236">
        <f>(NI!R40*NI!S40+SI!R40*SI!S40)/R40</f>
        <v>267.11677196591444</v>
      </c>
      <c r="T40" s="236">
        <f>NI!T40+SI!T40</f>
        <v>115843.4</v>
      </c>
      <c r="U40" s="236">
        <f>(NI!T40*NI!U40+SI!T40*SI!U40)/T40</f>
        <v>155.17959375256859</v>
      </c>
      <c r="V40" s="236">
        <f>NI!V40+SI!V40</f>
        <v>0</v>
      </c>
      <c r="W40" s="236">
        <v>0</v>
      </c>
      <c r="X40" s="236">
        <f>NI!X40+SI!X40</f>
        <v>0</v>
      </c>
      <c r="Y40" s="236">
        <v>0</v>
      </c>
      <c r="Z40" s="236">
        <f>NI!Z40+SI!Z40</f>
        <v>27739.3</v>
      </c>
      <c r="AA40" s="236">
        <f>(NI!Z40*NI!AA40+SI!Z40*SI!AA40)/Z40</f>
        <v>453.63502599999998</v>
      </c>
      <c r="AB40" s="236">
        <f>NI!AB41+SI!AB40</f>
        <v>0</v>
      </c>
      <c r="AC40" s="236">
        <v>0</v>
      </c>
      <c r="AD40" s="236">
        <f>NI!AD40+SI!AD40</f>
        <v>1111.5999999999999</v>
      </c>
      <c r="AE40" s="236">
        <f>(NI!AD40*NI!AE40+SI!AD40*SI!AE40)/AD40</f>
        <v>450.21662400000002</v>
      </c>
      <c r="AF40" s="236">
        <f>NI!AF40+SI!AF40</f>
        <v>0</v>
      </c>
      <c r="AG40" s="236">
        <v>0</v>
      </c>
      <c r="AH40" s="18">
        <f t="shared" ref="AH40" si="91">N40+P40+R40+T40+V40+Z40+AB40+AD40+AF40+X40</f>
        <v>15258168.5</v>
      </c>
      <c r="AI40" s="18">
        <f t="shared" ref="AI40" si="92">(N40*O40+P40*Q40+R40*S40+T40*U40+Z40*AA40+AB40*AC40+AD40*AE40+AF40*AG40+V40*W40+X40*Y40)/AH40</f>
        <v>264.13262771586739</v>
      </c>
      <c r="AK40" s="65">
        <v>43701</v>
      </c>
      <c r="AL40" s="10">
        <v>34</v>
      </c>
      <c r="AM40" s="170">
        <v>12483718.189999999</v>
      </c>
      <c r="AN40" s="170">
        <v>5527732.5</v>
      </c>
      <c r="AO40" s="170">
        <v>1763680.2799999998</v>
      </c>
      <c r="AP40" s="170">
        <v>129766.2</v>
      </c>
      <c r="AQ40" s="170">
        <v>0</v>
      </c>
      <c r="AR40" s="170">
        <v>0</v>
      </c>
      <c r="AS40" s="170">
        <v>87899.5</v>
      </c>
      <c r="AT40" s="170">
        <v>0</v>
      </c>
      <c r="AU40" s="170">
        <v>3612.9</v>
      </c>
      <c r="AV40" s="170">
        <v>0</v>
      </c>
      <c r="AW40" s="18">
        <v>19996409.569999997</v>
      </c>
      <c r="AX40" s="170">
        <v>8982987.4699999988</v>
      </c>
      <c r="AY40" s="170">
        <v>145.08759701142156</v>
      </c>
      <c r="AZ40" s="170">
        <v>3922297.4</v>
      </c>
      <c r="BA40" s="170">
        <v>148.79497547296654</v>
      </c>
      <c r="BB40" s="170">
        <v>1261007</v>
      </c>
      <c r="BC40" s="170">
        <v>217.45416585451028</v>
      </c>
      <c r="BD40" s="170">
        <v>89356.4</v>
      </c>
      <c r="BE40" s="170">
        <v>119.85103615909102</v>
      </c>
      <c r="BF40" s="170">
        <v>0</v>
      </c>
      <c r="BG40" s="170">
        <v>0</v>
      </c>
      <c r="BH40" s="170">
        <v>0</v>
      </c>
      <c r="BI40" s="170">
        <v>0</v>
      </c>
      <c r="BJ40" s="170">
        <v>51294.8</v>
      </c>
      <c r="BK40" s="170">
        <v>310.23179299999998</v>
      </c>
      <c r="BL40" s="170">
        <v>0</v>
      </c>
      <c r="BM40" s="170">
        <v>0</v>
      </c>
      <c r="BN40" s="170">
        <v>2128.3000000000002</v>
      </c>
      <c r="BO40" s="170">
        <v>168.67509260935958</v>
      </c>
      <c r="BP40" s="170">
        <v>0</v>
      </c>
      <c r="BQ40" s="170">
        <v>0</v>
      </c>
      <c r="BR40" s="18">
        <v>14309071.370000001</v>
      </c>
      <c r="BS40" s="18">
        <v>152.91915920194413</v>
      </c>
    </row>
    <row r="41" spans="1:71" ht="20.100000000000001" customHeight="1" x14ac:dyDescent="0.2">
      <c r="A41" s="237">
        <v>44072</v>
      </c>
      <c r="B41" s="10" t="s">
        <v>94</v>
      </c>
      <c r="C41" s="238">
        <f>NI!C41+SI!C41</f>
        <v>11044170.300000001</v>
      </c>
      <c r="D41" s="238">
        <f>NI!D41+SI!D41</f>
        <v>4239300.9000000004</v>
      </c>
      <c r="E41" s="238">
        <f>NI!E41+SI!E41</f>
        <v>1530674.6</v>
      </c>
      <c r="F41" s="238">
        <f>NI!F41+SI!F41</f>
        <v>130614.70000000001</v>
      </c>
      <c r="G41" s="238">
        <f>NI!G41+SI!G41</f>
        <v>0</v>
      </c>
      <c r="H41" s="238">
        <f>NI!H41+SI!H41</f>
        <v>0</v>
      </c>
      <c r="I41" s="238">
        <f>NI!I41+SI!I41</f>
        <v>64097.8</v>
      </c>
      <c r="J41" s="238">
        <f>NI!J41+SI!J41</f>
        <v>0</v>
      </c>
      <c r="K41" s="238">
        <f>NI!K41+SI!K41</f>
        <v>951.8</v>
      </c>
      <c r="L41" s="238">
        <f>NI!L41+SI!L41</f>
        <v>0</v>
      </c>
      <c r="M41" s="18">
        <f t="shared" ref="M41" si="93">SUM(C41:L41)</f>
        <v>17009810.100000001</v>
      </c>
      <c r="N41" s="238">
        <f>NI!N41+SI!N41</f>
        <v>9441176.4000000004</v>
      </c>
      <c r="O41" s="238">
        <f>(NI!N41*NI!O41+SI!N41*SI!O41)/N41</f>
        <v>260.22195096753637</v>
      </c>
      <c r="P41" s="238">
        <f>NI!P41+SI!P41</f>
        <v>3787660.9000000004</v>
      </c>
      <c r="Q41" s="238">
        <f>(NI!P41*NI!Q41+SI!P41*SI!Q41)/P41</f>
        <v>274.43088997786538</v>
      </c>
      <c r="R41" s="238">
        <f>NI!R41+SI!R41</f>
        <v>1324880.1000000001</v>
      </c>
      <c r="S41" s="238">
        <f>(NI!R41*NI!S41+SI!R41*SI!S41)/R41</f>
        <v>264.29127485387596</v>
      </c>
      <c r="T41" s="238">
        <f>NI!T41+SI!T41</f>
        <v>120705.5</v>
      </c>
      <c r="U41" s="238">
        <f>(NI!T41*NI!U41+SI!T41*SI!U41)/T41</f>
        <v>161.73181029064872</v>
      </c>
      <c r="V41" s="238">
        <f>NI!V41+SI!V41</f>
        <v>0</v>
      </c>
      <c r="W41" s="238">
        <v>0</v>
      </c>
      <c r="X41" s="238">
        <f>NI!X41+SI!X41</f>
        <v>0</v>
      </c>
      <c r="Y41" s="238">
        <v>0</v>
      </c>
      <c r="Z41" s="238">
        <f>NI!Z41+SI!Z41</f>
        <v>41795.4</v>
      </c>
      <c r="AA41" s="238">
        <f>(NI!Z41*NI!AA41+SI!Z41*SI!AA41)/Z41</f>
        <v>402.54248999999999</v>
      </c>
      <c r="AB41" s="238">
        <f>NI!AB42+SI!AB41</f>
        <v>0</v>
      </c>
      <c r="AC41" s="238">
        <v>0</v>
      </c>
      <c r="AD41" s="238">
        <f>NI!AD41+SI!AD41</f>
        <v>951.8</v>
      </c>
      <c r="AE41" s="238">
        <f>(NI!AD41*NI!AE41+SI!AD41*SI!AE41)/AD41</f>
        <v>421.83147700000001</v>
      </c>
      <c r="AF41" s="238">
        <f>NI!AF41+SI!AF41</f>
        <v>0</v>
      </c>
      <c r="AG41" s="238">
        <v>0</v>
      </c>
      <c r="AH41" s="18">
        <f t="shared" ref="AH41" si="94">N41+P41+R41+T41+V41+Z41+AB41+AD41+AF41+X41</f>
        <v>14717170.100000001</v>
      </c>
      <c r="AI41" s="18">
        <f t="shared" ref="AI41" si="95">(N41*O41+P41*Q41+R41*S41+T41*U41+Z41*AA41+AB41*AC41+AD41*AE41+AF41*AG41+V41*W41+X41*Y41)/AH41</f>
        <v>263.85198790553812</v>
      </c>
      <c r="AK41" s="65">
        <v>43708</v>
      </c>
      <c r="AL41" s="10">
        <v>35</v>
      </c>
      <c r="AM41" s="170">
        <v>12054678.800000001</v>
      </c>
      <c r="AN41" s="170">
        <v>5047812.2</v>
      </c>
      <c r="AO41" s="170">
        <v>1707271.7000000002</v>
      </c>
      <c r="AP41" s="170">
        <v>132951.59999999998</v>
      </c>
      <c r="AQ41" s="170">
        <v>0</v>
      </c>
      <c r="AR41" s="170">
        <v>0</v>
      </c>
      <c r="AS41" s="170">
        <v>79957.3</v>
      </c>
      <c r="AT41" s="170">
        <v>0</v>
      </c>
      <c r="AU41" s="170">
        <v>2554.6</v>
      </c>
      <c r="AV41" s="170">
        <v>0</v>
      </c>
      <c r="AW41" s="18">
        <v>19025226.200000003</v>
      </c>
      <c r="AX41" s="170">
        <v>8939131.1000000015</v>
      </c>
      <c r="AY41" s="170">
        <v>142.85464633984117</v>
      </c>
      <c r="AZ41" s="170">
        <v>3854003.1</v>
      </c>
      <c r="BA41" s="170">
        <v>146.13554202136774</v>
      </c>
      <c r="BB41" s="170">
        <v>1308497.6000000001</v>
      </c>
      <c r="BC41" s="170">
        <v>201.04052688837655</v>
      </c>
      <c r="BD41" s="170">
        <v>101869.8</v>
      </c>
      <c r="BE41" s="170">
        <v>119.77802475649504</v>
      </c>
      <c r="BF41" s="170">
        <v>0</v>
      </c>
      <c r="BG41" s="170">
        <v>0</v>
      </c>
      <c r="BH41" s="170">
        <v>0</v>
      </c>
      <c r="BI41" s="170">
        <v>0</v>
      </c>
      <c r="BJ41" s="170">
        <v>45177.7</v>
      </c>
      <c r="BK41" s="170">
        <v>325.16424599999999</v>
      </c>
      <c r="BL41" s="170">
        <v>0</v>
      </c>
      <c r="BM41" s="170">
        <v>0</v>
      </c>
      <c r="BN41" s="170">
        <v>708.9</v>
      </c>
      <c r="BO41" s="170">
        <v>268.16588999999999</v>
      </c>
      <c r="BP41" s="170">
        <v>0</v>
      </c>
      <c r="BQ41" s="170">
        <v>0</v>
      </c>
      <c r="BR41" s="18">
        <v>14249388.200000001</v>
      </c>
      <c r="BS41" s="18">
        <v>149.50440677621216</v>
      </c>
    </row>
    <row r="42" spans="1:71" ht="20.100000000000001" customHeight="1" x14ac:dyDescent="0.2">
      <c r="A42" s="240">
        <v>44079</v>
      </c>
      <c r="B42" s="10" t="s">
        <v>98</v>
      </c>
      <c r="C42" s="241">
        <f>NI!C42+SI!C42</f>
        <v>10899627.600000001</v>
      </c>
      <c r="D42" s="241">
        <f>NI!D42+SI!D42</f>
        <v>3679495.5</v>
      </c>
      <c r="E42" s="241">
        <f>NI!E42+SI!E42</f>
        <v>1283076.7999999998</v>
      </c>
      <c r="F42" s="241">
        <f>NI!F42+SI!F42</f>
        <v>123596.3</v>
      </c>
      <c r="G42" s="241">
        <f>NI!G42+SI!G42</f>
        <v>0</v>
      </c>
      <c r="H42" s="241">
        <f>NI!H42+SI!H42</f>
        <v>0</v>
      </c>
      <c r="I42" s="241">
        <f>NI!I42+SI!I42</f>
        <v>63366.400000000001</v>
      </c>
      <c r="J42" s="241">
        <f>NI!J42+SI!J42</f>
        <v>0</v>
      </c>
      <c r="K42" s="241">
        <f>NI!K42+SI!K42</f>
        <v>994</v>
      </c>
      <c r="L42" s="241">
        <f>NI!L42+SI!L42</f>
        <v>0</v>
      </c>
      <c r="M42" s="18">
        <f t="shared" ref="M42" si="96">SUM(C42:L42)</f>
        <v>16050156.600000003</v>
      </c>
      <c r="N42" s="241">
        <f>NI!N42+SI!N42</f>
        <v>9671049.3000000007</v>
      </c>
      <c r="O42" s="241">
        <f>(NI!N42*NI!O42+SI!N42*SI!O42)/N42</f>
        <v>261.55779987496453</v>
      </c>
      <c r="P42" s="241">
        <f>NI!P42+SI!P42</f>
        <v>3145709.1999999997</v>
      </c>
      <c r="Q42" s="241">
        <f>(NI!P42*NI!Q42+SI!P42*SI!Q42)/P42</f>
        <v>276.15739061429275</v>
      </c>
      <c r="R42" s="241">
        <f>NI!R42+SI!R42</f>
        <v>1099272.5</v>
      </c>
      <c r="S42" s="241">
        <f>(NI!R42*NI!S42+SI!R42*SI!S42)/R42</f>
        <v>261.88548378439339</v>
      </c>
      <c r="T42" s="241">
        <f>NI!T42+SI!T42</f>
        <v>120363.5</v>
      </c>
      <c r="U42" s="241">
        <f>(NI!T42*NI!U42+SI!T42*SI!U42)/T42</f>
        <v>172.41494265783149</v>
      </c>
      <c r="V42" s="241">
        <f>NI!V42+SI!V42</f>
        <v>0</v>
      </c>
      <c r="W42" s="241">
        <v>0</v>
      </c>
      <c r="X42" s="241">
        <f>NI!X42+SI!X42</f>
        <v>0</v>
      </c>
      <c r="Y42" s="241">
        <v>0</v>
      </c>
      <c r="Z42" s="241">
        <f>NI!Z42+SI!Z42</f>
        <v>36853</v>
      </c>
      <c r="AA42" s="241">
        <f>(NI!Z42*NI!AA42+SI!Z42*SI!AA42)/Z42</f>
        <v>325.17844400000001</v>
      </c>
      <c r="AB42" s="241">
        <f>NI!AB43+SI!AB42</f>
        <v>0</v>
      </c>
      <c r="AC42" s="241">
        <v>0</v>
      </c>
      <c r="AD42" s="241">
        <f>NI!AD42+SI!AD42</f>
        <v>994</v>
      </c>
      <c r="AE42" s="241">
        <f>(NI!AD42*NI!AE42+SI!AD42*SI!AE42)/AD42</f>
        <v>433.67565300000001</v>
      </c>
      <c r="AF42" s="241">
        <f>NI!AF42+SI!AF42</f>
        <v>0</v>
      </c>
      <c r="AG42" s="241">
        <v>0</v>
      </c>
      <c r="AH42" s="18">
        <f t="shared" ref="AH42" si="97">N42+P42+R42+T42+V42+Z42+AB42+AD42+AF42+X42</f>
        <v>14074241.5</v>
      </c>
      <c r="AI42" s="18">
        <f t="shared" ref="AI42" si="98">(N42*O42+P42*Q42+R42*S42+T42*U42+Z42*AA42+AB42*AC42+AD42*AE42+AF42*AG42+V42*W42+X42*Y42)/AH42</f>
        <v>264.26291412673856</v>
      </c>
      <c r="AK42" s="65">
        <v>43715</v>
      </c>
      <c r="AL42" s="10">
        <v>36</v>
      </c>
      <c r="AM42" s="170">
        <v>12755034.35</v>
      </c>
      <c r="AN42" s="170">
        <v>5227946.05</v>
      </c>
      <c r="AO42" s="170">
        <v>1931668.1</v>
      </c>
      <c r="AP42" s="170">
        <v>107959.1</v>
      </c>
      <c r="AQ42" s="170">
        <v>0</v>
      </c>
      <c r="AR42" s="170">
        <v>0</v>
      </c>
      <c r="AS42" s="170">
        <v>110546.7</v>
      </c>
      <c r="AT42" s="170">
        <v>0</v>
      </c>
      <c r="AU42" s="170">
        <v>2476.1</v>
      </c>
      <c r="AV42" s="170">
        <v>0</v>
      </c>
      <c r="AW42" s="18">
        <v>20135630.400000002</v>
      </c>
      <c r="AX42" s="170">
        <v>9364427.8499999996</v>
      </c>
      <c r="AY42" s="170">
        <v>146.76833115977595</v>
      </c>
      <c r="AZ42" s="170">
        <v>3891482.1500000004</v>
      </c>
      <c r="BA42" s="170">
        <v>148.31837962342115</v>
      </c>
      <c r="BB42" s="170">
        <v>1568930.2</v>
      </c>
      <c r="BC42" s="170">
        <v>197.15575642773396</v>
      </c>
      <c r="BD42" s="170">
        <v>74705.899999999994</v>
      </c>
      <c r="BE42" s="170">
        <v>113.77902330794488</v>
      </c>
      <c r="BF42" s="170">
        <v>0</v>
      </c>
      <c r="BG42" s="170">
        <v>0</v>
      </c>
      <c r="BH42" s="170">
        <v>0</v>
      </c>
      <c r="BI42" s="170">
        <v>0</v>
      </c>
      <c r="BJ42" s="170">
        <v>58152.4</v>
      </c>
      <c r="BK42" s="170">
        <v>338.94439000000006</v>
      </c>
      <c r="BL42" s="170">
        <v>0</v>
      </c>
      <c r="BM42" s="170">
        <v>0</v>
      </c>
      <c r="BN42" s="170">
        <v>1608.5</v>
      </c>
      <c r="BO42" s="170">
        <v>204.25557938824991</v>
      </c>
      <c r="BP42" s="170">
        <v>0</v>
      </c>
      <c r="BQ42" s="170">
        <v>0</v>
      </c>
      <c r="BR42" s="18">
        <v>14959307</v>
      </c>
      <c r="BS42" s="18">
        <v>153.04467875264774</v>
      </c>
    </row>
    <row r="43" spans="1:71" ht="20.100000000000001" customHeight="1" x14ac:dyDescent="0.2">
      <c r="A43" s="242">
        <v>44086</v>
      </c>
      <c r="B43" s="10" t="s">
        <v>99</v>
      </c>
      <c r="C43" s="243">
        <f>NI!C43+SI!C43</f>
        <v>8874300.1500000004</v>
      </c>
      <c r="D43" s="243">
        <f>NI!D43+SI!D43</f>
        <v>3141353.1</v>
      </c>
      <c r="E43" s="243">
        <f>NI!E43+SI!E43</f>
        <v>318482.90000000002</v>
      </c>
      <c r="F43" s="243">
        <f>NI!F43+SI!F43</f>
        <v>76375.3</v>
      </c>
      <c r="G43" s="243">
        <f>NI!G43+SI!G43</f>
        <v>0</v>
      </c>
      <c r="H43" s="243">
        <f>NI!H43+SI!H43</f>
        <v>0</v>
      </c>
      <c r="I43" s="243">
        <f>NI!I43+SI!I43</f>
        <v>0</v>
      </c>
      <c r="J43" s="243">
        <f>NI!J43+SI!J43</f>
        <v>0</v>
      </c>
      <c r="K43" s="243">
        <f>NI!K43+SI!K43</f>
        <v>1149.8</v>
      </c>
      <c r="L43" s="243">
        <f>NI!L43+SI!L43</f>
        <v>0</v>
      </c>
      <c r="M43" s="18">
        <f t="shared" ref="M43" si="99">SUM(C43:L43)</f>
        <v>12411661.250000002</v>
      </c>
      <c r="N43" s="243">
        <f>NI!N43+SI!N43</f>
        <v>7471897.5</v>
      </c>
      <c r="O43" s="243">
        <f>(NI!N43*NI!O43+SI!N43*SI!O43)/N43</f>
        <v>248.9827024640885</v>
      </c>
      <c r="P43" s="243">
        <f>NI!P43+SI!P43</f>
        <v>2750454.4</v>
      </c>
      <c r="Q43" s="243">
        <f>(NI!P43*NI!Q43+SI!P43*SI!Q43)/P43</f>
        <v>253.09254433918821</v>
      </c>
      <c r="R43" s="243">
        <f>NI!R43+SI!R43</f>
        <v>286986.8</v>
      </c>
      <c r="S43" s="243">
        <f>(NI!R43*NI!S43+SI!R43*SI!S43)/R43</f>
        <v>211.51976253598562</v>
      </c>
      <c r="T43" s="243">
        <f>NI!T43+SI!T43</f>
        <v>74905.3</v>
      </c>
      <c r="U43" s="243">
        <f>(NI!T43*NI!U43+SI!T43*SI!U43)/T43</f>
        <v>153.05950022358232</v>
      </c>
      <c r="V43" s="243">
        <f>NI!V43+SI!V43</f>
        <v>0</v>
      </c>
      <c r="W43" s="243">
        <v>0</v>
      </c>
      <c r="X43" s="243">
        <f>NI!X43+SI!X43</f>
        <v>0</v>
      </c>
      <c r="Y43" s="243">
        <v>0</v>
      </c>
      <c r="Z43" s="243">
        <f>NI!Z43+SI!Z43</f>
        <v>0</v>
      </c>
      <c r="AA43" s="243">
        <v>0</v>
      </c>
      <c r="AB43" s="243">
        <f>NI!AB44+SI!AB43</f>
        <v>0</v>
      </c>
      <c r="AC43" s="243">
        <v>0</v>
      </c>
      <c r="AD43" s="243">
        <f>NI!AD43+SI!AD43</f>
        <v>1149.8</v>
      </c>
      <c r="AE43" s="243">
        <f>(NI!AD43*NI!AE43+SI!AD43*SI!AE43)/AD43</f>
        <v>378.39728600000001</v>
      </c>
      <c r="AF43" s="243">
        <f>NI!AF43+SI!AF43</f>
        <v>0</v>
      </c>
      <c r="AG43" s="243">
        <v>0</v>
      </c>
      <c r="AH43" s="18">
        <f t="shared" ref="AH43" si="100">N43+P43+R43+T43+V43+Z43+AB43+AD43+AF43+X43</f>
        <v>10585393.800000003</v>
      </c>
      <c r="AI43" s="18">
        <f t="shared" ref="AI43" si="101">(N43*O43+P43*Q43+R43*S43+T43*U43+Z43*AA43+AB43*AC43+AD43*AE43+AF43*AG43+V43*W43+X43*Y43)/AH43</f>
        <v>248.37017995854663</v>
      </c>
      <c r="AK43" s="65">
        <v>43722</v>
      </c>
      <c r="AL43" s="10">
        <v>37</v>
      </c>
      <c r="AM43" s="170">
        <v>12680743.91</v>
      </c>
      <c r="AN43" s="170">
        <v>4208629.5</v>
      </c>
      <c r="AO43" s="170">
        <v>1560368.02</v>
      </c>
      <c r="AP43" s="170">
        <v>124428</v>
      </c>
      <c r="AQ43" s="170">
        <v>0</v>
      </c>
      <c r="AR43" s="170">
        <v>0</v>
      </c>
      <c r="AS43" s="170">
        <v>85526.6</v>
      </c>
      <c r="AT43" s="170">
        <v>0</v>
      </c>
      <c r="AU43" s="170">
        <v>3224.4</v>
      </c>
      <c r="AV43" s="170">
        <v>0</v>
      </c>
      <c r="AW43" s="18">
        <v>18662920.43</v>
      </c>
      <c r="AX43" s="170">
        <v>9351270.1600000001</v>
      </c>
      <c r="AY43" s="170">
        <v>142.10291621327377</v>
      </c>
      <c r="AZ43" s="170">
        <v>3160660.3</v>
      </c>
      <c r="BA43" s="170">
        <v>150.58701704641598</v>
      </c>
      <c r="BB43" s="170">
        <v>1372293.2</v>
      </c>
      <c r="BC43" s="170">
        <v>203.49406816851575</v>
      </c>
      <c r="BD43" s="170">
        <v>94573.1</v>
      </c>
      <c r="BE43" s="170">
        <v>121.76640896050569</v>
      </c>
      <c r="BF43" s="170">
        <v>0</v>
      </c>
      <c r="BG43" s="170">
        <v>0</v>
      </c>
      <c r="BH43" s="170">
        <v>0</v>
      </c>
      <c r="BI43" s="170">
        <v>0</v>
      </c>
      <c r="BJ43" s="170">
        <v>57955.4</v>
      </c>
      <c r="BK43" s="170">
        <v>319.90679</v>
      </c>
      <c r="BL43" s="170">
        <v>0</v>
      </c>
      <c r="BM43" s="170">
        <v>0</v>
      </c>
      <c r="BN43" s="170">
        <v>1839.2</v>
      </c>
      <c r="BO43" s="170">
        <v>201.93333995585036</v>
      </c>
      <c r="BP43" s="170">
        <v>0</v>
      </c>
      <c r="BQ43" s="170">
        <v>0</v>
      </c>
      <c r="BR43" s="18">
        <v>14038591.359999999</v>
      </c>
      <c r="BS43" s="18">
        <v>150.61897499689482</v>
      </c>
    </row>
    <row r="44" spans="1:71" ht="20.100000000000001" customHeight="1" x14ac:dyDescent="0.2">
      <c r="A44" s="65"/>
      <c r="B44" s="10"/>
      <c r="C44" s="137"/>
      <c r="D44" s="137"/>
      <c r="E44" s="137"/>
      <c r="F44" s="137"/>
      <c r="G44" s="137"/>
      <c r="H44" s="137"/>
      <c r="I44" s="137"/>
      <c r="J44" s="137"/>
      <c r="K44" s="137"/>
      <c r="L44" s="137"/>
      <c r="M44" s="18"/>
      <c r="N44" s="137"/>
      <c r="O44" s="137"/>
      <c r="P44" s="137"/>
      <c r="Q44" s="137"/>
      <c r="R44" s="137"/>
      <c r="S44" s="137"/>
      <c r="T44" s="137"/>
      <c r="U44" s="137"/>
      <c r="V44" s="137"/>
      <c r="W44" s="137"/>
      <c r="X44" s="137"/>
      <c r="Y44" s="137"/>
      <c r="Z44" s="137"/>
      <c r="AA44" s="137"/>
      <c r="AB44" s="137"/>
      <c r="AC44" s="137"/>
      <c r="AD44" s="137"/>
      <c r="AE44" s="137"/>
      <c r="AF44" s="137"/>
      <c r="AG44" s="137"/>
      <c r="AH44" s="18"/>
      <c r="AI44" s="18"/>
      <c r="AK44" s="65">
        <v>43729</v>
      </c>
      <c r="AL44" s="10">
        <v>38</v>
      </c>
      <c r="AM44" s="170">
        <v>13193115.35</v>
      </c>
      <c r="AN44" s="170">
        <v>5125977.4000000004</v>
      </c>
      <c r="AO44" s="170">
        <v>2039434.53</v>
      </c>
      <c r="AP44" s="170">
        <v>131376.1</v>
      </c>
      <c r="AQ44" s="170">
        <v>0</v>
      </c>
      <c r="AR44" s="170">
        <v>0</v>
      </c>
      <c r="AS44" s="170">
        <v>72418</v>
      </c>
      <c r="AT44" s="170">
        <v>0</v>
      </c>
      <c r="AU44" s="170">
        <v>2956.3</v>
      </c>
      <c r="AV44" s="170">
        <v>105</v>
      </c>
      <c r="AW44" s="18">
        <v>20565382.680000003</v>
      </c>
      <c r="AX44" s="170">
        <v>8990416.4499999993</v>
      </c>
      <c r="AY44" s="170">
        <v>139.36873888717344</v>
      </c>
      <c r="AZ44" s="170">
        <v>3881095.0999999996</v>
      </c>
      <c r="BA44" s="170">
        <v>143.13472391811962</v>
      </c>
      <c r="BB44" s="170">
        <v>1678026.3299999998</v>
      </c>
      <c r="BC44" s="170">
        <v>200.74719224429276</v>
      </c>
      <c r="BD44" s="170">
        <v>103482.8</v>
      </c>
      <c r="BE44" s="170">
        <v>123.38785147655842</v>
      </c>
      <c r="BF44" s="170">
        <v>0</v>
      </c>
      <c r="BG44" s="170">
        <v>0</v>
      </c>
      <c r="BH44" s="170">
        <v>0</v>
      </c>
      <c r="BI44" s="170">
        <v>0</v>
      </c>
      <c r="BJ44" s="170">
        <v>47232</v>
      </c>
      <c r="BK44" s="170">
        <v>337.933358</v>
      </c>
      <c r="BL44" s="170">
        <v>0</v>
      </c>
      <c r="BM44" s="170">
        <v>0</v>
      </c>
      <c r="BN44" s="170">
        <v>992.9</v>
      </c>
      <c r="BO44" s="170">
        <v>274.001913</v>
      </c>
      <c r="BP44" s="170">
        <v>0</v>
      </c>
      <c r="BQ44" s="170">
        <v>0</v>
      </c>
      <c r="BR44" s="18">
        <v>14701245.58</v>
      </c>
      <c r="BS44" s="18">
        <v>147.90334505970569</v>
      </c>
    </row>
    <row r="45" spans="1:71" ht="20.100000000000001" customHeight="1" x14ac:dyDescent="0.2">
      <c r="A45" s="65"/>
      <c r="B45" s="10"/>
      <c r="C45" s="138"/>
      <c r="D45" s="138"/>
      <c r="E45" s="138"/>
      <c r="F45" s="138"/>
      <c r="G45" s="138"/>
      <c r="H45" s="138"/>
      <c r="I45" s="138"/>
      <c r="J45" s="138"/>
      <c r="K45" s="138"/>
      <c r="L45" s="138"/>
      <c r="M45" s="18"/>
      <c r="N45" s="138"/>
      <c r="O45" s="138"/>
      <c r="P45" s="138"/>
      <c r="Q45" s="138"/>
      <c r="R45" s="138"/>
      <c r="S45" s="138"/>
      <c r="T45" s="138"/>
      <c r="U45" s="138"/>
      <c r="V45" s="138"/>
      <c r="W45" s="138"/>
      <c r="X45" s="138"/>
      <c r="Y45" s="138"/>
      <c r="Z45" s="138"/>
      <c r="AA45" s="138"/>
      <c r="AB45" s="138"/>
      <c r="AC45" s="138"/>
      <c r="AD45" s="138"/>
      <c r="AE45" s="138"/>
      <c r="AF45" s="138"/>
      <c r="AG45" s="138"/>
      <c r="AH45" s="18"/>
      <c r="AI45" s="18"/>
      <c r="AK45" s="65">
        <v>43737</v>
      </c>
      <c r="AL45" s="10">
        <v>39</v>
      </c>
      <c r="AM45" s="170">
        <v>13606691.84</v>
      </c>
      <c r="AN45" s="170">
        <v>5337975.8999999994</v>
      </c>
      <c r="AO45" s="170">
        <v>2116361</v>
      </c>
      <c r="AP45" s="170">
        <v>144157.59999999998</v>
      </c>
      <c r="AQ45" s="170">
        <v>0</v>
      </c>
      <c r="AR45" s="170">
        <v>0</v>
      </c>
      <c r="AS45" s="170">
        <v>128398.5</v>
      </c>
      <c r="AT45" s="170">
        <v>0</v>
      </c>
      <c r="AU45" s="170">
        <v>2441.6</v>
      </c>
      <c r="AV45" s="170">
        <v>0</v>
      </c>
      <c r="AW45" s="18">
        <v>21336026.440000001</v>
      </c>
      <c r="AX45" s="170">
        <v>10253159.34</v>
      </c>
      <c r="AY45" s="170">
        <v>137.76298046368544</v>
      </c>
      <c r="AZ45" s="170">
        <v>4246728.4000000004</v>
      </c>
      <c r="BA45" s="170">
        <v>147.67362578526965</v>
      </c>
      <c r="BB45" s="170">
        <v>1419398.9000000001</v>
      </c>
      <c r="BC45" s="170">
        <v>194.1856340429589</v>
      </c>
      <c r="BD45" s="170">
        <v>104664.6</v>
      </c>
      <c r="BE45" s="170">
        <v>117.56104652020645</v>
      </c>
      <c r="BF45" s="170">
        <v>0</v>
      </c>
      <c r="BG45" s="170">
        <v>0</v>
      </c>
      <c r="BH45" s="170">
        <v>0</v>
      </c>
      <c r="BI45" s="170">
        <v>0</v>
      </c>
      <c r="BJ45" s="170">
        <v>59660.9</v>
      </c>
      <c r="BK45" s="170">
        <v>349.226855</v>
      </c>
      <c r="BL45" s="170">
        <v>0</v>
      </c>
      <c r="BM45" s="170">
        <v>0</v>
      </c>
      <c r="BN45" s="170">
        <v>1314.7</v>
      </c>
      <c r="BO45" s="170">
        <v>204.28972299999998</v>
      </c>
      <c r="BP45" s="170">
        <v>0</v>
      </c>
      <c r="BQ45" s="170">
        <v>0</v>
      </c>
      <c r="BR45" s="18">
        <v>16084926.84</v>
      </c>
      <c r="BS45" s="18">
        <v>146.01687139778412</v>
      </c>
    </row>
    <row r="46" spans="1:71" ht="20.100000000000001" customHeight="1" x14ac:dyDescent="0.2">
      <c r="A46" s="65"/>
      <c r="B46" s="10"/>
      <c r="C46" s="139"/>
      <c r="D46" s="139"/>
      <c r="E46" s="139"/>
      <c r="F46" s="139"/>
      <c r="G46" s="139"/>
      <c r="H46" s="139"/>
      <c r="I46" s="139"/>
      <c r="J46" s="139"/>
      <c r="K46" s="139"/>
      <c r="L46" s="139"/>
      <c r="M46" s="18"/>
      <c r="N46" s="139"/>
      <c r="O46" s="139"/>
      <c r="P46" s="139"/>
      <c r="Q46" s="139"/>
      <c r="R46" s="139"/>
      <c r="S46" s="139"/>
      <c r="T46" s="139"/>
      <c r="U46" s="139"/>
      <c r="V46" s="139"/>
      <c r="W46" s="139"/>
      <c r="X46" s="139"/>
      <c r="Y46" s="139"/>
      <c r="Z46" s="139"/>
      <c r="AA46" s="139"/>
      <c r="AB46" s="139"/>
      <c r="AC46" s="139"/>
      <c r="AD46" s="139"/>
      <c r="AE46" s="139"/>
      <c r="AF46" s="139"/>
      <c r="AG46" s="139"/>
      <c r="AH46" s="18"/>
      <c r="AI46" s="18"/>
      <c r="AK46" s="65">
        <v>43743</v>
      </c>
      <c r="AL46" s="10">
        <v>40</v>
      </c>
      <c r="AM46" s="170">
        <v>6951895.3499999996</v>
      </c>
      <c r="AN46" s="170">
        <v>3695137.53</v>
      </c>
      <c r="AO46" s="170">
        <v>1798576.3</v>
      </c>
      <c r="AP46" s="170">
        <v>125309.5</v>
      </c>
      <c r="AQ46" s="170">
        <v>0</v>
      </c>
      <c r="AR46" s="170">
        <v>0</v>
      </c>
      <c r="AS46" s="170">
        <v>95451.3</v>
      </c>
      <c r="AT46" s="170">
        <v>0</v>
      </c>
      <c r="AU46" s="170">
        <v>777.8</v>
      </c>
      <c r="AV46" s="170">
        <v>0</v>
      </c>
      <c r="AW46" s="18">
        <v>12667147.780000001</v>
      </c>
      <c r="AX46" s="170">
        <v>5230851.75</v>
      </c>
      <c r="AY46" s="170">
        <v>139.75110356389268</v>
      </c>
      <c r="AZ46" s="170">
        <v>3134213.9299999997</v>
      </c>
      <c r="BA46" s="170">
        <v>145.90788986355778</v>
      </c>
      <c r="BB46" s="170">
        <v>1464074.5</v>
      </c>
      <c r="BC46" s="170">
        <v>193.738817951664</v>
      </c>
      <c r="BD46" s="170">
        <v>102474.5</v>
      </c>
      <c r="BE46" s="170">
        <v>123.97307012976204</v>
      </c>
      <c r="BF46" s="170">
        <v>0</v>
      </c>
      <c r="BG46" s="170">
        <v>0</v>
      </c>
      <c r="BH46" s="170">
        <v>0</v>
      </c>
      <c r="BI46" s="170">
        <v>0</v>
      </c>
      <c r="BJ46" s="170">
        <v>30122.799999999999</v>
      </c>
      <c r="BK46" s="170">
        <v>331.04136399999999</v>
      </c>
      <c r="BL46" s="170">
        <v>0</v>
      </c>
      <c r="BM46" s="170">
        <v>0</v>
      </c>
      <c r="BN46" s="170">
        <v>576.6</v>
      </c>
      <c r="BO46" s="170">
        <v>269.94606299999998</v>
      </c>
      <c r="BP46" s="170">
        <v>0</v>
      </c>
      <c r="BQ46" s="170">
        <v>0</v>
      </c>
      <c r="BR46" s="18">
        <v>9962314.0800000001</v>
      </c>
      <c r="BS46" s="18">
        <v>150.04581452088678</v>
      </c>
    </row>
    <row r="47" spans="1:71" ht="20.100000000000001" customHeight="1" x14ac:dyDescent="0.2">
      <c r="A47" s="65"/>
      <c r="B47" s="10"/>
      <c r="C47" s="140"/>
      <c r="D47" s="140"/>
      <c r="E47" s="140"/>
      <c r="F47" s="140"/>
      <c r="G47" s="140"/>
      <c r="H47" s="140"/>
      <c r="I47" s="140"/>
      <c r="J47" s="140"/>
      <c r="K47" s="140"/>
      <c r="L47" s="140"/>
      <c r="M47" s="18"/>
      <c r="N47" s="140"/>
      <c r="O47" s="140"/>
      <c r="P47" s="140"/>
      <c r="Q47" s="140"/>
      <c r="R47" s="140"/>
      <c r="S47" s="140"/>
      <c r="T47" s="140"/>
      <c r="U47" s="140"/>
      <c r="V47" s="140"/>
      <c r="W47" s="140"/>
      <c r="X47" s="140"/>
      <c r="Y47" s="140"/>
      <c r="Z47" s="140"/>
      <c r="AA47" s="140"/>
      <c r="AB47" s="140"/>
      <c r="AC47" s="140"/>
      <c r="AD47" s="140"/>
      <c r="AE47" s="140"/>
      <c r="AF47" s="140"/>
      <c r="AG47" s="140"/>
      <c r="AH47" s="18"/>
      <c r="AI47" s="18"/>
      <c r="AK47" s="65">
        <v>43750</v>
      </c>
      <c r="AL47" s="10">
        <v>41</v>
      </c>
      <c r="AM47" s="170">
        <v>5623852.2000000002</v>
      </c>
      <c r="AN47" s="170">
        <v>2129813.2999999998</v>
      </c>
      <c r="AO47" s="170">
        <v>267857.59999999998</v>
      </c>
      <c r="AP47" s="170">
        <v>68221</v>
      </c>
      <c r="AQ47" s="170">
        <v>0</v>
      </c>
      <c r="AR47" s="170">
        <v>0</v>
      </c>
      <c r="AS47" s="170">
        <v>0</v>
      </c>
      <c r="AT47" s="170">
        <v>0</v>
      </c>
      <c r="AU47" s="170">
        <v>1060</v>
      </c>
      <c r="AV47" s="170">
        <v>0</v>
      </c>
      <c r="AW47" s="18">
        <v>8090804.0999999996</v>
      </c>
      <c r="AX47" s="170">
        <v>4481996</v>
      </c>
      <c r="AY47" s="170">
        <v>126.20178985901168</v>
      </c>
      <c r="AZ47" s="170">
        <v>1679420.2000000002</v>
      </c>
      <c r="BA47" s="170">
        <v>113.46050134239174</v>
      </c>
      <c r="BB47" s="170">
        <v>169495.6</v>
      </c>
      <c r="BC47" s="170">
        <v>143.88137176495908</v>
      </c>
      <c r="BD47" s="170">
        <v>51372</v>
      </c>
      <c r="BE47" s="170">
        <v>95.487541436132531</v>
      </c>
      <c r="BF47" s="170">
        <v>0</v>
      </c>
      <c r="BG47" s="170">
        <v>0</v>
      </c>
      <c r="BH47" s="170">
        <v>0</v>
      </c>
      <c r="BI47" s="170">
        <v>0</v>
      </c>
      <c r="BJ47" s="170">
        <v>0</v>
      </c>
      <c r="BK47" s="170">
        <v>0</v>
      </c>
      <c r="BL47" s="170">
        <v>0</v>
      </c>
      <c r="BM47" s="170">
        <v>0</v>
      </c>
      <c r="BN47" s="170">
        <v>0</v>
      </c>
      <c r="BO47" s="170">
        <v>0</v>
      </c>
      <c r="BP47" s="170">
        <v>0</v>
      </c>
      <c r="BQ47" s="170">
        <v>0</v>
      </c>
      <c r="BR47" s="18">
        <v>6382283.7999999998</v>
      </c>
      <c r="BS47" s="18">
        <v>123.07137150689736</v>
      </c>
    </row>
    <row r="48" spans="1:71" ht="20.100000000000001" customHeight="1" x14ac:dyDescent="0.2">
      <c r="A48" s="65"/>
      <c r="B48" s="10"/>
      <c r="C48" s="143"/>
      <c r="D48" s="143"/>
      <c r="E48" s="143"/>
      <c r="F48" s="143"/>
      <c r="G48" s="143"/>
      <c r="H48" s="143"/>
      <c r="I48" s="143"/>
      <c r="J48" s="143"/>
      <c r="K48" s="143"/>
      <c r="L48" s="143"/>
      <c r="M48" s="18"/>
      <c r="N48" s="143"/>
      <c r="O48" s="143"/>
      <c r="P48" s="143"/>
      <c r="Q48" s="143"/>
      <c r="R48" s="143"/>
      <c r="S48" s="143"/>
      <c r="T48" s="143"/>
      <c r="U48" s="143"/>
      <c r="V48" s="143"/>
      <c r="W48" s="143"/>
      <c r="X48" s="143"/>
      <c r="Y48" s="143"/>
      <c r="Z48" s="143"/>
      <c r="AA48" s="144"/>
      <c r="AB48" s="143"/>
      <c r="AC48" s="143"/>
      <c r="AD48" s="143"/>
      <c r="AE48" s="144"/>
      <c r="AF48" s="143"/>
      <c r="AG48" s="143"/>
      <c r="AH48" s="18"/>
      <c r="AI48" s="18"/>
      <c r="AK48" s="65">
        <v>43757</v>
      </c>
      <c r="AL48" s="10">
        <v>42</v>
      </c>
      <c r="AM48" s="170">
        <v>13418929.93</v>
      </c>
      <c r="AN48" s="170">
        <v>4839281.25</v>
      </c>
      <c r="AO48" s="170">
        <v>1647816.32</v>
      </c>
      <c r="AP48" s="170">
        <v>145540.20000000001</v>
      </c>
      <c r="AQ48" s="170">
        <v>0</v>
      </c>
      <c r="AR48" s="170">
        <v>0</v>
      </c>
      <c r="AS48" s="170">
        <v>104342.3</v>
      </c>
      <c r="AT48" s="170">
        <v>0</v>
      </c>
      <c r="AU48" s="170">
        <v>1183.8</v>
      </c>
      <c r="AV48" s="170">
        <v>0</v>
      </c>
      <c r="AW48" s="18">
        <v>20157093.800000001</v>
      </c>
      <c r="AX48" s="170">
        <v>10247855.49</v>
      </c>
      <c r="AY48" s="170">
        <v>139.05662985531293</v>
      </c>
      <c r="AZ48" s="170">
        <v>3922424.4</v>
      </c>
      <c r="BA48" s="170">
        <v>140.4657305804439</v>
      </c>
      <c r="BB48" s="170">
        <v>1239552.42</v>
      </c>
      <c r="BC48" s="170">
        <v>198.13675854752506</v>
      </c>
      <c r="BD48" s="170">
        <v>91545</v>
      </c>
      <c r="BE48" s="170">
        <v>107.14279295435033</v>
      </c>
      <c r="BF48" s="170">
        <v>0</v>
      </c>
      <c r="BG48" s="170">
        <v>0</v>
      </c>
      <c r="BH48" s="170">
        <v>0</v>
      </c>
      <c r="BI48" s="170">
        <v>0</v>
      </c>
      <c r="BJ48" s="170">
        <v>40384.199999999997</v>
      </c>
      <c r="BK48" s="170">
        <v>258.94524999999999</v>
      </c>
      <c r="BL48" s="170">
        <v>0</v>
      </c>
      <c r="BM48" s="170">
        <v>0</v>
      </c>
      <c r="BN48" s="170">
        <v>503.4</v>
      </c>
      <c r="BO48" s="170">
        <v>353.37425500000001</v>
      </c>
      <c r="BP48" s="170">
        <v>0</v>
      </c>
      <c r="BQ48" s="170">
        <v>0</v>
      </c>
      <c r="BR48" s="18">
        <v>15542264.91</v>
      </c>
      <c r="BS48" s="18">
        <v>144.25458197718945</v>
      </c>
    </row>
    <row r="49" spans="1:71" ht="20.100000000000001" customHeight="1" x14ac:dyDescent="0.2">
      <c r="A49" s="65"/>
      <c r="B49" s="10"/>
      <c r="C49" s="144"/>
      <c r="D49" s="144"/>
      <c r="E49" s="144"/>
      <c r="F49" s="144"/>
      <c r="G49" s="144"/>
      <c r="H49" s="144"/>
      <c r="I49" s="144"/>
      <c r="J49" s="144"/>
      <c r="K49" s="144"/>
      <c r="L49" s="144"/>
      <c r="M49" s="18"/>
      <c r="N49" s="144"/>
      <c r="O49" s="144"/>
      <c r="P49" s="144"/>
      <c r="Q49" s="144"/>
      <c r="R49" s="144"/>
      <c r="S49" s="144"/>
      <c r="T49" s="144"/>
      <c r="U49" s="144"/>
      <c r="V49" s="144"/>
      <c r="W49" s="144"/>
      <c r="X49" s="144"/>
      <c r="Y49" s="144"/>
      <c r="Z49" s="144"/>
      <c r="AA49" s="144"/>
      <c r="AB49" s="144"/>
      <c r="AC49" s="144"/>
      <c r="AD49" s="144"/>
      <c r="AE49" s="144"/>
      <c r="AF49" s="144"/>
      <c r="AG49" s="144"/>
      <c r="AH49" s="18"/>
      <c r="AI49" s="18"/>
      <c r="AK49" s="65">
        <v>43764</v>
      </c>
      <c r="AL49" s="10">
        <v>43</v>
      </c>
      <c r="AM49" s="170">
        <v>13875985.49</v>
      </c>
      <c r="AN49" s="170">
        <v>5301393.95</v>
      </c>
      <c r="AO49" s="170">
        <v>1948542.2999999998</v>
      </c>
      <c r="AP49" s="170">
        <v>138035.20000000001</v>
      </c>
      <c r="AQ49" s="170">
        <v>0</v>
      </c>
      <c r="AR49" s="170">
        <v>0</v>
      </c>
      <c r="AS49" s="170">
        <v>105201.7</v>
      </c>
      <c r="AT49" s="170">
        <v>0</v>
      </c>
      <c r="AU49" s="170">
        <v>2804.6</v>
      </c>
      <c r="AV49" s="170">
        <v>0</v>
      </c>
      <c r="AW49" s="18">
        <v>21371963.240000002</v>
      </c>
      <c r="AX49" s="170">
        <v>10236392.49</v>
      </c>
      <c r="AY49" s="170">
        <v>139.14767863190824</v>
      </c>
      <c r="AZ49" s="170">
        <v>4059634.55</v>
      </c>
      <c r="BA49" s="170">
        <v>143.54325551103889</v>
      </c>
      <c r="BB49" s="170">
        <v>1513090.7000000002</v>
      </c>
      <c r="BC49" s="170">
        <v>199.03076143057362</v>
      </c>
      <c r="BD49" s="170">
        <v>90562.5</v>
      </c>
      <c r="BE49" s="170">
        <v>112.384455201335</v>
      </c>
      <c r="BF49" s="170">
        <v>0</v>
      </c>
      <c r="BG49" s="170">
        <v>0</v>
      </c>
      <c r="BH49" s="170">
        <v>0</v>
      </c>
      <c r="BI49" s="170">
        <v>0</v>
      </c>
      <c r="BJ49" s="170">
        <v>54912.6</v>
      </c>
      <c r="BK49" s="170">
        <v>233.893146</v>
      </c>
      <c r="BL49" s="170">
        <v>0</v>
      </c>
      <c r="BM49" s="170">
        <v>0</v>
      </c>
      <c r="BN49" s="170">
        <v>1150.0999999999999</v>
      </c>
      <c r="BO49" s="170">
        <v>310.761325</v>
      </c>
      <c r="BP49" s="170">
        <v>0</v>
      </c>
      <c r="BQ49" s="170">
        <v>0</v>
      </c>
      <c r="BR49" s="18">
        <v>15955742.939999998</v>
      </c>
      <c r="BS49" s="18">
        <v>146.13132835845894</v>
      </c>
    </row>
    <row r="50" spans="1:71" ht="20.100000000000001" customHeight="1" x14ac:dyDescent="0.2">
      <c r="A50" s="65"/>
      <c r="B50" s="10"/>
      <c r="C50" s="145"/>
      <c r="D50" s="145"/>
      <c r="E50" s="145"/>
      <c r="F50" s="145"/>
      <c r="G50" s="145"/>
      <c r="H50" s="145"/>
      <c r="I50" s="145"/>
      <c r="J50" s="145"/>
      <c r="K50" s="145"/>
      <c r="L50" s="145"/>
      <c r="M50" s="18"/>
      <c r="N50" s="145"/>
      <c r="O50" s="145"/>
      <c r="P50" s="145"/>
      <c r="Q50" s="145"/>
      <c r="R50" s="145"/>
      <c r="S50" s="145"/>
      <c r="T50" s="145"/>
      <c r="U50" s="145"/>
      <c r="V50" s="145"/>
      <c r="W50" s="145"/>
      <c r="X50" s="145"/>
      <c r="Y50" s="145"/>
      <c r="Z50" s="145"/>
      <c r="AA50" s="145"/>
      <c r="AB50" s="145"/>
      <c r="AC50" s="145"/>
      <c r="AD50" s="145"/>
      <c r="AE50" s="145"/>
      <c r="AF50" s="145"/>
      <c r="AG50" s="145"/>
      <c r="AH50" s="18"/>
      <c r="AI50" s="18"/>
      <c r="AK50" s="65">
        <v>43771</v>
      </c>
      <c r="AL50" s="10">
        <v>44</v>
      </c>
      <c r="AM50" s="170">
        <v>12477219.449999999</v>
      </c>
      <c r="AN50" s="170">
        <v>4633105.1999999993</v>
      </c>
      <c r="AO50" s="170">
        <v>2190720.9</v>
      </c>
      <c r="AP50" s="170">
        <v>128170.2</v>
      </c>
      <c r="AQ50" s="170">
        <v>0</v>
      </c>
      <c r="AR50" s="170">
        <v>0</v>
      </c>
      <c r="AS50" s="170">
        <v>114416.2</v>
      </c>
      <c r="AT50" s="170">
        <v>0</v>
      </c>
      <c r="AU50" s="170">
        <v>980.8</v>
      </c>
      <c r="AV50" s="170">
        <v>0</v>
      </c>
      <c r="AW50" s="18">
        <v>19544612.749999996</v>
      </c>
      <c r="AX50" s="170">
        <v>8871114.5</v>
      </c>
      <c r="AY50" s="170">
        <v>137.8138183660194</v>
      </c>
      <c r="AZ50" s="170">
        <v>3727285.1</v>
      </c>
      <c r="BA50" s="170">
        <v>139.97592253448624</v>
      </c>
      <c r="BB50" s="170">
        <v>1633326.9</v>
      </c>
      <c r="BC50" s="170">
        <v>196.41832213839973</v>
      </c>
      <c r="BD50" s="170">
        <v>89724.4</v>
      </c>
      <c r="BE50" s="170">
        <v>120.76882501588643</v>
      </c>
      <c r="BF50" s="170">
        <v>0</v>
      </c>
      <c r="BG50" s="170">
        <v>0</v>
      </c>
      <c r="BH50" s="170">
        <v>0</v>
      </c>
      <c r="BI50" s="170">
        <v>0</v>
      </c>
      <c r="BJ50" s="170">
        <v>68897.600000000006</v>
      </c>
      <c r="BK50" s="170">
        <v>230.38135</v>
      </c>
      <c r="BL50" s="170">
        <v>0</v>
      </c>
      <c r="BM50" s="170">
        <v>0</v>
      </c>
      <c r="BN50" s="170">
        <v>684.7</v>
      </c>
      <c r="BO50" s="170">
        <v>145.43362041069079</v>
      </c>
      <c r="BP50" s="170">
        <v>0</v>
      </c>
      <c r="BQ50" s="170">
        <v>0</v>
      </c>
      <c r="BR50" s="18">
        <v>14391033.199999999</v>
      </c>
      <c r="BS50" s="18">
        <v>145.36245200887524</v>
      </c>
    </row>
    <row r="51" spans="1:71" ht="20.100000000000001" customHeight="1" x14ac:dyDescent="0.2">
      <c r="A51" s="65"/>
      <c r="B51" s="10"/>
      <c r="C51" s="146"/>
      <c r="D51" s="146"/>
      <c r="E51" s="146"/>
      <c r="F51" s="146"/>
      <c r="G51" s="146"/>
      <c r="H51" s="146"/>
      <c r="I51" s="146"/>
      <c r="J51" s="146"/>
      <c r="K51" s="146"/>
      <c r="L51" s="146"/>
      <c r="M51" s="18"/>
      <c r="N51" s="146"/>
      <c r="O51" s="146"/>
      <c r="P51" s="146"/>
      <c r="Q51" s="146"/>
      <c r="R51" s="146"/>
      <c r="S51" s="146"/>
      <c r="T51" s="146"/>
      <c r="U51" s="146"/>
      <c r="V51" s="146"/>
      <c r="W51" s="146"/>
      <c r="X51" s="146"/>
      <c r="Y51" s="146"/>
      <c r="Z51" s="146"/>
      <c r="AA51" s="146"/>
      <c r="AB51" s="146"/>
      <c r="AC51" s="146"/>
      <c r="AD51" s="146"/>
      <c r="AE51" s="146"/>
      <c r="AF51" s="146"/>
      <c r="AG51" s="146"/>
      <c r="AH51" s="18"/>
      <c r="AI51" s="18"/>
      <c r="AK51" s="65">
        <v>43778</v>
      </c>
      <c r="AL51" s="10">
        <v>45</v>
      </c>
      <c r="AM51" s="170">
        <v>12563531.5</v>
      </c>
      <c r="AN51" s="170">
        <v>4681496.3000000007</v>
      </c>
      <c r="AO51" s="170">
        <v>1589389.2</v>
      </c>
      <c r="AP51" s="170">
        <v>144975.5</v>
      </c>
      <c r="AQ51" s="170">
        <v>0</v>
      </c>
      <c r="AR51" s="170">
        <v>0</v>
      </c>
      <c r="AS51" s="170">
        <v>93279.5</v>
      </c>
      <c r="AT51" s="170">
        <v>0</v>
      </c>
      <c r="AU51" s="170">
        <v>2318.9</v>
      </c>
      <c r="AV51" s="170">
        <v>0</v>
      </c>
      <c r="AW51" s="18">
        <v>19074990.899999999</v>
      </c>
      <c r="AX51" s="170">
        <v>9408157.9000000004</v>
      </c>
      <c r="AY51" s="170">
        <v>130.46038310564742</v>
      </c>
      <c r="AZ51" s="170">
        <v>3834776.5</v>
      </c>
      <c r="BA51" s="170">
        <v>137.1548277765767</v>
      </c>
      <c r="BB51" s="170">
        <v>1095436.8999999999</v>
      </c>
      <c r="BC51" s="170">
        <v>191.13422193888712</v>
      </c>
      <c r="BD51" s="170">
        <v>107226.5</v>
      </c>
      <c r="BE51" s="170">
        <v>114.0207730459224</v>
      </c>
      <c r="BF51" s="170">
        <v>0</v>
      </c>
      <c r="BG51" s="170">
        <v>0</v>
      </c>
      <c r="BH51" s="170">
        <v>0</v>
      </c>
      <c r="BI51" s="170">
        <v>0</v>
      </c>
      <c r="BJ51" s="170">
        <v>67301.399999999994</v>
      </c>
      <c r="BK51" s="170">
        <v>224.53046399999999</v>
      </c>
      <c r="BL51" s="170">
        <v>0</v>
      </c>
      <c r="BM51" s="170">
        <v>0</v>
      </c>
      <c r="BN51" s="170">
        <v>1758.1</v>
      </c>
      <c r="BO51" s="170">
        <v>294.97019499999999</v>
      </c>
      <c r="BP51" s="170">
        <v>0</v>
      </c>
      <c r="BQ51" s="170">
        <v>0</v>
      </c>
      <c r="BR51" s="18">
        <v>14514657.300000001</v>
      </c>
      <c r="BS51" s="18">
        <v>137.14284001916604</v>
      </c>
    </row>
    <row r="52" spans="1:71" ht="20.100000000000001" customHeight="1" x14ac:dyDescent="0.2">
      <c r="A52" s="65"/>
      <c r="B52" s="10"/>
      <c r="C52" s="147"/>
      <c r="D52" s="147"/>
      <c r="E52" s="147"/>
      <c r="F52" s="147"/>
      <c r="G52" s="147"/>
      <c r="H52" s="147"/>
      <c r="I52" s="147"/>
      <c r="J52" s="147"/>
      <c r="K52" s="147"/>
      <c r="L52" s="147"/>
      <c r="M52" s="18"/>
      <c r="N52" s="147"/>
      <c r="O52" s="147"/>
      <c r="P52" s="147"/>
      <c r="Q52" s="147"/>
      <c r="R52" s="147"/>
      <c r="S52" s="147"/>
      <c r="T52" s="147"/>
      <c r="U52" s="147"/>
      <c r="V52" s="147"/>
      <c r="W52" s="147"/>
      <c r="X52" s="147"/>
      <c r="Y52" s="147"/>
      <c r="Z52" s="147"/>
      <c r="AA52" s="147"/>
      <c r="AB52" s="147"/>
      <c r="AC52" s="147"/>
      <c r="AD52" s="147"/>
      <c r="AE52" s="147"/>
      <c r="AF52" s="147"/>
      <c r="AG52" s="147"/>
      <c r="AH52" s="18"/>
      <c r="AI52" s="18"/>
      <c r="AK52" s="65">
        <v>43785</v>
      </c>
      <c r="AL52" s="10">
        <v>46</v>
      </c>
      <c r="AM52" s="170">
        <v>13152677.84</v>
      </c>
      <c r="AN52" s="170">
        <v>4667232.0500000007</v>
      </c>
      <c r="AO52" s="170">
        <v>1446976.2</v>
      </c>
      <c r="AP52" s="170">
        <v>154613.40000000002</v>
      </c>
      <c r="AQ52" s="170">
        <v>0</v>
      </c>
      <c r="AR52" s="170">
        <v>0</v>
      </c>
      <c r="AS52" s="170">
        <v>111381</v>
      </c>
      <c r="AT52" s="170">
        <v>0</v>
      </c>
      <c r="AU52" s="170">
        <v>1763.9</v>
      </c>
      <c r="AV52" s="170">
        <v>0</v>
      </c>
      <c r="AW52" s="18">
        <v>19534644.389999997</v>
      </c>
      <c r="AX52" s="170">
        <v>9824040.5700000003</v>
      </c>
      <c r="AY52" s="170">
        <v>133.92849099243583</v>
      </c>
      <c r="AZ52" s="170">
        <v>3783565.0000000005</v>
      </c>
      <c r="BA52" s="170">
        <v>139.17316161098438</v>
      </c>
      <c r="BB52" s="170">
        <v>1081957.2000000002</v>
      </c>
      <c r="BC52" s="170">
        <v>185.90609969744344</v>
      </c>
      <c r="BD52" s="170">
        <v>108647.1</v>
      </c>
      <c r="BE52" s="170">
        <v>112.78228371117682</v>
      </c>
      <c r="BF52" s="170">
        <v>0</v>
      </c>
      <c r="BG52" s="170">
        <v>0</v>
      </c>
      <c r="BH52" s="170">
        <v>0</v>
      </c>
      <c r="BI52" s="170">
        <v>0</v>
      </c>
      <c r="BJ52" s="170">
        <v>64669.3</v>
      </c>
      <c r="BK52" s="170">
        <v>222.149404</v>
      </c>
      <c r="BL52" s="170">
        <v>0</v>
      </c>
      <c r="BM52" s="170">
        <v>0</v>
      </c>
      <c r="BN52" s="170">
        <v>783.6</v>
      </c>
      <c r="BO52" s="170">
        <v>154.47524230117406</v>
      </c>
      <c r="BP52" s="170">
        <v>0</v>
      </c>
      <c r="BQ52" s="170">
        <v>0</v>
      </c>
      <c r="BR52" s="18">
        <v>14863662.77</v>
      </c>
      <c r="BS52" s="18">
        <v>139.2774357594875</v>
      </c>
    </row>
    <row r="53" spans="1:71" ht="20.100000000000001" customHeight="1" x14ac:dyDescent="0.2">
      <c r="A53" s="65"/>
      <c r="B53" s="10"/>
      <c r="C53" s="148"/>
      <c r="D53" s="148"/>
      <c r="E53" s="148"/>
      <c r="F53" s="148"/>
      <c r="G53" s="148"/>
      <c r="H53" s="148"/>
      <c r="I53" s="148"/>
      <c r="J53" s="148"/>
      <c r="K53" s="148"/>
      <c r="L53" s="148"/>
      <c r="M53" s="18"/>
      <c r="N53" s="148"/>
      <c r="O53" s="148"/>
      <c r="P53" s="148"/>
      <c r="Q53" s="148"/>
      <c r="R53" s="148"/>
      <c r="S53" s="148"/>
      <c r="T53" s="148"/>
      <c r="U53" s="148"/>
      <c r="V53" s="148"/>
      <c r="W53" s="148"/>
      <c r="X53" s="148"/>
      <c r="Y53" s="148"/>
      <c r="Z53" s="148"/>
      <c r="AA53" s="148"/>
      <c r="AB53" s="148"/>
      <c r="AC53" s="148"/>
      <c r="AD53" s="148"/>
      <c r="AE53" s="148"/>
      <c r="AF53" s="148"/>
      <c r="AG53" s="148"/>
      <c r="AH53" s="18"/>
      <c r="AI53" s="18"/>
      <c r="AK53" s="65">
        <v>43792</v>
      </c>
      <c r="AL53" s="10">
        <v>47</v>
      </c>
      <c r="AM53" s="170">
        <v>13220228.25</v>
      </c>
      <c r="AN53" s="170">
        <v>5119924.5999999996</v>
      </c>
      <c r="AO53" s="170">
        <v>1623388.0000000002</v>
      </c>
      <c r="AP53" s="170">
        <v>143891.90000000002</v>
      </c>
      <c r="AQ53" s="170">
        <v>0</v>
      </c>
      <c r="AR53" s="170">
        <v>0</v>
      </c>
      <c r="AS53" s="170">
        <v>83923.3</v>
      </c>
      <c r="AT53" s="170">
        <v>0</v>
      </c>
      <c r="AU53" s="170">
        <v>3396.2</v>
      </c>
      <c r="AV53" s="170">
        <v>0</v>
      </c>
      <c r="AW53" s="18">
        <v>20194752.25</v>
      </c>
      <c r="AX53" s="170">
        <v>9627706.75</v>
      </c>
      <c r="AY53" s="170">
        <v>136.71191462716615</v>
      </c>
      <c r="AZ53" s="170">
        <v>4147932.9000000004</v>
      </c>
      <c r="BA53" s="170">
        <v>139.35245549176517</v>
      </c>
      <c r="BB53" s="170">
        <v>1195601.3</v>
      </c>
      <c r="BC53" s="170">
        <v>191.24698311555417</v>
      </c>
      <c r="BD53" s="170">
        <v>94376.2</v>
      </c>
      <c r="BE53" s="170">
        <v>116.61334724500031</v>
      </c>
      <c r="BF53" s="170">
        <v>0</v>
      </c>
      <c r="BG53" s="170">
        <v>0</v>
      </c>
      <c r="BH53" s="170">
        <v>0</v>
      </c>
      <c r="BI53" s="170">
        <v>0</v>
      </c>
      <c r="BJ53" s="170">
        <v>61476</v>
      </c>
      <c r="BK53" s="170">
        <v>244.25083599999999</v>
      </c>
      <c r="BL53" s="170">
        <v>0</v>
      </c>
      <c r="BM53" s="170">
        <v>0</v>
      </c>
      <c r="BN53" s="170">
        <v>3133.7</v>
      </c>
      <c r="BO53" s="170">
        <v>251.4472664781249</v>
      </c>
      <c r="BP53" s="170">
        <v>0</v>
      </c>
      <c r="BQ53" s="170">
        <v>0</v>
      </c>
      <c r="BR53" s="18">
        <v>15130226.85</v>
      </c>
      <c r="BS53" s="18">
        <v>142.08055637980516</v>
      </c>
    </row>
    <row r="54" spans="1:71" ht="20.100000000000001" customHeight="1" x14ac:dyDescent="0.2">
      <c r="A54" s="65"/>
      <c r="B54" s="10"/>
      <c r="C54" s="149"/>
      <c r="D54" s="149"/>
      <c r="E54" s="149"/>
      <c r="F54" s="149"/>
      <c r="G54" s="149"/>
      <c r="H54" s="149"/>
      <c r="I54" s="149"/>
      <c r="J54" s="149"/>
      <c r="K54" s="149"/>
      <c r="L54" s="149"/>
      <c r="M54" s="18"/>
      <c r="N54" s="149"/>
      <c r="O54" s="149"/>
      <c r="P54" s="149"/>
      <c r="Q54" s="149"/>
      <c r="R54" s="149"/>
      <c r="S54" s="149"/>
      <c r="T54" s="149"/>
      <c r="U54" s="149"/>
      <c r="V54" s="149"/>
      <c r="W54" s="149"/>
      <c r="X54" s="149"/>
      <c r="Y54" s="149"/>
      <c r="Z54" s="149"/>
      <c r="AA54" s="149"/>
      <c r="AB54" s="149"/>
      <c r="AC54" s="149"/>
      <c r="AD54" s="149"/>
      <c r="AE54" s="149"/>
      <c r="AF54" s="149"/>
      <c r="AG54" s="149"/>
      <c r="AH54" s="18"/>
      <c r="AI54" s="18"/>
      <c r="AK54" s="65">
        <v>43799</v>
      </c>
      <c r="AL54" s="10">
        <v>48</v>
      </c>
      <c r="AM54" s="170">
        <v>14120501.049999999</v>
      </c>
      <c r="AN54" s="170">
        <v>4890928.4000000004</v>
      </c>
      <c r="AO54" s="170">
        <v>1550758</v>
      </c>
      <c r="AP54" s="170">
        <v>123668.7</v>
      </c>
      <c r="AQ54" s="170">
        <v>0</v>
      </c>
      <c r="AR54" s="170">
        <v>0</v>
      </c>
      <c r="AS54" s="170">
        <v>39427.4</v>
      </c>
      <c r="AT54" s="170">
        <v>0</v>
      </c>
      <c r="AU54" s="170">
        <v>3766.9</v>
      </c>
      <c r="AV54" s="170">
        <v>0</v>
      </c>
      <c r="AW54" s="18">
        <v>20729050.449999996</v>
      </c>
      <c r="AX54" s="170">
        <v>10309427.75</v>
      </c>
      <c r="AY54" s="170">
        <v>135.78307512140668</v>
      </c>
      <c r="AZ54" s="170">
        <v>3925592.3</v>
      </c>
      <c r="BA54" s="170">
        <v>136.22284417425686</v>
      </c>
      <c r="BB54" s="170">
        <v>1178866.8999999999</v>
      </c>
      <c r="BC54" s="170">
        <v>181.60316054625352</v>
      </c>
      <c r="BD54" s="170">
        <v>83006.3</v>
      </c>
      <c r="BE54" s="170">
        <v>112.89530024269725</v>
      </c>
      <c r="BF54" s="170">
        <v>0</v>
      </c>
      <c r="BG54" s="170">
        <v>0</v>
      </c>
      <c r="BH54" s="170">
        <v>0</v>
      </c>
      <c r="BI54" s="170">
        <v>0</v>
      </c>
      <c r="BJ54" s="170">
        <v>28537</v>
      </c>
      <c r="BK54" s="170">
        <v>177.394091</v>
      </c>
      <c r="BL54" s="170">
        <v>0</v>
      </c>
      <c r="BM54" s="170">
        <v>0</v>
      </c>
      <c r="BN54" s="170">
        <v>3595.3</v>
      </c>
      <c r="BO54" s="170">
        <v>226.58098033724585</v>
      </c>
      <c r="BP54" s="170">
        <v>0</v>
      </c>
      <c r="BQ54" s="170">
        <v>0</v>
      </c>
      <c r="BR54" s="18">
        <v>15529025.550000003</v>
      </c>
      <c r="BS54" s="18">
        <v>139.34776793827223</v>
      </c>
    </row>
    <row r="55" spans="1:71" ht="20.100000000000001" customHeight="1" x14ac:dyDescent="0.2">
      <c r="A55" s="65"/>
      <c r="B55" s="10"/>
      <c r="C55" s="150"/>
      <c r="D55" s="150"/>
      <c r="E55" s="150"/>
      <c r="F55" s="150"/>
      <c r="G55" s="150"/>
      <c r="H55" s="150"/>
      <c r="I55" s="150"/>
      <c r="J55" s="150"/>
      <c r="K55" s="150"/>
      <c r="L55" s="150"/>
      <c r="M55" s="18"/>
      <c r="N55" s="150"/>
      <c r="O55" s="150"/>
      <c r="P55" s="150"/>
      <c r="Q55" s="150"/>
      <c r="R55" s="150"/>
      <c r="S55" s="150"/>
      <c r="T55" s="150"/>
      <c r="U55" s="150"/>
      <c r="V55" s="150"/>
      <c r="W55" s="150"/>
      <c r="X55" s="150"/>
      <c r="Y55" s="150"/>
      <c r="Z55" s="150"/>
      <c r="AA55" s="150"/>
      <c r="AB55" s="150"/>
      <c r="AC55" s="150"/>
      <c r="AD55" s="150"/>
      <c r="AE55" s="150"/>
      <c r="AF55" s="150"/>
      <c r="AG55" s="150"/>
      <c r="AH55" s="18"/>
      <c r="AI55" s="18"/>
      <c r="AK55" s="65">
        <v>43806</v>
      </c>
      <c r="AL55" s="10">
        <v>49</v>
      </c>
      <c r="AM55" s="170">
        <v>13878367.1</v>
      </c>
      <c r="AN55" s="170">
        <v>4419405.57</v>
      </c>
      <c r="AO55" s="170">
        <v>1484099.1</v>
      </c>
      <c r="AP55" s="170">
        <v>154239.29999999999</v>
      </c>
      <c r="AQ55" s="170">
        <v>0</v>
      </c>
      <c r="AR55" s="170">
        <v>0</v>
      </c>
      <c r="AS55" s="170">
        <v>43879.5</v>
      </c>
      <c r="AT55" s="170">
        <v>0</v>
      </c>
      <c r="AU55" s="170">
        <v>1893.3</v>
      </c>
      <c r="AV55" s="170">
        <v>0</v>
      </c>
      <c r="AW55" s="18">
        <v>19981883.870000005</v>
      </c>
      <c r="AX55" s="170">
        <v>9791329.4000000004</v>
      </c>
      <c r="AY55" s="170">
        <v>135.4061967098306</v>
      </c>
      <c r="AZ55" s="170">
        <v>3447235.77</v>
      </c>
      <c r="BA55" s="170">
        <v>136.23843041863444</v>
      </c>
      <c r="BB55" s="170">
        <v>1167475.3999999999</v>
      </c>
      <c r="BC55" s="170">
        <v>186.98735112852057</v>
      </c>
      <c r="BD55" s="170">
        <v>98803.1</v>
      </c>
      <c r="BE55" s="170">
        <v>113.73976181352508</v>
      </c>
      <c r="BF55" s="170">
        <v>0</v>
      </c>
      <c r="BG55" s="170">
        <v>0</v>
      </c>
      <c r="BH55" s="170">
        <v>0</v>
      </c>
      <c r="BI55" s="170">
        <v>0</v>
      </c>
      <c r="BJ55" s="170">
        <v>31992.7</v>
      </c>
      <c r="BK55" s="170">
        <v>212.668127</v>
      </c>
      <c r="BL55" s="170">
        <v>0</v>
      </c>
      <c r="BM55" s="170">
        <v>0</v>
      </c>
      <c r="BN55" s="170">
        <v>1140.3</v>
      </c>
      <c r="BO55" s="170">
        <v>347.37025299999999</v>
      </c>
      <c r="BP55" s="170">
        <v>0</v>
      </c>
      <c r="BQ55" s="170">
        <v>0</v>
      </c>
      <c r="BR55" s="18">
        <v>14537976.67</v>
      </c>
      <c r="BS55" s="18">
        <v>139.7851722426266</v>
      </c>
    </row>
    <row r="56" spans="1:71" ht="20.100000000000001" customHeight="1" x14ac:dyDescent="0.2">
      <c r="A56" s="65"/>
      <c r="B56" s="10"/>
      <c r="C56" s="153"/>
      <c r="D56" s="153"/>
      <c r="E56" s="153"/>
      <c r="F56" s="153"/>
      <c r="G56" s="153"/>
      <c r="H56" s="153"/>
      <c r="I56" s="153"/>
      <c r="J56" s="153"/>
      <c r="K56" s="153"/>
      <c r="L56" s="153"/>
      <c r="M56" s="18"/>
      <c r="N56" s="153"/>
      <c r="O56" s="153"/>
      <c r="P56" s="153"/>
      <c r="Q56" s="153"/>
      <c r="R56" s="153"/>
      <c r="S56" s="153"/>
      <c r="T56" s="153"/>
      <c r="U56" s="153"/>
      <c r="V56" s="153"/>
      <c r="W56" s="153"/>
      <c r="X56" s="153"/>
      <c r="Y56" s="153"/>
      <c r="Z56" s="153"/>
      <c r="AA56" s="153"/>
      <c r="AB56" s="153"/>
      <c r="AC56" s="153"/>
      <c r="AD56" s="153"/>
      <c r="AE56" s="153"/>
      <c r="AF56" s="153"/>
      <c r="AG56" s="153"/>
      <c r="AH56" s="18"/>
      <c r="AI56" s="18"/>
      <c r="AK56" s="65">
        <v>43813</v>
      </c>
      <c r="AL56" s="10">
        <v>50</v>
      </c>
      <c r="AM56" s="170">
        <v>9359092.5700000003</v>
      </c>
      <c r="AN56" s="170">
        <v>3137119.45</v>
      </c>
      <c r="AO56" s="170">
        <v>1371369.4</v>
      </c>
      <c r="AP56" s="170">
        <v>138093.79999999999</v>
      </c>
      <c r="AQ56" s="170">
        <v>0</v>
      </c>
      <c r="AR56" s="170">
        <v>0</v>
      </c>
      <c r="AS56" s="170">
        <v>80051</v>
      </c>
      <c r="AT56" s="170">
        <v>0</v>
      </c>
      <c r="AU56" s="170">
        <v>0</v>
      </c>
      <c r="AV56" s="170">
        <v>0</v>
      </c>
      <c r="AW56" s="18">
        <v>14085726.220000001</v>
      </c>
      <c r="AX56" s="170">
        <v>7122739.7699999996</v>
      </c>
      <c r="AY56" s="170">
        <v>133.35508206144615</v>
      </c>
      <c r="AZ56" s="170">
        <v>2609014.75</v>
      </c>
      <c r="BA56" s="170">
        <v>130.16443666331372</v>
      </c>
      <c r="BB56" s="170">
        <v>1085932.5</v>
      </c>
      <c r="BC56" s="170">
        <v>186.22842127517455</v>
      </c>
      <c r="BD56" s="170">
        <v>108911.8</v>
      </c>
      <c r="BE56" s="170">
        <v>110.3816213246829</v>
      </c>
      <c r="BF56" s="170">
        <v>0</v>
      </c>
      <c r="BG56" s="170">
        <v>0</v>
      </c>
      <c r="BH56" s="170">
        <v>0</v>
      </c>
      <c r="BI56" s="170">
        <v>0</v>
      </c>
      <c r="BJ56" s="170">
        <v>47646.400000000001</v>
      </c>
      <c r="BK56" s="170">
        <v>236.92262099999999</v>
      </c>
      <c r="BL56" s="170">
        <v>0</v>
      </c>
      <c r="BM56" s="170">
        <v>0</v>
      </c>
      <c r="BN56" s="170">
        <v>0</v>
      </c>
      <c r="BO56" s="170">
        <v>0</v>
      </c>
      <c r="BP56" s="170">
        <v>0</v>
      </c>
      <c r="BQ56" s="170">
        <v>0</v>
      </c>
      <c r="BR56" s="18">
        <v>10974245.220000001</v>
      </c>
      <c r="BS56" s="18">
        <v>138.05016358397992</v>
      </c>
    </row>
    <row r="57" spans="1:71" ht="20.100000000000001" customHeight="1" x14ac:dyDescent="0.2">
      <c r="A57" s="65"/>
      <c r="B57" s="10"/>
      <c r="C57" s="154"/>
      <c r="D57" s="154"/>
      <c r="E57" s="154"/>
      <c r="F57" s="154"/>
      <c r="G57" s="154"/>
      <c r="H57" s="154"/>
      <c r="I57" s="154"/>
      <c r="J57" s="154"/>
      <c r="K57" s="154"/>
      <c r="L57" s="154"/>
      <c r="M57" s="18"/>
      <c r="N57" s="154"/>
      <c r="O57" s="154"/>
      <c r="P57" s="154"/>
      <c r="Q57" s="154"/>
      <c r="R57" s="154"/>
      <c r="S57" s="154"/>
      <c r="T57" s="154"/>
      <c r="U57" s="154"/>
      <c r="V57" s="154"/>
      <c r="W57" s="154"/>
      <c r="X57" s="154"/>
      <c r="Y57" s="154"/>
      <c r="Z57" s="154"/>
      <c r="AA57" s="154"/>
      <c r="AB57" s="154"/>
      <c r="AC57" s="154"/>
      <c r="AD57" s="154"/>
      <c r="AE57" s="154"/>
      <c r="AF57" s="154"/>
      <c r="AG57" s="154"/>
      <c r="AH57" s="18"/>
      <c r="AI57" s="18"/>
      <c r="AK57" s="65">
        <v>43820</v>
      </c>
      <c r="AL57" s="10" t="s">
        <v>53</v>
      </c>
      <c r="AM57" s="170">
        <v>13911936.100000001</v>
      </c>
      <c r="AN57" s="170">
        <v>4868161.5999999996</v>
      </c>
      <c r="AO57" s="170">
        <v>1629082.5</v>
      </c>
      <c r="AP57" s="170">
        <v>142914.70000000001</v>
      </c>
      <c r="AQ57" s="170">
        <v>0</v>
      </c>
      <c r="AR57" s="170">
        <v>0</v>
      </c>
      <c r="AS57" s="170">
        <v>75411</v>
      </c>
      <c r="AT57" s="170">
        <v>0</v>
      </c>
      <c r="AU57" s="170">
        <v>1659.8</v>
      </c>
      <c r="AV57" s="170">
        <v>0</v>
      </c>
      <c r="AW57" s="18">
        <v>20629165.700000003</v>
      </c>
      <c r="AX57" s="170">
        <v>10220583.399999999</v>
      </c>
      <c r="AY57" s="170">
        <v>133.4130351875873</v>
      </c>
      <c r="AZ57" s="170">
        <v>4041323.3</v>
      </c>
      <c r="BA57" s="170">
        <v>136.62893846341098</v>
      </c>
      <c r="BB57" s="170">
        <v>1213261.6000000001</v>
      </c>
      <c r="BC57" s="170">
        <v>182.50775245538944</v>
      </c>
      <c r="BD57" s="170">
        <v>105023.7</v>
      </c>
      <c r="BE57" s="170">
        <v>110.72920894199784</v>
      </c>
      <c r="BF57" s="170">
        <v>0</v>
      </c>
      <c r="BG57" s="170">
        <v>0</v>
      </c>
      <c r="BH57" s="170">
        <v>0</v>
      </c>
      <c r="BI57" s="170">
        <v>0</v>
      </c>
      <c r="BJ57" s="170">
        <v>38932.6</v>
      </c>
      <c r="BK57" s="170">
        <v>230.99040899999997</v>
      </c>
      <c r="BL57" s="170">
        <v>0</v>
      </c>
      <c r="BM57" s="170">
        <v>0</v>
      </c>
      <c r="BN57" s="170">
        <v>1445.8</v>
      </c>
      <c r="BO57" s="170">
        <v>0</v>
      </c>
      <c r="BP57" s="170">
        <v>0</v>
      </c>
      <c r="BQ57" s="170">
        <v>0</v>
      </c>
      <c r="BR57" s="18">
        <v>15620570.399999999</v>
      </c>
      <c r="BS57" s="18">
        <v>138.13661128682884</v>
      </c>
    </row>
    <row r="58" spans="1:71" ht="20.100000000000001" customHeight="1" x14ac:dyDescent="0.2">
      <c r="A58" s="65"/>
      <c r="B58" s="10"/>
      <c r="C58" s="155"/>
      <c r="D58" s="155"/>
      <c r="E58" s="155"/>
      <c r="F58" s="155"/>
      <c r="G58" s="155"/>
      <c r="H58" s="155"/>
      <c r="I58" s="155"/>
      <c r="J58" s="155"/>
      <c r="K58" s="155"/>
      <c r="L58" s="155"/>
      <c r="M58" s="18"/>
      <c r="N58" s="155"/>
      <c r="O58" s="155"/>
      <c r="P58" s="155"/>
      <c r="Q58" s="155"/>
      <c r="R58" s="155"/>
      <c r="S58" s="155"/>
      <c r="T58" s="155"/>
      <c r="U58" s="155"/>
      <c r="V58" s="155"/>
      <c r="W58" s="155"/>
      <c r="X58" s="155"/>
      <c r="Y58" s="155"/>
      <c r="Z58" s="155"/>
      <c r="AA58" s="155"/>
      <c r="AB58" s="155"/>
      <c r="AC58" s="155"/>
      <c r="AD58" s="155"/>
      <c r="AE58" s="155"/>
      <c r="AF58" s="155"/>
      <c r="AG58" s="155"/>
      <c r="AH58" s="18"/>
      <c r="AI58" s="18"/>
      <c r="AK58" s="65">
        <v>43827</v>
      </c>
      <c r="AL58" s="10" t="s">
        <v>54</v>
      </c>
      <c r="AM58" s="170">
        <v>13302684.949999999</v>
      </c>
      <c r="AN58" s="170">
        <v>3088355.8</v>
      </c>
      <c r="AO58" s="170">
        <v>1367681.4</v>
      </c>
      <c r="AP58" s="170">
        <v>69320</v>
      </c>
      <c r="AQ58" s="170">
        <v>0</v>
      </c>
      <c r="AR58" s="170">
        <v>0</v>
      </c>
      <c r="AS58" s="170">
        <v>61034.5</v>
      </c>
      <c r="AT58" s="170">
        <v>0</v>
      </c>
      <c r="AU58" s="170">
        <v>2948</v>
      </c>
      <c r="AV58" s="170">
        <v>0</v>
      </c>
      <c r="AW58" s="18">
        <v>17892024.649999999</v>
      </c>
      <c r="AX58" s="170">
        <v>9879093.1500000004</v>
      </c>
      <c r="AY58" s="170">
        <v>138.1216268923157</v>
      </c>
      <c r="AZ58" s="170">
        <v>2471649.2999999998</v>
      </c>
      <c r="BA58" s="170">
        <v>148.52831125581832</v>
      </c>
      <c r="BB58" s="170">
        <v>1001789.5</v>
      </c>
      <c r="BC58" s="170">
        <v>180.21673057728805</v>
      </c>
      <c r="BD58" s="170">
        <v>57012.2</v>
      </c>
      <c r="BE58" s="170">
        <v>120.3240216027552</v>
      </c>
      <c r="BF58" s="170">
        <v>0</v>
      </c>
      <c r="BG58" s="170">
        <v>0</v>
      </c>
      <c r="BH58" s="170">
        <v>0</v>
      </c>
      <c r="BI58" s="170">
        <v>0</v>
      </c>
      <c r="BJ58" s="170">
        <v>22246.9</v>
      </c>
      <c r="BK58" s="170">
        <v>192.44018700000001</v>
      </c>
      <c r="BL58" s="170">
        <v>0</v>
      </c>
      <c r="BM58" s="170">
        <v>0</v>
      </c>
      <c r="BN58" s="170">
        <v>1673.7</v>
      </c>
      <c r="BO58" s="170">
        <v>0</v>
      </c>
      <c r="BP58" s="170">
        <v>0</v>
      </c>
      <c r="BQ58" s="170">
        <v>0</v>
      </c>
      <c r="BR58" s="18">
        <v>13433464.749999998</v>
      </c>
      <c r="BS58" s="18">
        <v>143.1727937382353</v>
      </c>
    </row>
    <row r="59" spans="1:71" ht="20.100000000000001" customHeight="1" x14ac:dyDescent="0.2">
      <c r="A59" s="65"/>
      <c r="B59" s="10"/>
      <c r="C59" s="155"/>
      <c r="D59" s="155"/>
      <c r="E59" s="155"/>
      <c r="F59" s="155"/>
      <c r="G59" s="155"/>
      <c r="H59" s="155"/>
      <c r="I59" s="155"/>
      <c r="J59" s="155"/>
      <c r="K59" s="155"/>
      <c r="L59" s="155"/>
      <c r="M59" s="18"/>
      <c r="N59" s="155"/>
      <c r="O59" s="155"/>
      <c r="P59" s="155"/>
      <c r="Q59" s="155"/>
      <c r="R59" s="155"/>
      <c r="S59" s="155"/>
      <c r="T59" s="155"/>
      <c r="U59" s="155"/>
      <c r="V59" s="155"/>
      <c r="W59" s="155"/>
      <c r="X59" s="155"/>
      <c r="Y59" s="155"/>
      <c r="Z59" s="155"/>
      <c r="AA59" s="155"/>
      <c r="AB59" s="155"/>
      <c r="AC59" s="155"/>
      <c r="AD59" s="155"/>
      <c r="AE59" s="155"/>
      <c r="AF59" s="155"/>
      <c r="AG59" s="155"/>
      <c r="AH59" s="18"/>
      <c r="AI59" s="18"/>
      <c r="AK59" s="65">
        <v>43830</v>
      </c>
      <c r="AL59" s="10">
        <v>53</v>
      </c>
      <c r="AM59" s="170">
        <v>39329</v>
      </c>
      <c r="AN59" s="170">
        <v>916902.3</v>
      </c>
      <c r="AO59" s="170">
        <v>169304</v>
      </c>
      <c r="AP59" s="170">
        <v>6966</v>
      </c>
      <c r="AQ59" s="170">
        <v>0</v>
      </c>
      <c r="AR59" s="170">
        <v>0</v>
      </c>
      <c r="AS59" s="170">
        <v>0</v>
      </c>
      <c r="AT59" s="170">
        <v>0</v>
      </c>
      <c r="AU59" s="170">
        <v>0</v>
      </c>
      <c r="AV59" s="170">
        <v>0</v>
      </c>
      <c r="AW59" s="18">
        <v>1132501.3</v>
      </c>
      <c r="AX59" s="170">
        <v>21016</v>
      </c>
      <c r="AY59" s="170">
        <v>86.894555999999994</v>
      </c>
      <c r="AZ59" s="170">
        <v>817587.5</v>
      </c>
      <c r="BA59" s="170">
        <v>117.23476500000001</v>
      </c>
      <c r="BB59" s="170">
        <v>95516</v>
      </c>
      <c r="BC59" s="170">
        <v>142.37429299999999</v>
      </c>
      <c r="BD59" s="170">
        <v>246</v>
      </c>
      <c r="BE59" s="170">
        <v>100</v>
      </c>
      <c r="BF59" s="170">
        <v>0</v>
      </c>
      <c r="BG59" s="170">
        <v>0</v>
      </c>
      <c r="BH59" s="170">
        <v>0</v>
      </c>
      <c r="BI59" s="170">
        <v>0</v>
      </c>
      <c r="BJ59" s="170">
        <v>0</v>
      </c>
      <c r="BK59" s="170">
        <v>0</v>
      </c>
      <c r="BL59" s="170">
        <v>0</v>
      </c>
      <c r="BM59" s="170">
        <v>0</v>
      </c>
      <c r="BN59" s="170">
        <v>0</v>
      </c>
      <c r="BO59" s="170">
        <v>0</v>
      </c>
      <c r="BP59" s="170">
        <v>0</v>
      </c>
      <c r="BQ59" s="170">
        <v>0</v>
      </c>
      <c r="BR59" s="18">
        <v>934365.5</v>
      </c>
      <c r="BS59" s="18">
        <v>119.11770863599041</v>
      </c>
    </row>
    <row r="60" spans="1:71" x14ac:dyDescent="0.2">
      <c r="A60" s="65"/>
      <c r="B60" s="10"/>
      <c r="C60" s="155"/>
      <c r="D60" s="155"/>
      <c r="E60" s="155"/>
      <c r="F60" s="155"/>
      <c r="G60" s="155"/>
      <c r="H60" s="155"/>
      <c r="I60" s="155"/>
      <c r="J60" s="155"/>
      <c r="K60" s="155"/>
      <c r="L60" s="155"/>
      <c r="M60" s="18"/>
      <c r="N60" s="155"/>
      <c r="O60" s="155"/>
      <c r="P60" s="155"/>
      <c r="Q60" s="155"/>
      <c r="R60" s="155"/>
      <c r="S60" s="155"/>
      <c r="T60" s="155"/>
      <c r="U60" s="155"/>
      <c r="V60" s="155"/>
      <c r="W60" s="155"/>
      <c r="X60" s="155"/>
      <c r="Y60" s="155"/>
      <c r="Z60" s="155"/>
      <c r="AA60" s="155"/>
      <c r="AB60" s="155"/>
      <c r="AC60" s="155"/>
      <c r="AD60" s="155"/>
      <c r="AE60" s="155"/>
      <c r="AF60" s="155"/>
      <c r="AG60" s="155"/>
      <c r="AH60" s="18"/>
      <c r="AI60" s="18"/>
      <c r="AK60" s="65"/>
      <c r="AL60" s="10"/>
      <c r="AM60" s="4"/>
      <c r="AN60" s="4"/>
      <c r="AO60" s="4"/>
      <c r="AP60" s="4"/>
      <c r="AQ60" s="4"/>
      <c r="AR60" s="100"/>
      <c r="AS60" s="4"/>
      <c r="AT60" s="4"/>
      <c r="AU60" s="4"/>
      <c r="AV60" s="4"/>
      <c r="AW60" s="18"/>
      <c r="AX60" s="4"/>
      <c r="AY60" s="4"/>
      <c r="AZ60" s="4"/>
      <c r="BA60" s="4"/>
      <c r="BB60" s="4"/>
      <c r="BC60" s="4"/>
      <c r="BD60" s="4"/>
      <c r="BE60" s="4"/>
      <c r="BF60" s="4"/>
      <c r="BG60" s="4"/>
      <c r="BH60" s="100"/>
      <c r="BI60" s="100"/>
      <c r="BJ60" s="4"/>
      <c r="BK60" s="4"/>
      <c r="BL60" s="4"/>
      <c r="BM60" s="4"/>
      <c r="BN60" s="4"/>
      <c r="BO60" s="4"/>
      <c r="BP60" s="4"/>
      <c r="BQ60" s="4"/>
      <c r="BR60" s="18"/>
      <c r="BS60" s="18"/>
    </row>
    <row r="61" spans="1:71" ht="15" x14ac:dyDescent="0.25">
      <c r="AH61" s="60"/>
    </row>
    <row r="64" spans="1:71" x14ac:dyDescent="0.2">
      <c r="AW64" s="7"/>
    </row>
  </sheetData>
  <mergeCells count="30">
    <mergeCell ref="BP4:BQ4"/>
    <mergeCell ref="A3:A5"/>
    <mergeCell ref="AK3:AK5"/>
    <mergeCell ref="BD4:BE4"/>
    <mergeCell ref="BB4:BC4"/>
    <mergeCell ref="R4:S4"/>
    <mergeCell ref="T4:U4"/>
    <mergeCell ref="AX4:AY4"/>
    <mergeCell ref="C3:M3"/>
    <mergeCell ref="N3:AI3"/>
    <mergeCell ref="AX3:BS3"/>
    <mergeCell ref="V4:W4"/>
    <mergeCell ref="Z4:AA4"/>
    <mergeCell ref="AF4:AG4"/>
    <mergeCell ref="BN4:BO4"/>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53"/>
  <sheetViews>
    <sheetView workbookViewId="0"/>
  </sheetViews>
  <sheetFormatPr defaultRowHeight="12.75" x14ac:dyDescent="0.2"/>
  <cols>
    <col min="2" max="2" width="21.140625" customWidth="1"/>
    <col min="3" max="3" width="13.85546875" bestFit="1" customWidth="1"/>
    <col min="4" max="4" width="10.7109375" bestFit="1" customWidth="1"/>
    <col min="5" max="5" width="12.7109375" bestFit="1" customWidth="1"/>
    <col min="6" max="6" width="10.7109375" bestFit="1" customWidth="1"/>
    <col min="7" max="7" width="11.5703125" bestFit="1" customWidth="1"/>
    <col min="8" max="8" width="11.85546875" customWidth="1"/>
    <col min="9" max="9" width="13.85546875" bestFit="1" customWidth="1"/>
    <col min="10" max="10" width="25" customWidth="1"/>
    <col min="11" max="11" width="14.7109375" bestFit="1" customWidth="1"/>
    <col min="12" max="12" width="12" bestFit="1" customWidth="1"/>
  </cols>
  <sheetData>
    <row r="4" spans="2:11" ht="15" x14ac:dyDescent="0.25">
      <c r="B4" s="273" t="s">
        <v>22</v>
      </c>
      <c r="C4" s="274" t="s">
        <v>95</v>
      </c>
      <c r="D4" s="274"/>
      <c r="E4" s="274"/>
      <c r="F4" s="274"/>
      <c r="G4" s="274"/>
      <c r="H4" s="274"/>
      <c r="I4" s="274"/>
      <c r="J4" s="274"/>
    </row>
    <row r="5" spans="2:11" ht="15" x14ac:dyDescent="0.2">
      <c r="B5" s="273"/>
      <c r="C5" s="273" t="s">
        <v>23</v>
      </c>
      <c r="D5" s="273"/>
      <c r="E5" s="273" t="s">
        <v>24</v>
      </c>
      <c r="F5" s="273"/>
      <c r="G5" s="273" t="s">
        <v>25</v>
      </c>
      <c r="H5" s="273"/>
      <c r="I5" s="275" t="s">
        <v>26</v>
      </c>
      <c r="J5" s="275"/>
    </row>
    <row r="6" spans="2:11" ht="30" x14ac:dyDescent="0.2">
      <c r="B6" s="273"/>
      <c r="C6" s="131" t="s">
        <v>27</v>
      </c>
      <c r="D6" s="133" t="s">
        <v>28</v>
      </c>
      <c r="E6" s="131" t="s">
        <v>27</v>
      </c>
      <c r="F6" s="131" t="s">
        <v>28</v>
      </c>
      <c r="G6" s="131" t="s">
        <v>27</v>
      </c>
      <c r="H6" s="131" t="s">
        <v>28</v>
      </c>
      <c r="I6" s="131" t="s">
        <v>27</v>
      </c>
      <c r="J6" s="131" t="s">
        <v>28</v>
      </c>
    </row>
    <row r="7" spans="2:11" ht="15" x14ac:dyDescent="0.25">
      <c r="B7" s="115" t="s">
        <v>29</v>
      </c>
      <c r="C7" s="151">
        <v>10503.88977</v>
      </c>
      <c r="D7" s="151">
        <v>312.41473545756753</v>
      </c>
      <c r="E7" s="151">
        <v>4240.68415</v>
      </c>
      <c r="F7" s="151">
        <v>286.16170267007504</v>
      </c>
      <c r="G7" s="151">
        <v>151.3655</v>
      </c>
      <c r="H7" s="151">
        <v>385.10970927985574</v>
      </c>
      <c r="I7" s="151">
        <v>14895.939420000001</v>
      </c>
      <c r="J7" s="151">
        <v>305.67952352212234</v>
      </c>
    </row>
    <row r="8" spans="2:11" ht="15" x14ac:dyDescent="0.25">
      <c r="B8" s="115" t="s">
        <v>30</v>
      </c>
      <c r="C8" s="151">
        <v>16291.200999999999</v>
      </c>
      <c r="D8" s="151">
        <v>295.05972374289655</v>
      </c>
      <c r="E8" s="151">
        <v>513.49040000000002</v>
      </c>
      <c r="F8" s="151">
        <v>256.96364196876902</v>
      </c>
      <c r="G8" s="151">
        <v>0</v>
      </c>
      <c r="H8" s="151">
        <v>0</v>
      </c>
      <c r="I8" s="151">
        <v>16804.6914</v>
      </c>
      <c r="J8" s="151">
        <v>293.89564570046201</v>
      </c>
    </row>
    <row r="9" spans="2:11" ht="15" x14ac:dyDescent="0.25">
      <c r="B9" s="115" t="s">
        <v>31</v>
      </c>
      <c r="C9" s="151">
        <v>14335.728499999999</v>
      </c>
      <c r="D9" s="151">
        <v>248.07967145862173</v>
      </c>
      <c r="E9" s="151">
        <v>0</v>
      </c>
      <c r="F9" s="151">
        <v>0</v>
      </c>
      <c r="G9" s="151">
        <v>0</v>
      </c>
      <c r="H9" s="151">
        <v>0</v>
      </c>
      <c r="I9" s="151">
        <v>14335.728499999999</v>
      </c>
      <c r="J9" s="151">
        <v>248.07967145862173</v>
      </c>
    </row>
    <row r="10" spans="2:11" ht="15" x14ac:dyDescent="0.25">
      <c r="B10" s="116" t="s">
        <v>32</v>
      </c>
      <c r="C10" s="117">
        <v>41130.81927</v>
      </c>
      <c r="D10" s="117">
        <v>283.11738577897768</v>
      </c>
      <c r="E10" s="117">
        <v>4754.1745500000006</v>
      </c>
      <c r="F10" s="117">
        <v>283.00806922413057</v>
      </c>
      <c r="G10" s="117">
        <v>151.3655</v>
      </c>
      <c r="H10" s="117">
        <v>385.10970927985574</v>
      </c>
      <c r="I10" s="117">
        <v>46036.35932000001</v>
      </c>
      <c r="J10" s="117">
        <v>283.44144287819853</v>
      </c>
    </row>
    <row r="11" spans="2:11" ht="15" x14ac:dyDescent="0.25">
      <c r="B11" s="115" t="s">
        <v>33</v>
      </c>
      <c r="C11" s="152">
        <v>2275.1774999999998</v>
      </c>
      <c r="D11" s="152">
        <v>160.7228967410235</v>
      </c>
      <c r="E11" s="152">
        <v>868.05369999999994</v>
      </c>
      <c r="F11" s="152">
        <v>167.83268903755609</v>
      </c>
      <c r="G11" s="152">
        <v>0</v>
      </c>
      <c r="H11" s="152">
        <v>0</v>
      </c>
      <c r="I11" s="152">
        <v>3143.2312000000002</v>
      </c>
      <c r="J11" s="152">
        <v>162.68637989467652</v>
      </c>
    </row>
    <row r="12" spans="2:11" ht="15" x14ac:dyDescent="0.25">
      <c r="B12" s="115" t="s">
        <v>34</v>
      </c>
      <c r="C12" s="152">
        <v>5997.1502</v>
      </c>
      <c r="D12" s="152">
        <v>171.45696836140604</v>
      </c>
      <c r="E12" s="152">
        <v>339.87900000000002</v>
      </c>
      <c r="F12" s="152">
        <v>142.10227757525473</v>
      </c>
      <c r="G12" s="152">
        <v>0</v>
      </c>
      <c r="H12" s="152">
        <v>0</v>
      </c>
      <c r="I12" s="152">
        <v>6337.0291999999999</v>
      </c>
      <c r="J12" s="152">
        <v>169.88256454617564</v>
      </c>
    </row>
    <row r="13" spans="2:11" ht="15" x14ac:dyDescent="0.25">
      <c r="B13" s="115" t="s">
        <v>35</v>
      </c>
      <c r="C13" s="152">
        <v>1843.261</v>
      </c>
      <c r="D13" s="152">
        <v>165.48605173114387</v>
      </c>
      <c r="E13" s="152">
        <v>190.09399999999999</v>
      </c>
      <c r="F13" s="152">
        <v>121.43841467905352</v>
      </c>
      <c r="G13" s="152">
        <v>0</v>
      </c>
      <c r="H13" s="152">
        <v>0</v>
      </c>
      <c r="I13" s="152">
        <v>2033.355</v>
      </c>
      <c r="J13" s="152">
        <v>161.36813256907917</v>
      </c>
    </row>
    <row r="14" spans="2:11" ht="15" x14ac:dyDescent="0.25">
      <c r="B14" s="118" t="s">
        <v>36</v>
      </c>
      <c r="C14" s="119">
        <v>10115.588699999998</v>
      </c>
      <c r="D14" s="119">
        <v>167.95466344929585</v>
      </c>
      <c r="E14" s="119">
        <v>1398.0266999999999</v>
      </c>
      <c r="F14" s="119">
        <v>155.26890917033273</v>
      </c>
      <c r="G14" s="119">
        <v>0</v>
      </c>
      <c r="H14" s="119">
        <v>0</v>
      </c>
      <c r="I14" s="119">
        <v>11513.615399999999</v>
      </c>
      <c r="J14" s="119">
        <v>166.41431121626664</v>
      </c>
    </row>
    <row r="15" spans="2:11" ht="15" x14ac:dyDescent="0.25">
      <c r="B15" s="120" t="s">
        <v>37</v>
      </c>
      <c r="C15" s="121">
        <v>51246.407970000007</v>
      </c>
      <c r="D15" s="121">
        <v>260.38528066555529</v>
      </c>
      <c r="E15" s="121">
        <v>6152.201250000001</v>
      </c>
      <c r="F15" s="121">
        <v>253.98061236211996</v>
      </c>
      <c r="G15" s="121">
        <v>151.3655</v>
      </c>
      <c r="H15" s="121">
        <v>385.10970927985574</v>
      </c>
      <c r="I15" s="122">
        <v>57549.974720000006</v>
      </c>
      <c r="J15" s="122">
        <v>260.02865439521082</v>
      </c>
      <c r="K15" s="7"/>
    </row>
    <row r="16" spans="2:11" x14ac:dyDescent="0.2">
      <c r="B16" s="103" t="s">
        <v>52</v>
      </c>
      <c r="C16" s="98"/>
      <c r="D16" s="98"/>
      <c r="E16" s="98"/>
      <c r="F16" s="98"/>
    </row>
    <row r="17" spans="2:12" x14ac:dyDescent="0.2">
      <c r="B17" s="103"/>
      <c r="C17" s="98"/>
      <c r="D17" s="98"/>
      <c r="E17" s="98"/>
      <c r="F17" s="98"/>
    </row>
    <row r="18" spans="2:12" x14ac:dyDescent="0.2">
      <c r="B18" s="103"/>
      <c r="C18" s="98"/>
      <c r="D18" s="98"/>
      <c r="E18" s="98"/>
      <c r="F18" s="98"/>
    </row>
    <row r="19" spans="2:12" x14ac:dyDescent="0.2">
      <c r="B19" s="103"/>
      <c r="C19" s="98"/>
      <c r="D19" s="98"/>
      <c r="E19" s="98"/>
      <c r="F19" s="98"/>
    </row>
    <row r="20" spans="2:12" ht="15" x14ac:dyDescent="0.25">
      <c r="B20" s="273" t="s">
        <v>22</v>
      </c>
      <c r="C20" s="274" t="s">
        <v>96</v>
      </c>
      <c r="D20" s="274"/>
      <c r="E20" s="274"/>
      <c r="F20" s="274"/>
      <c r="G20" s="274"/>
      <c r="H20" s="274"/>
      <c r="I20" s="274"/>
      <c r="J20" s="274"/>
    </row>
    <row r="21" spans="2:12" ht="15" x14ac:dyDescent="0.2">
      <c r="B21" s="273"/>
      <c r="C21" s="273" t="s">
        <v>23</v>
      </c>
      <c r="D21" s="273"/>
      <c r="E21" s="273" t="s">
        <v>24</v>
      </c>
      <c r="F21" s="273"/>
      <c r="G21" s="273" t="s">
        <v>25</v>
      </c>
      <c r="H21" s="273"/>
      <c r="I21" s="275" t="s">
        <v>26</v>
      </c>
      <c r="J21" s="275"/>
    </row>
    <row r="22" spans="2:12" ht="30" x14ac:dyDescent="0.2">
      <c r="B22" s="273"/>
      <c r="C22" s="131" t="s">
        <v>27</v>
      </c>
      <c r="D22" s="131" t="s">
        <v>28</v>
      </c>
      <c r="E22" s="131" t="s">
        <v>27</v>
      </c>
      <c r="F22" s="131" t="s">
        <v>28</v>
      </c>
      <c r="G22" s="131" t="s">
        <v>27</v>
      </c>
      <c r="H22" s="131" t="s">
        <v>28</v>
      </c>
      <c r="I22" s="131" t="s">
        <v>27</v>
      </c>
      <c r="J22" s="131" t="s">
        <v>28</v>
      </c>
    </row>
    <row r="23" spans="2:12" ht="15" x14ac:dyDescent="0.25">
      <c r="B23" s="115" t="s">
        <v>29</v>
      </c>
      <c r="C23" s="151">
        <v>48148.594570000001</v>
      </c>
      <c r="D23" s="151">
        <v>196.37799072667721</v>
      </c>
      <c r="E23" s="151">
        <v>18436.597169999997</v>
      </c>
      <c r="F23" s="151">
        <v>223.61385658132269</v>
      </c>
      <c r="G23" s="151">
        <v>683.12139999999988</v>
      </c>
      <c r="H23" s="151">
        <v>386.15217617249294</v>
      </c>
      <c r="I23" s="151">
        <v>67268.313139999998</v>
      </c>
      <c r="J23" s="151">
        <v>205.7698643309551</v>
      </c>
    </row>
    <row r="24" spans="2:12" ht="15" x14ac:dyDescent="0.25">
      <c r="B24" s="115" t="s">
        <v>30</v>
      </c>
      <c r="C24" s="151">
        <v>83605.059299999994</v>
      </c>
      <c r="D24" s="151">
        <v>189.31944978836944</v>
      </c>
      <c r="E24" s="151">
        <v>3334.0741300000004</v>
      </c>
      <c r="F24" s="151">
        <v>214.34244758379143</v>
      </c>
      <c r="G24" s="151">
        <v>0</v>
      </c>
      <c r="H24" s="151">
        <v>0</v>
      </c>
      <c r="I24" s="151">
        <v>86939.133430000016</v>
      </c>
      <c r="J24" s="151">
        <v>190.27906976976635</v>
      </c>
    </row>
    <row r="25" spans="2:12" ht="15" x14ac:dyDescent="0.25">
      <c r="B25" s="115" t="s">
        <v>31</v>
      </c>
      <c r="C25" s="151">
        <v>70445.294299999994</v>
      </c>
      <c r="D25" s="151">
        <v>188.27045826963067</v>
      </c>
      <c r="E25" s="151">
        <v>1.1736</v>
      </c>
      <c r="F25" s="151">
        <v>227.88428766189503</v>
      </c>
      <c r="G25" s="151">
        <v>0</v>
      </c>
      <c r="H25" s="151">
        <v>0</v>
      </c>
      <c r="I25" s="151">
        <v>70446.467899999989</v>
      </c>
      <c r="J25" s="151">
        <v>188.27111821457274</v>
      </c>
    </row>
    <row r="26" spans="2:12" ht="15" x14ac:dyDescent="0.25">
      <c r="B26" s="116" t="s">
        <v>32</v>
      </c>
      <c r="C26" s="117">
        <v>202198.94816999996</v>
      </c>
      <c r="D26" s="117">
        <v>190.63479940836336</v>
      </c>
      <c r="E26" s="117">
        <v>21771.844900000004</v>
      </c>
      <c r="F26" s="117">
        <v>222.19429139282539</v>
      </c>
      <c r="G26" s="117">
        <v>683.12139999999988</v>
      </c>
      <c r="H26" s="117">
        <v>386.15217617249294</v>
      </c>
      <c r="I26" s="117">
        <v>224653.9144699999</v>
      </c>
      <c r="J26" s="117">
        <v>194.28784267130425</v>
      </c>
    </row>
    <row r="27" spans="2:12" ht="15" x14ac:dyDescent="0.25">
      <c r="B27" s="115" t="s">
        <v>33</v>
      </c>
      <c r="C27" s="152">
        <v>24246.206999999999</v>
      </c>
      <c r="D27" s="152">
        <v>119.30491656076349</v>
      </c>
      <c r="E27" s="152">
        <v>4455.0654999999997</v>
      </c>
      <c r="F27" s="152">
        <v>151.32513544413658</v>
      </c>
      <c r="G27" s="152">
        <v>0</v>
      </c>
      <c r="H27" s="152">
        <v>0</v>
      </c>
      <c r="I27" s="152">
        <v>28701.272499999999</v>
      </c>
      <c r="J27" s="152">
        <v>124.27515516080341</v>
      </c>
    </row>
    <row r="28" spans="2:12" ht="15" x14ac:dyDescent="0.25">
      <c r="B28" s="115" t="s">
        <v>34</v>
      </c>
      <c r="C28" s="152">
        <v>37814.056200000006</v>
      </c>
      <c r="D28" s="152">
        <v>113.67741138016289</v>
      </c>
      <c r="E28" s="152">
        <v>2797.3645000000001</v>
      </c>
      <c r="F28" s="152">
        <v>113.70813367367749</v>
      </c>
      <c r="G28" s="152">
        <v>0</v>
      </c>
      <c r="H28" s="152">
        <v>0</v>
      </c>
      <c r="I28" s="152">
        <v>40611.420700000002</v>
      </c>
      <c r="J28" s="152">
        <v>113.67952756944548</v>
      </c>
    </row>
    <row r="29" spans="2:12" ht="15" x14ac:dyDescent="0.25">
      <c r="B29" s="115" t="s">
        <v>35</v>
      </c>
      <c r="C29" s="152">
        <v>10050.888000000001</v>
      </c>
      <c r="D29" s="152">
        <v>119.65689113240542</v>
      </c>
      <c r="E29" s="152">
        <v>693.86400000000003</v>
      </c>
      <c r="F29" s="152">
        <v>102.83715973159005</v>
      </c>
      <c r="G29" s="152">
        <v>0</v>
      </c>
      <c r="H29" s="152">
        <v>0</v>
      </c>
      <c r="I29" s="152">
        <v>10744.752</v>
      </c>
      <c r="J29" s="152">
        <v>118.57072310277613</v>
      </c>
    </row>
    <row r="30" spans="2:12" ht="15" x14ac:dyDescent="0.25">
      <c r="B30" s="118" t="s">
        <v>36</v>
      </c>
      <c r="C30" s="119">
        <v>72111.151200000008</v>
      </c>
      <c r="D30" s="119">
        <v>116.40299173104866</v>
      </c>
      <c r="E30" s="119">
        <v>7946.2939999999999</v>
      </c>
      <c r="F30" s="119">
        <v>133.84874630865659</v>
      </c>
      <c r="G30" s="119">
        <v>0</v>
      </c>
      <c r="H30" s="119">
        <v>0</v>
      </c>
      <c r="I30" s="119">
        <v>80057.445200000002</v>
      </c>
      <c r="J30" s="119">
        <v>118.13461200170798</v>
      </c>
    </row>
    <row r="31" spans="2:12" ht="15" x14ac:dyDescent="0.25">
      <c r="B31" s="120" t="s">
        <v>37</v>
      </c>
      <c r="C31" s="121">
        <v>274310.09937000001</v>
      </c>
      <c r="D31" s="121">
        <v>171.12060317730177</v>
      </c>
      <c r="E31" s="121">
        <v>29718.138899999994</v>
      </c>
      <c r="F31" s="121">
        <v>198.57169250830847</v>
      </c>
      <c r="G31" s="121">
        <v>683.12139999999988</v>
      </c>
      <c r="H31" s="121">
        <v>386.15217617249294</v>
      </c>
      <c r="I31" s="122">
        <v>304711.35967000003</v>
      </c>
      <c r="J31" s="122">
        <v>174.27994700986002</v>
      </c>
      <c r="K31" s="7"/>
      <c r="L31" s="7"/>
    </row>
    <row r="32" spans="2:12" x14ac:dyDescent="0.2">
      <c r="B32" s="103" t="s">
        <v>52</v>
      </c>
      <c r="C32" s="98"/>
      <c r="D32" s="98"/>
      <c r="E32" s="98"/>
      <c r="F32" s="98"/>
      <c r="G32" s="98"/>
      <c r="H32" s="98"/>
      <c r="I32" s="98"/>
      <c r="J32" s="98"/>
    </row>
    <row r="33" spans="2:11" x14ac:dyDescent="0.2">
      <c r="B33" s="103"/>
      <c r="C33" s="98"/>
      <c r="D33" s="98"/>
      <c r="E33" s="98"/>
      <c r="F33" s="98"/>
      <c r="G33" s="98"/>
      <c r="H33" s="98"/>
      <c r="I33" s="98"/>
      <c r="J33" s="98"/>
    </row>
    <row r="34" spans="2:11" x14ac:dyDescent="0.2">
      <c r="B34" s="103"/>
      <c r="C34" s="98"/>
      <c r="D34" s="98"/>
      <c r="E34" s="98"/>
      <c r="F34" s="98"/>
      <c r="G34" s="98"/>
      <c r="H34" s="98"/>
      <c r="I34" s="98"/>
      <c r="J34" s="98"/>
    </row>
    <row r="36" spans="2:11" ht="15" x14ac:dyDescent="0.25">
      <c r="B36" s="273" t="s">
        <v>22</v>
      </c>
      <c r="C36" s="274" t="s">
        <v>97</v>
      </c>
      <c r="D36" s="274"/>
      <c r="E36" s="274"/>
      <c r="F36" s="274"/>
      <c r="G36" s="274"/>
      <c r="H36" s="274"/>
      <c r="I36" s="274"/>
      <c r="J36" s="274"/>
    </row>
    <row r="37" spans="2:11" ht="15" x14ac:dyDescent="0.2">
      <c r="B37" s="273"/>
      <c r="C37" s="273" t="s">
        <v>23</v>
      </c>
      <c r="D37" s="273"/>
      <c r="E37" s="273" t="s">
        <v>24</v>
      </c>
      <c r="F37" s="273"/>
      <c r="G37" s="273" t="s">
        <v>25</v>
      </c>
      <c r="H37" s="273"/>
      <c r="I37" s="275" t="s">
        <v>26</v>
      </c>
      <c r="J37" s="275"/>
    </row>
    <row r="38" spans="2:11" ht="30" x14ac:dyDescent="0.2">
      <c r="B38" s="273"/>
      <c r="C38" s="131" t="s">
        <v>27</v>
      </c>
      <c r="D38" s="131" t="s">
        <v>28</v>
      </c>
      <c r="E38" s="131" t="s">
        <v>27</v>
      </c>
      <c r="F38" s="131" t="s">
        <v>28</v>
      </c>
      <c r="G38" s="131" t="s">
        <v>27</v>
      </c>
      <c r="H38" s="131" t="s">
        <v>28</v>
      </c>
      <c r="I38" s="131" t="s">
        <v>27</v>
      </c>
      <c r="J38" s="131" t="s">
        <v>28</v>
      </c>
    </row>
    <row r="39" spans="2:11" ht="15" x14ac:dyDescent="0.25">
      <c r="B39" s="115" t="s">
        <v>29</v>
      </c>
      <c r="C39" s="151">
        <v>21665.913570000001</v>
      </c>
      <c r="D39" s="151">
        <v>289.30322591377347</v>
      </c>
      <c r="E39" s="151">
        <v>10348.300140000001</v>
      </c>
      <c r="F39" s="151">
        <v>292.15412614617105</v>
      </c>
      <c r="G39" s="151">
        <v>576.42319999999995</v>
      </c>
      <c r="H39" s="151">
        <v>424.24619984067266</v>
      </c>
      <c r="I39" s="151">
        <v>32590.636909999997</v>
      </c>
      <c r="J39" s="151">
        <v>292.59516011005144</v>
      </c>
    </row>
    <row r="40" spans="2:11" ht="15" x14ac:dyDescent="0.25">
      <c r="B40" s="115" t="s">
        <v>30</v>
      </c>
      <c r="C40" s="151">
        <v>44376.799200000001</v>
      </c>
      <c r="D40" s="151">
        <v>263.41872461590242</v>
      </c>
      <c r="E40" s="151">
        <v>2192.2960999999996</v>
      </c>
      <c r="F40" s="151">
        <v>267.24603962028675</v>
      </c>
      <c r="G40" s="151">
        <v>0</v>
      </c>
      <c r="H40" s="151">
        <v>0</v>
      </c>
      <c r="I40" s="151">
        <v>46569.095300000015</v>
      </c>
      <c r="J40" s="151">
        <v>263.59890006710089</v>
      </c>
    </row>
    <row r="41" spans="2:11" ht="15" x14ac:dyDescent="0.25">
      <c r="B41" s="115" t="s">
        <v>31</v>
      </c>
      <c r="C41" s="151">
        <v>45508.540700000005</v>
      </c>
      <c r="D41" s="151">
        <v>228.94519395784539</v>
      </c>
      <c r="E41" s="151">
        <v>0.24460000000000001</v>
      </c>
      <c r="F41" s="151">
        <v>680.33115290269825</v>
      </c>
      <c r="G41" s="151">
        <v>0</v>
      </c>
      <c r="H41" s="151">
        <v>0</v>
      </c>
      <c r="I41" s="151">
        <v>45508.785299999996</v>
      </c>
      <c r="J41" s="151">
        <v>228.94762006095561</v>
      </c>
    </row>
    <row r="42" spans="2:11" ht="15" x14ac:dyDescent="0.25">
      <c r="B42" s="116" t="s">
        <v>32</v>
      </c>
      <c r="C42" s="117">
        <v>111551.25347000001</v>
      </c>
      <c r="D42" s="117">
        <v>254.38226223877859</v>
      </c>
      <c r="E42" s="117">
        <v>12540.840840000001</v>
      </c>
      <c r="F42" s="117">
        <v>287.80745166525855</v>
      </c>
      <c r="G42" s="117">
        <v>576.42319999999995</v>
      </c>
      <c r="H42" s="117">
        <v>424.24619984067266</v>
      </c>
      <c r="I42" s="117">
        <v>124668.51751000005</v>
      </c>
      <c r="J42" s="117">
        <v>258.53000944432256</v>
      </c>
    </row>
    <row r="43" spans="2:11" ht="15" x14ac:dyDescent="0.25">
      <c r="B43" s="115" t="s">
        <v>33</v>
      </c>
      <c r="C43" s="152">
        <v>15562.602949999999</v>
      </c>
      <c r="D43" s="152">
        <v>121.95670666390676</v>
      </c>
      <c r="E43" s="152">
        <v>3556.5806000000002</v>
      </c>
      <c r="F43" s="152">
        <v>154.86549192783653</v>
      </c>
      <c r="G43" s="152">
        <v>0</v>
      </c>
      <c r="H43" s="152">
        <v>0</v>
      </c>
      <c r="I43" s="152">
        <v>19119.183550000002</v>
      </c>
      <c r="J43" s="152">
        <v>128.07845066689575</v>
      </c>
    </row>
    <row r="44" spans="2:11" ht="15" x14ac:dyDescent="0.25">
      <c r="B44" s="115" t="s">
        <v>34</v>
      </c>
      <c r="C44" s="152">
        <v>27469.448199999999</v>
      </c>
      <c r="D44" s="152">
        <v>126.18786607442664</v>
      </c>
      <c r="E44" s="152">
        <v>1893.6455000000001</v>
      </c>
      <c r="F44" s="152">
        <v>119.20364529686259</v>
      </c>
      <c r="G44" s="152">
        <v>0</v>
      </c>
      <c r="H44" s="152">
        <v>0</v>
      </c>
      <c r="I44" s="152">
        <v>29363.093699999998</v>
      </c>
      <c r="J44" s="152">
        <v>125.73744901750594</v>
      </c>
    </row>
    <row r="45" spans="2:11" ht="15" x14ac:dyDescent="0.25">
      <c r="B45" s="115" t="s">
        <v>35</v>
      </c>
      <c r="C45" s="152">
        <v>6988.8069999999998</v>
      </c>
      <c r="D45" s="152">
        <v>131.06175262816674</v>
      </c>
      <c r="E45" s="152">
        <v>524.48500000000001</v>
      </c>
      <c r="F45" s="152">
        <v>106.75830385997693</v>
      </c>
      <c r="G45" s="152">
        <v>0</v>
      </c>
      <c r="H45" s="152">
        <v>0</v>
      </c>
      <c r="I45" s="152">
        <v>7513.2920000000004</v>
      </c>
      <c r="J45" s="152">
        <v>129.3651868182416</v>
      </c>
    </row>
    <row r="46" spans="2:11" ht="15" x14ac:dyDescent="0.25">
      <c r="B46" s="118" t="s">
        <v>36</v>
      </c>
      <c r="C46" s="119">
        <v>50020.85815</v>
      </c>
      <c r="D46" s="119">
        <v>125.55242712684249</v>
      </c>
      <c r="E46" s="119">
        <v>5974.7110999999995</v>
      </c>
      <c r="F46" s="119">
        <v>139.33965438094575</v>
      </c>
      <c r="G46" s="119">
        <v>0</v>
      </c>
      <c r="H46" s="119">
        <v>0</v>
      </c>
      <c r="I46" s="119">
        <v>55995.56925</v>
      </c>
      <c r="J46" s="119">
        <v>127.02352030111739</v>
      </c>
    </row>
    <row r="47" spans="2:11" ht="15" x14ac:dyDescent="0.25">
      <c r="B47" s="120" t="s">
        <v>37</v>
      </c>
      <c r="C47" s="121">
        <v>161572.11161999995</v>
      </c>
      <c r="D47" s="121">
        <v>214.49803442861023</v>
      </c>
      <c r="E47" s="121">
        <v>18515.551939999994</v>
      </c>
      <c r="F47" s="121">
        <v>239.89895834560804</v>
      </c>
      <c r="G47" s="121">
        <v>576.42319999999995</v>
      </c>
      <c r="H47" s="121">
        <v>424.24619984067266</v>
      </c>
      <c r="I47" s="122">
        <v>180664.08675999989</v>
      </c>
      <c r="J47" s="122">
        <v>217.77049352888227</v>
      </c>
      <c r="K47" s="7"/>
    </row>
    <row r="48" spans="2:11" x14ac:dyDescent="0.2">
      <c r="B48" s="103" t="s">
        <v>52</v>
      </c>
    </row>
    <row r="52" spans="2:10" x14ac:dyDescent="0.2">
      <c r="B52" s="98" t="s">
        <v>12</v>
      </c>
      <c r="C52" s="98"/>
      <c r="D52" s="98"/>
      <c r="E52" s="98"/>
      <c r="F52" s="98"/>
      <c r="G52" s="98"/>
      <c r="H52" s="98"/>
      <c r="I52" s="98"/>
      <c r="J52" s="98"/>
    </row>
    <row r="53" spans="2:10" ht="125.25" customHeight="1" x14ac:dyDescent="0.2">
      <c r="B53" s="276" t="s">
        <v>20</v>
      </c>
      <c r="C53" s="277"/>
      <c r="D53" s="277"/>
      <c r="E53" s="277"/>
      <c r="F53" s="277"/>
      <c r="G53" s="277"/>
      <c r="H53" s="277"/>
      <c r="I53" s="277"/>
      <c r="J53" s="277"/>
    </row>
  </sheetData>
  <mergeCells count="19">
    <mergeCell ref="B53:J53"/>
    <mergeCell ref="B36:B38"/>
    <mergeCell ref="C36:J36"/>
    <mergeCell ref="C37:D37"/>
    <mergeCell ref="E37:F37"/>
    <mergeCell ref="G37:H37"/>
    <mergeCell ref="I37:J37"/>
    <mergeCell ref="B20:B22"/>
    <mergeCell ref="C20:J20"/>
    <mergeCell ref="C21:D21"/>
    <mergeCell ref="E21:F21"/>
    <mergeCell ref="G21:H21"/>
    <mergeCell ref="I21:J21"/>
    <mergeCell ref="B4:B6"/>
    <mergeCell ref="C4:J4"/>
    <mergeCell ref="C5:D5"/>
    <mergeCell ref="E5:F5"/>
    <mergeCell ref="G5:H5"/>
    <mergeCell ref="I5:J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62"/>
  <sheetViews>
    <sheetView topLeftCell="A32" workbookViewId="0">
      <selection activeCell="A44" sqref="A44"/>
    </sheetView>
  </sheetViews>
  <sheetFormatPr defaultRowHeight="12.75" x14ac:dyDescent="0.2"/>
  <cols>
    <col min="1" max="1" width="10.7109375" bestFit="1" customWidth="1"/>
    <col min="2" max="2" width="12.140625" bestFit="1" customWidth="1"/>
    <col min="3" max="3" width="7.7109375" bestFit="1" customWidth="1"/>
    <col min="4" max="4" width="10.5703125" style="7" bestFit="1" customWidth="1"/>
    <col min="5" max="5" width="10.28515625" style="7" customWidth="1"/>
    <col min="6" max="6" width="10.85546875" style="7" customWidth="1"/>
    <col min="7" max="7" width="10.5703125" style="7" bestFit="1" customWidth="1"/>
    <col min="8" max="8" width="12.140625" style="7" bestFit="1" customWidth="1"/>
    <col min="9" max="9" width="12.140625" style="7" customWidth="1"/>
    <col min="10" max="10" width="13.85546875" style="7" bestFit="1" customWidth="1"/>
    <col min="11" max="11" width="13.85546875" style="7" customWidth="1"/>
    <col min="12" max="13" width="14" style="7" customWidth="1"/>
    <col min="14" max="15" width="10.5703125" style="7" bestFit="1" customWidth="1"/>
    <col min="16" max="16" width="9.28515625" style="7" bestFit="1" customWidth="1"/>
    <col min="17" max="17" width="9.5703125" style="7" bestFit="1" customWidth="1"/>
    <col min="18" max="22" width="9.28515625" style="7" bestFit="1" customWidth="1"/>
    <col min="23" max="26" width="9.28515625" style="7" customWidth="1"/>
    <col min="27" max="28" width="9.28515625" style="7" bestFit="1" customWidth="1"/>
    <col min="29" max="30" width="9.28515625" style="7" customWidth="1"/>
    <col min="31" max="31" width="9.28515625" style="7" bestFit="1" customWidth="1"/>
    <col min="32" max="33" width="10.5703125" style="7" bestFit="1" customWidth="1"/>
    <col min="34" max="34" width="9.28515625" style="7" customWidth="1"/>
    <col min="35" max="35" width="10.5703125" style="7" bestFit="1" customWidth="1"/>
    <col min="36" max="36" width="9.7109375" style="7" bestFit="1" customWidth="1"/>
    <col min="38" max="38" width="9.7109375" bestFit="1" customWidth="1"/>
    <col min="39" max="39" width="12.140625" bestFit="1" customWidth="1"/>
    <col min="40" max="40" width="9.140625" style="17"/>
    <col min="41" max="41" width="10.5703125" bestFit="1" customWidth="1"/>
    <col min="42" max="42" width="9.5703125" bestFit="1" customWidth="1"/>
    <col min="43" max="43" width="10.7109375" bestFit="1" customWidth="1"/>
    <col min="44" max="44" width="10.5703125" bestFit="1" customWidth="1"/>
    <col min="45" max="45" width="12.140625" bestFit="1" customWidth="1"/>
    <col min="46" max="46" width="12.140625" customWidth="1"/>
    <col min="47" max="47" width="9.28515625" bestFit="1" customWidth="1"/>
    <col min="48" max="48" width="9.28515625" customWidth="1"/>
    <col min="49" max="49" width="11.140625" bestFit="1" customWidth="1"/>
    <col min="50" max="50" width="11.140625" customWidth="1"/>
    <col min="51" max="52" width="10.5703125" bestFit="1" customWidth="1"/>
    <col min="53" max="53" width="9.28515625" bestFit="1" customWidth="1"/>
    <col min="54" max="54" width="9.5703125" bestFit="1" customWidth="1"/>
    <col min="55" max="59" width="9.28515625" bestFit="1" customWidth="1"/>
    <col min="60" max="63" width="9.28515625" customWidth="1"/>
    <col min="64" max="65" width="9.28515625" bestFit="1" customWidth="1"/>
    <col min="66" max="67" width="9.28515625" customWidth="1"/>
    <col min="68" max="69" width="9.28515625" bestFit="1" customWidth="1"/>
    <col min="70" max="70" width="10.140625" bestFit="1" customWidth="1"/>
    <col min="71" max="71" width="9.28515625" customWidth="1"/>
    <col min="72" max="72" width="10.5703125" bestFit="1" customWidth="1"/>
    <col min="73" max="73" width="9.7109375" bestFit="1" customWidth="1"/>
  </cols>
  <sheetData>
    <row r="2" spans="1:73" ht="12.75" customHeight="1" x14ac:dyDescent="0.2">
      <c r="B2" s="253" t="s">
        <v>55</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48</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2">
      <c r="A3" s="252" t="s">
        <v>14</v>
      </c>
      <c r="B3" s="252" t="s">
        <v>9</v>
      </c>
      <c r="C3" s="252" t="s">
        <v>17</v>
      </c>
      <c r="D3" s="251" t="s">
        <v>10</v>
      </c>
      <c r="E3" s="251"/>
      <c r="F3" s="251"/>
      <c r="G3" s="251"/>
      <c r="H3" s="251"/>
      <c r="I3" s="251"/>
      <c r="J3" s="251"/>
      <c r="K3" s="251"/>
      <c r="L3" s="251"/>
      <c r="M3" s="251"/>
      <c r="N3" s="251"/>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51" t="s">
        <v>10</v>
      </c>
      <c r="AP3" s="251"/>
      <c r="AQ3" s="251"/>
      <c r="AR3" s="251"/>
      <c r="AS3" s="251"/>
      <c r="AT3" s="251"/>
      <c r="AU3" s="251"/>
      <c r="AV3" s="251"/>
      <c r="AW3" s="251"/>
      <c r="AX3" s="251"/>
      <c r="AY3" s="251"/>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2">
      <c r="A4" s="252"/>
      <c r="B4" s="252"/>
      <c r="C4" s="252"/>
      <c r="D4" s="47" t="s">
        <v>3</v>
      </c>
      <c r="E4" s="47" t="s">
        <v>4</v>
      </c>
      <c r="F4" s="47" t="s">
        <v>5</v>
      </c>
      <c r="G4" s="47" t="s">
        <v>6</v>
      </c>
      <c r="H4" s="47" t="s">
        <v>16</v>
      </c>
      <c r="I4" s="47" t="s">
        <v>21</v>
      </c>
      <c r="J4" s="46" t="s">
        <v>7</v>
      </c>
      <c r="K4" s="46" t="s">
        <v>8</v>
      </c>
      <c r="L4" s="48" t="s">
        <v>13</v>
      </c>
      <c r="M4" s="48" t="s">
        <v>19</v>
      </c>
      <c r="N4" s="83"/>
      <c r="O4" s="251" t="s">
        <v>3</v>
      </c>
      <c r="P4" s="251"/>
      <c r="Q4" s="251" t="s">
        <v>4</v>
      </c>
      <c r="R4" s="251"/>
      <c r="S4" s="251" t="s">
        <v>5</v>
      </c>
      <c r="T4" s="251"/>
      <c r="U4" s="251" t="s">
        <v>6</v>
      </c>
      <c r="V4" s="251"/>
      <c r="W4" s="251" t="s">
        <v>16</v>
      </c>
      <c r="X4" s="251"/>
      <c r="Y4" s="251" t="s">
        <v>21</v>
      </c>
      <c r="Z4" s="251"/>
      <c r="AA4" s="251" t="s">
        <v>7</v>
      </c>
      <c r="AB4" s="251"/>
      <c r="AC4" s="251" t="s">
        <v>8</v>
      </c>
      <c r="AD4" s="251"/>
      <c r="AE4" s="251" t="s">
        <v>13</v>
      </c>
      <c r="AF4" s="251"/>
      <c r="AG4" s="251" t="s">
        <v>19</v>
      </c>
      <c r="AH4" s="251"/>
      <c r="AI4" s="83"/>
      <c r="AJ4" s="83"/>
      <c r="AL4" s="252"/>
      <c r="AM4" s="252"/>
      <c r="AN4" s="252"/>
      <c r="AO4" s="47" t="s">
        <v>3</v>
      </c>
      <c r="AP4" s="47" t="s">
        <v>4</v>
      </c>
      <c r="AQ4" s="47" t="s">
        <v>5</v>
      </c>
      <c r="AR4" s="47" t="s">
        <v>6</v>
      </c>
      <c r="AS4" s="47" t="s">
        <v>16</v>
      </c>
      <c r="AT4" s="47" t="s">
        <v>21</v>
      </c>
      <c r="AU4" s="46" t="s">
        <v>7</v>
      </c>
      <c r="AV4" s="46" t="s">
        <v>8</v>
      </c>
      <c r="AW4" s="48" t="s">
        <v>13</v>
      </c>
      <c r="AX4" s="48" t="s">
        <v>19</v>
      </c>
      <c r="AY4" s="83"/>
      <c r="AZ4" s="251" t="s">
        <v>3</v>
      </c>
      <c r="BA4" s="251"/>
      <c r="BB4" s="251" t="s">
        <v>4</v>
      </c>
      <c r="BC4" s="251"/>
      <c r="BD4" s="251" t="s">
        <v>5</v>
      </c>
      <c r="BE4" s="251"/>
      <c r="BF4" s="251" t="s">
        <v>6</v>
      </c>
      <c r="BG4" s="251"/>
      <c r="BH4" s="251" t="s">
        <v>16</v>
      </c>
      <c r="BI4" s="251"/>
      <c r="BJ4" s="251" t="s">
        <v>21</v>
      </c>
      <c r="BK4" s="251"/>
      <c r="BL4" s="251" t="s">
        <v>7</v>
      </c>
      <c r="BM4" s="251"/>
      <c r="BN4" s="251" t="s">
        <v>8</v>
      </c>
      <c r="BO4" s="251"/>
      <c r="BP4" s="251" t="s">
        <v>13</v>
      </c>
      <c r="BQ4" s="251"/>
      <c r="BR4" s="251" t="s">
        <v>19</v>
      </c>
      <c r="BS4" s="251"/>
      <c r="BT4" s="83"/>
      <c r="BU4" s="83"/>
    </row>
    <row r="5" spans="1:73" ht="29.25" customHeight="1" x14ac:dyDescent="0.2">
      <c r="A5" s="252"/>
      <c r="B5" s="252"/>
      <c r="C5" s="252"/>
      <c r="D5" s="46" t="s">
        <v>0</v>
      </c>
      <c r="E5" s="46" t="s">
        <v>0</v>
      </c>
      <c r="F5" s="46" t="s">
        <v>0</v>
      </c>
      <c r="G5" s="46" t="s">
        <v>0</v>
      </c>
      <c r="H5" s="46" t="s">
        <v>0</v>
      </c>
      <c r="I5" s="46" t="s">
        <v>0</v>
      </c>
      <c r="J5" s="46" t="s">
        <v>0</v>
      </c>
      <c r="K5" s="46" t="s">
        <v>0</v>
      </c>
      <c r="L5" s="46" t="s">
        <v>0</v>
      </c>
      <c r="M5" s="46" t="s">
        <v>0</v>
      </c>
      <c r="N5" s="84"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4" t="s">
        <v>57</v>
      </c>
      <c r="AJ5" s="84" t="s">
        <v>58</v>
      </c>
      <c r="AL5" s="252"/>
      <c r="AM5" s="252"/>
      <c r="AN5" s="252"/>
      <c r="AO5" s="46" t="s">
        <v>0</v>
      </c>
      <c r="AP5" s="46" t="s">
        <v>0</v>
      </c>
      <c r="AQ5" s="46" t="s">
        <v>0</v>
      </c>
      <c r="AR5" s="46" t="s">
        <v>0</v>
      </c>
      <c r="AS5" s="46" t="s">
        <v>0</v>
      </c>
      <c r="AT5" s="46" t="s">
        <v>0</v>
      </c>
      <c r="AU5" s="46" t="s">
        <v>0</v>
      </c>
      <c r="AV5" s="46" t="s">
        <v>0</v>
      </c>
      <c r="AW5" s="46" t="s">
        <v>0</v>
      </c>
      <c r="AX5" s="46" t="s">
        <v>0</v>
      </c>
      <c r="AY5" s="84"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4" t="s">
        <v>40</v>
      </c>
      <c r="BU5" s="84" t="s">
        <v>39</v>
      </c>
    </row>
    <row r="6" spans="1:73" ht="29.25" customHeight="1" x14ac:dyDescent="0.2">
      <c r="A6" s="160"/>
      <c r="B6" s="160"/>
      <c r="C6" s="159"/>
      <c r="D6" s="46"/>
      <c r="E6" s="46"/>
      <c r="F6" s="46"/>
      <c r="G6" s="46"/>
      <c r="H6" s="46"/>
      <c r="I6" s="46"/>
      <c r="J6" s="46"/>
      <c r="K6" s="46"/>
      <c r="L6" s="46"/>
      <c r="M6" s="49"/>
      <c r="N6" s="84"/>
      <c r="O6" s="46"/>
      <c r="P6" s="46"/>
      <c r="Q6" s="46"/>
      <c r="R6" s="46"/>
      <c r="S6" s="46"/>
      <c r="T6" s="46"/>
      <c r="U6" s="46"/>
      <c r="V6" s="46"/>
      <c r="W6" s="46"/>
      <c r="X6" s="46"/>
      <c r="Y6" s="46"/>
      <c r="Z6" s="46"/>
      <c r="AA6" s="46"/>
      <c r="AB6" s="46"/>
      <c r="AC6" s="46"/>
      <c r="AD6" s="46"/>
      <c r="AE6" s="46"/>
      <c r="AF6" s="46"/>
      <c r="AG6" s="49"/>
      <c r="AH6" s="49"/>
      <c r="AI6" s="84"/>
      <c r="AJ6" s="84"/>
      <c r="AL6" s="16"/>
      <c r="AM6" s="16"/>
      <c r="AN6" s="16"/>
      <c r="AO6" s="5"/>
      <c r="AP6" s="5"/>
      <c r="AQ6" s="5"/>
      <c r="AR6" s="5"/>
      <c r="AS6" s="46"/>
      <c r="AT6" s="46"/>
      <c r="AU6" s="5"/>
      <c r="AV6" s="5"/>
      <c r="AW6" s="5"/>
      <c r="AX6" s="5"/>
      <c r="AY6" s="34"/>
      <c r="AZ6" s="5"/>
      <c r="BA6" s="5"/>
      <c r="BB6" s="5"/>
      <c r="BC6" s="5"/>
      <c r="BD6" s="5"/>
      <c r="BE6" s="5"/>
      <c r="BF6" s="5"/>
      <c r="BG6" s="5"/>
      <c r="BH6" s="46"/>
      <c r="BI6" s="46"/>
      <c r="BJ6" s="46"/>
      <c r="BK6" s="46"/>
      <c r="BL6" s="5"/>
      <c r="BM6" s="5"/>
      <c r="BN6" s="5"/>
      <c r="BO6" s="5"/>
      <c r="BP6" s="5"/>
      <c r="BQ6" s="5"/>
      <c r="BR6" s="5"/>
      <c r="BS6" s="5"/>
      <c r="BT6" s="34"/>
      <c r="BU6" s="34"/>
    </row>
    <row r="7" spans="1:73" ht="20.100000000000001" customHeight="1" x14ac:dyDescent="0.2">
      <c r="A7" s="160">
        <v>43834</v>
      </c>
      <c r="B7" s="160">
        <v>43832</v>
      </c>
      <c r="C7" s="159">
        <v>1</v>
      </c>
      <c r="D7" s="161">
        <v>4465671.5999999996</v>
      </c>
      <c r="E7" s="161">
        <v>477986.7</v>
      </c>
      <c r="F7" s="102">
        <v>0</v>
      </c>
      <c r="G7" s="161">
        <v>0</v>
      </c>
      <c r="H7" s="4">
        <v>0</v>
      </c>
      <c r="I7" s="81">
        <v>0</v>
      </c>
      <c r="J7" s="4">
        <v>0</v>
      </c>
      <c r="K7" s="4">
        <v>0</v>
      </c>
      <c r="L7" s="113">
        <v>0</v>
      </c>
      <c r="M7" s="4">
        <v>0</v>
      </c>
      <c r="N7" s="79">
        <f t="shared" ref="N7:N16" si="0">SUM(D7:M7)</f>
        <v>4943658.3</v>
      </c>
      <c r="O7" s="161">
        <v>3475369.6</v>
      </c>
      <c r="P7" s="161">
        <v>134.21172999999999</v>
      </c>
      <c r="Q7" s="161">
        <v>388553.7</v>
      </c>
      <c r="R7" s="161">
        <v>128.811577</v>
      </c>
      <c r="S7" s="102">
        <v>0</v>
      </c>
      <c r="T7" s="102">
        <v>0</v>
      </c>
      <c r="U7" s="4">
        <v>0</v>
      </c>
      <c r="V7" s="4">
        <v>0</v>
      </c>
      <c r="W7" s="4">
        <v>0</v>
      </c>
      <c r="X7" s="4">
        <v>0</v>
      </c>
      <c r="Y7" s="81">
        <v>0</v>
      </c>
      <c r="Z7" s="81">
        <v>0</v>
      </c>
      <c r="AA7" s="4">
        <v>0</v>
      </c>
      <c r="AB7" s="4">
        <v>0</v>
      </c>
      <c r="AC7" s="4">
        <v>0</v>
      </c>
      <c r="AD7" s="4">
        <v>0</v>
      </c>
      <c r="AE7" s="102">
        <v>0</v>
      </c>
      <c r="AF7" s="102">
        <v>0</v>
      </c>
      <c r="AG7" s="4">
        <v>0</v>
      </c>
      <c r="AH7" s="4">
        <v>0</v>
      </c>
      <c r="AI7" s="79">
        <f t="shared" ref="AI7" si="1">O7+Q7+S7+U7+AA7+AC7+AE7+AG7+Y7</f>
        <v>3863923.3000000003</v>
      </c>
      <c r="AJ7" s="79">
        <f t="shared" ref="AJ7" si="2">(O7*P7+Q7*R7+S7*T7+U7*V7+AA7*AB7+AC7*AD7+AE7*AF7+AG7*AH7+Y7*Z7)/AI7</f>
        <v>133.66869400632069</v>
      </c>
      <c r="AL7" s="65">
        <v>43470</v>
      </c>
      <c r="AM7" s="65">
        <v>43467</v>
      </c>
      <c r="AN7" s="3">
        <v>1</v>
      </c>
      <c r="AO7" s="158">
        <v>3940786.5</v>
      </c>
      <c r="AP7" s="158">
        <v>376891.1</v>
      </c>
      <c r="AQ7" s="158">
        <v>0</v>
      </c>
      <c r="AR7" s="158">
        <v>0</v>
      </c>
      <c r="AS7" s="158">
        <v>0</v>
      </c>
      <c r="AT7" s="158">
        <v>0</v>
      </c>
      <c r="AU7" s="158">
        <v>0</v>
      </c>
      <c r="AV7" s="158">
        <v>0</v>
      </c>
      <c r="AW7" s="158">
        <v>798</v>
      </c>
      <c r="AX7" s="158">
        <v>0</v>
      </c>
      <c r="AY7" s="79">
        <v>4318475.5999999996</v>
      </c>
      <c r="AZ7" s="158">
        <v>3296372.5</v>
      </c>
      <c r="BA7" s="158">
        <v>136.99861200000001</v>
      </c>
      <c r="BB7" s="158">
        <v>292431.59999999998</v>
      </c>
      <c r="BC7" s="158">
        <v>133.79962599999999</v>
      </c>
      <c r="BD7" s="158">
        <v>0</v>
      </c>
      <c r="BE7" s="158">
        <v>0</v>
      </c>
      <c r="BF7" s="158">
        <v>0</v>
      </c>
      <c r="BG7" s="158">
        <v>0</v>
      </c>
      <c r="BH7" s="158">
        <v>0</v>
      </c>
      <c r="BI7" s="158">
        <v>0</v>
      </c>
      <c r="BJ7" s="158">
        <v>0</v>
      </c>
      <c r="BK7" s="158">
        <v>0</v>
      </c>
      <c r="BL7" s="158">
        <v>0</v>
      </c>
      <c r="BM7" s="158">
        <v>0</v>
      </c>
      <c r="BN7" s="158">
        <v>0</v>
      </c>
      <c r="BO7" s="158">
        <v>0</v>
      </c>
      <c r="BP7" s="158">
        <v>0</v>
      </c>
      <c r="BQ7" s="158">
        <v>0</v>
      </c>
      <c r="BR7" s="158">
        <v>0</v>
      </c>
      <c r="BS7" s="158">
        <v>0</v>
      </c>
      <c r="BT7" s="79">
        <v>3588804.1</v>
      </c>
      <c r="BU7" s="79">
        <v>136.73794449954835</v>
      </c>
    </row>
    <row r="8" spans="1:73" ht="20.100000000000001" customHeight="1" x14ac:dyDescent="0.2">
      <c r="A8" s="162">
        <v>43841</v>
      </c>
      <c r="B8" s="162">
        <v>43838</v>
      </c>
      <c r="C8" s="3">
        <v>2</v>
      </c>
      <c r="D8" s="163">
        <v>4475289</v>
      </c>
      <c r="E8" s="163">
        <v>507904.4</v>
      </c>
      <c r="F8" s="163">
        <v>0</v>
      </c>
      <c r="G8" s="163">
        <v>0</v>
      </c>
      <c r="H8" s="163">
        <v>0</v>
      </c>
      <c r="I8" s="163">
        <v>0</v>
      </c>
      <c r="J8" s="163">
        <v>0</v>
      </c>
      <c r="K8" s="163">
        <v>0</v>
      </c>
      <c r="L8" s="163">
        <v>497</v>
      </c>
      <c r="M8" s="163">
        <v>0</v>
      </c>
      <c r="N8" s="79">
        <f t="shared" si="0"/>
        <v>4983690.4000000004</v>
      </c>
      <c r="O8" s="11">
        <v>3249529.4</v>
      </c>
      <c r="P8" s="11">
        <v>125.44165</v>
      </c>
      <c r="Q8" s="163">
        <v>409074.4</v>
      </c>
      <c r="R8" s="163">
        <v>124.36117</v>
      </c>
      <c r="S8" s="163">
        <v>0</v>
      </c>
      <c r="T8" s="163">
        <v>0</v>
      </c>
      <c r="U8" s="163">
        <v>0</v>
      </c>
      <c r="V8" s="163">
        <v>0</v>
      </c>
      <c r="W8" s="163">
        <v>0</v>
      </c>
      <c r="X8" s="163">
        <v>0</v>
      </c>
      <c r="Y8" s="163">
        <v>0</v>
      </c>
      <c r="Z8" s="163">
        <v>0</v>
      </c>
      <c r="AA8" s="163">
        <v>0</v>
      </c>
      <c r="AB8" s="163">
        <v>0</v>
      </c>
      <c r="AC8" s="163">
        <v>0</v>
      </c>
      <c r="AD8" s="163">
        <v>0</v>
      </c>
      <c r="AE8" s="163">
        <v>497</v>
      </c>
      <c r="AF8" s="163">
        <v>50</v>
      </c>
      <c r="AG8" s="163">
        <v>0</v>
      </c>
      <c r="AH8" s="163">
        <v>0</v>
      </c>
      <c r="AI8" s="79">
        <f t="shared" ref="AI8" si="3">O8+Q8+S8+U8+AA8+AC8+AE8+AG8+Y8</f>
        <v>3659100.8</v>
      </c>
      <c r="AJ8" s="79">
        <f t="shared" ref="AJ8" si="4">(O8*P8+Q8*R8+S8*T8+U8*V8+AA8*AB8+AC8*AD8+AE8*AF8+AG8*AH8+Y8*Z8)/AI8</f>
        <v>125.3106092788037</v>
      </c>
      <c r="AL8" s="65">
        <v>43477</v>
      </c>
      <c r="AM8" s="65">
        <v>43474</v>
      </c>
      <c r="AN8" s="3">
        <v>2</v>
      </c>
      <c r="AO8" s="158">
        <v>3893277.8</v>
      </c>
      <c r="AP8" s="158">
        <v>386700.9</v>
      </c>
      <c r="AQ8" s="158">
        <v>0</v>
      </c>
      <c r="AR8" s="158">
        <v>0</v>
      </c>
      <c r="AS8" s="158">
        <v>0</v>
      </c>
      <c r="AT8" s="158">
        <v>0</v>
      </c>
      <c r="AU8" s="158">
        <v>0</v>
      </c>
      <c r="AV8" s="158">
        <v>0</v>
      </c>
      <c r="AW8" s="158">
        <v>0</v>
      </c>
      <c r="AX8" s="158">
        <v>0</v>
      </c>
      <c r="AY8" s="79">
        <v>4279978.7</v>
      </c>
      <c r="AZ8" s="11">
        <v>3283719</v>
      </c>
      <c r="BA8" s="11">
        <v>136.00797299999999</v>
      </c>
      <c r="BB8" s="158">
        <v>305848.3</v>
      </c>
      <c r="BC8" s="158">
        <v>129.60971499999999</v>
      </c>
      <c r="BD8" s="158">
        <v>0</v>
      </c>
      <c r="BE8" s="158">
        <v>0</v>
      </c>
      <c r="BF8" s="158">
        <v>0</v>
      </c>
      <c r="BG8" s="158">
        <v>0</v>
      </c>
      <c r="BH8" s="158">
        <v>0</v>
      </c>
      <c r="BI8" s="158">
        <v>0</v>
      </c>
      <c r="BJ8" s="158">
        <v>0</v>
      </c>
      <c r="BK8" s="158">
        <v>0</v>
      </c>
      <c r="BL8" s="158">
        <v>0</v>
      </c>
      <c r="BM8" s="158">
        <v>0</v>
      </c>
      <c r="BN8" s="158">
        <v>0</v>
      </c>
      <c r="BO8" s="158">
        <v>0</v>
      </c>
      <c r="BP8" s="158">
        <v>0</v>
      </c>
      <c r="BQ8" s="158">
        <v>0</v>
      </c>
      <c r="BR8" s="158">
        <v>0</v>
      </c>
      <c r="BS8" s="158">
        <v>0</v>
      </c>
      <c r="BT8" s="79">
        <v>3589567.3</v>
      </c>
      <c r="BU8" s="79">
        <v>135.46281082063052</v>
      </c>
    </row>
    <row r="9" spans="1:73" s="12" customFormat="1" ht="20.100000000000001" customHeight="1" x14ac:dyDescent="0.2">
      <c r="A9" s="164">
        <v>43848</v>
      </c>
      <c r="B9" s="164">
        <v>43845</v>
      </c>
      <c r="C9" s="3">
        <v>3</v>
      </c>
      <c r="D9" s="165">
        <v>4250973</v>
      </c>
      <c r="E9" s="165">
        <v>538739.6</v>
      </c>
      <c r="F9" s="165">
        <v>216</v>
      </c>
      <c r="G9" s="165">
        <v>0</v>
      </c>
      <c r="H9" s="165">
        <v>0</v>
      </c>
      <c r="I9" s="165">
        <v>0</v>
      </c>
      <c r="J9" s="165">
        <v>0</v>
      </c>
      <c r="K9" s="165">
        <v>0</v>
      </c>
      <c r="L9" s="165">
        <v>0</v>
      </c>
      <c r="M9" s="165">
        <v>0</v>
      </c>
      <c r="N9" s="79">
        <f t="shared" si="0"/>
        <v>4789928.5999999996</v>
      </c>
      <c r="O9" s="165">
        <v>3094748.4</v>
      </c>
      <c r="P9" s="165">
        <v>120.237004</v>
      </c>
      <c r="Q9" s="165">
        <v>438221</v>
      </c>
      <c r="R9" s="165">
        <v>122.439463</v>
      </c>
      <c r="S9" s="165">
        <v>216</v>
      </c>
      <c r="T9" s="165">
        <v>180.45370299999999</v>
      </c>
      <c r="U9" s="165">
        <v>0</v>
      </c>
      <c r="V9" s="165">
        <v>0</v>
      </c>
      <c r="W9" s="165">
        <v>0</v>
      </c>
      <c r="X9" s="165">
        <v>0</v>
      </c>
      <c r="Y9" s="165">
        <v>0</v>
      </c>
      <c r="Z9" s="165">
        <v>0</v>
      </c>
      <c r="AA9" s="165">
        <v>0</v>
      </c>
      <c r="AB9" s="165">
        <v>0</v>
      </c>
      <c r="AC9" s="165">
        <v>0</v>
      </c>
      <c r="AD9" s="165">
        <v>0</v>
      </c>
      <c r="AE9" s="165">
        <v>0</v>
      </c>
      <c r="AF9" s="165">
        <v>0</v>
      </c>
      <c r="AG9" s="165">
        <v>0</v>
      </c>
      <c r="AH9" s="165">
        <v>0</v>
      </c>
      <c r="AI9" s="79">
        <f t="shared" ref="AI9" si="5">O9+Q9+S9+U9+AA9+AC9+AE9+AG9+Y9</f>
        <v>3533185.4</v>
      </c>
      <c r="AJ9" s="79">
        <f t="shared" ref="AJ9" si="6">(O9*P9+Q9*R9+S9*T9+U9*V9+AA9*AB9+AC9*AD9+AE9*AF9+AG9*AH9+Y9*Z9)/AI9</f>
        <v>120.51385632493688</v>
      </c>
      <c r="AL9" s="65">
        <v>43484</v>
      </c>
      <c r="AM9" s="65">
        <v>43481</v>
      </c>
      <c r="AN9" s="3">
        <v>3</v>
      </c>
      <c r="AO9" s="158">
        <v>3995132.6</v>
      </c>
      <c r="AP9" s="158">
        <v>446946.9</v>
      </c>
      <c r="AQ9" s="158">
        <v>0</v>
      </c>
      <c r="AR9" s="158">
        <v>0</v>
      </c>
      <c r="AS9" s="158">
        <v>0</v>
      </c>
      <c r="AT9" s="158">
        <v>0</v>
      </c>
      <c r="AU9" s="158">
        <v>0</v>
      </c>
      <c r="AV9" s="158">
        <v>0</v>
      </c>
      <c r="AW9" s="158">
        <v>0</v>
      </c>
      <c r="AX9" s="158">
        <v>0</v>
      </c>
      <c r="AY9" s="79">
        <v>4442079.5</v>
      </c>
      <c r="AZ9" s="158">
        <v>3250418.2</v>
      </c>
      <c r="BA9" s="158">
        <v>132.14343400000001</v>
      </c>
      <c r="BB9" s="158">
        <v>372552.6</v>
      </c>
      <c r="BC9" s="158">
        <v>124.473659</v>
      </c>
      <c r="BD9" s="158">
        <v>0</v>
      </c>
      <c r="BE9" s="158">
        <v>0</v>
      </c>
      <c r="BF9" s="158">
        <v>0</v>
      </c>
      <c r="BG9" s="158">
        <v>0</v>
      </c>
      <c r="BH9" s="158">
        <v>0</v>
      </c>
      <c r="BI9" s="158">
        <v>0</v>
      </c>
      <c r="BJ9" s="158">
        <v>0</v>
      </c>
      <c r="BK9" s="158">
        <v>0</v>
      </c>
      <c r="BL9" s="158">
        <v>0</v>
      </c>
      <c r="BM9" s="158">
        <v>0</v>
      </c>
      <c r="BN9" s="158">
        <v>0</v>
      </c>
      <c r="BO9" s="158">
        <v>0</v>
      </c>
      <c r="BP9" s="158">
        <v>0</v>
      </c>
      <c r="BQ9" s="158">
        <v>0</v>
      </c>
      <c r="BR9" s="158">
        <v>0</v>
      </c>
      <c r="BS9" s="158">
        <v>0</v>
      </c>
      <c r="BT9" s="79">
        <v>3622970.8000000003</v>
      </c>
      <c r="BU9" s="79">
        <v>131.35474571753718</v>
      </c>
    </row>
    <row r="10" spans="1:73" ht="20.100000000000001" customHeight="1" x14ac:dyDescent="0.2">
      <c r="A10" s="166">
        <v>43855</v>
      </c>
      <c r="B10" s="166">
        <v>43852</v>
      </c>
      <c r="C10" s="3">
        <v>4</v>
      </c>
      <c r="D10" s="167">
        <v>4460400</v>
      </c>
      <c r="E10" s="167">
        <v>488252.8</v>
      </c>
      <c r="F10" s="167">
        <v>0</v>
      </c>
      <c r="G10" s="167">
        <v>0</v>
      </c>
      <c r="H10" s="167">
        <v>0</v>
      </c>
      <c r="I10" s="167">
        <v>0</v>
      </c>
      <c r="J10" s="167">
        <v>0</v>
      </c>
      <c r="K10" s="167">
        <v>0</v>
      </c>
      <c r="L10" s="167">
        <v>0</v>
      </c>
      <c r="M10" s="167">
        <v>0</v>
      </c>
      <c r="N10" s="79">
        <f t="shared" si="0"/>
        <v>4948652.8</v>
      </c>
      <c r="O10" s="167">
        <v>3259231.8</v>
      </c>
      <c r="P10" s="167">
        <v>114.789427</v>
      </c>
      <c r="Q10" s="167">
        <v>379429.5</v>
      </c>
      <c r="R10" s="167">
        <v>116.319856</v>
      </c>
      <c r="S10" s="167">
        <v>0</v>
      </c>
      <c r="T10" s="167">
        <v>0</v>
      </c>
      <c r="U10" s="167">
        <v>0</v>
      </c>
      <c r="V10" s="167">
        <v>0</v>
      </c>
      <c r="W10" s="167">
        <v>0</v>
      </c>
      <c r="X10" s="167">
        <v>0</v>
      </c>
      <c r="Y10" s="167">
        <v>0</v>
      </c>
      <c r="Z10" s="167">
        <v>0</v>
      </c>
      <c r="AA10" s="167">
        <v>0</v>
      </c>
      <c r="AB10" s="167">
        <v>0</v>
      </c>
      <c r="AC10" s="167">
        <v>0</v>
      </c>
      <c r="AD10" s="167">
        <v>0</v>
      </c>
      <c r="AE10" s="167">
        <v>0</v>
      </c>
      <c r="AF10" s="167">
        <v>0</v>
      </c>
      <c r="AG10" s="167">
        <v>0</v>
      </c>
      <c r="AH10" s="167">
        <v>0</v>
      </c>
      <c r="AI10" s="79">
        <f t="shared" ref="AI10" si="7">O10+Q10+S10+U10+AA10+AC10+AE10+AG10+Y10</f>
        <v>3638661.3</v>
      </c>
      <c r="AJ10" s="79">
        <f t="shared" ref="AJ10" si="8">(O10*P10+Q10*R10+S10*T10+U10*V10+AA10*AB10+AC10*AD10+AE10*AF10+AG10*AH10+Y10*Z10)/AI10</f>
        <v>114.94901588788453</v>
      </c>
      <c r="AL10" s="65">
        <v>43491</v>
      </c>
      <c r="AM10" s="65">
        <v>43489</v>
      </c>
      <c r="AN10" s="3">
        <v>4</v>
      </c>
      <c r="AO10" s="158">
        <v>3904809.8</v>
      </c>
      <c r="AP10" s="158">
        <v>393827.6</v>
      </c>
      <c r="AQ10" s="158">
        <v>0</v>
      </c>
      <c r="AR10" s="158">
        <v>0</v>
      </c>
      <c r="AS10" s="158">
        <v>0</v>
      </c>
      <c r="AT10" s="158">
        <v>0</v>
      </c>
      <c r="AU10" s="158">
        <v>0</v>
      </c>
      <c r="AV10" s="158">
        <v>0</v>
      </c>
      <c r="AW10" s="158">
        <v>0</v>
      </c>
      <c r="AX10" s="158">
        <v>0</v>
      </c>
      <c r="AY10" s="79">
        <v>4298637.3999999994</v>
      </c>
      <c r="AZ10" s="158">
        <v>3100062.6</v>
      </c>
      <c r="BA10" s="158">
        <v>127.59325</v>
      </c>
      <c r="BB10" s="158">
        <v>313422.3</v>
      </c>
      <c r="BC10" s="158">
        <v>121.95588499999999</v>
      </c>
      <c r="BD10" s="158">
        <v>0</v>
      </c>
      <c r="BE10" s="158">
        <v>0</v>
      </c>
      <c r="BF10" s="158">
        <v>0</v>
      </c>
      <c r="BG10" s="158">
        <v>0</v>
      </c>
      <c r="BH10" s="158">
        <v>0</v>
      </c>
      <c r="BI10" s="158">
        <v>0</v>
      </c>
      <c r="BJ10" s="158">
        <v>0</v>
      </c>
      <c r="BK10" s="158">
        <v>0</v>
      </c>
      <c r="BL10" s="158">
        <v>0</v>
      </c>
      <c r="BM10" s="158">
        <v>0</v>
      </c>
      <c r="BN10" s="158">
        <v>0</v>
      </c>
      <c r="BO10" s="158">
        <v>0</v>
      </c>
      <c r="BP10" s="158">
        <v>0</v>
      </c>
      <c r="BQ10" s="158">
        <v>0</v>
      </c>
      <c r="BR10" s="158">
        <v>0</v>
      </c>
      <c r="BS10" s="158">
        <v>0</v>
      </c>
      <c r="BT10" s="79">
        <v>3413484.9</v>
      </c>
      <c r="BU10" s="79">
        <v>127.07563355932395</v>
      </c>
    </row>
    <row r="11" spans="1:73" ht="20.100000000000001" customHeight="1" x14ac:dyDescent="0.2">
      <c r="A11" s="168">
        <v>43862</v>
      </c>
      <c r="B11" s="168">
        <v>43859</v>
      </c>
      <c r="C11" s="114">
        <v>5</v>
      </c>
      <c r="D11" s="169">
        <v>4053231</v>
      </c>
      <c r="E11" s="169">
        <v>388857.9</v>
      </c>
      <c r="F11" s="169">
        <v>0</v>
      </c>
      <c r="G11" s="169">
        <v>0</v>
      </c>
      <c r="H11" s="169">
        <v>0</v>
      </c>
      <c r="I11" s="169">
        <v>0</v>
      </c>
      <c r="J11" s="169">
        <v>0</v>
      </c>
      <c r="K11" s="169">
        <v>0</v>
      </c>
      <c r="L11" s="169">
        <v>0</v>
      </c>
      <c r="M11" s="169">
        <v>0</v>
      </c>
      <c r="N11" s="79">
        <f t="shared" si="0"/>
        <v>4442088.9000000004</v>
      </c>
      <c r="O11" s="11">
        <v>2764039.6</v>
      </c>
      <c r="P11" s="11">
        <v>104.80332</v>
      </c>
      <c r="Q11" s="11">
        <v>300333.40000000002</v>
      </c>
      <c r="R11" s="11">
        <v>112.454172</v>
      </c>
      <c r="S11" s="169">
        <v>0</v>
      </c>
      <c r="T11" s="169">
        <v>0</v>
      </c>
      <c r="U11" s="169">
        <v>0</v>
      </c>
      <c r="V11" s="169">
        <v>0</v>
      </c>
      <c r="W11" s="169">
        <v>0</v>
      </c>
      <c r="X11" s="169">
        <v>0</v>
      </c>
      <c r="Y11" s="169">
        <v>0</v>
      </c>
      <c r="Z11" s="169">
        <v>0</v>
      </c>
      <c r="AA11" s="169">
        <v>0</v>
      </c>
      <c r="AB11" s="169">
        <v>0</v>
      </c>
      <c r="AC11" s="169">
        <v>0</v>
      </c>
      <c r="AD11" s="169">
        <v>0</v>
      </c>
      <c r="AE11" s="169">
        <v>0</v>
      </c>
      <c r="AF11" s="169">
        <v>0</v>
      </c>
      <c r="AG11" s="169">
        <v>0</v>
      </c>
      <c r="AH11" s="169">
        <v>0</v>
      </c>
      <c r="AI11" s="79">
        <f t="shared" ref="AI11" si="9">O11+Q11+S11+U11+AA11+AC11+AE11+AG11+Y11</f>
        <v>3064373</v>
      </c>
      <c r="AJ11" s="79">
        <f t="shared" ref="AJ11" si="10">(O11*P11+Q11*R11+S11*T11+U11*V11+AA11*AB11+AC11*AD11+AE11*AF11+AG11*AH11+Y11*Z11)/AI11</f>
        <v>105.55316552926709</v>
      </c>
      <c r="AL11" s="65">
        <v>43498</v>
      </c>
      <c r="AM11" s="65">
        <v>43495</v>
      </c>
      <c r="AN11" s="114">
        <v>5</v>
      </c>
      <c r="AO11" s="158">
        <v>3656058.2</v>
      </c>
      <c r="AP11" s="158">
        <v>423797.8</v>
      </c>
      <c r="AQ11" s="11">
        <v>0</v>
      </c>
      <c r="AR11" s="11">
        <v>0</v>
      </c>
      <c r="AS11" s="158">
        <v>0</v>
      </c>
      <c r="AT11" s="158">
        <v>0</v>
      </c>
      <c r="AU11" s="11">
        <v>0</v>
      </c>
      <c r="AV11" s="11">
        <v>0</v>
      </c>
      <c r="AW11" s="11">
        <v>0</v>
      </c>
      <c r="AX11" s="11">
        <v>0</v>
      </c>
      <c r="AY11" s="79">
        <v>4079856</v>
      </c>
      <c r="AZ11" s="11">
        <v>2622974.6</v>
      </c>
      <c r="BA11" s="11">
        <v>119.73381500000001</v>
      </c>
      <c r="BB11" s="11">
        <v>304482.2</v>
      </c>
      <c r="BC11" s="11">
        <v>117.023375</v>
      </c>
      <c r="BD11" s="11">
        <v>0</v>
      </c>
      <c r="BE11" s="11">
        <v>0</v>
      </c>
      <c r="BF11" s="11">
        <v>0</v>
      </c>
      <c r="BG11" s="11">
        <v>0</v>
      </c>
      <c r="BH11" s="11">
        <v>0</v>
      </c>
      <c r="BI11" s="11">
        <v>0</v>
      </c>
      <c r="BJ11" s="158">
        <v>0</v>
      </c>
      <c r="BK11" s="158">
        <v>0</v>
      </c>
      <c r="BL11" s="11">
        <v>0</v>
      </c>
      <c r="BM11" s="11">
        <v>0</v>
      </c>
      <c r="BN11" s="11">
        <v>0</v>
      </c>
      <c r="BO11" s="11">
        <v>0</v>
      </c>
      <c r="BP11" s="11">
        <v>0</v>
      </c>
      <c r="BQ11" s="11">
        <v>0</v>
      </c>
      <c r="BR11" s="11">
        <v>0</v>
      </c>
      <c r="BS11" s="11">
        <v>0</v>
      </c>
      <c r="BT11" s="79">
        <v>2927456.8000000003</v>
      </c>
      <c r="BU11" s="79">
        <v>119.45190452597764</v>
      </c>
    </row>
    <row r="12" spans="1:73" ht="20.100000000000001" customHeight="1" x14ac:dyDescent="0.2">
      <c r="A12" s="171">
        <v>43869</v>
      </c>
      <c r="B12" s="171">
        <v>43866</v>
      </c>
      <c r="C12" s="3">
        <v>6</v>
      </c>
      <c r="D12" s="172">
        <v>3279247.2</v>
      </c>
      <c r="E12" s="172">
        <v>437795.7</v>
      </c>
      <c r="F12" s="11">
        <v>216</v>
      </c>
      <c r="G12" s="172">
        <v>0</v>
      </c>
      <c r="H12" s="172">
        <v>0</v>
      </c>
      <c r="I12" s="172">
        <v>0</v>
      </c>
      <c r="J12" s="172">
        <v>0</v>
      </c>
      <c r="K12" s="172">
        <v>0</v>
      </c>
      <c r="L12" s="172">
        <v>0</v>
      </c>
      <c r="M12" s="172">
        <v>0</v>
      </c>
      <c r="N12" s="79">
        <f t="shared" si="0"/>
        <v>3717258.9000000004</v>
      </c>
      <c r="O12" s="172">
        <v>2479314.4</v>
      </c>
      <c r="P12" s="172">
        <v>99.436394000000007</v>
      </c>
      <c r="Q12" s="172">
        <v>321550.59999999998</v>
      </c>
      <c r="R12" s="172">
        <v>105.379509</v>
      </c>
      <c r="S12" s="11">
        <v>216</v>
      </c>
      <c r="T12" s="11">
        <v>172.25925899999999</v>
      </c>
      <c r="U12" s="172">
        <v>0</v>
      </c>
      <c r="V12" s="172">
        <v>0</v>
      </c>
      <c r="W12" s="172">
        <v>0</v>
      </c>
      <c r="X12" s="172">
        <v>0</v>
      </c>
      <c r="Y12" s="172">
        <v>0</v>
      </c>
      <c r="Z12" s="172">
        <v>0</v>
      </c>
      <c r="AA12" s="172">
        <v>0</v>
      </c>
      <c r="AB12" s="172">
        <v>0</v>
      </c>
      <c r="AC12" s="172">
        <v>0</v>
      </c>
      <c r="AD12" s="172">
        <v>0</v>
      </c>
      <c r="AE12" s="172">
        <v>0</v>
      </c>
      <c r="AF12" s="172">
        <v>0</v>
      </c>
      <c r="AG12" s="172">
        <v>0</v>
      </c>
      <c r="AH12" s="172">
        <v>0</v>
      </c>
      <c r="AI12" s="79">
        <f t="shared" ref="AI12" si="11">O12+Q12+S12+U12+AA12+AC12+AE12+AG12+Y12</f>
        <v>2801081</v>
      </c>
      <c r="AJ12" s="79">
        <f t="shared" ref="AJ12" si="12">(O12*P12+Q12*R12+S12*T12+U12*V12+AA12*AB12+AC12*AD12+AE12*AF12+AG12*AH12+Y12*Z12)/AI12</f>
        <v>100.12425055715025</v>
      </c>
      <c r="AL12" s="65">
        <v>43505</v>
      </c>
      <c r="AM12" s="65">
        <v>43502</v>
      </c>
      <c r="AN12" s="3">
        <v>6</v>
      </c>
      <c r="AO12" s="158">
        <v>3319910.8</v>
      </c>
      <c r="AP12" s="158">
        <v>356292.8</v>
      </c>
      <c r="AQ12" s="11">
        <v>0</v>
      </c>
      <c r="AR12" s="11">
        <v>0</v>
      </c>
      <c r="AS12" s="158">
        <v>0</v>
      </c>
      <c r="AT12" s="158">
        <v>0</v>
      </c>
      <c r="AU12" s="11">
        <v>0</v>
      </c>
      <c r="AV12" s="11">
        <v>0</v>
      </c>
      <c r="AW12" s="11">
        <v>0</v>
      </c>
      <c r="AX12" s="11">
        <v>0</v>
      </c>
      <c r="AY12" s="79">
        <v>3676203.5999999996</v>
      </c>
      <c r="AZ12" s="158">
        <v>2575036</v>
      </c>
      <c r="BA12" s="158">
        <v>115.92883500000001</v>
      </c>
      <c r="BB12" s="158">
        <v>285115.90000000002</v>
      </c>
      <c r="BC12" s="158">
        <v>114.957747</v>
      </c>
      <c r="BD12" s="11">
        <v>0</v>
      </c>
      <c r="BE12" s="11">
        <v>0</v>
      </c>
      <c r="BF12" s="11">
        <v>0</v>
      </c>
      <c r="BG12" s="11">
        <v>0</v>
      </c>
      <c r="BH12" s="11">
        <v>0</v>
      </c>
      <c r="BI12" s="11">
        <v>0</v>
      </c>
      <c r="BJ12" s="158">
        <v>0</v>
      </c>
      <c r="BK12" s="158">
        <v>0</v>
      </c>
      <c r="BL12" s="11">
        <v>0</v>
      </c>
      <c r="BM12" s="11">
        <v>0</v>
      </c>
      <c r="BN12" s="11">
        <v>0</v>
      </c>
      <c r="BO12" s="11">
        <v>0</v>
      </c>
      <c r="BP12" s="11">
        <v>0</v>
      </c>
      <c r="BQ12" s="11">
        <v>0</v>
      </c>
      <c r="BR12" s="11">
        <v>0</v>
      </c>
      <c r="BS12" s="11">
        <v>0</v>
      </c>
      <c r="BT12" s="79">
        <v>2860151.9</v>
      </c>
      <c r="BU12" s="79">
        <v>115.83203152984194</v>
      </c>
    </row>
    <row r="13" spans="1:73" ht="20.100000000000001" customHeight="1" x14ac:dyDescent="0.2">
      <c r="A13" s="173">
        <v>43876</v>
      </c>
      <c r="B13" s="173">
        <v>43873</v>
      </c>
      <c r="C13" s="3">
        <v>7</v>
      </c>
      <c r="D13" s="174">
        <v>2888671.6</v>
      </c>
      <c r="E13" s="174">
        <v>489729.8</v>
      </c>
      <c r="F13" s="174">
        <v>0</v>
      </c>
      <c r="G13" s="174">
        <v>0</v>
      </c>
      <c r="H13" s="174">
        <v>0</v>
      </c>
      <c r="I13" s="174">
        <v>0</v>
      </c>
      <c r="J13" s="174">
        <v>0</v>
      </c>
      <c r="K13" s="174">
        <v>0</v>
      </c>
      <c r="L13" s="174">
        <v>0</v>
      </c>
      <c r="M13" s="174">
        <v>0</v>
      </c>
      <c r="N13" s="79">
        <f t="shared" si="0"/>
        <v>3378401.4</v>
      </c>
      <c r="O13" s="174">
        <v>2053625.6</v>
      </c>
      <c r="P13" s="174">
        <v>97.702870000000004</v>
      </c>
      <c r="Q13" s="174">
        <v>344656.8</v>
      </c>
      <c r="R13" s="174">
        <v>97.839017999999996</v>
      </c>
      <c r="S13" s="174">
        <v>0</v>
      </c>
      <c r="T13" s="174">
        <v>0</v>
      </c>
      <c r="U13" s="174">
        <v>0</v>
      </c>
      <c r="V13" s="174">
        <v>0</v>
      </c>
      <c r="W13" s="174">
        <v>0</v>
      </c>
      <c r="X13" s="174">
        <v>0</v>
      </c>
      <c r="Y13" s="174">
        <v>0</v>
      </c>
      <c r="Z13" s="174">
        <v>0</v>
      </c>
      <c r="AA13" s="174">
        <v>0</v>
      </c>
      <c r="AB13" s="174">
        <v>0</v>
      </c>
      <c r="AC13" s="174">
        <v>0</v>
      </c>
      <c r="AD13" s="174">
        <v>0</v>
      </c>
      <c r="AE13" s="174">
        <v>0</v>
      </c>
      <c r="AF13" s="174">
        <v>0</v>
      </c>
      <c r="AG13" s="174">
        <v>0</v>
      </c>
      <c r="AH13" s="174">
        <v>0</v>
      </c>
      <c r="AI13" s="79">
        <f t="shared" ref="AI13" si="13">O13+Q13+S13+U13+AA13+AC13+AE13+AG13+Y13</f>
        <v>2398282.4</v>
      </c>
      <c r="AJ13" s="79">
        <f t="shared" ref="AJ13" si="14">(O13*P13+Q13*R13+S13*T13+U13*V13+AA13*AB13+AC13*AD13+AE13*AF13+AG13*AH13+Y13*Z13)/AI13</f>
        <v>97.72243580843292</v>
      </c>
      <c r="AL13" s="65">
        <v>43512</v>
      </c>
      <c r="AM13" s="65">
        <v>43509</v>
      </c>
      <c r="AN13" s="3">
        <v>7</v>
      </c>
      <c r="AO13" s="158">
        <v>3344368</v>
      </c>
      <c r="AP13" s="158">
        <v>451520.7</v>
      </c>
      <c r="AQ13" s="11">
        <v>0</v>
      </c>
      <c r="AR13" s="11">
        <v>0</v>
      </c>
      <c r="AS13" s="158">
        <v>0</v>
      </c>
      <c r="AT13" s="158">
        <v>0</v>
      </c>
      <c r="AU13" s="11">
        <v>0</v>
      </c>
      <c r="AV13" s="11">
        <v>0</v>
      </c>
      <c r="AW13" s="11">
        <v>0</v>
      </c>
      <c r="AX13" s="11">
        <v>0</v>
      </c>
      <c r="AY13" s="79">
        <v>3795888.7</v>
      </c>
      <c r="AZ13" s="158">
        <v>2469111</v>
      </c>
      <c r="BA13" s="158">
        <v>111.517729</v>
      </c>
      <c r="BB13" s="158">
        <v>359908.7</v>
      </c>
      <c r="BC13" s="158">
        <v>110.51264399999999</v>
      </c>
      <c r="BD13" s="11">
        <v>0</v>
      </c>
      <c r="BE13" s="11">
        <v>0</v>
      </c>
      <c r="BF13" s="11">
        <v>0</v>
      </c>
      <c r="BG13" s="11">
        <v>0</v>
      </c>
      <c r="BH13" s="11">
        <v>0</v>
      </c>
      <c r="BI13" s="11">
        <v>0</v>
      </c>
      <c r="BJ13" s="158">
        <v>0</v>
      </c>
      <c r="BK13" s="158">
        <v>0</v>
      </c>
      <c r="BL13" s="11">
        <v>0</v>
      </c>
      <c r="BM13" s="11">
        <v>0</v>
      </c>
      <c r="BN13" s="11">
        <v>0</v>
      </c>
      <c r="BO13" s="11">
        <v>0</v>
      </c>
      <c r="BP13" s="11">
        <v>0</v>
      </c>
      <c r="BQ13" s="11">
        <v>0</v>
      </c>
      <c r="BR13" s="11">
        <v>0</v>
      </c>
      <c r="BS13" s="11">
        <v>0</v>
      </c>
      <c r="BT13" s="79">
        <v>2829019.7</v>
      </c>
      <c r="BU13" s="79">
        <v>111.38986179718783</v>
      </c>
    </row>
    <row r="14" spans="1:73" ht="20.100000000000001" customHeight="1" x14ac:dyDescent="0.2">
      <c r="A14" s="175">
        <v>43883</v>
      </c>
      <c r="B14" s="175">
        <v>43880</v>
      </c>
      <c r="C14" s="3">
        <v>8</v>
      </c>
      <c r="D14" s="176">
        <v>1159993.8</v>
      </c>
      <c r="E14" s="176">
        <v>101702</v>
      </c>
      <c r="F14" s="176">
        <v>0</v>
      </c>
      <c r="G14" s="176">
        <v>0</v>
      </c>
      <c r="H14" s="176">
        <v>0</v>
      </c>
      <c r="I14" s="176">
        <v>0</v>
      </c>
      <c r="J14" s="176">
        <v>0</v>
      </c>
      <c r="K14" s="176">
        <v>0</v>
      </c>
      <c r="L14" s="176">
        <v>0</v>
      </c>
      <c r="M14" s="176">
        <v>0</v>
      </c>
      <c r="N14" s="79">
        <f t="shared" si="0"/>
        <v>1261695.8</v>
      </c>
      <c r="O14" s="176">
        <v>1027088.6</v>
      </c>
      <c r="P14" s="176">
        <v>96.880944999999997</v>
      </c>
      <c r="Q14" s="176">
        <v>85186.4</v>
      </c>
      <c r="R14" s="176">
        <v>93.438344000000001</v>
      </c>
      <c r="S14" s="176">
        <v>0</v>
      </c>
      <c r="T14" s="176">
        <v>0</v>
      </c>
      <c r="U14" s="176">
        <v>0</v>
      </c>
      <c r="V14" s="176">
        <v>0</v>
      </c>
      <c r="W14" s="176">
        <v>0</v>
      </c>
      <c r="X14" s="176">
        <v>0</v>
      </c>
      <c r="Y14" s="176">
        <v>0</v>
      </c>
      <c r="Z14" s="176">
        <v>0</v>
      </c>
      <c r="AA14" s="176">
        <v>0</v>
      </c>
      <c r="AB14" s="176">
        <v>0</v>
      </c>
      <c r="AC14" s="176">
        <v>0</v>
      </c>
      <c r="AD14" s="176">
        <v>0</v>
      </c>
      <c r="AE14" s="176">
        <v>0</v>
      </c>
      <c r="AF14" s="176">
        <v>0</v>
      </c>
      <c r="AG14" s="176">
        <v>0</v>
      </c>
      <c r="AH14" s="176">
        <v>0</v>
      </c>
      <c r="AI14" s="79">
        <f t="shared" ref="AI14:AI15" si="15">O14+Q14+S14+U14+AA14+AC14+AE14+AG14+Y14</f>
        <v>1112275</v>
      </c>
      <c r="AJ14" s="79">
        <f t="shared" ref="AJ14" si="16">(O14*P14+Q14*R14+S14*T14+U14*V14+AA14*AB14+AC14*AD14+AE14*AF14+AG14*AH14+Y14*Z14)/AI14</f>
        <v>96.617284676944635</v>
      </c>
      <c r="AL14" s="65">
        <v>43519</v>
      </c>
      <c r="AM14" s="65">
        <v>43516</v>
      </c>
      <c r="AN14" s="3">
        <v>8</v>
      </c>
      <c r="AO14" s="158">
        <v>2878357.6</v>
      </c>
      <c r="AP14" s="158">
        <v>436700.3</v>
      </c>
      <c r="AQ14" s="11">
        <v>0</v>
      </c>
      <c r="AR14" s="11">
        <v>0</v>
      </c>
      <c r="AS14" s="158">
        <v>0</v>
      </c>
      <c r="AT14" s="158">
        <v>0</v>
      </c>
      <c r="AU14" s="11">
        <v>0</v>
      </c>
      <c r="AV14" s="11">
        <v>0</v>
      </c>
      <c r="AW14" s="11">
        <v>0</v>
      </c>
      <c r="AX14" s="11">
        <v>0</v>
      </c>
      <c r="AY14" s="79">
        <v>3315057.9</v>
      </c>
      <c r="AZ14" s="158">
        <v>2223316.2000000002</v>
      </c>
      <c r="BA14" s="158">
        <v>108.71835299999999</v>
      </c>
      <c r="BB14" s="158">
        <v>358159</v>
      </c>
      <c r="BC14" s="158">
        <v>106.570989</v>
      </c>
      <c r="BD14" s="11">
        <v>0</v>
      </c>
      <c r="BE14" s="11">
        <v>0</v>
      </c>
      <c r="BF14" s="11">
        <v>0</v>
      </c>
      <c r="BG14" s="11">
        <v>0</v>
      </c>
      <c r="BH14" s="11">
        <v>0</v>
      </c>
      <c r="BI14" s="11">
        <v>0</v>
      </c>
      <c r="BJ14" s="158">
        <v>0</v>
      </c>
      <c r="BK14" s="158">
        <v>0</v>
      </c>
      <c r="BL14" s="11">
        <v>0</v>
      </c>
      <c r="BM14" s="11">
        <v>0</v>
      </c>
      <c r="BN14" s="11">
        <v>0</v>
      </c>
      <c r="BO14" s="11">
        <v>0</v>
      </c>
      <c r="BP14" s="11">
        <v>0</v>
      </c>
      <c r="BQ14" s="11">
        <v>0</v>
      </c>
      <c r="BR14" s="11">
        <v>0</v>
      </c>
      <c r="BS14" s="11">
        <v>0</v>
      </c>
      <c r="BT14" s="79">
        <v>2581475.2000000002</v>
      </c>
      <c r="BU14" s="79">
        <v>108.42042345069578</v>
      </c>
    </row>
    <row r="15" spans="1:73" ht="20.100000000000001" customHeight="1" x14ac:dyDescent="0.2">
      <c r="A15" s="177">
        <v>43890</v>
      </c>
      <c r="B15" s="65"/>
      <c r="C15" s="3">
        <v>9</v>
      </c>
      <c r="D15" s="123">
        <v>0</v>
      </c>
      <c r="E15" s="123">
        <v>0</v>
      </c>
      <c r="F15" s="4">
        <v>0</v>
      </c>
      <c r="G15" s="4">
        <v>0</v>
      </c>
      <c r="H15" s="4">
        <v>0</v>
      </c>
      <c r="I15" s="81">
        <v>0</v>
      </c>
      <c r="J15" s="4">
        <v>0</v>
      </c>
      <c r="K15" s="4">
        <v>0</v>
      </c>
      <c r="L15" s="4">
        <v>0</v>
      </c>
      <c r="M15" s="4">
        <v>0</v>
      </c>
      <c r="N15" s="79">
        <v>0</v>
      </c>
      <c r="O15" s="123">
        <v>0</v>
      </c>
      <c r="P15" s="123">
        <v>0</v>
      </c>
      <c r="Q15" s="123">
        <v>0</v>
      </c>
      <c r="R15" s="123">
        <v>0</v>
      </c>
      <c r="S15" s="4">
        <v>0</v>
      </c>
      <c r="T15" s="4">
        <v>0</v>
      </c>
      <c r="U15" s="4">
        <v>0</v>
      </c>
      <c r="V15" s="4">
        <v>0</v>
      </c>
      <c r="W15" s="4">
        <v>0</v>
      </c>
      <c r="X15" s="4">
        <v>0</v>
      </c>
      <c r="Y15" s="81">
        <v>0</v>
      </c>
      <c r="Z15" s="81">
        <v>0</v>
      </c>
      <c r="AA15" s="4">
        <v>0</v>
      </c>
      <c r="AB15" s="4">
        <v>0</v>
      </c>
      <c r="AC15" s="4">
        <v>0</v>
      </c>
      <c r="AD15" s="4">
        <v>0</v>
      </c>
      <c r="AE15" s="4">
        <v>0</v>
      </c>
      <c r="AF15" s="4">
        <v>0</v>
      </c>
      <c r="AG15" s="4">
        <v>0</v>
      </c>
      <c r="AH15" s="4">
        <v>0</v>
      </c>
      <c r="AI15" s="79">
        <f t="shared" si="15"/>
        <v>0</v>
      </c>
      <c r="AJ15" s="79">
        <v>0</v>
      </c>
      <c r="AL15" s="65">
        <v>43526</v>
      </c>
      <c r="AM15" s="65">
        <v>43523</v>
      </c>
      <c r="AN15" s="3">
        <v>9</v>
      </c>
      <c r="AO15" s="158">
        <v>1201898.3999999999</v>
      </c>
      <c r="AP15" s="158">
        <v>169536.7</v>
      </c>
      <c r="AQ15" s="158">
        <v>0</v>
      </c>
      <c r="AR15" s="158">
        <v>0</v>
      </c>
      <c r="AS15" s="158">
        <v>0</v>
      </c>
      <c r="AT15" s="158">
        <v>0</v>
      </c>
      <c r="AU15" s="158">
        <v>0</v>
      </c>
      <c r="AV15" s="158">
        <v>0</v>
      </c>
      <c r="AW15" s="158">
        <v>0</v>
      </c>
      <c r="AX15" s="158">
        <v>0</v>
      </c>
      <c r="AY15" s="79">
        <v>1371435.0999999999</v>
      </c>
      <c r="AZ15" s="158">
        <v>1027005</v>
      </c>
      <c r="BA15" s="158">
        <v>105.807067</v>
      </c>
      <c r="BB15" s="158">
        <v>132173.6</v>
      </c>
      <c r="BC15" s="158">
        <v>99.163308000000001</v>
      </c>
      <c r="BD15" s="158">
        <v>0</v>
      </c>
      <c r="BE15" s="158">
        <v>0</v>
      </c>
      <c r="BF15" s="158">
        <v>0</v>
      </c>
      <c r="BG15" s="158">
        <v>0</v>
      </c>
      <c r="BH15" s="158">
        <v>0</v>
      </c>
      <c r="BI15" s="158">
        <v>0</v>
      </c>
      <c r="BJ15" s="158">
        <v>0</v>
      </c>
      <c r="BK15" s="158">
        <v>0</v>
      </c>
      <c r="BL15" s="158">
        <v>0</v>
      </c>
      <c r="BM15" s="158">
        <v>0</v>
      </c>
      <c r="BN15" s="158">
        <v>0</v>
      </c>
      <c r="BO15" s="158">
        <v>0</v>
      </c>
      <c r="BP15" s="158">
        <v>0</v>
      </c>
      <c r="BQ15" s="158">
        <v>0</v>
      </c>
      <c r="BR15" s="158">
        <v>0</v>
      </c>
      <c r="BS15" s="158">
        <v>0</v>
      </c>
      <c r="BT15" s="79">
        <v>1159178.6000000001</v>
      </c>
      <c r="BU15" s="79">
        <v>105.04952235195145</v>
      </c>
    </row>
    <row r="16" spans="1:73" ht="20.100000000000001" customHeight="1" x14ac:dyDescent="0.2">
      <c r="A16" s="179">
        <v>43897</v>
      </c>
      <c r="B16" s="179">
        <v>43894</v>
      </c>
      <c r="C16" s="3">
        <v>10</v>
      </c>
      <c r="D16" s="180">
        <v>857266.6</v>
      </c>
      <c r="E16" s="180">
        <v>141131.1</v>
      </c>
      <c r="F16" s="180">
        <v>0</v>
      </c>
      <c r="G16" s="180">
        <v>0</v>
      </c>
      <c r="H16" s="180">
        <v>0</v>
      </c>
      <c r="I16" s="180">
        <v>0</v>
      </c>
      <c r="J16" s="180">
        <v>0</v>
      </c>
      <c r="K16" s="180">
        <v>0</v>
      </c>
      <c r="L16" s="180">
        <v>0</v>
      </c>
      <c r="M16" s="180">
        <v>0</v>
      </c>
      <c r="N16" s="79">
        <f t="shared" si="0"/>
        <v>998397.7</v>
      </c>
      <c r="O16" s="180">
        <v>764067.4</v>
      </c>
      <c r="P16" s="180">
        <v>92.283354000000003</v>
      </c>
      <c r="Q16" s="180">
        <v>102733</v>
      </c>
      <c r="R16" s="180">
        <v>83.585817000000006</v>
      </c>
      <c r="S16" s="180">
        <v>0</v>
      </c>
      <c r="T16" s="180">
        <v>0</v>
      </c>
      <c r="U16" s="180">
        <v>0</v>
      </c>
      <c r="V16" s="180">
        <v>0</v>
      </c>
      <c r="W16" s="180">
        <v>0</v>
      </c>
      <c r="X16" s="180">
        <v>0</v>
      </c>
      <c r="Y16" s="180">
        <v>0</v>
      </c>
      <c r="Z16" s="180">
        <v>0</v>
      </c>
      <c r="AA16" s="180">
        <v>0</v>
      </c>
      <c r="AB16" s="180">
        <v>0</v>
      </c>
      <c r="AC16" s="180">
        <v>0</v>
      </c>
      <c r="AD16" s="180">
        <v>0</v>
      </c>
      <c r="AE16" s="180">
        <v>0</v>
      </c>
      <c r="AF16" s="180">
        <v>0</v>
      </c>
      <c r="AG16" s="180">
        <v>0</v>
      </c>
      <c r="AH16" s="180">
        <v>0</v>
      </c>
      <c r="AI16" s="79">
        <f t="shared" ref="AI16" si="17">O16+Q16+S16+U16+AA16+AC16+AE16+AG16+Y16</f>
        <v>866800.4</v>
      </c>
      <c r="AJ16" s="79">
        <f t="shared" ref="AJ16" si="18">(O16*P16+Q16*R16+S16*T16+U16*V16+AA16*AB16+AC16*AD16+AE16*AF16+AG16*AH16+Y16*Z16)/AI16</f>
        <v>91.252523755088959</v>
      </c>
      <c r="AL16" s="65">
        <v>43533</v>
      </c>
      <c r="AM16" s="65">
        <v>43530</v>
      </c>
      <c r="AN16" s="3">
        <v>10</v>
      </c>
      <c r="AO16" s="158">
        <v>563806.19999999995</v>
      </c>
      <c r="AP16" s="158">
        <v>66995.199999999997</v>
      </c>
      <c r="AQ16" s="158">
        <v>0</v>
      </c>
      <c r="AR16" s="158">
        <v>0</v>
      </c>
      <c r="AS16" s="158">
        <v>0</v>
      </c>
      <c r="AT16" s="158">
        <v>0</v>
      </c>
      <c r="AU16" s="158">
        <v>0</v>
      </c>
      <c r="AV16" s="158">
        <v>0</v>
      </c>
      <c r="AW16" s="158">
        <v>0</v>
      </c>
      <c r="AX16" s="158">
        <v>0</v>
      </c>
      <c r="AY16" s="79">
        <v>630801.39999999991</v>
      </c>
      <c r="AZ16" s="158">
        <v>498072.6</v>
      </c>
      <c r="BA16" s="158">
        <v>107.664399</v>
      </c>
      <c r="BB16" s="158">
        <v>54997.8</v>
      </c>
      <c r="BC16" s="158">
        <v>108.851715</v>
      </c>
      <c r="BD16" s="158">
        <v>0</v>
      </c>
      <c r="BE16" s="158">
        <v>0</v>
      </c>
      <c r="BF16" s="158">
        <v>0</v>
      </c>
      <c r="BG16" s="158">
        <v>0</v>
      </c>
      <c r="BH16" s="158">
        <v>0</v>
      </c>
      <c r="BI16" s="158">
        <v>0</v>
      </c>
      <c r="BJ16" s="158">
        <v>0</v>
      </c>
      <c r="BK16" s="158">
        <v>0</v>
      </c>
      <c r="BL16" s="158">
        <v>0</v>
      </c>
      <c r="BM16" s="158">
        <v>0</v>
      </c>
      <c r="BN16" s="158">
        <v>0</v>
      </c>
      <c r="BO16" s="158">
        <v>0</v>
      </c>
      <c r="BP16" s="158">
        <v>0</v>
      </c>
      <c r="BQ16" s="158">
        <v>0</v>
      </c>
      <c r="BR16" s="158">
        <v>0</v>
      </c>
      <c r="BS16" s="158">
        <v>0</v>
      </c>
      <c r="BT16" s="79">
        <v>553070.4</v>
      </c>
      <c r="BU16" s="79">
        <v>107.78246673225397</v>
      </c>
    </row>
    <row r="17" spans="1:73" ht="20.100000000000001" customHeight="1" x14ac:dyDescent="0.2">
      <c r="A17" s="182">
        <v>43904</v>
      </c>
      <c r="B17" s="65"/>
      <c r="C17" s="3">
        <v>11</v>
      </c>
      <c r="D17" s="104">
        <v>0</v>
      </c>
      <c r="E17" s="104">
        <v>0</v>
      </c>
      <c r="F17" s="104">
        <v>0</v>
      </c>
      <c r="G17" s="104">
        <v>0</v>
      </c>
      <c r="H17" s="104">
        <v>0</v>
      </c>
      <c r="I17" s="104">
        <v>0</v>
      </c>
      <c r="J17" s="104">
        <v>0</v>
      </c>
      <c r="K17" s="104">
        <v>0</v>
      </c>
      <c r="L17" s="104">
        <v>0</v>
      </c>
      <c r="M17" s="104">
        <v>0</v>
      </c>
      <c r="N17" s="79">
        <v>0</v>
      </c>
      <c r="O17" s="104">
        <v>0</v>
      </c>
      <c r="P17" s="104">
        <v>0</v>
      </c>
      <c r="Q17" s="104">
        <v>0</v>
      </c>
      <c r="R17" s="104">
        <v>0</v>
      </c>
      <c r="S17" s="104">
        <v>0</v>
      </c>
      <c r="T17" s="104">
        <v>0</v>
      </c>
      <c r="U17" s="104">
        <v>0</v>
      </c>
      <c r="V17" s="104">
        <v>0</v>
      </c>
      <c r="W17" s="125">
        <v>0</v>
      </c>
      <c r="X17" s="125">
        <v>0</v>
      </c>
      <c r="Y17" s="125">
        <v>0</v>
      </c>
      <c r="Z17" s="125">
        <v>0</v>
      </c>
      <c r="AA17" s="125">
        <v>0</v>
      </c>
      <c r="AB17" s="125">
        <v>0</v>
      </c>
      <c r="AC17" s="125">
        <v>0</v>
      </c>
      <c r="AD17" s="125">
        <v>0</v>
      </c>
      <c r="AE17" s="125">
        <v>0</v>
      </c>
      <c r="AF17" s="125">
        <v>0</v>
      </c>
      <c r="AG17" s="125">
        <v>0</v>
      </c>
      <c r="AH17" s="125">
        <v>0</v>
      </c>
      <c r="AI17" s="79">
        <v>0</v>
      </c>
      <c r="AJ17" s="79">
        <v>0</v>
      </c>
      <c r="AL17" s="65">
        <v>43540</v>
      </c>
      <c r="AM17" s="65"/>
      <c r="AN17" s="3">
        <v>11</v>
      </c>
      <c r="AO17" s="158">
        <v>0</v>
      </c>
      <c r="AP17" s="158">
        <v>0</v>
      </c>
      <c r="AQ17" s="158">
        <v>0</v>
      </c>
      <c r="AR17" s="158">
        <v>0</v>
      </c>
      <c r="AS17" s="158">
        <v>0</v>
      </c>
      <c r="AT17" s="158">
        <v>0</v>
      </c>
      <c r="AU17" s="158">
        <v>0</v>
      </c>
      <c r="AV17" s="158">
        <v>0</v>
      </c>
      <c r="AW17" s="158">
        <v>0</v>
      </c>
      <c r="AX17" s="158">
        <v>0</v>
      </c>
      <c r="AY17" s="79">
        <v>0</v>
      </c>
      <c r="AZ17" s="158">
        <v>0</v>
      </c>
      <c r="BA17" s="158">
        <v>0</v>
      </c>
      <c r="BB17" s="158">
        <v>0</v>
      </c>
      <c r="BC17" s="158">
        <v>0</v>
      </c>
      <c r="BD17" s="158">
        <v>0</v>
      </c>
      <c r="BE17" s="158">
        <v>0</v>
      </c>
      <c r="BF17" s="158">
        <v>0</v>
      </c>
      <c r="BG17" s="158">
        <v>0</v>
      </c>
      <c r="BH17" s="158">
        <v>0</v>
      </c>
      <c r="BI17" s="158">
        <v>0</v>
      </c>
      <c r="BJ17" s="158">
        <v>0</v>
      </c>
      <c r="BK17" s="158">
        <v>0</v>
      </c>
      <c r="BL17" s="158">
        <v>0</v>
      </c>
      <c r="BM17" s="158">
        <v>0</v>
      </c>
      <c r="BN17" s="158">
        <v>0</v>
      </c>
      <c r="BO17" s="158">
        <v>0</v>
      </c>
      <c r="BP17" s="158">
        <v>0</v>
      </c>
      <c r="BQ17" s="158">
        <v>0</v>
      </c>
      <c r="BR17" s="158">
        <v>0</v>
      </c>
      <c r="BS17" s="158">
        <v>0</v>
      </c>
      <c r="BT17" s="79">
        <v>0</v>
      </c>
      <c r="BU17" s="79">
        <v>0</v>
      </c>
    </row>
    <row r="18" spans="1:73" ht="20.100000000000001" customHeight="1" x14ac:dyDescent="0.2">
      <c r="A18" s="184">
        <v>43911</v>
      </c>
      <c r="B18" s="65"/>
      <c r="C18" s="3">
        <v>12</v>
      </c>
      <c r="D18" s="186">
        <v>0</v>
      </c>
      <c r="E18" s="186">
        <v>0</v>
      </c>
      <c r="F18" s="186">
        <v>0</v>
      </c>
      <c r="G18" s="186">
        <v>0</v>
      </c>
      <c r="H18" s="186">
        <v>0</v>
      </c>
      <c r="I18" s="186">
        <v>0</v>
      </c>
      <c r="J18" s="186">
        <v>0</v>
      </c>
      <c r="K18" s="186">
        <v>0</v>
      </c>
      <c r="L18" s="186">
        <v>0</v>
      </c>
      <c r="M18" s="186">
        <v>0</v>
      </c>
      <c r="N18" s="79">
        <v>0</v>
      </c>
      <c r="O18" s="186">
        <v>0</v>
      </c>
      <c r="P18" s="186">
        <v>0</v>
      </c>
      <c r="Q18" s="186">
        <v>0</v>
      </c>
      <c r="R18" s="186">
        <v>0</v>
      </c>
      <c r="S18" s="186">
        <v>0</v>
      </c>
      <c r="T18" s="186">
        <v>0</v>
      </c>
      <c r="U18" s="186">
        <v>0</v>
      </c>
      <c r="V18" s="186">
        <v>0</v>
      </c>
      <c r="W18" s="186">
        <v>0</v>
      </c>
      <c r="X18" s="186">
        <v>0</v>
      </c>
      <c r="Y18" s="186">
        <v>0</v>
      </c>
      <c r="Z18" s="186">
        <v>0</v>
      </c>
      <c r="AA18" s="186">
        <v>0</v>
      </c>
      <c r="AB18" s="186">
        <v>0</v>
      </c>
      <c r="AC18" s="186">
        <v>0</v>
      </c>
      <c r="AD18" s="186">
        <v>0</v>
      </c>
      <c r="AE18" s="186">
        <v>0</v>
      </c>
      <c r="AF18" s="186">
        <v>0</v>
      </c>
      <c r="AG18" s="186">
        <v>0</v>
      </c>
      <c r="AH18" s="186">
        <v>0</v>
      </c>
      <c r="AI18" s="79">
        <v>0</v>
      </c>
      <c r="AJ18" s="79">
        <v>0</v>
      </c>
      <c r="AL18" s="65">
        <v>43547</v>
      </c>
      <c r="AM18" s="65"/>
      <c r="AN18" s="3">
        <v>12</v>
      </c>
      <c r="AO18" s="158">
        <v>0</v>
      </c>
      <c r="AP18" s="158">
        <v>0</v>
      </c>
      <c r="AQ18" s="158">
        <v>0</v>
      </c>
      <c r="AR18" s="158">
        <v>0</v>
      </c>
      <c r="AS18" s="158">
        <v>0</v>
      </c>
      <c r="AT18" s="158">
        <v>0</v>
      </c>
      <c r="AU18" s="158">
        <v>0</v>
      </c>
      <c r="AV18" s="158">
        <v>0</v>
      </c>
      <c r="AW18" s="158">
        <v>0</v>
      </c>
      <c r="AX18" s="158">
        <v>0</v>
      </c>
      <c r="AY18" s="79">
        <v>0</v>
      </c>
      <c r="AZ18" s="158">
        <v>0</v>
      </c>
      <c r="BA18" s="158">
        <v>0</v>
      </c>
      <c r="BB18" s="158">
        <v>0</v>
      </c>
      <c r="BC18" s="158">
        <v>0</v>
      </c>
      <c r="BD18" s="158">
        <v>0</v>
      </c>
      <c r="BE18" s="158">
        <v>0</v>
      </c>
      <c r="BF18" s="158">
        <v>0</v>
      </c>
      <c r="BG18" s="158">
        <v>0</v>
      </c>
      <c r="BH18" s="158">
        <v>0</v>
      </c>
      <c r="BI18" s="158">
        <v>0</v>
      </c>
      <c r="BJ18" s="158">
        <v>0</v>
      </c>
      <c r="BK18" s="158">
        <v>0</v>
      </c>
      <c r="BL18" s="158">
        <v>0</v>
      </c>
      <c r="BM18" s="158">
        <v>0</v>
      </c>
      <c r="BN18" s="158">
        <v>0</v>
      </c>
      <c r="BO18" s="158">
        <v>0</v>
      </c>
      <c r="BP18" s="158">
        <v>0</v>
      </c>
      <c r="BQ18" s="158">
        <v>0</v>
      </c>
      <c r="BR18" s="158">
        <v>0</v>
      </c>
      <c r="BS18" s="158">
        <v>0</v>
      </c>
      <c r="BT18" s="79">
        <v>0</v>
      </c>
      <c r="BU18" s="79">
        <v>0</v>
      </c>
    </row>
    <row r="19" spans="1:73" s="88" customFormat="1" ht="20.100000000000001" customHeight="1" x14ac:dyDescent="0.2">
      <c r="A19" s="187">
        <v>43918</v>
      </c>
      <c r="B19" s="65"/>
      <c r="C19" s="87"/>
      <c r="D19" s="190">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L19" s="65">
        <v>43554</v>
      </c>
      <c r="AM19" s="65">
        <v>43551</v>
      </c>
      <c r="AN19" s="87">
        <v>13</v>
      </c>
      <c r="AO19" s="78">
        <v>1237022.1499999999</v>
      </c>
      <c r="AP19" s="78">
        <v>170559.1</v>
      </c>
      <c r="AQ19" s="78">
        <v>0</v>
      </c>
      <c r="AR19" s="78">
        <v>0</v>
      </c>
      <c r="AS19" s="78">
        <v>0</v>
      </c>
      <c r="AT19" s="78">
        <v>0</v>
      </c>
      <c r="AU19" s="78">
        <v>0</v>
      </c>
      <c r="AV19" s="78">
        <v>0</v>
      </c>
      <c r="AW19" s="78">
        <v>0</v>
      </c>
      <c r="AX19" s="78">
        <v>0</v>
      </c>
      <c r="AY19" s="79">
        <v>1407581.25</v>
      </c>
      <c r="AZ19" s="78">
        <v>895329.95</v>
      </c>
      <c r="BA19" s="78">
        <v>128.463674</v>
      </c>
      <c r="BB19" s="78">
        <v>121469.6</v>
      </c>
      <c r="BC19" s="78">
        <v>120.58801099999999</v>
      </c>
      <c r="BD19" s="78">
        <v>0</v>
      </c>
      <c r="BE19" s="78">
        <v>0</v>
      </c>
      <c r="BF19" s="78">
        <v>0</v>
      </c>
      <c r="BG19" s="78">
        <v>0</v>
      </c>
      <c r="BH19" s="78">
        <v>0</v>
      </c>
      <c r="BI19" s="78">
        <v>0</v>
      </c>
      <c r="BJ19" s="78">
        <v>0</v>
      </c>
      <c r="BK19" s="78">
        <v>0</v>
      </c>
      <c r="BL19" s="78">
        <v>0</v>
      </c>
      <c r="BM19" s="78">
        <v>0</v>
      </c>
      <c r="BN19" s="78">
        <v>0</v>
      </c>
      <c r="BO19" s="78">
        <v>0</v>
      </c>
      <c r="BP19" s="78">
        <v>0</v>
      </c>
      <c r="BQ19" s="78">
        <v>0</v>
      </c>
      <c r="BR19" s="78">
        <v>0</v>
      </c>
      <c r="BS19" s="78">
        <v>0</v>
      </c>
      <c r="BT19" s="79">
        <v>1016799.5499999999</v>
      </c>
      <c r="BU19" s="79">
        <v>127.52282618555634</v>
      </c>
    </row>
    <row r="20" spans="1:73" s="88" customFormat="1" ht="20.100000000000001" customHeight="1" x14ac:dyDescent="0.2">
      <c r="A20" s="187">
        <v>43925</v>
      </c>
      <c r="B20" s="65"/>
      <c r="C20" s="87"/>
      <c r="D20" s="190">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L20" s="65">
        <v>43561</v>
      </c>
      <c r="AM20" s="65">
        <v>43558</v>
      </c>
      <c r="AN20" s="87">
        <v>14</v>
      </c>
      <c r="AO20" s="78">
        <v>1353209.6</v>
      </c>
      <c r="AP20" s="78">
        <v>117101.5</v>
      </c>
      <c r="AQ20" s="78">
        <v>0</v>
      </c>
      <c r="AR20" s="78">
        <v>0</v>
      </c>
      <c r="AS20" s="78">
        <v>0</v>
      </c>
      <c r="AT20" s="78">
        <v>0</v>
      </c>
      <c r="AU20" s="78">
        <v>0</v>
      </c>
      <c r="AV20" s="78">
        <v>0</v>
      </c>
      <c r="AW20" s="78">
        <v>0</v>
      </c>
      <c r="AX20" s="78">
        <v>0</v>
      </c>
      <c r="AY20" s="79">
        <v>1470311.1</v>
      </c>
      <c r="AZ20" s="78">
        <v>920881.6</v>
      </c>
      <c r="BA20" s="78">
        <v>153.23534900000001</v>
      </c>
      <c r="BB20" s="78">
        <v>83872.5</v>
      </c>
      <c r="BC20" s="78">
        <v>147.62284600000001</v>
      </c>
      <c r="BD20" s="78">
        <v>0</v>
      </c>
      <c r="BE20" s="78">
        <v>0</v>
      </c>
      <c r="BF20" s="78">
        <v>0</v>
      </c>
      <c r="BG20" s="78">
        <v>0</v>
      </c>
      <c r="BH20" s="78">
        <v>0</v>
      </c>
      <c r="BI20" s="78">
        <v>0</v>
      </c>
      <c r="BJ20" s="78">
        <v>0</v>
      </c>
      <c r="BK20" s="78">
        <v>0</v>
      </c>
      <c r="BL20" s="78">
        <v>0</v>
      </c>
      <c r="BM20" s="78">
        <v>0</v>
      </c>
      <c r="BN20" s="78">
        <v>0</v>
      </c>
      <c r="BO20" s="78">
        <v>0</v>
      </c>
      <c r="BP20" s="78">
        <v>0</v>
      </c>
      <c r="BQ20" s="78">
        <v>0</v>
      </c>
      <c r="BR20" s="78">
        <v>0</v>
      </c>
      <c r="BS20" s="78">
        <v>0</v>
      </c>
      <c r="BT20" s="79">
        <v>1004754.1</v>
      </c>
      <c r="BU20" s="79">
        <v>152.76684167281667</v>
      </c>
    </row>
    <row r="21" spans="1:73" ht="20.100000000000001" customHeight="1" x14ac:dyDescent="0.2">
      <c r="A21" s="187">
        <v>43932</v>
      </c>
      <c r="B21" s="65"/>
      <c r="C21" s="3"/>
      <c r="D21" s="190">
        <v>0</v>
      </c>
      <c r="E21" s="188">
        <v>0</v>
      </c>
      <c r="F21" s="188">
        <v>0</v>
      </c>
      <c r="G21" s="188">
        <v>0</v>
      </c>
      <c r="H21" s="188">
        <v>0</v>
      </c>
      <c r="I21" s="188">
        <v>0</v>
      </c>
      <c r="J21" s="188">
        <v>0</v>
      </c>
      <c r="K21" s="188">
        <v>0</v>
      </c>
      <c r="L21" s="188">
        <v>0</v>
      </c>
      <c r="M21" s="188">
        <v>0</v>
      </c>
      <c r="N21" s="79">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188">
        <v>0</v>
      </c>
      <c r="AI21" s="79">
        <v>0</v>
      </c>
      <c r="AJ21" s="79">
        <v>0</v>
      </c>
      <c r="AL21" s="65">
        <v>43568</v>
      </c>
      <c r="AM21" s="65">
        <v>43565</v>
      </c>
      <c r="AN21" s="3">
        <v>15</v>
      </c>
      <c r="AO21" s="158">
        <v>1645938.2</v>
      </c>
      <c r="AP21" s="158">
        <v>169160.7</v>
      </c>
      <c r="AQ21" s="78">
        <v>0</v>
      </c>
      <c r="AR21" s="78">
        <v>0</v>
      </c>
      <c r="AS21" s="78">
        <v>0</v>
      </c>
      <c r="AT21" s="78">
        <v>0</v>
      </c>
      <c r="AU21" s="78">
        <v>0</v>
      </c>
      <c r="AV21" s="78">
        <v>0</v>
      </c>
      <c r="AW21" s="78">
        <v>0</v>
      </c>
      <c r="AX21" s="78">
        <v>0</v>
      </c>
      <c r="AY21" s="79">
        <v>1815098.9</v>
      </c>
      <c r="AZ21" s="158">
        <v>1194250.6000000001</v>
      </c>
      <c r="BA21" s="158">
        <v>160.513296</v>
      </c>
      <c r="BB21" s="158">
        <v>127772.3</v>
      </c>
      <c r="BC21" s="158">
        <v>149.58869799999999</v>
      </c>
      <c r="BD21" s="78">
        <v>0</v>
      </c>
      <c r="BE21" s="78">
        <v>0</v>
      </c>
      <c r="BF21" s="78">
        <v>0</v>
      </c>
      <c r="BG21" s="78">
        <v>0</v>
      </c>
      <c r="BH21" s="78">
        <v>0</v>
      </c>
      <c r="BI21" s="78">
        <v>0</v>
      </c>
      <c r="BJ21" s="78">
        <v>0</v>
      </c>
      <c r="BK21" s="78">
        <v>0</v>
      </c>
      <c r="BL21" s="78">
        <v>0</v>
      </c>
      <c r="BM21" s="78">
        <v>0</v>
      </c>
      <c r="BN21" s="78">
        <v>0</v>
      </c>
      <c r="BO21" s="78">
        <v>0</v>
      </c>
      <c r="BP21" s="78">
        <v>0</v>
      </c>
      <c r="BQ21" s="78">
        <v>0</v>
      </c>
      <c r="BR21" s="78">
        <v>0</v>
      </c>
      <c r="BS21" s="78">
        <v>0</v>
      </c>
      <c r="BT21" s="79">
        <v>1322022.9000000001</v>
      </c>
      <c r="BU21" s="79">
        <v>159.45744362933729</v>
      </c>
    </row>
    <row r="22" spans="1:73" s="88" customFormat="1" ht="20.100000000000001" customHeight="1" x14ac:dyDescent="0.2">
      <c r="A22" s="189">
        <v>43939</v>
      </c>
      <c r="B22" s="65"/>
      <c r="C22" s="87"/>
      <c r="D22" s="190">
        <v>0</v>
      </c>
      <c r="E22" s="190">
        <v>0</v>
      </c>
      <c r="F22" s="190">
        <v>0</v>
      </c>
      <c r="G22" s="190">
        <v>0</v>
      </c>
      <c r="H22" s="190">
        <v>0</v>
      </c>
      <c r="I22" s="190">
        <v>0</v>
      </c>
      <c r="J22" s="190">
        <v>0</v>
      </c>
      <c r="K22" s="190">
        <v>0</v>
      </c>
      <c r="L22" s="190">
        <v>0</v>
      </c>
      <c r="M22" s="190">
        <v>0</v>
      </c>
      <c r="N22" s="79">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190">
        <v>0</v>
      </c>
      <c r="AI22" s="79">
        <v>0</v>
      </c>
      <c r="AJ22" s="79">
        <v>0</v>
      </c>
      <c r="AL22" s="65">
        <v>43575</v>
      </c>
      <c r="AM22" s="65">
        <v>43572</v>
      </c>
      <c r="AN22" s="87">
        <v>16</v>
      </c>
      <c r="AO22" s="78">
        <v>1700011.4</v>
      </c>
      <c r="AP22" s="78">
        <v>202001.6</v>
      </c>
      <c r="AQ22" s="78">
        <v>0</v>
      </c>
      <c r="AR22" s="78">
        <v>0</v>
      </c>
      <c r="AS22" s="78">
        <v>0</v>
      </c>
      <c r="AT22" s="78">
        <v>0</v>
      </c>
      <c r="AU22" s="78">
        <v>0</v>
      </c>
      <c r="AV22" s="78">
        <v>0</v>
      </c>
      <c r="AW22" s="78">
        <v>0</v>
      </c>
      <c r="AX22" s="78">
        <v>0</v>
      </c>
      <c r="AY22" s="79">
        <v>1902013</v>
      </c>
      <c r="AZ22" s="78">
        <v>1346506.4</v>
      </c>
      <c r="BA22" s="78">
        <v>155.91623000000001</v>
      </c>
      <c r="BB22" s="78">
        <v>162031.6</v>
      </c>
      <c r="BC22" s="78">
        <v>146.85313099999999</v>
      </c>
      <c r="BD22" s="78">
        <v>0</v>
      </c>
      <c r="BE22" s="78">
        <v>0</v>
      </c>
      <c r="BF22" s="78">
        <v>0</v>
      </c>
      <c r="BG22" s="78">
        <v>0</v>
      </c>
      <c r="BH22" s="78">
        <v>0</v>
      </c>
      <c r="BI22" s="78">
        <v>0</v>
      </c>
      <c r="BJ22" s="78">
        <v>0</v>
      </c>
      <c r="BK22" s="78">
        <v>0</v>
      </c>
      <c r="BL22" s="78">
        <v>0</v>
      </c>
      <c r="BM22" s="78">
        <v>0</v>
      </c>
      <c r="BN22" s="78">
        <v>0</v>
      </c>
      <c r="BO22" s="78">
        <v>0</v>
      </c>
      <c r="BP22" s="78">
        <v>0</v>
      </c>
      <c r="BQ22" s="78">
        <v>0</v>
      </c>
      <c r="BR22" s="78">
        <v>0</v>
      </c>
      <c r="BS22" s="78">
        <v>0</v>
      </c>
      <c r="BT22" s="79">
        <v>1508538</v>
      </c>
      <c r="BU22" s="79">
        <v>154.94276533956162</v>
      </c>
    </row>
    <row r="23" spans="1:73" ht="20.100000000000001" customHeight="1" x14ac:dyDescent="0.2">
      <c r="A23" s="189">
        <v>43946</v>
      </c>
      <c r="B23" s="189">
        <v>43944</v>
      </c>
      <c r="C23" s="3">
        <v>13</v>
      </c>
      <c r="D23" s="190">
        <v>766484</v>
      </c>
      <c r="E23" s="190">
        <v>150939.1</v>
      </c>
      <c r="F23" s="190">
        <v>0</v>
      </c>
      <c r="G23" s="190">
        <v>0</v>
      </c>
      <c r="H23" s="190">
        <v>0</v>
      </c>
      <c r="I23" s="190">
        <v>0</v>
      </c>
      <c r="J23" s="190">
        <v>0</v>
      </c>
      <c r="K23" s="190">
        <v>0</v>
      </c>
      <c r="L23" s="190">
        <v>0</v>
      </c>
      <c r="M23" s="190">
        <v>0</v>
      </c>
      <c r="N23" s="79">
        <f t="shared" ref="N23:N43" si="19">SUM(D23:M23)</f>
        <v>917423.1</v>
      </c>
      <c r="O23" s="190">
        <v>698127.4</v>
      </c>
      <c r="P23" s="190">
        <v>132.615351</v>
      </c>
      <c r="Q23" s="190">
        <v>118454</v>
      </c>
      <c r="R23" s="190">
        <v>111.167444</v>
      </c>
      <c r="S23" s="190">
        <v>0</v>
      </c>
      <c r="T23" s="190">
        <v>0</v>
      </c>
      <c r="U23" s="190">
        <v>0</v>
      </c>
      <c r="V23" s="190">
        <v>0</v>
      </c>
      <c r="W23" s="190">
        <v>0</v>
      </c>
      <c r="X23" s="190">
        <v>0</v>
      </c>
      <c r="Y23" s="190">
        <v>0</v>
      </c>
      <c r="Z23" s="190">
        <v>0</v>
      </c>
      <c r="AA23" s="190">
        <v>0</v>
      </c>
      <c r="AB23" s="190">
        <v>0</v>
      </c>
      <c r="AC23" s="190">
        <v>0</v>
      </c>
      <c r="AD23" s="190">
        <v>0</v>
      </c>
      <c r="AE23" s="190">
        <v>0</v>
      </c>
      <c r="AF23" s="190">
        <v>0</v>
      </c>
      <c r="AG23" s="190">
        <v>0</v>
      </c>
      <c r="AH23" s="190">
        <v>0</v>
      </c>
      <c r="AI23" s="79">
        <f t="shared" ref="AI23" si="20">O23+Q23+S23+U23+AA23+AC23+AE23+AG23+Y23</f>
        <v>816581.4</v>
      </c>
      <c r="AJ23" s="79">
        <f t="shared" ref="AJ23" si="21">(O23*P23+Q23*R23+S23*T23+U23*V23+AA23*AB23+AC23*AD23+AE23*AF23+AG23*AH23+Y23*Z23)/AI23</f>
        <v>129.50409916916232</v>
      </c>
      <c r="AL23" s="65">
        <v>43582</v>
      </c>
      <c r="AM23" s="65">
        <v>43579</v>
      </c>
      <c r="AN23" s="3">
        <v>17</v>
      </c>
      <c r="AO23" s="158">
        <v>2238431.4</v>
      </c>
      <c r="AP23" s="158">
        <v>291994.2</v>
      </c>
      <c r="AQ23" s="158">
        <v>0</v>
      </c>
      <c r="AR23" s="158">
        <v>0</v>
      </c>
      <c r="AS23" s="158">
        <v>0</v>
      </c>
      <c r="AT23" s="158">
        <v>0</v>
      </c>
      <c r="AU23" s="158">
        <v>0</v>
      </c>
      <c r="AV23" s="158">
        <v>0</v>
      </c>
      <c r="AW23" s="158">
        <v>0</v>
      </c>
      <c r="AX23" s="158">
        <v>0</v>
      </c>
      <c r="AY23" s="79">
        <v>2530425.6</v>
      </c>
      <c r="AZ23" s="158">
        <v>1577133.6</v>
      </c>
      <c r="BA23" s="158">
        <v>149.284434</v>
      </c>
      <c r="BB23" s="158">
        <v>201952.7</v>
      </c>
      <c r="BC23" s="158">
        <v>139.599084</v>
      </c>
      <c r="BD23" s="158">
        <v>0</v>
      </c>
      <c r="BE23" s="158">
        <v>0</v>
      </c>
      <c r="BF23" s="158">
        <v>0</v>
      </c>
      <c r="BG23" s="158">
        <v>0</v>
      </c>
      <c r="BH23" s="158">
        <v>0</v>
      </c>
      <c r="BI23" s="158">
        <v>0</v>
      </c>
      <c r="BJ23" s="158">
        <v>0</v>
      </c>
      <c r="BK23" s="158">
        <v>0</v>
      </c>
      <c r="BL23" s="158">
        <v>0</v>
      </c>
      <c r="BM23" s="158">
        <v>0</v>
      </c>
      <c r="BN23" s="158">
        <v>0</v>
      </c>
      <c r="BO23" s="158">
        <v>0</v>
      </c>
      <c r="BP23" s="158">
        <v>0</v>
      </c>
      <c r="BQ23" s="158">
        <v>0</v>
      </c>
      <c r="BR23" s="158">
        <v>0</v>
      </c>
      <c r="BS23" s="158">
        <v>0</v>
      </c>
      <c r="BT23" s="79">
        <v>1779086.3</v>
      </c>
      <c r="BU23" s="79">
        <v>148.18500302639012</v>
      </c>
    </row>
    <row r="24" spans="1:73" ht="20.100000000000001" customHeight="1" x14ac:dyDescent="0.2">
      <c r="A24" s="193">
        <v>43953</v>
      </c>
      <c r="B24" s="193">
        <v>43951</v>
      </c>
      <c r="C24" s="3">
        <v>14</v>
      </c>
      <c r="D24" s="40">
        <v>478156.79999999999</v>
      </c>
      <c r="E24" s="40">
        <v>42840.7</v>
      </c>
      <c r="F24" s="194">
        <v>0</v>
      </c>
      <c r="G24" s="194">
        <v>0</v>
      </c>
      <c r="H24" s="194">
        <v>0</v>
      </c>
      <c r="I24" s="194">
        <v>0</v>
      </c>
      <c r="J24" s="194">
        <v>0</v>
      </c>
      <c r="K24" s="194">
        <v>0</v>
      </c>
      <c r="L24" s="194">
        <v>0</v>
      </c>
      <c r="M24" s="194">
        <v>0</v>
      </c>
      <c r="N24" s="79">
        <f t="shared" si="19"/>
        <v>520997.5</v>
      </c>
      <c r="O24" s="40">
        <v>438952.6</v>
      </c>
      <c r="P24" s="40">
        <v>203.929956</v>
      </c>
      <c r="Q24" s="40">
        <v>39276</v>
      </c>
      <c r="R24" s="40">
        <v>207.81653399999999</v>
      </c>
      <c r="S24" s="194">
        <v>0</v>
      </c>
      <c r="T24" s="194">
        <v>0</v>
      </c>
      <c r="U24" s="194">
        <v>0</v>
      </c>
      <c r="V24" s="194">
        <v>0</v>
      </c>
      <c r="W24" s="194">
        <v>0</v>
      </c>
      <c r="X24" s="194">
        <v>0</v>
      </c>
      <c r="Y24" s="194">
        <v>0</v>
      </c>
      <c r="Z24" s="194">
        <v>0</v>
      </c>
      <c r="AA24" s="194">
        <v>0</v>
      </c>
      <c r="AB24" s="194">
        <v>0</v>
      </c>
      <c r="AC24" s="194">
        <v>0</v>
      </c>
      <c r="AD24" s="194">
        <v>0</v>
      </c>
      <c r="AE24" s="194">
        <v>0</v>
      </c>
      <c r="AF24" s="194">
        <v>0</v>
      </c>
      <c r="AG24" s="194">
        <v>0</v>
      </c>
      <c r="AH24" s="194">
        <v>0</v>
      </c>
      <c r="AI24" s="79">
        <f t="shared" ref="AI24" si="22">O24+Q24+S24+U24+AA24+AC24+AE24+AG24+Y24</f>
        <v>478228.6</v>
      </c>
      <c r="AJ24" s="79">
        <f t="shared" ref="AJ24" si="23">(O24*P24+Q24*R24+S24*T24+U24*V24+AA24*AB24+AC24*AD24+AE24*AF24+AG24*AH24+Y24*Z24)/AI24</f>
        <v>204.2491532155743</v>
      </c>
      <c r="AL24" s="65">
        <v>43589</v>
      </c>
      <c r="AM24" s="65">
        <v>43587</v>
      </c>
      <c r="AN24" s="3">
        <v>18</v>
      </c>
      <c r="AO24" s="40">
        <v>2197442.4</v>
      </c>
      <c r="AP24" s="40">
        <v>343507</v>
      </c>
      <c r="AQ24" s="158">
        <v>0</v>
      </c>
      <c r="AR24" s="158">
        <v>0</v>
      </c>
      <c r="AS24" s="158">
        <v>0</v>
      </c>
      <c r="AT24" s="158">
        <v>0</v>
      </c>
      <c r="AU24" s="158">
        <v>0</v>
      </c>
      <c r="AV24" s="158">
        <v>0</v>
      </c>
      <c r="AW24" s="158">
        <v>0</v>
      </c>
      <c r="AX24" s="158">
        <v>0</v>
      </c>
      <c r="AY24" s="79">
        <v>2540949.4</v>
      </c>
      <c r="AZ24" s="40">
        <v>1631724.8</v>
      </c>
      <c r="BA24" s="40">
        <v>147.47157000000001</v>
      </c>
      <c r="BB24" s="40">
        <v>239818.7</v>
      </c>
      <c r="BC24" s="40">
        <v>144.57770600000001</v>
      </c>
      <c r="BD24" s="158">
        <v>0</v>
      </c>
      <c r="BE24" s="158">
        <v>0</v>
      </c>
      <c r="BF24" s="158">
        <v>0</v>
      </c>
      <c r="BG24" s="158">
        <v>0</v>
      </c>
      <c r="BH24" s="158">
        <v>0</v>
      </c>
      <c r="BI24" s="158">
        <v>0</v>
      </c>
      <c r="BJ24" s="158">
        <v>0</v>
      </c>
      <c r="BK24" s="158">
        <v>0</v>
      </c>
      <c r="BL24" s="158">
        <v>0</v>
      </c>
      <c r="BM24" s="158">
        <v>0</v>
      </c>
      <c r="BN24" s="158">
        <v>0</v>
      </c>
      <c r="BO24" s="158">
        <v>0</v>
      </c>
      <c r="BP24" s="158">
        <v>0</v>
      </c>
      <c r="BQ24" s="158">
        <v>0</v>
      </c>
      <c r="BR24" s="158">
        <v>0</v>
      </c>
      <c r="BS24" s="158">
        <v>0</v>
      </c>
      <c r="BT24" s="79">
        <v>1871543.5</v>
      </c>
      <c r="BU24" s="79">
        <v>147.10075163405938</v>
      </c>
    </row>
    <row r="25" spans="1:73" ht="20.100000000000001" customHeight="1" x14ac:dyDescent="0.2">
      <c r="A25" s="197">
        <v>43960</v>
      </c>
      <c r="B25" s="197">
        <v>43960</v>
      </c>
      <c r="C25" s="3">
        <v>15</v>
      </c>
      <c r="D25" s="40">
        <v>915767</v>
      </c>
      <c r="E25" s="40">
        <v>116747.5</v>
      </c>
      <c r="F25" s="198">
        <v>0</v>
      </c>
      <c r="G25" s="198">
        <v>0</v>
      </c>
      <c r="H25" s="198">
        <v>0</v>
      </c>
      <c r="I25" s="198">
        <v>0</v>
      </c>
      <c r="J25" s="198">
        <v>0</v>
      </c>
      <c r="K25" s="198">
        <v>0</v>
      </c>
      <c r="L25" s="198">
        <v>0</v>
      </c>
      <c r="M25" s="198">
        <v>0</v>
      </c>
      <c r="N25" s="79">
        <f t="shared" si="19"/>
        <v>1032514.5</v>
      </c>
      <c r="O25" s="40">
        <v>801092.6</v>
      </c>
      <c r="P25" s="40">
        <v>211.80692999999999</v>
      </c>
      <c r="Q25" s="40">
        <v>101821</v>
      </c>
      <c r="R25" s="40">
        <v>187.35535400000001</v>
      </c>
      <c r="S25" s="198">
        <v>0</v>
      </c>
      <c r="T25" s="198">
        <v>0</v>
      </c>
      <c r="U25" s="198">
        <v>0</v>
      </c>
      <c r="V25" s="198">
        <v>0</v>
      </c>
      <c r="W25" s="198">
        <v>0</v>
      </c>
      <c r="X25" s="198">
        <v>0</v>
      </c>
      <c r="Y25" s="198">
        <v>0</v>
      </c>
      <c r="Z25" s="198">
        <v>0</v>
      </c>
      <c r="AA25" s="198">
        <v>0</v>
      </c>
      <c r="AB25" s="198">
        <v>0</v>
      </c>
      <c r="AC25" s="198">
        <v>0</v>
      </c>
      <c r="AD25" s="198">
        <v>0</v>
      </c>
      <c r="AE25" s="198">
        <v>0</v>
      </c>
      <c r="AF25" s="198">
        <v>0</v>
      </c>
      <c r="AG25" s="198">
        <v>0</v>
      </c>
      <c r="AH25" s="198">
        <v>0</v>
      </c>
      <c r="AI25" s="79">
        <f t="shared" ref="AI25" si="24">O25+Q25+S25+U25+AA25+AC25+AE25+AG25+Y25</f>
        <v>902913.6</v>
      </c>
      <c r="AJ25" s="79">
        <f t="shared" ref="AJ25" si="25">(O25*P25+Q25*R25+S25*T25+U25*V25+AA25*AB25+AC25*AD25+AE25*AF25+AG25*AH25+Y25*Z25)/AI25</f>
        <v>209.04954112038183</v>
      </c>
      <c r="AL25" s="65">
        <v>43596</v>
      </c>
      <c r="AM25" s="65">
        <v>43593</v>
      </c>
      <c r="AN25" s="3">
        <v>19</v>
      </c>
      <c r="AO25" s="40">
        <v>1703958.2</v>
      </c>
      <c r="AP25" s="40">
        <v>269917.40000000002</v>
      </c>
      <c r="AQ25" s="158">
        <v>0</v>
      </c>
      <c r="AR25" s="158">
        <v>0</v>
      </c>
      <c r="AS25" s="158">
        <v>0</v>
      </c>
      <c r="AT25" s="158">
        <v>0</v>
      </c>
      <c r="AU25" s="158">
        <v>0</v>
      </c>
      <c r="AV25" s="158">
        <v>0</v>
      </c>
      <c r="AW25" s="158">
        <v>0</v>
      </c>
      <c r="AX25" s="158">
        <v>0</v>
      </c>
      <c r="AY25" s="79">
        <v>1973875.6</v>
      </c>
      <c r="AZ25" s="40">
        <v>1374028.2</v>
      </c>
      <c r="BA25" s="40">
        <v>151.340768</v>
      </c>
      <c r="BB25" s="40">
        <v>200257.9</v>
      </c>
      <c r="BC25" s="40">
        <v>139.277931</v>
      </c>
      <c r="BD25" s="158">
        <v>0</v>
      </c>
      <c r="BE25" s="158">
        <v>0</v>
      </c>
      <c r="BF25" s="158">
        <v>0</v>
      </c>
      <c r="BG25" s="158">
        <v>0</v>
      </c>
      <c r="BH25" s="158">
        <v>0</v>
      </c>
      <c r="BI25" s="158">
        <v>0</v>
      </c>
      <c r="BJ25" s="158">
        <v>0</v>
      </c>
      <c r="BK25" s="158">
        <v>0</v>
      </c>
      <c r="BL25" s="158">
        <v>0</v>
      </c>
      <c r="BM25" s="158">
        <v>0</v>
      </c>
      <c r="BN25" s="158">
        <v>0</v>
      </c>
      <c r="BO25" s="158">
        <v>0</v>
      </c>
      <c r="BP25" s="158">
        <v>0</v>
      </c>
      <c r="BQ25" s="158">
        <v>0</v>
      </c>
      <c r="BR25" s="158">
        <v>0</v>
      </c>
      <c r="BS25" s="158">
        <v>0</v>
      </c>
      <c r="BT25" s="79">
        <v>1574286.0999999999</v>
      </c>
      <c r="BU25" s="79">
        <v>149.80630840865743</v>
      </c>
    </row>
    <row r="26" spans="1:73" ht="20.100000000000001" customHeight="1" x14ac:dyDescent="0.2">
      <c r="A26" s="201">
        <v>43967</v>
      </c>
      <c r="B26" s="201">
        <v>43966</v>
      </c>
      <c r="C26" s="3">
        <v>19</v>
      </c>
      <c r="D26" s="40">
        <v>2420908</v>
      </c>
      <c r="E26" s="40">
        <v>428315.8</v>
      </c>
      <c r="F26" s="202">
        <v>0</v>
      </c>
      <c r="G26" s="202">
        <v>0</v>
      </c>
      <c r="H26" s="202">
        <v>0</v>
      </c>
      <c r="I26" s="202">
        <v>0</v>
      </c>
      <c r="J26" s="202">
        <v>0</v>
      </c>
      <c r="K26" s="202">
        <v>0</v>
      </c>
      <c r="L26" s="202">
        <v>0</v>
      </c>
      <c r="M26" s="202">
        <v>0</v>
      </c>
      <c r="N26" s="79">
        <f t="shared" si="19"/>
        <v>2849223.8</v>
      </c>
      <c r="O26" s="40">
        <v>1824524</v>
      </c>
      <c r="P26" s="40">
        <v>189.35103599999999</v>
      </c>
      <c r="Q26" s="40">
        <v>259429.6</v>
      </c>
      <c r="R26" s="40">
        <v>183.63488699999999</v>
      </c>
      <c r="S26" s="202">
        <v>0</v>
      </c>
      <c r="T26" s="202">
        <v>0</v>
      </c>
      <c r="U26" s="202">
        <v>0</v>
      </c>
      <c r="V26" s="202">
        <v>0</v>
      </c>
      <c r="W26" s="202">
        <v>0</v>
      </c>
      <c r="X26" s="202">
        <v>0</v>
      </c>
      <c r="Y26" s="202">
        <v>0</v>
      </c>
      <c r="Z26" s="202">
        <v>0</v>
      </c>
      <c r="AA26" s="202">
        <v>0</v>
      </c>
      <c r="AB26" s="202">
        <v>0</v>
      </c>
      <c r="AC26" s="202">
        <v>0</v>
      </c>
      <c r="AD26" s="202">
        <v>0</v>
      </c>
      <c r="AE26" s="202">
        <v>0</v>
      </c>
      <c r="AF26" s="202">
        <v>0</v>
      </c>
      <c r="AG26" s="202">
        <v>0</v>
      </c>
      <c r="AH26" s="202">
        <v>0</v>
      </c>
      <c r="AI26" s="79">
        <f t="shared" ref="AI26" si="26">O26+Q26+S26+U26+AA26+AC26+AE26+AG26+Y26</f>
        <v>2083953.6</v>
      </c>
      <c r="AJ26" s="79">
        <f t="shared" ref="AJ26" si="27">(O26*P26+Q26*R26+S26*T26+U26*V26+AA26*AB26+AC26*AD26+AE26*AF26+AG26*AH26+Y26*Z26)/AI26</f>
        <v>188.63943750346417</v>
      </c>
      <c r="AL26" s="65">
        <v>43603</v>
      </c>
      <c r="AM26" s="65">
        <v>43600</v>
      </c>
      <c r="AN26" s="3">
        <v>20</v>
      </c>
      <c r="AO26" s="40">
        <v>1833396.4</v>
      </c>
      <c r="AP26" s="40">
        <v>294677</v>
      </c>
      <c r="AQ26" s="40">
        <v>0</v>
      </c>
      <c r="AR26" s="40">
        <v>0</v>
      </c>
      <c r="AS26" s="158">
        <v>0</v>
      </c>
      <c r="AT26" s="158">
        <v>0</v>
      </c>
      <c r="AU26" s="40">
        <v>0</v>
      </c>
      <c r="AV26" s="40">
        <v>0</v>
      </c>
      <c r="AW26" s="40">
        <v>0</v>
      </c>
      <c r="AX26" s="40">
        <v>0</v>
      </c>
      <c r="AY26" s="83">
        <v>2128073.4</v>
      </c>
      <c r="AZ26" s="40">
        <v>1504601.6</v>
      </c>
      <c r="BA26" s="40">
        <v>150.614768</v>
      </c>
      <c r="BB26" s="40">
        <v>178996.9</v>
      </c>
      <c r="BC26" s="40">
        <v>133.59387100000001</v>
      </c>
      <c r="BD26" s="40">
        <v>0</v>
      </c>
      <c r="BE26" s="40">
        <v>0</v>
      </c>
      <c r="BF26" s="40">
        <v>0</v>
      </c>
      <c r="BG26" s="40">
        <v>0</v>
      </c>
      <c r="BH26" s="40">
        <v>0</v>
      </c>
      <c r="BI26" s="40">
        <v>0</v>
      </c>
      <c r="BJ26" s="158">
        <v>0</v>
      </c>
      <c r="BK26" s="158">
        <v>0</v>
      </c>
      <c r="BL26" s="40">
        <v>0</v>
      </c>
      <c r="BM26" s="40">
        <v>0</v>
      </c>
      <c r="BN26" s="40">
        <v>0</v>
      </c>
      <c r="BO26" s="40">
        <v>0</v>
      </c>
      <c r="BP26" s="40">
        <v>0</v>
      </c>
      <c r="BQ26" s="40">
        <v>0</v>
      </c>
      <c r="BR26" s="40">
        <v>0</v>
      </c>
      <c r="BS26" s="40">
        <v>0</v>
      </c>
      <c r="BT26" s="79">
        <v>1683598.5</v>
      </c>
      <c r="BU26" s="79">
        <v>148.80513951778212</v>
      </c>
    </row>
    <row r="27" spans="1:73" ht="20.100000000000001" customHeight="1" x14ac:dyDescent="0.2">
      <c r="A27" s="203">
        <v>43974</v>
      </c>
      <c r="B27" s="203">
        <v>43973</v>
      </c>
      <c r="C27" s="3">
        <v>20</v>
      </c>
      <c r="D27" s="204">
        <v>1011725.6</v>
      </c>
      <c r="E27" s="204">
        <v>0</v>
      </c>
      <c r="F27" s="204">
        <v>0</v>
      </c>
      <c r="G27" s="204">
        <v>0</v>
      </c>
      <c r="H27" s="204">
        <v>0</v>
      </c>
      <c r="I27" s="204">
        <v>0</v>
      </c>
      <c r="J27" s="204">
        <v>0</v>
      </c>
      <c r="K27" s="204">
        <v>0</v>
      </c>
      <c r="L27" s="204">
        <v>0</v>
      </c>
      <c r="M27" s="204">
        <v>0</v>
      </c>
      <c r="N27" s="79">
        <f t="shared" si="19"/>
        <v>1011725.6</v>
      </c>
      <c r="O27" s="40">
        <v>830007.8</v>
      </c>
      <c r="P27" s="40">
        <v>195.66161099999999</v>
      </c>
      <c r="Q27" s="204">
        <v>0</v>
      </c>
      <c r="R27" s="204">
        <v>0</v>
      </c>
      <c r="S27" s="204">
        <v>0</v>
      </c>
      <c r="T27" s="204">
        <v>0</v>
      </c>
      <c r="U27" s="204">
        <v>0</v>
      </c>
      <c r="V27" s="204">
        <v>0</v>
      </c>
      <c r="W27" s="204">
        <v>0</v>
      </c>
      <c r="X27" s="204">
        <v>0</v>
      </c>
      <c r="Y27" s="204">
        <v>0</v>
      </c>
      <c r="Z27" s="204">
        <v>0</v>
      </c>
      <c r="AA27" s="204">
        <v>0</v>
      </c>
      <c r="AB27" s="204">
        <v>0</v>
      </c>
      <c r="AC27" s="204">
        <v>0</v>
      </c>
      <c r="AD27" s="204">
        <v>0</v>
      </c>
      <c r="AE27" s="204">
        <v>0</v>
      </c>
      <c r="AF27" s="204">
        <v>0</v>
      </c>
      <c r="AG27" s="204">
        <v>0</v>
      </c>
      <c r="AH27" s="204">
        <v>0</v>
      </c>
      <c r="AI27" s="79">
        <f t="shared" ref="AI27" si="28">O27+Q27+S27+U27+AA27+AC27+AE27+AG27+Y27</f>
        <v>830007.8</v>
      </c>
      <c r="AJ27" s="79">
        <f t="shared" ref="AJ27" si="29">(O27*P27+Q27*R27+S27*T27+U27*V27+AA27*AB27+AC27*AD27+AE27*AF27+AG27*AH27+Y27*Z27)/AI27</f>
        <v>195.66161100000002</v>
      </c>
      <c r="AL27" s="65">
        <v>43610</v>
      </c>
      <c r="AM27" s="65">
        <v>43607</v>
      </c>
      <c r="AN27" s="3">
        <v>21</v>
      </c>
      <c r="AO27" s="158">
        <v>2029448.6</v>
      </c>
      <c r="AP27" s="158">
        <v>320391.90000000002</v>
      </c>
      <c r="AQ27" s="40">
        <v>0</v>
      </c>
      <c r="AR27" s="40">
        <v>0</v>
      </c>
      <c r="AS27" s="158">
        <v>0</v>
      </c>
      <c r="AT27" s="158">
        <v>0</v>
      </c>
      <c r="AU27" s="40">
        <v>0</v>
      </c>
      <c r="AV27" s="40">
        <v>0</v>
      </c>
      <c r="AW27" s="40">
        <v>0</v>
      </c>
      <c r="AX27" s="40">
        <v>0</v>
      </c>
      <c r="AY27" s="83">
        <v>2349840.5</v>
      </c>
      <c r="AZ27" s="40">
        <v>1664477</v>
      </c>
      <c r="BA27" s="40">
        <v>148.738146</v>
      </c>
      <c r="BB27" s="40">
        <v>202389.5</v>
      </c>
      <c r="BC27" s="40">
        <v>135.04362699999999</v>
      </c>
      <c r="BD27" s="40">
        <v>0</v>
      </c>
      <c r="BE27" s="40">
        <v>0</v>
      </c>
      <c r="BF27" s="40">
        <v>0</v>
      </c>
      <c r="BG27" s="40">
        <v>0</v>
      </c>
      <c r="BH27" s="40">
        <v>0</v>
      </c>
      <c r="BI27" s="40">
        <v>0</v>
      </c>
      <c r="BJ27" s="158">
        <v>0</v>
      </c>
      <c r="BK27" s="158">
        <v>0</v>
      </c>
      <c r="BL27" s="40">
        <v>0</v>
      </c>
      <c r="BM27" s="40">
        <v>0</v>
      </c>
      <c r="BN27" s="40">
        <v>0</v>
      </c>
      <c r="BO27" s="40">
        <v>0</v>
      </c>
      <c r="BP27" s="40">
        <v>0</v>
      </c>
      <c r="BQ27" s="40">
        <v>0</v>
      </c>
      <c r="BR27" s="40">
        <v>0</v>
      </c>
      <c r="BS27" s="40">
        <v>0</v>
      </c>
      <c r="BT27" s="79">
        <v>1866866.5</v>
      </c>
      <c r="BU27" s="79">
        <v>147.25350483623683</v>
      </c>
    </row>
    <row r="28" spans="1:73" ht="20.100000000000001" customHeight="1" x14ac:dyDescent="0.2">
      <c r="A28" s="203">
        <v>43981</v>
      </c>
      <c r="B28" s="203">
        <v>43977</v>
      </c>
      <c r="C28" s="39" t="s">
        <v>76</v>
      </c>
      <c r="D28" s="204">
        <v>1544542.4</v>
      </c>
      <c r="E28" s="204">
        <v>430300.7</v>
      </c>
      <c r="F28" s="204">
        <v>0</v>
      </c>
      <c r="G28" s="204">
        <v>0</v>
      </c>
      <c r="H28" s="204">
        <v>0</v>
      </c>
      <c r="I28" s="204">
        <v>0</v>
      </c>
      <c r="J28" s="204">
        <v>0</v>
      </c>
      <c r="K28" s="204">
        <v>0</v>
      </c>
      <c r="L28" s="204">
        <v>0</v>
      </c>
      <c r="M28" s="204">
        <v>0</v>
      </c>
      <c r="N28" s="79">
        <f t="shared" si="19"/>
        <v>1974843.0999999999</v>
      </c>
      <c r="O28" s="204">
        <v>1353724.4</v>
      </c>
      <c r="P28" s="204">
        <v>181.08394100000001</v>
      </c>
      <c r="Q28" s="204">
        <v>356748.3</v>
      </c>
      <c r="R28" s="204">
        <v>176.98473899999999</v>
      </c>
      <c r="S28" s="204">
        <v>0</v>
      </c>
      <c r="T28" s="204">
        <v>0</v>
      </c>
      <c r="U28" s="204">
        <v>0</v>
      </c>
      <c r="V28" s="204">
        <v>0</v>
      </c>
      <c r="W28" s="204">
        <v>0</v>
      </c>
      <c r="X28" s="204">
        <v>0</v>
      </c>
      <c r="Y28" s="204">
        <v>0</v>
      </c>
      <c r="Z28" s="204">
        <v>0</v>
      </c>
      <c r="AA28" s="204">
        <v>0</v>
      </c>
      <c r="AB28" s="204">
        <v>0</v>
      </c>
      <c r="AC28" s="204">
        <v>0</v>
      </c>
      <c r="AD28" s="204">
        <v>0</v>
      </c>
      <c r="AE28" s="204">
        <v>0</v>
      </c>
      <c r="AF28" s="204">
        <v>0</v>
      </c>
      <c r="AG28" s="204">
        <v>0</v>
      </c>
      <c r="AH28" s="204">
        <v>0</v>
      </c>
      <c r="AI28" s="79">
        <f t="shared" ref="AI28" si="30">O28+Q28+S28+U28+AA28+AC28+AE28+AG28+Y28</f>
        <v>1710472.7</v>
      </c>
      <c r="AJ28" s="79">
        <f t="shared" ref="AJ28" si="31">(O28*P28+Q28*R28+S28*T28+U28*V28+AA28*AB28+AC28*AD28+AE28*AF28+AG28*AH28+Y28*Z28)/AI28</f>
        <v>180.22898240004307</v>
      </c>
      <c r="AL28" s="65">
        <v>43617</v>
      </c>
      <c r="AM28" s="65">
        <v>43614</v>
      </c>
      <c r="AN28" s="39">
        <v>22</v>
      </c>
      <c r="AO28" s="158">
        <v>2454184.7999999998</v>
      </c>
      <c r="AP28" s="158">
        <v>338279</v>
      </c>
      <c r="AQ28" s="158">
        <v>0</v>
      </c>
      <c r="AR28" s="40">
        <v>0</v>
      </c>
      <c r="AS28" s="158">
        <v>0</v>
      </c>
      <c r="AT28" s="158">
        <v>0</v>
      </c>
      <c r="AU28" s="40">
        <v>0</v>
      </c>
      <c r="AV28" s="40">
        <v>0</v>
      </c>
      <c r="AW28" s="40">
        <v>0</v>
      </c>
      <c r="AX28" s="40">
        <v>0</v>
      </c>
      <c r="AY28" s="83">
        <v>2792463.8</v>
      </c>
      <c r="AZ28" s="158">
        <v>1876445.2</v>
      </c>
      <c r="BA28" s="158">
        <v>151.034785</v>
      </c>
      <c r="BB28" s="158">
        <v>248169</v>
      </c>
      <c r="BC28" s="158">
        <v>139.59823700000001</v>
      </c>
      <c r="BD28" s="158">
        <v>0</v>
      </c>
      <c r="BE28" s="158">
        <v>0</v>
      </c>
      <c r="BF28" s="40">
        <v>0</v>
      </c>
      <c r="BG28" s="40">
        <v>0</v>
      </c>
      <c r="BH28" s="40">
        <v>0</v>
      </c>
      <c r="BI28" s="40">
        <v>0</v>
      </c>
      <c r="BJ28" s="158">
        <v>0</v>
      </c>
      <c r="BK28" s="158">
        <v>0</v>
      </c>
      <c r="BL28" s="40">
        <v>0</v>
      </c>
      <c r="BM28" s="40">
        <v>0</v>
      </c>
      <c r="BN28" s="40">
        <v>0</v>
      </c>
      <c r="BO28" s="40">
        <v>0</v>
      </c>
      <c r="BP28" s="40">
        <v>0</v>
      </c>
      <c r="BQ28" s="40">
        <v>0</v>
      </c>
      <c r="BR28" s="40">
        <v>0</v>
      </c>
      <c r="BS28" s="40">
        <v>0</v>
      </c>
      <c r="BT28" s="79">
        <v>2124614.2000000002</v>
      </c>
      <c r="BU28" s="79">
        <v>149.69892050252463</v>
      </c>
    </row>
    <row r="29" spans="1:73" ht="20.100000000000001" customHeight="1" x14ac:dyDescent="0.2">
      <c r="A29" s="205">
        <v>43988</v>
      </c>
      <c r="B29" s="205">
        <v>43986</v>
      </c>
      <c r="C29" s="3">
        <v>22</v>
      </c>
      <c r="D29" s="206">
        <v>1604808.8</v>
      </c>
      <c r="E29" s="206">
        <v>284261.8</v>
      </c>
      <c r="F29" s="206">
        <v>0</v>
      </c>
      <c r="G29" s="206">
        <v>0</v>
      </c>
      <c r="H29" s="206">
        <v>0</v>
      </c>
      <c r="I29" s="206">
        <v>0</v>
      </c>
      <c r="J29" s="206">
        <v>0</v>
      </c>
      <c r="K29" s="206">
        <v>0</v>
      </c>
      <c r="L29" s="206">
        <v>0</v>
      </c>
      <c r="M29" s="206">
        <v>0</v>
      </c>
      <c r="N29" s="79">
        <f t="shared" si="19"/>
        <v>1889070.6</v>
      </c>
      <c r="O29" s="206">
        <v>1449198.6</v>
      </c>
      <c r="P29" s="206">
        <v>206.281735</v>
      </c>
      <c r="Q29" s="206">
        <v>246183.2</v>
      </c>
      <c r="R29" s="206">
        <v>180.10022000000001</v>
      </c>
      <c r="S29" s="206">
        <v>0</v>
      </c>
      <c r="T29" s="206">
        <v>0</v>
      </c>
      <c r="U29" s="206">
        <v>0</v>
      </c>
      <c r="V29" s="206">
        <v>0</v>
      </c>
      <c r="W29" s="206">
        <v>0</v>
      </c>
      <c r="X29" s="206">
        <v>0</v>
      </c>
      <c r="Y29" s="206">
        <v>0</v>
      </c>
      <c r="Z29" s="206">
        <v>0</v>
      </c>
      <c r="AA29" s="206">
        <v>0</v>
      </c>
      <c r="AB29" s="206">
        <v>0</v>
      </c>
      <c r="AC29" s="206">
        <v>0</v>
      </c>
      <c r="AD29" s="206">
        <v>0</v>
      </c>
      <c r="AE29" s="206">
        <v>0</v>
      </c>
      <c r="AF29" s="206">
        <v>0</v>
      </c>
      <c r="AG29" s="206">
        <v>0</v>
      </c>
      <c r="AH29" s="206">
        <v>0</v>
      </c>
      <c r="AI29" s="79">
        <f t="shared" ref="AI29" si="32">O29+Q29+S29+U29+AA29+AC29+AE29+AG29+Y29</f>
        <v>1695381.8</v>
      </c>
      <c r="AJ29" s="79">
        <f t="shared" ref="AJ29" si="33">(O29*P29+Q29*R29+S29*T29+U29*V29+AA29*AB29+AC29*AD29+AE29*AF29+AG29*AH29+Y29*Z29)/AI29</f>
        <v>202.47996648771093</v>
      </c>
      <c r="AL29" s="65">
        <v>43624</v>
      </c>
      <c r="AM29" s="65">
        <v>43622</v>
      </c>
      <c r="AN29" s="3">
        <v>23</v>
      </c>
      <c r="AO29" s="158">
        <v>2975239</v>
      </c>
      <c r="AP29" s="158">
        <v>430428.7</v>
      </c>
      <c r="AQ29" s="158">
        <v>0</v>
      </c>
      <c r="AR29" s="40">
        <v>0</v>
      </c>
      <c r="AS29" s="158">
        <v>0</v>
      </c>
      <c r="AT29" s="158">
        <v>0</v>
      </c>
      <c r="AU29" s="40">
        <v>0</v>
      </c>
      <c r="AV29" s="40">
        <v>0</v>
      </c>
      <c r="AW29" s="40">
        <v>0</v>
      </c>
      <c r="AX29" s="40">
        <v>0</v>
      </c>
      <c r="AY29" s="83">
        <v>3405667.7</v>
      </c>
      <c r="AZ29" s="158">
        <v>2283982.6</v>
      </c>
      <c r="BA29" s="158">
        <v>149.02674400000001</v>
      </c>
      <c r="BB29" s="158">
        <v>326598.5</v>
      </c>
      <c r="BC29" s="158">
        <v>139.49091100000001</v>
      </c>
      <c r="BD29" s="158">
        <v>0</v>
      </c>
      <c r="BE29" s="158">
        <v>0</v>
      </c>
      <c r="BF29" s="40">
        <v>0</v>
      </c>
      <c r="BG29" s="40">
        <v>0</v>
      </c>
      <c r="BH29" s="40">
        <v>0</v>
      </c>
      <c r="BI29" s="40">
        <v>0</v>
      </c>
      <c r="BJ29" s="158">
        <v>0</v>
      </c>
      <c r="BK29" s="158">
        <v>0</v>
      </c>
      <c r="BL29" s="40">
        <v>0</v>
      </c>
      <c r="BM29" s="40">
        <v>0</v>
      </c>
      <c r="BN29" s="40">
        <v>0</v>
      </c>
      <c r="BO29" s="40">
        <v>0</v>
      </c>
      <c r="BP29" s="40">
        <v>0</v>
      </c>
      <c r="BQ29" s="40">
        <v>0</v>
      </c>
      <c r="BR29" s="40">
        <v>0</v>
      </c>
      <c r="BS29" s="40">
        <v>0</v>
      </c>
      <c r="BT29" s="79">
        <v>2610581.1</v>
      </c>
      <c r="BU29" s="79">
        <v>147.83375721477793</v>
      </c>
    </row>
    <row r="30" spans="1:73" ht="20.100000000000001" customHeight="1" x14ac:dyDescent="0.2">
      <c r="A30" s="207">
        <v>43995</v>
      </c>
      <c r="B30" s="207">
        <v>43992</v>
      </c>
      <c r="C30" s="3">
        <v>23</v>
      </c>
      <c r="D30" s="208">
        <v>1460312.8</v>
      </c>
      <c r="E30" s="208">
        <v>227867.1</v>
      </c>
      <c r="F30" s="208">
        <v>0</v>
      </c>
      <c r="G30" s="208">
        <v>0</v>
      </c>
      <c r="H30" s="208">
        <v>0</v>
      </c>
      <c r="I30" s="208">
        <v>0</v>
      </c>
      <c r="J30" s="208">
        <v>0</v>
      </c>
      <c r="K30" s="208">
        <v>0</v>
      </c>
      <c r="L30" s="208">
        <v>0</v>
      </c>
      <c r="M30" s="208">
        <v>0</v>
      </c>
      <c r="N30" s="79">
        <f t="shared" si="19"/>
        <v>1688179.9000000001</v>
      </c>
      <c r="O30" s="208">
        <v>1296942.2</v>
      </c>
      <c r="P30" s="208">
        <v>209.421693</v>
      </c>
      <c r="Q30" s="208">
        <v>196594.4</v>
      </c>
      <c r="R30" s="208">
        <v>192.83587900000001</v>
      </c>
      <c r="S30" s="208">
        <v>0</v>
      </c>
      <c r="T30" s="208">
        <v>0</v>
      </c>
      <c r="U30" s="208">
        <v>0</v>
      </c>
      <c r="V30" s="208">
        <v>0</v>
      </c>
      <c r="W30" s="208">
        <v>0</v>
      </c>
      <c r="X30" s="208">
        <v>0</v>
      </c>
      <c r="Y30" s="208">
        <v>0</v>
      </c>
      <c r="Z30" s="208">
        <v>0</v>
      </c>
      <c r="AA30" s="208">
        <v>0</v>
      </c>
      <c r="AB30" s="208">
        <v>0</v>
      </c>
      <c r="AC30" s="208">
        <v>0</v>
      </c>
      <c r="AD30" s="208">
        <v>0</v>
      </c>
      <c r="AE30" s="208">
        <v>0</v>
      </c>
      <c r="AF30" s="208">
        <v>0</v>
      </c>
      <c r="AG30" s="208">
        <v>0</v>
      </c>
      <c r="AH30" s="208">
        <v>0</v>
      </c>
      <c r="AI30" s="79">
        <f t="shared" ref="AI30" si="34">O30+Q30+S30+U30+AA30+AC30+AE30+AG30+Y30</f>
        <v>1493536.5999999999</v>
      </c>
      <c r="AJ30" s="79">
        <f t="shared" ref="AJ30" si="35">(O30*P30+Q30*R30+S30*T30+U30*V30+AA30*AB30+AC30*AD30+AE30*AF30+AG30*AH30+Y30*Z30)/AI30</f>
        <v>207.23850033378642</v>
      </c>
      <c r="AL30" s="65">
        <v>43631</v>
      </c>
      <c r="AM30" s="65">
        <v>43628</v>
      </c>
      <c r="AN30" s="3">
        <v>24</v>
      </c>
      <c r="AO30" s="158">
        <v>2853530.8</v>
      </c>
      <c r="AP30" s="158">
        <v>427239.7</v>
      </c>
      <c r="AQ30" s="158">
        <v>0</v>
      </c>
      <c r="AR30" s="40">
        <v>0</v>
      </c>
      <c r="AS30" s="158">
        <v>0</v>
      </c>
      <c r="AT30" s="158">
        <v>0</v>
      </c>
      <c r="AU30" s="40">
        <v>0</v>
      </c>
      <c r="AV30" s="40">
        <v>0</v>
      </c>
      <c r="AW30" s="158">
        <v>497</v>
      </c>
      <c r="AX30" s="40">
        <v>0</v>
      </c>
      <c r="AY30" s="83">
        <v>3281267.5</v>
      </c>
      <c r="AZ30" s="158">
        <v>2200654</v>
      </c>
      <c r="BA30" s="158">
        <v>150.49885800000001</v>
      </c>
      <c r="BB30" s="158">
        <v>292331.40000000002</v>
      </c>
      <c r="BC30" s="158">
        <v>141.385537</v>
      </c>
      <c r="BD30" s="158">
        <v>0</v>
      </c>
      <c r="BE30" s="158">
        <v>0</v>
      </c>
      <c r="BF30" s="40">
        <v>0</v>
      </c>
      <c r="BG30" s="40">
        <v>0</v>
      </c>
      <c r="BH30" s="40">
        <v>0</v>
      </c>
      <c r="BI30" s="40">
        <v>0</v>
      </c>
      <c r="BJ30" s="158">
        <v>0</v>
      </c>
      <c r="BK30" s="158">
        <v>0</v>
      </c>
      <c r="BL30" s="40">
        <v>0</v>
      </c>
      <c r="BM30" s="40">
        <v>0</v>
      </c>
      <c r="BN30" s="40">
        <v>0</v>
      </c>
      <c r="BO30" s="40">
        <v>0</v>
      </c>
      <c r="BP30" s="158">
        <v>497</v>
      </c>
      <c r="BQ30" s="158">
        <v>70</v>
      </c>
      <c r="BR30" s="40">
        <v>0</v>
      </c>
      <c r="BS30" s="40">
        <v>0</v>
      </c>
      <c r="BT30" s="79">
        <v>2493482.4</v>
      </c>
      <c r="BU30" s="79">
        <v>149.4143836042692</v>
      </c>
    </row>
    <row r="31" spans="1:73" ht="20.100000000000001" customHeight="1" x14ac:dyDescent="0.2">
      <c r="A31" s="209">
        <v>44002</v>
      </c>
      <c r="B31" s="209">
        <v>44000</v>
      </c>
      <c r="C31" s="3">
        <v>24</v>
      </c>
      <c r="D31" s="210">
        <v>1759115</v>
      </c>
      <c r="E31" s="210">
        <v>285743.90000000002</v>
      </c>
      <c r="F31" s="210">
        <v>0</v>
      </c>
      <c r="G31" s="210">
        <v>0</v>
      </c>
      <c r="H31" s="210">
        <v>0</v>
      </c>
      <c r="I31" s="210">
        <v>0</v>
      </c>
      <c r="J31" s="210">
        <v>0</v>
      </c>
      <c r="K31" s="210">
        <v>0</v>
      </c>
      <c r="L31" s="210">
        <v>0</v>
      </c>
      <c r="M31" s="210">
        <v>0</v>
      </c>
      <c r="N31" s="79">
        <f t="shared" si="19"/>
        <v>2044858.9</v>
      </c>
      <c r="O31" s="210">
        <v>1547539.6</v>
      </c>
      <c r="P31" s="210">
        <v>222.131967</v>
      </c>
      <c r="Q31" s="210">
        <v>253943.5</v>
      </c>
      <c r="R31" s="210">
        <v>206.90201400000001</v>
      </c>
      <c r="S31" s="210">
        <v>0</v>
      </c>
      <c r="T31" s="210">
        <v>0</v>
      </c>
      <c r="U31" s="210">
        <v>0</v>
      </c>
      <c r="V31" s="210">
        <v>0</v>
      </c>
      <c r="W31" s="210">
        <v>0</v>
      </c>
      <c r="X31" s="210">
        <v>0</v>
      </c>
      <c r="Y31" s="210">
        <v>0</v>
      </c>
      <c r="Z31" s="210">
        <v>0</v>
      </c>
      <c r="AA31" s="210">
        <v>0</v>
      </c>
      <c r="AB31" s="210">
        <v>0</v>
      </c>
      <c r="AC31" s="210">
        <v>0</v>
      </c>
      <c r="AD31" s="210">
        <v>0</v>
      </c>
      <c r="AE31" s="210">
        <v>0</v>
      </c>
      <c r="AF31" s="210">
        <v>0</v>
      </c>
      <c r="AG31" s="210">
        <v>0</v>
      </c>
      <c r="AH31" s="210">
        <v>0</v>
      </c>
      <c r="AI31" s="79">
        <f t="shared" ref="AI31" si="36">O31+Q31+S31+U31+AA31+AC31+AE31+AG31+Y31</f>
        <v>1801483.1</v>
      </c>
      <c r="AJ31" s="79">
        <f t="shared" ref="AJ31" si="37">(O31*P31+Q31*R31+S31*T31+U31*V31+AA31*AB31+AC31*AD31+AE31*AF31+AG31*AH31+Y31*Z31)/AI31</f>
        <v>219.98509836178991</v>
      </c>
      <c r="AL31" s="65">
        <v>43638</v>
      </c>
      <c r="AM31" s="65">
        <v>43635</v>
      </c>
      <c r="AN31" s="3">
        <v>25</v>
      </c>
      <c r="AO31" s="158">
        <v>3315848.6</v>
      </c>
      <c r="AP31" s="158">
        <v>469873.6</v>
      </c>
      <c r="AQ31" s="158">
        <v>0</v>
      </c>
      <c r="AR31" s="158">
        <v>0</v>
      </c>
      <c r="AS31" s="158">
        <v>0</v>
      </c>
      <c r="AT31" s="158">
        <v>0</v>
      </c>
      <c r="AU31" s="158">
        <v>0</v>
      </c>
      <c r="AV31" s="158">
        <v>0</v>
      </c>
      <c r="AW31" s="158">
        <v>497</v>
      </c>
      <c r="AX31" s="158">
        <v>0</v>
      </c>
      <c r="AY31" s="79">
        <v>3786219.2</v>
      </c>
      <c r="AZ31" s="158">
        <v>2578913.7999999998</v>
      </c>
      <c r="BA31" s="158">
        <v>151.84552099999999</v>
      </c>
      <c r="BB31" s="158">
        <v>353244.1</v>
      </c>
      <c r="BC31" s="158">
        <v>141.17343700000001</v>
      </c>
      <c r="BD31" s="158">
        <v>0</v>
      </c>
      <c r="BE31" s="158">
        <v>0</v>
      </c>
      <c r="BF31" s="158">
        <v>0</v>
      </c>
      <c r="BG31" s="158">
        <v>0</v>
      </c>
      <c r="BH31" s="158">
        <v>0</v>
      </c>
      <c r="BI31" s="158">
        <v>0</v>
      </c>
      <c r="BJ31" s="158">
        <v>0</v>
      </c>
      <c r="BK31" s="158">
        <v>0</v>
      </c>
      <c r="BL31" s="158">
        <v>0</v>
      </c>
      <c r="BM31" s="158">
        <v>0</v>
      </c>
      <c r="BN31" s="158">
        <v>0</v>
      </c>
      <c r="BO31" s="158">
        <v>0</v>
      </c>
      <c r="BP31" s="158">
        <v>0</v>
      </c>
      <c r="BQ31" s="158">
        <v>0</v>
      </c>
      <c r="BR31" s="158">
        <v>0</v>
      </c>
      <c r="BS31" s="158">
        <v>0</v>
      </c>
      <c r="BT31" s="79">
        <v>2932157.9</v>
      </c>
      <c r="BU31" s="79">
        <v>150.55982942530534</v>
      </c>
    </row>
    <row r="32" spans="1:73" ht="20.100000000000001" customHeight="1" x14ac:dyDescent="0.2">
      <c r="A32" s="211">
        <v>44009</v>
      </c>
      <c r="B32" s="211">
        <v>44004</v>
      </c>
      <c r="C32" s="3" t="s">
        <v>83</v>
      </c>
      <c r="D32" s="212">
        <v>2415285.7000000002</v>
      </c>
      <c r="E32" s="212">
        <v>417833.9</v>
      </c>
      <c r="F32" s="212">
        <v>9.8000000000000007</v>
      </c>
      <c r="G32" s="212">
        <v>0</v>
      </c>
      <c r="H32" s="212">
        <v>0</v>
      </c>
      <c r="I32" s="212">
        <v>0</v>
      </c>
      <c r="J32" s="212">
        <v>0</v>
      </c>
      <c r="K32" s="212">
        <v>0</v>
      </c>
      <c r="L32" s="212">
        <v>234.8</v>
      </c>
      <c r="M32" s="212">
        <v>0</v>
      </c>
      <c r="N32" s="79">
        <f t="shared" si="19"/>
        <v>2833364.1999999997</v>
      </c>
      <c r="O32" s="212">
        <v>2095585.9</v>
      </c>
      <c r="P32" s="212">
        <v>228.674306</v>
      </c>
      <c r="Q32" s="212">
        <v>374516.3</v>
      </c>
      <c r="R32" s="212">
        <v>212.32458700000001</v>
      </c>
      <c r="S32" s="212">
        <v>9.8000000000000007</v>
      </c>
      <c r="T32" s="212">
        <v>2605</v>
      </c>
      <c r="U32" s="212">
        <v>0</v>
      </c>
      <c r="V32" s="212">
        <v>0</v>
      </c>
      <c r="W32" s="212">
        <v>0</v>
      </c>
      <c r="X32" s="212">
        <v>0</v>
      </c>
      <c r="Y32" s="212">
        <v>0</v>
      </c>
      <c r="Z32" s="212">
        <v>0</v>
      </c>
      <c r="AA32" s="212">
        <v>0</v>
      </c>
      <c r="AB32" s="212">
        <v>0</v>
      </c>
      <c r="AC32" s="212">
        <v>0</v>
      </c>
      <c r="AD32" s="212">
        <v>0</v>
      </c>
      <c r="AE32" s="212">
        <v>234.8</v>
      </c>
      <c r="AF32" s="212">
        <v>600</v>
      </c>
      <c r="AG32" s="212">
        <v>0</v>
      </c>
      <c r="AH32" s="212">
        <v>0</v>
      </c>
      <c r="AI32" s="79">
        <f t="shared" ref="AI32" si="38">O32+Q32+S32+U32+AA32+AC32+AE32+AG32+Y32</f>
        <v>2470346.7999999993</v>
      </c>
      <c r="AJ32" s="79">
        <f t="shared" ref="AJ32" si="39">(O32*P32+Q32*R32+S32*T32+U32*V32+AA32*AB32+AC32*AD32+AE32*AF32+AG32*AH32+Y32*Z32)/AI32</f>
        <v>226.24033154703366</v>
      </c>
      <c r="AL32" s="65">
        <v>43645</v>
      </c>
      <c r="AM32" s="65">
        <v>43642</v>
      </c>
      <c r="AN32" s="3">
        <v>26</v>
      </c>
      <c r="AO32" s="158">
        <v>3370713.1</v>
      </c>
      <c r="AP32" s="158">
        <v>446290.1</v>
      </c>
      <c r="AQ32" s="158">
        <v>0</v>
      </c>
      <c r="AR32" s="158">
        <v>0</v>
      </c>
      <c r="AS32" s="158">
        <v>0</v>
      </c>
      <c r="AT32" s="158">
        <v>0</v>
      </c>
      <c r="AU32" s="158">
        <v>0</v>
      </c>
      <c r="AV32" s="158">
        <v>0</v>
      </c>
      <c r="AW32" s="158">
        <v>0</v>
      </c>
      <c r="AX32" s="158">
        <v>0</v>
      </c>
      <c r="AY32" s="79">
        <v>3817003.2</v>
      </c>
      <c r="AZ32" s="158">
        <v>2491288.4</v>
      </c>
      <c r="BA32" s="158">
        <v>145.10584900000001</v>
      </c>
      <c r="BB32" s="158">
        <v>330710.7</v>
      </c>
      <c r="BC32" s="158">
        <v>138.76599200000001</v>
      </c>
      <c r="BD32" s="158">
        <v>0</v>
      </c>
      <c r="BE32" s="158">
        <v>0</v>
      </c>
      <c r="BF32" s="158">
        <v>0</v>
      </c>
      <c r="BG32" s="158">
        <v>0</v>
      </c>
      <c r="BH32" s="158">
        <v>0</v>
      </c>
      <c r="BI32" s="158">
        <v>0</v>
      </c>
      <c r="BJ32" s="158">
        <v>0</v>
      </c>
      <c r="BK32" s="158">
        <v>0</v>
      </c>
      <c r="BL32" s="158">
        <v>0</v>
      </c>
      <c r="BM32" s="158">
        <v>0</v>
      </c>
      <c r="BN32" s="158">
        <v>0</v>
      </c>
      <c r="BO32" s="158">
        <v>0</v>
      </c>
      <c r="BP32" s="158">
        <v>0</v>
      </c>
      <c r="BQ32" s="158">
        <v>0</v>
      </c>
      <c r="BR32" s="158">
        <v>0</v>
      </c>
      <c r="BS32" s="158">
        <v>0</v>
      </c>
      <c r="BT32" s="79">
        <v>2821999.1</v>
      </c>
      <c r="BU32" s="79">
        <v>144.36287975299709</v>
      </c>
    </row>
    <row r="33" spans="1:73" ht="20.100000000000001" customHeight="1" x14ac:dyDescent="0.2">
      <c r="A33" s="213">
        <v>44016</v>
      </c>
      <c r="B33" s="213">
        <v>44014</v>
      </c>
      <c r="C33" s="3">
        <v>26</v>
      </c>
      <c r="D33" s="214">
        <v>3123123</v>
      </c>
      <c r="E33" s="214">
        <v>499236.3</v>
      </c>
      <c r="F33" s="214">
        <v>0</v>
      </c>
      <c r="G33" s="214">
        <v>0</v>
      </c>
      <c r="H33" s="214">
        <v>0</v>
      </c>
      <c r="I33" s="214">
        <v>0</v>
      </c>
      <c r="J33" s="214">
        <v>0</v>
      </c>
      <c r="K33" s="214">
        <v>0</v>
      </c>
      <c r="L33" s="214">
        <v>0</v>
      </c>
      <c r="M33" s="214">
        <v>0</v>
      </c>
      <c r="N33" s="79">
        <f t="shared" si="19"/>
        <v>3622359.3</v>
      </c>
      <c r="O33" s="214">
        <v>2784577.8</v>
      </c>
      <c r="P33" s="214">
        <v>230.529706</v>
      </c>
      <c r="Q33" s="214">
        <v>456868.4</v>
      </c>
      <c r="R33" s="214">
        <v>217.94592599999999</v>
      </c>
      <c r="S33" s="214">
        <v>0</v>
      </c>
      <c r="T33" s="214">
        <v>0</v>
      </c>
      <c r="U33" s="214">
        <v>0</v>
      </c>
      <c r="V33" s="214">
        <v>0</v>
      </c>
      <c r="W33" s="214">
        <v>0</v>
      </c>
      <c r="X33" s="214">
        <v>0</v>
      </c>
      <c r="Y33" s="214">
        <v>0</v>
      </c>
      <c r="Z33" s="214">
        <v>0</v>
      </c>
      <c r="AA33" s="214">
        <v>0</v>
      </c>
      <c r="AB33" s="214">
        <v>0</v>
      </c>
      <c r="AC33" s="214">
        <v>0</v>
      </c>
      <c r="AD33" s="214">
        <v>0</v>
      </c>
      <c r="AE33" s="214">
        <v>0</v>
      </c>
      <c r="AF33" s="214">
        <v>0</v>
      </c>
      <c r="AG33" s="214">
        <v>0</v>
      </c>
      <c r="AH33" s="214">
        <v>0</v>
      </c>
      <c r="AI33" s="79">
        <f t="shared" ref="AI33" si="40">O33+Q33+S33+U33+AA33+AC33+AE33+AG33+Y33</f>
        <v>3241446.1999999997</v>
      </c>
      <c r="AJ33" s="79">
        <f t="shared" ref="AJ33" si="41">(O33*P33+Q33*R33+S33*T33+U33*V33+AA33*AB33+AC33*AD33+AE33*AF33+AG33*AH33+Y33*Z33)/AI33</f>
        <v>228.75607439243177</v>
      </c>
      <c r="AL33" s="65">
        <v>43652</v>
      </c>
      <c r="AM33" s="65">
        <v>43649</v>
      </c>
      <c r="AN33" s="3">
        <v>27</v>
      </c>
      <c r="AO33" s="158">
        <v>3384442.8</v>
      </c>
      <c r="AP33" s="158">
        <v>512644.2</v>
      </c>
      <c r="AQ33" s="158">
        <v>770</v>
      </c>
      <c r="AR33" s="158">
        <v>0</v>
      </c>
      <c r="AS33" s="158">
        <v>0</v>
      </c>
      <c r="AT33" s="158">
        <v>0</v>
      </c>
      <c r="AU33" s="158">
        <v>0</v>
      </c>
      <c r="AV33" s="158">
        <v>0</v>
      </c>
      <c r="AW33" s="158">
        <v>572</v>
      </c>
      <c r="AX33" s="158">
        <v>0</v>
      </c>
      <c r="AY33" s="79">
        <v>3898429</v>
      </c>
      <c r="AZ33" s="158">
        <v>2521382.4</v>
      </c>
      <c r="BA33" s="158">
        <v>145.86286999999999</v>
      </c>
      <c r="BB33" s="158">
        <v>365112.6</v>
      </c>
      <c r="BC33" s="158">
        <v>135.63061500000001</v>
      </c>
      <c r="BD33" s="158">
        <v>574</v>
      </c>
      <c r="BE33" s="158">
        <v>226.59930299999999</v>
      </c>
      <c r="BF33" s="158">
        <v>0</v>
      </c>
      <c r="BG33" s="158">
        <v>0</v>
      </c>
      <c r="BH33" s="158">
        <v>0</v>
      </c>
      <c r="BI33" s="158">
        <v>0</v>
      </c>
      <c r="BJ33" s="158">
        <v>0</v>
      </c>
      <c r="BK33" s="158">
        <v>0</v>
      </c>
      <c r="BL33" s="158">
        <v>0</v>
      </c>
      <c r="BM33" s="158">
        <v>0</v>
      </c>
      <c r="BN33" s="158">
        <v>0</v>
      </c>
      <c r="BO33" s="158">
        <v>0</v>
      </c>
      <c r="BP33" s="158">
        <v>0</v>
      </c>
      <c r="BQ33" s="158">
        <v>0</v>
      </c>
      <c r="BR33" s="158">
        <v>0</v>
      </c>
      <c r="BS33" s="158">
        <v>0</v>
      </c>
      <c r="BT33" s="79">
        <v>2887069</v>
      </c>
      <c r="BU33" s="79">
        <v>144.5849017511043</v>
      </c>
    </row>
    <row r="34" spans="1:73" ht="20.100000000000001" customHeight="1" x14ac:dyDescent="0.2">
      <c r="A34" s="215">
        <v>44023</v>
      </c>
      <c r="B34" s="215">
        <v>44021</v>
      </c>
      <c r="C34" s="3">
        <v>27</v>
      </c>
      <c r="D34" s="216">
        <v>3396005.8</v>
      </c>
      <c r="E34" s="216">
        <v>513738.8</v>
      </c>
      <c r="F34" s="216">
        <v>0</v>
      </c>
      <c r="G34" s="216">
        <v>0</v>
      </c>
      <c r="H34" s="216">
        <v>0</v>
      </c>
      <c r="I34" s="216">
        <v>0</v>
      </c>
      <c r="J34" s="216">
        <v>0</v>
      </c>
      <c r="K34" s="216">
        <v>0</v>
      </c>
      <c r="L34" s="216">
        <v>0</v>
      </c>
      <c r="M34" s="216">
        <v>0</v>
      </c>
      <c r="N34" s="79">
        <f t="shared" si="19"/>
        <v>3909744.5999999996</v>
      </c>
      <c r="O34" s="216">
        <v>3040758.4</v>
      </c>
      <c r="P34" s="216">
        <v>232.744034</v>
      </c>
      <c r="Q34" s="216">
        <v>455463.5</v>
      </c>
      <c r="R34" s="216">
        <v>222.46155099999999</v>
      </c>
      <c r="S34" s="216">
        <v>0</v>
      </c>
      <c r="T34" s="216">
        <v>0</v>
      </c>
      <c r="U34" s="216">
        <v>0</v>
      </c>
      <c r="V34" s="216">
        <v>0</v>
      </c>
      <c r="W34" s="216">
        <v>0</v>
      </c>
      <c r="X34" s="216">
        <v>0</v>
      </c>
      <c r="Y34" s="216">
        <v>0</v>
      </c>
      <c r="Z34" s="216">
        <v>0</v>
      </c>
      <c r="AA34" s="216">
        <v>0</v>
      </c>
      <c r="AB34" s="216">
        <v>0</v>
      </c>
      <c r="AC34" s="216">
        <v>0</v>
      </c>
      <c r="AD34" s="216">
        <v>0</v>
      </c>
      <c r="AE34" s="216">
        <v>0</v>
      </c>
      <c r="AF34" s="216">
        <v>0</v>
      </c>
      <c r="AG34" s="216">
        <v>0</v>
      </c>
      <c r="AH34" s="216">
        <v>0</v>
      </c>
      <c r="AI34" s="79">
        <f t="shared" ref="AI34" si="42">O34+Q34+S34+U34+AA34+AC34+AE34+AG34+Y34</f>
        <v>3496221.9</v>
      </c>
      <c r="AJ34" s="79">
        <f t="shared" ref="AJ34" si="43">(O34*P34+Q34*R34+S34*T34+U34*V34+AA34*AB34+AC34*AD34+AE34*AF34+AG34*AH34+Y34*Z34)/AI34</f>
        <v>231.40450354975297</v>
      </c>
      <c r="AL34" s="65">
        <v>43659</v>
      </c>
      <c r="AM34" s="65">
        <v>43656</v>
      </c>
      <c r="AN34" s="3">
        <v>28</v>
      </c>
      <c r="AO34" s="158">
        <v>3775205.8</v>
      </c>
      <c r="AP34" s="158">
        <v>528684.80000000005</v>
      </c>
      <c r="AQ34" s="158">
        <v>770</v>
      </c>
      <c r="AR34" s="158">
        <v>0</v>
      </c>
      <c r="AS34" s="158">
        <v>0</v>
      </c>
      <c r="AT34" s="158">
        <v>0</v>
      </c>
      <c r="AU34" s="158">
        <v>0</v>
      </c>
      <c r="AV34" s="158">
        <v>0</v>
      </c>
      <c r="AW34" s="158">
        <v>1356</v>
      </c>
      <c r="AX34" s="158">
        <v>0</v>
      </c>
      <c r="AY34" s="79">
        <v>4306016.5999999996</v>
      </c>
      <c r="AZ34" s="158">
        <v>2734581.4</v>
      </c>
      <c r="BA34" s="158">
        <v>144.96252899999999</v>
      </c>
      <c r="BB34" s="158">
        <v>424253</v>
      </c>
      <c r="BC34" s="158">
        <v>133.65934799999999</v>
      </c>
      <c r="BD34" s="158">
        <v>574</v>
      </c>
      <c r="BE34" s="158">
        <v>204.92334399999999</v>
      </c>
      <c r="BF34" s="158">
        <v>0</v>
      </c>
      <c r="BG34" s="158">
        <v>0</v>
      </c>
      <c r="BH34" s="158">
        <v>0</v>
      </c>
      <c r="BI34" s="158">
        <v>0</v>
      </c>
      <c r="BJ34" s="158">
        <v>0</v>
      </c>
      <c r="BK34" s="158">
        <v>0</v>
      </c>
      <c r="BL34" s="158">
        <v>0</v>
      </c>
      <c r="BM34" s="158">
        <v>0</v>
      </c>
      <c r="BN34" s="158">
        <v>0</v>
      </c>
      <c r="BO34" s="158">
        <v>0</v>
      </c>
      <c r="BP34" s="158">
        <v>0</v>
      </c>
      <c r="BQ34" s="158">
        <v>0</v>
      </c>
      <c r="BR34" s="158">
        <v>0</v>
      </c>
      <c r="BS34" s="158">
        <v>0</v>
      </c>
      <c r="BT34" s="79">
        <v>3159408.4</v>
      </c>
      <c r="BU34" s="79">
        <v>143.45560417794056</v>
      </c>
    </row>
    <row r="35" spans="1:73" ht="20.100000000000001" customHeight="1" x14ac:dyDescent="0.2">
      <c r="A35" s="217">
        <v>44030</v>
      </c>
      <c r="B35" s="217">
        <v>44028</v>
      </c>
      <c r="C35" s="3">
        <v>28</v>
      </c>
      <c r="D35" s="218">
        <v>3345570.7</v>
      </c>
      <c r="E35" s="218">
        <v>530265</v>
      </c>
      <c r="F35" s="218">
        <v>0</v>
      </c>
      <c r="G35" s="218">
        <v>0</v>
      </c>
      <c r="H35" s="218">
        <v>0</v>
      </c>
      <c r="I35" s="218">
        <v>0</v>
      </c>
      <c r="J35" s="218">
        <v>0</v>
      </c>
      <c r="K35" s="218">
        <v>0</v>
      </c>
      <c r="L35" s="218">
        <v>0</v>
      </c>
      <c r="M35" s="218">
        <v>0</v>
      </c>
      <c r="N35" s="79">
        <f t="shared" si="19"/>
        <v>3875835.7</v>
      </c>
      <c r="O35" s="218">
        <v>3080645.7</v>
      </c>
      <c r="P35" s="218">
        <v>237.388914</v>
      </c>
      <c r="Q35" s="218">
        <v>506202.2</v>
      </c>
      <c r="R35" s="218">
        <v>232.22046399999999</v>
      </c>
      <c r="S35" s="218">
        <v>0</v>
      </c>
      <c r="T35" s="218">
        <v>0</v>
      </c>
      <c r="U35" s="218">
        <v>0</v>
      </c>
      <c r="V35" s="218">
        <v>0</v>
      </c>
      <c r="W35" s="218">
        <v>0</v>
      </c>
      <c r="X35" s="218">
        <v>0</v>
      </c>
      <c r="Y35" s="218">
        <v>0</v>
      </c>
      <c r="Z35" s="218">
        <v>0</v>
      </c>
      <c r="AA35" s="218">
        <v>0</v>
      </c>
      <c r="AB35" s="218">
        <v>0</v>
      </c>
      <c r="AC35" s="218">
        <v>0</v>
      </c>
      <c r="AD35" s="218">
        <v>0</v>
      </c>
      <c r="AE35" s="218">
        <v>0</v>
      </c>
      <c r="AF35" s="218">
        <v>0</v>
      </c>
      <c r="AG35" s="218">
        <v>0</v>
      </c>
      <c r="AH35" s="218">
        <v>0</v>
      </c>
      <c r="AI35" s="79">
        <f t="shared" ref="AI35" si="44">O35+Q35+S35+U35+AA35+AC35+AE35+AG35+Y35</f>
        <v>3586847.9000000004</v>
      </c>
      <c r="AJ35" s="79">
        <f t="shared" ref="AJ35" si="45">(O35*P35+Q35*R35+S35*T35+U35*V35+AA35*AB35+AC35*AD35+AE35*AF35+AG35*AH35+Y35*Z35)/AI35</f>
        <v>236.6595045481551</v>
      </c>
      <c r="AL35" s="65">
        <v>43666</v>
      </c>
      <c r="AM35" s="65">
        <v>43663</v>
      </c>
      <c r="AN35" s="3">
        <v>29</v>
      </c>
      <c r="AO35" s="158">
        <v>3901025.5</v>
      </c>
      <c r="AP35" s="158">
        <v>553078.69999999995</v>
      </c>
      <c r="AQ35" s="158">
        <v>790</v>
      </c>
      <c r="AR35" s="158">
        <v>0</v>
      </c>
      <c r="AS35" s="158">
        <v>0</v>
      </c>
      <c r="AT35" s="158">
        <v>0</v>
      </c>
      <c r="AU35" s="158">
        <v>0</v>
      </c>
      <c r="AV35" s="158">
        <v>0</v>
      </c>
      <c r="AW35" s="158">
        <v>494</v>
      </c>
      <c r="AX35" s="158">
        <v>0</v>
      </c>
      <c r="AY35" s="79">
        <v>4455388.2</v>
      </c>
      <c r="AZ35" s="158">
        <v>2797032.1</v>
      </c>
      <c r="BA35" s="158">
        <v>144.989699</v>
      </c>
      <c r="BB35" s="158">
        <v>437030.9</v>
      </c>
      <c r="BC35" s="158">
        <v>135.30272500000001</v>
      </c>
      <c r="BD35" s="158">
        <v>594</v>
      </c>
      <c r="BE35" s="158">
        <v>210.90572299999999</v>
      </c>
      <c r="BF35" s="158">
        <v>0</v>
      </c>
      <c r="BG35" s="158">
        <v>0</v>
      </c>
      <c r="BH35" s="158">
        <v>0</v>
      </c>
      <c r="BI35" s="158">
        <v>0</v>
      </c>
      <c r="BJ35" s="158">
        <v>0</v>
      </c>
      <c r="BK35" s="158">
        <v>0</v>
      </c>
      <c r="BL35" s="158">
        <v>0</v>
      </c>
      <c r="BM35" s="158">
        <v>0</v>
      </c>
      <c r="BN35" s="158">
        <v>0</v>
      </c>
      <c r="BO35" s="158">
        <v>0</v>
      </c>
      <c r="BP35" s="158">
        <v>494</v>
      </c>
      <c r="BQ35" s="158">
        <v>60</v>
      </c>
      <c r="BR35" s="158">
        <v>0</v>
      </c>
      <c r="BS35" s="158">
        <v>0</v>
      </c>
      <c r="BT35" s="79">
        <v>3235151</v>
      </c>
      <c r="BU35" s="79">
        <v>143.680227584741</v>
      </c>
    </row>
    <row r="36" spans="1:73" ht="20.100000000000001" customHeight="1" x14ac:dyDescent="0.2">
      <c r="A36" s="221">
        <v>44037</v>
      </c>
      <c r="B36" s="221">
        <v>44036</v>
      </c>
      <c r="C36" s="3">
        <v>29</v>
      </c>
      <c r="D36" s="222">
        <v>3046327.6</v>
      </c>
      <c r="E36" s="222">
        <v>487728.7</v>
      </c>
      <c r="F36" s="222">
        <v>0</v>
      </c>
      <c r="G36" s="222">
        <v>0</v>
      </c>
      <c r="H36" s="222">
        <v>0</v>
      </c>
      <c r="I36" s="222">
        <v>0</v>
      </c>
      <c r="J36" s="222">
        <v>0</v>
      </c>
      <c r="K36" s="222">
        <v>0</v>
      </c>
      <c r="L36" s="222">
        <v>0</v>
      </c>
      <c r="M36" s="222">
        <v>0</v>
      </c>
      <c r="N36" s="79">
        <f t="shared" si="19"/>
        <v>3534056.3000000003</v>
      </c>
      <c r="O36" s="222">
        <v>2834485.7</v>
      </c>
      <c r="P36" s="222">
        <v>241.84605999999999</v>
      </c>
      <c r="Q36" s="222">
        <v>451364.9</v>
      </c>
      <c r="R36" s="222">
        <v>235.78688500000001</v>
      </c>
      <c r="S36" s="222">
        <v>0</v>
      </c>
      <c r="T36" s="222">
        <v>0</v>
      </c>
      <c r="U36" s="222">
        <v>0</v>
      </c>
      <c r="V36" s="222">
        <v>0</v>
      </c>
      <c r="W36" s="222">
        <v>0</v>
      </c>
      <c r="X36" s="222">
        <v>0</v>
      </c>
      <c r="Y36" s="222">
        <v>0</v>
      </c>
      <c r="Z36" s="222">
        <v>0</v>
      </c>
      <c r="AA36" s="222">
        <v>0</v>
      </c>
      <c r="AB36" s="222">
        <v>0</v>
      </c>
      <c r="AC36" s="222">
        <v>0</v>
      </c>
      <c r="AD36" s="222">
        <v>0</v>
      </c>
      <c r="AE36" s="222">
        <v>0</v>
      </c>
      <c r="AF36" s="222">
        <v>0</v>
      </c>
      <c r="AG36" s="222">
        <v>0</v>
      </c>
      <c r="AH36" s="222">
        <v>0</v>
      </c>
      <c r="AI36" s="79">
        <f t="shared" ref="AI36" si="46">O36+Q36+S36+U36+AA36+AC36+AE36+AG36+Y36</f>
        <v>3285850.6</v>
      </c>
      <c r="AJ36" s="79">
        <f t="shared" ref="AJ36" si="47">(O36*P36+Q36*R36+S36*T36+U36*V36+AA36*AB36+AC36*AD36+AE36*AF36+AG36*AH36+Y36*Z36)/AI36</f>
        <v>241.01373399042501</v>
      </c>
      <c r="AL36" s="65">
        <v>43673</v>
      </c>
      <c r="AM36" s="65">
        <v>43670</v>
      </c>
      <c r="AN36" s="3">
        <v>30</v>
      </c>
      <c r="AO36" s="158">
        <v>3897591.5</v>
      </c>
      <c r="AP36" s="158">
        <v>605248.6</v>
      </c>
      <c r="AQ36" s="158">
        <v>868</v>
      </c>
      <c r="AR36" s="158">
        <v>0</v>
      </c>
      <c r="AS36" s="158">
        <v>0</v>
      </c>
      <c r="AT36" s="158">
        <v>0</v>
      </c>
      <c r="AU36" s="158">
        <v>0</v>
      </c>
      <c r="AV36" s="158">
        <v>0</v>
      </c>
      <c r="AW36" s="158">
        <v>991</v>
      </c>
      <c r="AX36" s="158">
        <v>0</v>
      </c>
      <c r="AY36" s="79">
        <v>4504699.0999999996</v>
      </c>
      <c r="AZ36" s="158">
        <v>3051868.9</v>
      </c>
      <c r="BA36" s="158">
        <v>143.07612700000001</v>
      </c>
      <c r="BB36" s="158">
        <v>469141.3</v>
      </c>
      <c r="BC36" s="158">
        <v>136.75187500000001</v>
      </c>
      <c r="BD36" s="158">
        <v>498</v>
      </c>
      <c r="BE36" s="158">
        <v>180.37751</v>
      </c>
      <c r="BF36" s="158">
        <v>0</v>
      </c>
      <c r="BG36" s="158">
        <v>0</v>
      </c>
      <c r="BH36" s="158">
        <v>0</v>
      </c>
      <c r="BI36" s="158">
        <v>0</v>
      </c>
      <c r="BJ36" s="158">
        <v>0</v>
      </c>
      <c r="BK36" s="158">
        <v>0</v>
      </c>
      <c r="BL36" s="158">
        <v>0</v>
      </c>
      <c r="BM36" s="158">
        <v>0</v>
      </c>
      <c r="BN36" s="158">
        <v>0</v>
      </c>
      <c r="BO36" s="158">
        <v>0</v>
      </c>
      <c r="BP36" s="158">
        <v>494</v>
      </c>
      <c r="BQ36" s="158">
        <v>62</v>
      </c>
      <c r="BR36" s="158">
        <v>0</v>
      </c>
      <c r="BS36" s="158">
        <v>0</v>
      </c>
      <c r="BT36" s="79">
        <v>3522002.1999999997</v>
      </c>
      <c r="BU36" s="79">
        <v>142.22762005619072</v>
      </c>
    </row>
    <row r="37" spans="1:73" ht="20.100000000000001" customHeight="1" x14ac:dyDescent="0.2">
      <c r="A37" s="223">
        <v>44044</v>
      </c>
      <c r="B37" s="223">
        <v>44042</v>
      </c>
      <c r="C37" s="3">
        <v>30</v>
      </c>
      <c r="D37" s="224">
        <v>3022175.6</v>
      </c>
      <c r="E37" s="224">
        <v>470660.8</v>
      </c>
      <c r="F37" s="224">
        <v>0</v>
      </c>
      <c r="G37" s="224">
        <v>0</v>
      </c>
      <c r="H37" s="224">
        <v>0</v>
      </c>
      <c r="I37" s="224">
        <v>0</v>
      </c>
      <c r="J37" s="224">
        <v>0</v>
      </c>
      <c r="K37" s="224">
        <v>0</v>
      </c>
      <c r="L37" s="224">
        <v>0</v>
      </c>
      <c r="M37" s="224">
        <v>0</v>
      </c>
      <c r="N37" s="79">
        <f t="shared" si="19"/>
        <v>3492836.4</v>
      </c>
      <c r="O37" s="224">
        <v>2857625.6000000001</v>
      </c>
      <c r="P37" s="224">
        <v>247.567418</v>
      </c>
      <c r="Q37" s="224">
        <v>422158.6</v>
      </c>
      <c r="R37" s="224">
        <v>236.796055</v>
      </c>
      <c r="S37" s="224">
        <v>0</v>
      </c>
      <c r="T37" s="224">
        <v>0</v>
      </c>
      <c r="U37" s="224">
        <v>0</v>
      </c>
      <c r="V37" s="224">
        <v>0</v>
      </c>
      <c r="W37" s="224">
        <v>0</v>
      </c>
      <c r="X37" s="224">
        <v>0</v>
      </c>
      <c r="Y37" s="224">
        <v>0</v>
      </c>
      <c r="Z37" s="224">
        <v>0</v>
      </c>
      <c r="AA37" s="224">
        <v>0</v>
      </c>
      <c r="AB37" s="224">
        <v>0</v>
      </c>
      <c r="AC37" s="224">
        <v>0</v>
      </c>
      <c r="AD37" s="224">
        <v>0</v>
      </c>
      <c r="AE37" s="224">
        <v>0</v>
      </c>
      <c r="AF37" s="224">
        <v>0</v>
      </c>
      <c r="AG37" s="224">
        <v>0</v>
      </c>
      <c r="AH37" s="224">
        <v>0</v>
      </c>
      <c r="AI37" s="79">
        <f t="shared" ref="AI37" si="48">O37+Q37+S37+U37+AA37+AC37+AE37+AG37+Y37</f>
        <v>3279784.2</v>
      </c>
      <c r="AJ37" s="79">
        <f t="shared" ref="AJ37" si="49">(O37*P37+Q37*R37+S37*T37+U37*V37+AA37*AB37+AC37*AD37+AE37*AF37+AG37*AH37+Y37*Z37)/AI37</f>
        <v>246.18097814698407</v>
      </c>
      <c r="AL37" s="65">
        <v>43680</v>
      </c>
      <c r="AM37" s="65">
        <v>43677</v>
      </c>
      <c r="AN37" s="3">
        <v>31</v>
      </c>
      <c r="AO37" s="158">
        <v>4009611</v>
      </c>
      <c r="AP37" s="158">
        <v>541506.19999999995</v>
      </c>
      <c r="AQ37" s="158">
        <v>938</v>
      </c>
      <c r="AR37" s="158">
        <v>0</v>
      </c>
      <c r="AS37" s="158">
        <v>0</v>
      </c>
      <c r="AT37" s="158">
        <v>0</v>
      </c>
      <c r="AU37" s="158">
        <v>0</v>
      </c>
      <c r="AV37" s="158">
        <v>0</v>
      </c>
      <c r="AW37" s="158">
        <v>497</v>
      </c>
      <c r="AX37" s="158">
        <v>0</v>
      </c>
      <c r="AY37" s="79">
        <v>4552552.2</v>
      </c>
      <c r="AZ37" s="158">
        <v>3012654.6</v>
      </c>
      <c r="BA37" s="158">
        <v>143.08536799999999</v>
      </c>
      <c r="BB37" s="158">
        <v>369062.5</v>
      </c>
      <c r="BC37" s="158">
        <v>134.96310600000001</v>
      </c>
      <c r="BD37" s="158">
        <v>431</v>
      </c>
      <c r="BE37" s="158">
        <v>192.83294599999999</v>
      </c>
      <c r="BF37" s="158">
        <v>0</v>
      </c>
      <c r="BG37" s="158">
        <v>0</v>
      </c>
      <c r="BH37" s="158">
        <v>0</v>
      </c>
      <c r="BI37" s="158">
        <v>0</v>
      </c>
      <c r="BJ37" s="158">
        <v>0</v>
      </c>
      <c r="BK37" s="158">
        <v>0</v>
      </c>
      <c r="BL37" s="158">
        <v>0</v>
      </c>
      <c r="BM37" s="158">
        <v>0</v>
      </c>
      <c r="BN37" s="158">
        <v>0</v>
      </c>
      <c r="BO37" s="158">
        <v>0</v>
      </c>
      <c r="BP37" s="158">
        <v>0</v>
      </c>
      <c r="BQ37" s="158">
        <v>0</v>
      </c>
      <c r="BR37" s="158">
        <v>0</v>
      </c>
      <c r="BS37" s="158">
        <v>0</v>
      </c>
      <c r="BT37" s="79">
        <v>3382148.1</v>
      </c>
      <c r="BU37" s="79">
        <v>142.20540029153182</v>
      </c>
    </row>
    <row r="38" spans="1:73" ht="20.100000000000001" customHeight="1" x14ac:dyDescent="0.2">
      <c r="A38" s="225">
        <v>44051</v>
      </c>
      <c r="B38" s="225">
        <v>44049</v>
      </c>
      <c r="C38" s="3">
        <v>31</v>
      </c>
      <c r="D38" s="226">
        <v>3143091.5</v>
      </c>
      <c r="E38" s="226">
        <v>427842.6</v>
      </c>
      <c r="F38" s="135">
        <v>0</v>
      </c>
      <c r="G38" s="226">
        <v>0</v>
      </c>
      <c r="H38" s="226">
        <v>0</v>
      </c>
      <c r="I38" s="226">
        <v>0</v>
      </c>
      <c r="J38" s="226">
        <v>0</v>
      </c>
      <c r="K38" s="226">
        <v>0</v>
      </c>
      <c r="L38" s="226">
        <v>0</v>
      </c>
      <c r="M38" s="226">
        <v>0</v>
      </c>
      <c r="N38" s="79">
        <f t="shared" si="19"/>
        <v>3570934.1</v>
      </c>
      <c r="O38" s="226">
        <v>2913872.7</v>
      </c>
      <c r="P38" s="226">
        <v>252.69912099999999</v>
      </c>
      <c r="Q38" s="226">
        <v>373591.6</v>
      </c>
      <c r="R38" s="226">
        <v>245.38131899999999</v>
      </c>
      <c r="S38" s="226">
        <v>0</v>
      </c>
      <c r="T38" s="226">
        <v>0</v>
      </c>
      <c r="U38" s="226">
        <v>0</v>
      </c>
      <c r="V38" s="226">
        <v>0</v>
      </c>
      <c r="W38" s="226">
        <v>0</v>
      </c>
      <c r="X38" s="226">
        <v>0</v>
      </c>
      <c r="Y38" s="226">
        <v>0</v>
      </c>
      <c r="Z38" s="226">
        <v>0</v>
      </c>
      <c r="AA38" s="226">
        <v>0</v>
      </c>
      <c r="AB38" s="226">
        <v>0</v>
      </c>
      <c r="AC38" s="226">
        <v>0</v>
      </c>
      <c r="AD38" s="226">
        <v>0</v>
      </c>
      <c r="AE38" s="226">
        <v>0</v>
      </c>
      <c r="AF38" s="226">
        <v>0</v>
      </c>
      <c r="AG38" s="226">
        <v>0</v>
      </c>
      <c r="AH38" s="226">
        <v>0</v>
      </c>
      <c r="AI38" s="79">
        <f t="shared" ref="AI38" si="50">O38+Q38+S38+U38+AA38+AC38+AE38+AG38+Y38</f>
        <v>3287464.3000000003</v>
      </c>
      <c r="AJ38" s="79">
        <f t="shared" ref="AJ38" si="51">(O38*P38+Q38*R38+S38*T38+U38*V38+AA38*AB38+AC38*AD38+AE38*AF38+AG38*AH38+Y38*Z38)/AI38</f>
        <v>251.86751672747198</v>
      </c>
      <c r="AL38" s="65">
        <v>43687</v>
      </c>
      <c r="AM38" s="65">
        <v>43684</v>
      </c>
      <c r="AN38" s="3">
        <v>32</v>
      </c>
      <c r="AO38" s="158">
        <v>4115881.4</v>
      </c>
      <c r="AP38" s="158">
        <v>564347.19999999995</v>
      </c>
      <c r="AQ38" s="158">
        <v>193</v>
      </c>
      <c r="AR38" s="158">
        <v>0</v>
      </c>
      <c r="AS38" s="158">
        <v>0</v>
      </c>
      <c r="AT38" s="158">
        <v>0</v>
      </c>
      <c r="AU38" s="158">
        <v>0</v>
      </c>
      <c r="AV38" s="158">
        <v>0</v>
      </c>
      <c r="AW38" s="158">
        <v>0</v>
      </c>
      <c r="AX38" s="158">
        <v>0</v>
      </c>
      <c r="AY38" s="79">
        <v>4680421.5999999996</v>
      </c>
      <c r="AZ38" s="158">
        <v>3017322</v>
      </c>
      <c r="BA38" s="158">
        <v>138.80579299999999</v>
      </c>
      <c r="BB38" s="158">
        <v>417548.79999999999</v>
      </c>
      <c r="BC38" s="158">
        <v>138.38259300000001</v>
      </c>
      <c r="BD38" s="158">
        <v>0</v>
      </c>
      <c r="BE38" s="158">
        <v>0</v>
      </c>
      <c r="BF38" s="158">
        <v>0</v>
      </c>
      <c r="BG38" s="158">
        <v>0</v>
      </c>
      <c r="BH38" s="158">
        <v>0</v>
      </c>
      <c r="BI38" s="158">
        <v>0</v>
      </c>
      <c r="BJ38" s="158">
        <v>0</v>
      </c>
      <c r="BK38" s="158">
        <v>0</v>
      </c>
      <c r="BL38" s="158">
        <v>0</v>
      </c>
      <c r="BM38" s="158">
        <v>0</v>
      </c>
      <c r="BN38" s="158">
        <v>0</v>
      </c>
      <c r="BO38" s="158">
        <v>0</v>
      </c>
      <c r="BP38" s="158">
        <v>0</v>
      </c>
      <c r="BQ38" s="158">
        <v>0</v>
      </c>
      <c r="BR38" s="158">
        <v>0</v>
      </c>
      <c r="BS38" s="158">
        <v>0</v>
      </c>
      <c r="BT38" s="79">
        <v>3434870.8</v>
      </c>
      <c r="BU38" s="79">
        <v>138.75434808039486</v>
      </c>
    </row>
    <row r="39" spans="1:73" ht="20.100000000000001" customHeight="1" x14ac:dyDescent="0.2">
      <c r="A39" s="229">
        <v>44058</v>
      </c>
      <c r="B39" s="229">
        <v>44055</v>
      </c>
      <c r="C39" s="10">
        <v>32</v>
      </c>
      <c r="D39" s="230">
        <v>3721550.1</v>
      </c>
      <c r="E39" s="230">
        <v>503342.8</v>
      </c>
      <c r="F39" s="230">
        <v>0</v>
      </c>
      <c r="G39" s="230">
        <v>0</v>
      </c>
      <c r="H39" s="230">
        <v>0</v>
      </c>
      <c r="I39" s="230">
        <v>0</v>
      </c>
      <c r="J39" s="230">
        <v>0</v>
      </c>
      <c r="K39" s="230">
        <v>0</v>
      </c>
      <c r="L39" s="230">
        <v>0</v>
      </c>
      <c r="M39" s="230">
        <v>0</v>
      </c>
      <c r="N39" s="79">
        <f t="shared" si="19"/>
        <v>4224892.9000000004</v>
      </c>
      <c r="O39" s="230">
        <v>3214257.5</v>
      </c>
      <c r="P39" s="230">
        <v>247.201381</v>
      </c>
      <c r="Q39" s="230">
        <v>467549.5</v>
      </c>
      <c r="R39" s="230">
        <v>244.09007</v>
      </c>
      <c r="S39" s="230">
        <v>0</v>
      </c>
      <c r="T39" s="230">
        <v>0</v>
      </c>
      <c r="U39" s="230">
        <v>0</v>
      </c>
      <c r="V39" s="230">
        <v>0</v>
      </c>
      <c r="W39" s="230">
        <v>0</v>
      </c>
      <c r="X39" s="230">
        <v>0</v>
      </c>
      <c r="Y39" s="230">
        <v>0</v>
      </c>
      <c r="Z39" s="230">
        <v>0</v>
      </c>
      <c r="AA39" s="230">
        <v>0</v>
      </c>
      <c r="AB39" s="230">
        <v>0</v>
      </c>
      <c r="AC39" s="230">
        <v>0</v>
      </c>
      <c r="AD39" s="230">
        <v>0</v>
      </c>
      <c r="AE39" s="230">
        <v>0</v>
      </c>
      <c r="AF39" s="230">
        <v>0</v>
      </c>
      <c r="AG39" s="230">
        <v>0</v>
      </c>
      <c r="AH39" s="230">
        <v>0</v>
      </c>
      <c r="AI39" s="79">
        <f t="shared" ref="AI39" si="52">O39+Q39+S39+U39+AA39+AC39+AE39+AG39+Y39</f>
        <v>3681807</v>
      </c>
      <c r="AJ39" s="79">
        <f t="shared" ref="AJ39" si="53">(O39*P39+Q39*R39+S39*T39+U39*V39+AA39*AB39+AC39*AD39+AE39*AF39+AG39*AH39+Y39*Z39)/AI39</f>
        <v>246.8062782957044</v>
      </c>
      <c r="AL39" s="65">
        <v>43694</v>
      </c>
      <c r="AM39" s="65">
        <v>43691</v>
      </c>
      <c r="AN39" s="10">
        <v>33</v>
      </c>
      <c r="AO39" s="158">
        <v>4052109.2</v>
      </c>
      <c r="AP39" s="158">
        <v>599201.30000000005</v>
      </c>
      <c r="AQ39" s="158">
        <v>1293</v>
      </c>
      <c r="AR39" s="158">
        <v>0</v>
      </c>
      <c r="AS39" s="158">
        <v>0</v>
      </c>
      <c r="AT39" s="158">
        <v>0</v>
      </c>
      <c r="AU39" s="158">
        <v>0</v>
      </c>
      <c r="AV39" s="158">
        <v>0</v>
      </c>
      <c r="AW39" s="158">
        <v>497</v>
      </c>
      <c r="AX39" s="158">
        <v>0</v>
      </c>
      <c r="AY39" s="79">
        <v>4653100.5</v>
      </c>
      <c r="AZ39" s="158">
        <v>2751750.2</v>
      </c>
      <c r="BA39" s="158">
        <v>134.66429600000001</v>
      </c>
      <c r="BB39" s="158">
        <v>384503.7</v>
      </c>
      <c r="BC39" s="158">
        <v>131.96884399999999</v>
      </c>
      <c r="BD39" s="158">
        <v>842</v>
      </c>
      <c r="BE39" s="158">
        <v>195.42280199999999</v>
      </c>
      <c r="BF39" s="158">
        <v>0</v>
      </c>
      <c r="BG39" s="158">
        <v>0</v>
      </c>
      <c r="BH39" s="158">
        <v>0</v>
      </c>
      <c r="BI39" s="158">
        <v>0</v>
      </c>
      <c r="BJ39" s="158">
        <v>0</v>
      </c>
      <c r="BK39" s="158">
        <v>0</v>
      </c>
      <c r="BL39" s="158">
        <v>0</v>
      </c>
      <c r="BM39" s="158">
        <v>0</v>
      </c>
      <c r="BN39" s="158">
        <v>0</v>
      </c>
      <c r="BO39" s="158">
        <v>0</v>
      </c>
      <c r="BP39" s="158">
        <v>497</v>
      </c>
      <c r="BQ39" s="158">
        <v>85</v>
      </c>
      <c r="BR39" s="158">
        <v>0</v>
      </c>
      <c r="BS39" s="158">
        <v>0</v>
      </c>
      <c r="BT39" s="79">
        <v>3137592.9000000004</v>
      </c>
      <c r="BU39" s="79">
        <v>134.3424136550239</v>
      </c>
    </row>
    <row r="40" spans="1:73" ht="20.100000000000001" customHeight="1" x14ac:dyDescent="0.2">
      <c r="A40" s="235">
        <v>44065</v>
      </c>
      <c r="B40" s="235">
        <v>44062</v>
      </c>
      <c r="C40" s="3">
        <v>33</v>
      </c>
      <c r="D40" s="236">
        <v>3436545.4</v>
      </c>
      <c r="E40" s="236">
        <v>481396.2</v>
      </c>
      <c r="F40" s="236">
        <v>0</v>
      </c>
      <c r="G40" s="236">
        <v>0</v>
      </c>
      <c r="H40" s="236">
        <v>0</v>
      </c>
      <c r="I40" s="236">
        <v>0</v>
      </c>
      <c r="J40" s="236">
        <v>0</v>
      </c>
      <c r="K40" s="236">
        <v>0</v>
      </c>
      <c r="L40" s="236">
        <v>0</v>
      </c>
      <c r="M40" s="236">
        <v>0</v>
      </c>
      <c r="N40" s="79">
        <f t="shared" si="19"/>
        <v>3917941.6</v>
      </c>
      <c r="O40" s="236">
        <v>3111964.4</v>
      </c>
      <c r="P40" s="236">
        <v>245.50653700000001</v>
      </c>
      <c r="Q40" s="236">
        <v>426764.3</v>
      </c>
      <c r="R40" s="236">
        <v>243.13844499999999</v>
      </c>
      <c r="S40" s="236">
        <v>0</v>
      </c>
      <c r="T40" s="236">
        <v>0</v>
      </c>
      <c r="U40" s="236">
        <v>0</v>
      </c>
      <c r="V40" s="236">
        <v>0</v>
      </c>
      <c r="W40" s="236">
        <v>0</v>
      </c>
      <c r="X40" s="236">
        <v>0</v>
      </c>
      <c r="Y40" s="236">
        <v>0</v>
      </c>
      <c r="Z40" s="236">
        <v>0</v>
      </c>
      <c r="AA40" s="236">
        <v>0</v>
      </c>
      <c r="AB40" s="236">
        <v>0</v>
      </c>
      <c r="AC40" s="236">
        <v>0</v>
      </c>
      <c r="AD40" s="236">
        <v>0</v>
      </c>
      <c r="AE40" s="236">
        <v>0</v>
      </c>
      <c r="AF40" s="236">
        <v>0</v>
      </c>
      <c r="AG40" s="236">
        <v>0</v>
      </c>
      <c r="AH40" s="236">
        <v>0</v>
      </c>
      <c r="AI40" s="79">
        <f t="shared" ref="AI40" si="54">O40+Q40+S40+U40+AA40+AC40+AE40+AG40+Y40</f>
        <v>3538728.6999999997</v>
      </c>
      <c r="AJ40" s="79">
        <f t="shared" ref="AJ40" si="55">(O40*P40+Q40*R40+S40*T40+U40*V40+AA40*AB40+AC40*AD40+AE40*AF40+AG40*AH40+Y40*Z40)/AI40</f>
        <v>245.22094937506694</v>
      </c>
      <c r="AL40" s="65">
        <v>43701</v>
      </c>
      <c r="AM40" s="65">
        <v>43698</v>
      </c>
      <c r="AN40" s="3">
        <v>34</v>
      </c>
      <c r="AO40" s="158">
        <v>3981801</v>
      </c>
      <c r="AP40" s="158">
        <v>586088.1</v>
      </c>
      <c r="AQ40" s="158">
        <v>1218</v>
      </c>
      <c r="AR40" s="158">
        <v>0</v>
      </c>
      <c r="AS40" s="158">
        <v>0</v>
      </c>
      <c r="AT40" s="158">
        <v>0</v>
      </c>
      <c r="AU40" s="158">
        <v>0</v>
      </c>
      <c r="AV40" s="158">
        <v>0</v>
      </c>
      <c r="AW40" s="158">
        <v>1066</v>
      </c>
      <c r="AX40" s="158">
        <v>0</v>
      </c>
      <c r="AY40" s="79">
        <v>4570173.0999999996</v>
      </c>
      <c r="AZ40" s="158">
        <v>2682834.7999999998</v>
      </c>
      <c r="BA40" s="158">
        <v>131.043601</v>
      </c>
      <c r="BB40" s="158">
        <v>390317.1</v>
      </c>
      <c r="BC40" s="158">
        <v>127.93953</v>
      </c>
      <c r="BD40" s="158">
        <v>1046</v>
      </c>
      <c r="BE40" s="158">
        <v>189.535372</v>
      </c>
      <c r="BF40" s="158">
        <v>0</v>
      </c>
      <c r="BG40" s="158">
        <v>0</v>
      </c>
      <c r="BH40" s="158">
        <v>0</v>
      </c>
      <c r="BI40" s="158">
        <v>0</v>
      </c>
      <c r="BJ40" s="158">
        <v>0</v>
      </c>
      <c r="BK40" s="158">
        <v>0</v>
      </c>
      <c r="BL40" s="158">
        <v>0</v>
      </c>
      <c r="BM40" s="158">
        <v>0</v>
      </c>
      <c r="BN40" s="158">
        <v>0</v>
      </c>
      <c r="BO40" s="158">
        <v>0</v>
      </c>
      <c r="BP40" s="158">
        <v>0</v>
      </c>
      <c r="BQ40" s="158">
        <v>0</v>
      </c>
      <c r="BR40" s="158">
        <v>0</v>
      </c>
      <c r="BS40" s="158">
        <v>0</v>
      </c>
      <c r="BT40" s="79">
        <v>3074197.9</v>
      </c>
      <c r="BU40" s="79">
        <v>130.66939295098399</v>
      </c>
    </row>
    <row r="41" spans="1:73" ht="20.100000000000001" customHeight="1" x14ac:dyDescent="0.2">
      <c r="A41" s="237">
        <v>44072</v>
      </c>
      <c r="B41" s="237">
        <v>44069</v>
      </c>
      <c r="C41" s="3">
        <v>34</v>
      </c>
      <c r="D41" s="238">
        <v>3677429.6</v>
      </c>
      <c r="E41" s="238">
        <v>533370.30000000005</v>
      </c>
      <c r="F41" s="238">
        <v>0</v>
      </c>
      <c r="G41" s="238">
        <v>0</v>
      </c>
      <c r="H41" s="238">
        <v>0</v>
      </c>
      <c r="I41" s="238">
        <v>0</v>
      </c>
      <c r="J41" s="238">
        <v>0</v>
      </c>
      <c r="K41" s="238">
        <v>0</v>
      </c>
      <c r="L41" s="238">
        <v>0</v>
      </c>
      <c r="M41" s="238">
        <v>0</v>
      </c>
      <c r="N41" s="79">
        <f t="shared" si="19"/>
        <v>4210799.9000000004</v>
      </c>
      <c r="O41" s="238">
        <v>3334367.8</v>
      </c>
      <c r="P41" s="238">
        <v>249.00638000000001</v>
      </c>
      <c r="Q41" s="238">
        <v>493360.7</v>
      </c>
      <c r="R41" s="238">
        <v>246.584273</v>
      </c>
      <c r="S41" s="238">
        <v>0</v>
      </c>
      <c r="T41" s="238">
        <v>0</v>
      </c>
      <c r="U41" s="238">
        <v>0</v>
      </c>
      <c r="V41" s="238">
        <v>0</v>
      </c>
      <c r="W41" s="238">
        <v>0</v>
      </c>
      <c r="X41" s="238">
        <v>0</v>
      </c>
      <c r="Y41" s="238">
        <v>0</v>
      </c>
      <c r="Z41" s="238">
        <v>0</v>
      </c>
      <c r="AA41" s="238">
        <v>0</v>
      </c>
      <c r="AB41" s="238">
        <v>0</v>
      </c>
      <c r="AC41" s="238">
        <v>0</v>
      </c>
      <c r="AD41" s="238">
        <v>0</v>
      </c>
      <c r="AE41" s="238">
        <v>0</v>
      </c>
      <c r="AF41" s="238">
        <v>0</v>
      </c>
      <c r="AG41" s="238">
        <v>0</v>
      </c>
      <c r="AH41" s="238">
        <v>0</v>
      </c>
      <c r="AI41" s="79">
        <f t="shared" ref="AI41" si="56">O41+Q41+S41+U41+AA41+AC41+AE41+AG41+Y41</f>
        <v>3827728.5</v>
      </c>
      <c r="AJ41" s="79">
        <f t="shared" ref="AJ41" si="57">(O41*P41+Q41*R41+S41*T41+U41*V41+AA41*AB41+AC41*AD41+AE41*AF41+AG41*AH41+Y41*Z41)/AI41</f>
        <v>248.69419160811302</v>
      </c>
      <c r="AL41" s="65">
        <v>43708</v>
      </c>
      <c r="AM41" s="65">
        <v>43705</v>
      </c>
      <c r="AN41" s="3">
        <v>35</v>
      </c>
      <c r="AO41" s="158">
        <v>4242649</v>
      </c>
      <c r="AP41" s="158">
        <v>568502.4</v>
      </c>
      <c r="AQ41" s="158">
        <v>813</v>
      </c>
      <c r="AR41" s="158">
        <v>0</v>
      </c>
      <c r="AS41" s="158">
        <v>0</v>
      </c>
      <c r="AT41" s="158">
        <v>0</v>
      </c>
      <c r="AU41" s="158">
        <v>0</v>
      </c>
      <c r="AV41" s="158">
        <v>0</v>
      </c>
      <c r="AW41" s="158">
        <v>494</v>
      </c>
      <c r="AX41" s="158">
        <v>0</v>
      </c>
      <c r="AY41" s="79">
        <v>4812458.4000000004</v>
      </c>
      <c r="AZ41" s="158">
        <v>3003780.2</v>
      </c>
      <c r="BA41" s="158">
        <v>133.190381</v>
      </c>
      <c r="BB41" s="158">
        <v>343686.9</v>
      </c>
      <c r="BC41" s="158">
        <v>124.31769300000001</v>
      </c>
      <c r="BD41" s="158">
        <v>147</v>
      </c>
      <c r="BE41" s="158">
        <v>211</v>
      </c>
      <c r="BF41" s="158">
        <v>0</v>
      </c>
      <c r="BG41" s="158">
        <v>0</v>
      </c>
      <c r="BH41" s="158">
        <v>0</v>
      </c>
      <c r="BI41" s="158">
        <v>0</v>
      </c>
      <c r="BJ41" s="158">
        <v>0</v>
      </c>
      <c r="BK41" s="158">
        <v>0</v>
      </c>
      <c r="BL41" s="158">
        <v>0</v>
      </c>
      <c r="BM41" s="158">
        <v>0</v>
      </c>
      <c r="BN41" s="158">
        <v>0</v>
      </c>
      <c r="BO41" s="158">
        <v>0</v>
      </c>
      <c r="BP41" s="158">
        <v>0</v>
      </c>
      <c r="BQ41" s="158">
        <v>0</v>
      </c>
      <c r="BR41" s="158">
        <v>0</v>
      </c>
      <c r="BS41" s="158">
        <v>0</v>
      </c>
      <c r="BT41" s="79">
        <v>3347614.1</v>
      </c>
      <c r="BU41" s="79">
        <v>132.28287238979485</v>
      </c>
    </row>
    <row r="42" spans="1:73" ht="20.100000000000001" customHeight="1" x14ac:dyDescent="0.2">
      <c r="A42" s="240">
        <v>44079</v>
      </c>
      <c r="B42" s="240">
        <v>44076</v>
      </c>
      <c r="C42" s="10">
        <v>35</v>
      </c>
      <c r="D42" s="241">
        <v>3838736.9</v>
      </c>
      <c r="E42" s="241">
        <v>503864.5</v>
      </c>
      <c r="F42" s="241">
        <v>0</v>
      </c>
      <c r="G42" s="241">
        <v>0</v>
      </c>
      <c r="H42" s="241">
        <v>0</v>
      </c>
      <c r="I42" s="241">
        <v>0</v>
      </c>
      <c r="J42" s="241">
        <v>0</v>
      </c>
      <c r="K42" s="241">
        <v>0</v>
      </c>
      <c r="L42" s="241">
        <v>0</v>
      </c>
      <c r="M42" s="241">
        <v>0</v>
      </c>
      <c r="N42" s="79">
        <f t="shared" si="19"/>
        <v>4342601.4000000004</v>
      </c>
      <c r="O42" s="241">
        <v>3607081.3</v>
      </c>
      <c r="P42" s="241">
        <v>255.66828799999999</v>
      </c>
      <c r="Q42" s="241">
        <v>455200.1</v>
      </c>
      <c r="R42" s="241">
        <v>249.830816</v>
      </c>
      <c r="S42" s="241">
        <v>0</v>
      </c>
      <c r="T42" s="241">
        <v>0</v>
      </c>
      <c r="U42" s="241">
        <v>0</v>
      </c>
      <c r="V42" s="241">
        <v>0</v>
      </c>
      <c r="W42" s="241">
        <v>0</v>
      </c>
      <c r="X42" s="241">
        <v>0</v>
      </c>
      <c r="Y42" s="241">
        <v>0</v>
      </c>
      <c r="Z42" s="241">
        <v>0</v>
      </c>
      <c r="AA42" s="241">
        <v>0</v>
      </c>
      <c r="AB42" s="241">
        <v>0</v>
      </c>
      <c r="AC42" s="241">
        <v>0</v>
      </c>
      <c r="AD42" s="241">
        <v>0</v>
      </c>
      <c r="AE42" s="241">
        <v>0</v>
      </c>
      <c r="AF42" s="241">
        <v>0</v>
      </c>
      <c r="AG42" s="241">
        <v>0</v>
      </c>
      <c r="AH42" s="241">
        <v>0</v>
      </c>
      <c r="AI42" s="79">
        <f t="shared" ref="AI42" si="58">O42+Q42+S42+U42+AA42+AC42+AE42+AG42+Y42</f>
        <v>4062281.4</v>
      </c>
      <c r="AJ42" s="79">
        <f t="shared" ref="AJ42" si="59">(O42*P42+Q42*R42+S42*T42+U42*V42+AA42*AB42+AC42*AD42+AE42*AF42+AG42*AH42+Y42*Z42)/AI42</f>
        <v>255.01416841139954</v>
      </c>
      <c r="AL42" s="65">
        <v>43715</v>
      </c>
      <c r="AM42" s="65">
        <v>43712</v>
      </c>
      <c r="AN42" s="10">
        <v>36</v>
      </c>
      <c r="AO42" s="158">
        <v>4251448.5999999996</v>
      </c>
      <c r="AP42" s="158">
        <v>603330.5</v>
      </c>
      <c r="AQ42" s="158">
        <v>1002</v>
      </c>
      <c r="AR42" s="158">
        <v>0</v>
      </c>
      <c r="AS42" s="158">
        <v>0</v>
      </c>
      <c r="AT42" s="158">
        <v>0</v>
      </c>
      <c r="AU42" s="158">
        <v>0</v>
      </c>
      <c r="AV42" s="158">
        <v>0</v>
      </c>
      <c r="AW42" s="158">
        <v>497</v>
      </c>
      <c r="AX42" s="158">
        <v>0</v>
      </c>
      <c r="AY42" s="79">
        <v>4856278.0999999996</v>
      </c>
      <c r="AZ42" s="158">
        <v>2942764.8</v>
      </c>
      <c r="BA42" s="158">
        <v>133.32190700000001</v>
      </c>
      <c r="BB42" s="158">
        <v>420479.9</v>
      </c>
      <c r="BC42" s="158">
        <v>130.666651</v>
      </c>
      <c r="BD42" s="158">
        <v>177</v>
      </c>
      <c r="BE42" s="158">
        <v>222</v>
      </c>
      <c r="BF42" s="158">
        <v>0</v>
      </c>
      <c r="BG42" s="158">
        <v>0</v>
      </c>
      <c r="BH42" s="158">
        <v>0</v>
      </c>
      <c r="BI42" s="158">
        <v>0</v>
      </c>
      <c r="BJ42" s="158">
        <v>0</v>
      </c>
      <c r="BK42" s="158">
        <v>0</v>
      </c>
      <c r="BL42" s="158">
        <v>0</v>
      </c>
      <c r="BM42" s="158">
        <v>0</v>
      </c>
      <c r="BN42" s="158">
        <v>0</v>
      </c>
      <c r="BO42" s="158">
        <v>0</v>
      </c>
      <c r="BP42" s="158">
        <v>497</v>
      </c>
      <c r="BQ42" s="158">
        <v>61</v>
      </c>
      <c r="BR42" s="158">
        <v>0</v>
      </c>
      <c r="BS42" s="158">
        <v>0</v>
      </c>
      <c r="BT42" s="79">
        <v>3363918.6999999997</v>
      </c>
      <c r="BU42" s="79">
        <v>132.98398868387886</v>
      </c>
    </row>
    <row r="43" spans="1:73" ht="20.100000000000001" customHeight="1" x14ac:dyDescent="0.2">
      <c r="A43" s="242">
        <v>44086</v>
      </c>
      <c r="B43" s="242">
        <v>44083</v>
      </c>
      <c r="C43" s="3">
        <v>36</v>
      </c>
      <c r="D43" s="243">
        <v>3679687.4</v>
      </c>
      <c r="E43" s="243">
        <v>488599.3</v>
      </c>
      <c r="F43" s="243">
        <v>0</v>
      </c>
      <c r="G43" s="243">
        <v>0</v>
      </c>
      <c r="H43" s="243">
        <v>0</v>
      </c>
      <c r="I43" s="243">
        <v>0</v>
      </c>
      <c r="J43" s="243">
        <v>0</v>
      </c>
      <c r="K43" s="243">
        <v>0</v>
      </c>
      <c r="L43" s="243">
        <v>0</v>
      </c>
      <c r="M43" s="243">
        <v>0</v>
      </c>
      <c r="N43" s="79">
        <f t="shared" si="19"/>
        <v>4168286.6999999997</v>
      </c>
      <c r="O43" s="243">
        <v>3294497</v>
      </c>
      <c r="P43" s="243">
        <v>254.51392899999999</v>
      </c>
      <c r="Q43" s="243">
        <v>447913.6</v>
      </c>
      <c r="R43" s="243">
        <v>248.50971999999999</v>
      </c>
      <c r="S43" s="243">
        <v>0</v>
      </c>
      <c r="T43" s="243">
        <v>0</v>
      </c>
      <c r="U43" s="243">
        <v>0</v>
      </c>
      <c r="V43" s="243">
        <v>0</v>
      </c>
      <c r="W43" s="243">
        <v>0</v>
      </c>
      <c r="X43" s="243">
        <v>0</v>
      </c>
      <c r="Y43" s="243">
        <v>0</v>
      </c>
      <c r="Z43" s="243">
        <v>0</v>
      </c>
      <c r="AA43" s="243">
        <v>0</v>
      </c>
      <c r="AB43" s="243">
        <v>0</v>
      </c>
      <c r="AC43" s="243">
        <v>0</v>
      </c>
      <c r="AD43" s="243">
        <v>0</v>
      </c>
      <c r="AE43" s="243">
        <v>0</v>
      </c>
      <c r="AF43" s="243">
        <v>0</v>
      </c>
      <c r="AG43" s="243">
        <v>0</v>
      </c>
      <c r="AH43" s="243">
        <v>0</v>
      </c>
      <c r="AI43" s="79">
        <f t="shared" ref="AI43" si="60">O43+Q43+S43+U43+AA43+AC43+AE43+AG43+Y43</f>
        <v>3742410.6</v>
      </c>
      <c r="AJ43" s="79">
        <f t="shared" ref="AJ43" si="61">(O43*P43+Q43*R43+S43*T43+U43*V43+AA43*AB43+AC43*AD43+AE43*AF43+AG43*AH43+Y43*Z43)/AI43</f>
        <v>253.79531013216587</v>
      </c>
      <c r="AL43" s="65">
        <v>43722</v>
      </c>
      <c r="AM43" s="65">
        <v>43719</v>
      </c>
      <c r="AN43" s="3">
        <v>37</v>
      </c>
      <c r="AO43" s="158">
        <v>4315169</v>
      </c>
      <c r="AP43" s="158">
        <v>605425.19999999995</v>
      </c>
      <c r="AQ43" s="158">
        <v>885</v>
      </c>
      <c r="AR43" s="158">
        <v>0</v>
      </c>
      <c r="AS43" s="158">
        <v>0</v>
      </c>
      <c r="AT43" s="158">
        <v>0</v>
      </c>
      <c r="AU43" s="158">
        <v>0</v>
      </c>
      <c r="AV43" s="158">
        <v>0</v>
      </c>
      <c r="AW43" s="158">
        <v>994</v>
      </c>
      <c r="AX43" s="158">
        <v>0</v>
      </c>
      <c r="AY43" s="79">
        <v>4922473.2</v>
      </c>
      <c r="AZ43" s="158">
        <v>3090084.6</v>
      </c>
      <c r="BA43" s="158">
        <v>132.856594</v>
      </c>
      <c r="BB43" s="158">
        <v>388322.4</v>
      </c>
      <c r="BC43" s="158">
        <v>127.403392</v>
      </c>
      <c r="BD43" s="158">
        <v>97</v>
      </c>
      <c r="BE43" s="158">
        <v>180</v>
      </c>
      <c r="BF43" s="158">
        <v>0</v>
      </c>
      <c r="BG43" s="158">
        <v>0</v>
      </c>
      <c r="BH43" s="158">
        <v>0</v>
      </c>
      <c r="BI43" s="158">
        <v>0</v>
      </c>
      <c r="BJ43" s="158">
        <v>0</v>
      </c>
      <c r="BK43" s="158">
        <v>0</v>
      </c>
      <c r="BL43" s="158">
        <v>0</v>
      </c>
      <c r="BM43" s="158">
        <v>0</v>
      </c>
      <c r="BN43" s="158">
        <v>0</v>
      </c>
      <c r="BO43" s="158">
        <v>0</v>
      </c>
      <c r="BP43" s="158">
        <v>497</v>
      </c>
      <c r="BQ43" s="158">
        <v>60</v>
      </c>
      <c r="BR43" s="158">
        <v>0</v>
      </c>
      <c r="BS43" s="158">
        <v>0</v>
      </c>
      <c r="BT43" s="79">
        <v>3479001</v>
      </c>
      <c r="BU43" s="79">
        <v>132.23881972940887</v>
      </c>
    </row>
    <row r="44" spans="1:73" ht="20.100000000000001" customHeight="1" x14ac:dyDescent="0.2">
      <c r="A44" s="65"/>
      <c r="B44" s="65"/>
      <c r="C44" s="3"/>
      <c r="D44" s="137"/>
      <c r="E44" s="137"/>
      <c r="F44" s="137"/>
      <c r="G44" s="137"/>
      <c r="H44" s="137"/>
      <c r="I44" s="137"/>
      <c r="J44" s="137"/>
      <c r="K44" s="137"/>
      <c r="L44" s="137"/>
      <c r="M44" s="137"/>
      <c r="N44" s="79"/>
      <c r="O44" s="137"/>
      <c r="P44" s="137"/>
      <c r="Q44" s="137"/>
      <c r="R44" s="137"/>
      <c r="S44" s="137"/>
      <c r="T44" s="137"/>
      <c r="U44" s="137"/>
      <c r="V44" s="137"/>
      <c r="W44" s="137"/>
      <c r="X44" s="137"/>
      <c r="Y44" s="137"/>
      <c r="Z44" s="137"/>
      <c r="AA44" s="137"/>
      <c r="AB44" s="137"/>
      <c r="AC44" s="137"/>
      <c r="AD44" s="137"/>
      <c r="AE44" s="137"/>
      <c r="AF44" s="137"/>
      <c r="AG44" s="137"/>
      <c r="AH44" s="137"/>
      <c r="AI44" s="79"/>
      <c r="AJ44" s="79"/>
      <c r="AL44" s="65">
        <v>43729</v>
      </c>
      <c r="AM44" s="65">
        <v>43726</v>
      </c>
      <c r="AN44" s="3">
        <v>38</v>
      </c>
      <c r="AO44" s="158">
        <v>4624761</v>
      </c>
      <c r="AP44" s="158">
        <v>715155.9</v>
      </c>
      <c r="AQ44" s="158">
        <v>1816</v>
      </c>
      <c r="AR44" s="158">
        <v>0</v>
      </c>
      <c r="AS44" s="158">
        <v>0</v>
      </c>
      <c r="AT44" s="158">
        <v>0</v>
      </c>
      <c r="AU44" s="158">
        <v>0</v>
      </c>
      <c r="AV44" s="158">
        <v>0</v>
      </c>
      <c r="AW44" s="158">
        <v>994</v>
      </c>
      <c r="AX44" s="158">
        <v>0</v>
      </c>
      <c r="AY44" s="79">
        <v>5342726.9000000004</v>
      </c>
      <c r="AZ44" s="158">
        <v>3086291</v>
      </c>
      <c r="BA44" s="158">
        <v>133.12707399999999</v>
      </c>
      <c r="BB44" s="158">
        <v>480571.9</v>
      </c>
      <c r="BC44" s="158">
        <v>127.635189</v>
      </c>
      <c r="BD44" s="158">
        <v>1519</v>
      </c>
      <c r="BE44" s="158">
        <v>181.42988800000001</v>
      </c>
      <c r="BF44" s="158">
        <v>0</v>
      </c>
      <c r="BG44" s="158">
        <v>0</v>
      </c>
      <c r="BH44" s="158">
        <v>0</v>
      </c>
      <c r="BI44" s="158">
        <v>0</v>
      </c>
      <c r="BJ44" s="158">
        <v>0</v>
      </c>
      <c r="BK44" s="158">
        <v>0</v>
      </c>
      <c r="BL44" s="158">
        <v>0</v>
      </c>
      <c r="BM44" s="158">
        <v>0</v>
      </c>
      <c r="BN44" s="158">
        <v>0</v>
      </c>
      <c r="BO44" s="158">
        <v>0</v>
      </c>
      <c r="BP44" s="158">
        <v>0</v>
      </c>
      <c r="BQ44" s="158">
        <v>0</v>
      </c>
      <c r="BR44" s="158">
        <v>0</v>
      </c>
      <c r="BS44" s="158">
        <v>0</v>
      </c>
      <c r="BT44" s="79">
        <v>3568381.9</v>
      </c>
      <c r="BU44" s="79">
        <v>132.40801597693206</v>
      </c>
    </row>
    <row r="45" spans="1:73" ht="20.100000000000001" customHeight="1" x14ac:dyDescent="0.2">
      <c r="A45" s="65"/>
      <c r="B45" s="65"/>
      <c r="C45" s="3"/>
      <c r="D45" s="138"/>
      <c r="E45" s="138"/>
      <c r="F45" s="138"/>
      <c r="G45" s="138"/>
      <c r="H45" s="138"/>
      <c r="I45" s="138"/>
      <c r="J45" s="138"/>
      <c r="K45" s="138"/>
      <c r="L45" s="138"/>
      <c r="M45" s="138"/>
      <c r="N45" s="79"/>
      <c r="O45" s="138"/>
      <c r="P45" s="138"/>
      <c r="Q45" s="138"/>
      <c r="R45" s="138"/>
      <c r="S45" s="138"/>
      <c r="T45" s="138"/>
      <c r="U45" s="138"/>
      <c r="V45" s="138"/>
      <c r="W45" s="138"/>
      <c r="X45" s="138"/>
      <c r="Y45" s="138"/>
      <c r="Z45" s="138"/>
      <c r="AA45" s="138"/>
      <c r="AB45" s="138"/>
      <c r="AC45" s="138"/>
      <c r="AD45" s="138"/>
      <c r="AE45" s="138"/>
      <c r="AF45" s="138"/>
      <c r="AG45" s="138"/>
      <c r="AH45" s="138"/>
      <c r="AI45" s="79"/>
      <c r="AJ45" s="79"/>
      <c r="AL45" s="65">
        <v>43736</v>
      </c>
      <c r="AM45" s="65">
        <v>43733</v>
      </c>
      <c r="AN45" s="3">
        <v>39</v>
      </c>
      <c r="AO45" s="158">
        <v>4521314</v>
      </c>
      <c r="AP45" s="158">
        <v>655427.1</v>
      </c>
      <c r="AQ45" s="158">
        <v>1155.2</v>
      </c>
      <c r="AR45" s="158">
        <v>0</v>
      </c>
      <c r="AS45" s="158">
        <v>0</v>
      </c>
      <c r="AT45" s="158">
        <v>0</v>
      </c>
      <c r="AU45" s="158">
        <v>0</v>
      </c>
      <c r="AV45" s="158">
        <v>0</v>
      </c>
      <c r="AW45" s="158">
        <v>991</v>
      </c>
      <c r="AX45" s="158">
        <v>0</v>
      </c>
      <c r="AY45" s="79">
        <v>5178887.3</v>
      </c>
      <c r="AZ45" s="158">
        <v>3404457.4</v>
      </c>
      <c r="BA45" s="158">
        <v>129.25253799999999</v>
      </c>
      <c r="BB45" s="158">
        <v>486126.8</v>
      </c>
      <c r="BC45" s="158">
        <v>127.961674</v>
      </c>
      <c r="BD45" s="158">
        <v>640.79999999999995</v>
      </c>
      <c r="BE45" s="158">
        <v>183.233926</v>
      </c>
      <c r="BF45" s="158">
        <v>0</v>
      </c>
      <c r="BG45" s="158">
        <v>0</v>
      </c>
      <c r="BH45" s="158">
        <v>0</v>
      </c>
      <c r="BI45" s="158">
        <v>0</v>
      </c>
      <c r="BJ45" s="158">
        <v>0</v>
      </c>
      <c r="BK45" s="158">
        <v>0</v>
      </c>
      <c r="BL45" s="158">
        <v>0</v>
      </c>
      <c r="BM45" s="158">
        <v>0</v>
      </c>
      <c r="BN45" s="158">
        <v>0</v>
      </c>
      <c r="BO45" s="158">
        <v>0</v>
      </c>
      <c r="BP45" s="158">
        <v>0</v>
      </c>
      <c r="BQ45" s="158">
        <v>0</v>
      </c>
      <c r="BR45" s="158">
        <v>0</v>
      </c>
      <c r="BS45" s="158">
        <v>0</v>
      </c>
      <c r="BT45" s="79">
        <v>3891224.9999999995</v>
      </c>
      <c r="BU45" s="79">
        <v>129.1001612260728</v>
      </c>
    </row>
    <row r="46" spans="1:73" ht="20.100000000000001" customHeight="1" x14ac:dyDescent="0.2">
      <c r="A46" s="65"/>
      <c r="B46" s="65"/>
      <c r="C46" s="3"/>
      <c r="D46" s="106"/>
      <c r="E46" s="106"/>
      <c r="F46" s="106"/>
      <c r="G46" s="106"/>
      <c r="H46" s="106"/>
      <c r="I46" s="106"/>
      <c r="J46" s="106"/>
      <c r="K46" s="106"/>
      <c r="L46" s="106"/>
      <c r="M46" s="106"/>
      <c r="N46" s="79"/>
      <c r="O46" s="106"/>
      <c r="P46" s="106"/>
      <c r="Q46" s="106"/>
      <c r="R46" s="6"/>
      <c r="S46" s="106"/>
      <c r="T46" s="106"/>
      <c r="U46" s="106"/>
      <c r="V46" s="106"/>
      <c r="W46" s="106"/>
      <c r="X46" s="106"/>
      <c r="Y46" s="106"/>
      <c r="Z46" s="106"/>
      <c r="AA46" s="106"/>
      <c r="AB46" s="106"/>
      <c r="AC46" s="106"/>
      <c r="AD46" s="106"/>
      <c r="AE46" s="106"/>
      <c r="AF46" s="106"/>
      <c r="AG46" s="106"/>
      <c r="AH46" s="106"/>
      <c r="AI46" s="79"/>
      <c r="AJ46" s="79"/>
      <c r="AL46" s="65">
        <v>43743</v>
      </c>
      <c r="AM46" s="65"/>
      <c r="AN46" s="3">
        <v>40</v>
      </c>
      <c r="AO46" s="158">
        <v>0</v>
      </c>
      <c r="AP46" s="158">
        <v>0</v>
      </c>
      <c r="AQ46" s="158">
        <v>0</v>
      </c>
      <c r="AR46" s="158">
        <v>0</v>
      </c>
      <c r="AS46" s="158">
        <v>0</v>
      </c>
      <c r="AT46" s="158">
        <v>0</v>
      </c>
      <c r="AU46" s="158">
        <v>0</v>
      </c>
      <c r="AV46" s="158">
        <v>0</v>
      </c>
      <c r="AW46" s="158">
        <v>0</v>
      </c>
      <c r="AX46" s="158">
        <v>0</v>
      </c>
      <c r="AY46" s="79">
        <v>0</v>
      </c>
      <c r="AZ46" s="158">
        <v>0</v>
      </c>
      <c r="BA46" s="158">
        <v>0</v>
      </c>
      <c r="BB46" s="158">
        <v>0</v>
      </c>
      <c r="BC46" s="6">
        <v>0</v>
      </c>
      <c r="BD46" s="158">
        <v>0</v>
      </c>
      <c r="BE46" s="158">
        <v>0</v>
      </c>
      <c r="BF46" s="158">
        <v>0</v>
      </c>
      <c r="BG46" s="158">
        <v>0</v>
      </c>
      <c r="BH46" s="158">
        <v>0</v>
      </c>
      <c r="BI46" s="158">
        <v>0</v>
      </c>
      <c r="BJ46" s="158">
        <v>0</v>
      </c>
      <c r="BK46" s="158">
        <v>0</v>
      </c>
      <c r="BL46" s="158">
        <v>0</v>
      </c>
      <c r="BM46" s="158">
        <v>0</v>
      </c>
      <c r="BN46" s="158">
        <v>0</v>
      </c>
      <c r="BO46" s="158">
        <v>0</v>
      </c>
      <c r="BP46" s="158">
        <v>0</v>
      </c>
      <c r="BQ46" s="158">
        <v>0</v>
      </c>
      <c r="BR46" s="158">
        <v>0</v>
      </c>
      <c r="BS46" s="158">
        <v>0</v>
      </c>
      <c r="BT46" s="79">
        <v>0</v>
      </c>
      <c r="BU46" s="79">
        <v>0</v>
      </c>
    </row>
    <row r="47" spans="1:73" ht="20.100000000000001" customHeight="1" x14ac:dyDescent="0.2">
      <c r="A47" s="65"/>
      <c r="B47" s="65"/>
      <c r="C47" s="3"/>
      <c r="D47" s="140"/>
      <c r="E47" s="140"/>
      <c r="F47" s="140"/>
      <c r="G47" s="140"/>
      <c r="H47" s="140"/>
      <c r="I47" s="140"/>
      <c r="J47" s="140"/>
      <c r="K47" s="140"/>
      <c r="L47" s="140"/>
      <c r="M47" s="140"/>
      <c r="N47" s="79"/>
      <c r="O47" s="140"/>
      <c r="P47" s="140"/>
      <c r="Q47" s="140"/>
      <c r="R47" s="6"/>
      <c r="S47" s="140"/>
      <c r="T47" s="140"/>
      <c r="U47" s="140"/>
      <c r="V47" s="140"/>
      <c r="W47" s="140"/>
      <c r="X47" s="140"/>
      <c r="Y47" s="140"/>
      <c r="Z47" s="140"/>
      <c r="AA47" s="140"/>
      <c r="AB47" s="140"/>
      <c r="AC47" s="140"/>
      <c r="AD47" s="140"/>
      <c r="AE47" s="140"/>
      <c r="AF47" s="140"/>
      <c r="AG47" s="140"/>
      <c r="AH47" s="140"/>
      <c r="AI47" s="79"/>
      <c r="AJ47" s="79"/>
      <c r="AL47" s="65">
        <v>43750</v>
      </c>
      <c r="AM47" s="65">
        <v>43755</v>
      </c>
      <c r="AN47" s="3">
        <v>41</v>
      </c>
      <c r="AO47" s="158">
        <v>4489888.2</v>
      </c>
      <c r="AP47" s="158">
        <v>676331</v>
      </c>
      <c r="AQ47" s="158">
        <v>1881.6</v>
      </c>
      <c r="AR47" s="158">
        <v>0</v>
      </c>
      <c r="AS47" s="158">
        <v>0</v>
      </c>
      <c r="AT47" s="158">
        <v>0</v>
      </c>
      <c r="AU47" s="158">
        <v>0</v>
      </c>
      <c r="AV47" s="158">
        <v>0</v>
      </c>
      <c r="AW47" s="158">
        <v>1060</v>
      </c>
      <c r="AX47" s="158">
        <v>0</v>
      </c>
      <c r="AY47" s="79">
        <v>5169160.8</v>
      </c>
      <c r="AZ47" s="158">
        <v>3621773</v>
      </c>
      <c r="BA47" s="158">
        <v>136.47583599999999</v>
      </c>
      <c r="BB47" s="158">
        <v>493523.1</v>
      </c>
      <c r="BC47" s="6">
        <v>131.62588</v>
      </c>
      <c r="BD47" s="158">
        <v>1881.6</v>
      </c>
      <c r="BE47" s="158">
        <v>165.68266299999999</v>
      </c>
      <c r="BF47" s="158">
        <v>0</v>
      </c>
      <c r="BG47" s="158">
        <v>0</v>
      </c>
      <c r="BH47" s="158">
        <v>0</v>
      </c>
      <c r="BI47" s="158">
        <v>0</v>
      </c>
      <c r="BJ47" s="158">
        <v>0</v>
      </c>
      <c r="BK47" s="158">
        <v>0</v>
      </c>
      <c r="BL47" s="158">
        <v>0</v>
      </c>
      <c r="BM47" s="158">
        <v>0</v>
      </c>
      <c r="BN47" s="158">
        <v>0</v>
      </c>
      <c r="BO47" s="158">
        <v>0</v>
      </c>
      <c r="BP47" s="158">
        <v>0</v>
      </c>
      <c r="BQ47" s="158">
        <v>0</v>
      </c>
      <c r="BR47" s="158">
        <v>0</v>
      </c>
      <c r="BS47" s="158">
        <v>0</v>
      </c>
      <c r="BT47" s="79">
        <v>4117177.7</v>
      </c>
      <c r="BU47" s="79">
        <v>135.90782317065324</v>
      </c>
    </row>
    <row r="48" spans="1:73" ht="20.100000000000001" customHeight="1" x14ac:dyDescent="0.2">
      <c r="A48" s="65"/>
      <c r="B48" s="65"/>
      <c r="C48" s="3"/>
      <c r="D48" s="142"/>
      <c r="E48" s="142"/>
      <c r="F48" s="142"/>
      <c r="G48" s="142"/>
      <c r="H48" s="142"/>
      <c r="I48" s="142"/>
      <c r="J48" s="142"/>
      <c r="K48" s="142"/>
      <c r="L48" s="142"/>
      <c r="M48" s="142"/>
      <c r="N48" s="79"/>
      <c r="O48" s="143"/>
      <c r="P48" s="143"/>
      <c r="Q48" s="143"/>
      <c r="R48" s="143"/>
      <c r="S48" s="143"/>
      <c r="T48" s="143"/>
      <c r="U48" s="143"/>
      <c r="V48" s="143"/>
      <c r="W48" s="143"/>
      <c r="X48" s="143"/>
      <c r="Y48" s="143"/>
      <c r="Z48" s="143"/>
      <c r="AA48" s="143"/>
      <c r="AB48" s="143"/>
      <c r="AC48" s="143"/>
      <c r="AD48" s="143"/>
      <c r="AE48" s="143"/>
      <c r="AF48" s="143"/>
      <c r="AG48" s="143"/>
      <c r="AH48" s="143"/>
      <c r="AI48" s="79"/>
      <c r="AJ48" s="79"/>
      <c r="AL48" s="65">
        <v>43757</v>
      </c>
      <c r="AM48" s="65">
        <v>43754</v>
      </c>
      <c r="AN48" s="3">
        <v>42</v>
      </c>
      <c r="AO48" s="158">
        <v>4552765.5999999996</v>
      </c>
      <c r="AP48" s="158">
        <v>652193.5</v>
      </c>
      <c r="AQ48" s="158">
        <v>1804.3</v>
      </c>
      <c r="AR48" s="158">
        <v>0</v>
      </c>
      <c r="AS48" s="158">
        <v>0</v>
      </c>
      <c r="AT48" s="158">
        <v>0</v>
      </c>
      <c r="AU48" s="158">
        <v>0</v>
      </c>
      <c r="AV48" s="158">
        <v>0</v>
      </c>
      <c r="AW48" s="158">
        <v>494</v>
      </c>
      <c r="AX48" s="158">
        <v>0</v>
      </c>
      <c r="AY48" s="79">
        <v>5207257.3999999994</v>
      </c>
      <c r="AZ48" s="158">
        <v>3509887.2</v>
      </c>
      <c r="BA48" s="158">
        <v>133.37707599999999</v>
      </c>
      <c r="BB48" s="158">
        <v>474739.6</v>
      </c>
      <c r="BC48" s="158">
        <v>127.68835900000001</v>
      </c>
      <c r="BD48" s="158">
        <v>1631.6</v>
      </c>
      <c r="BE48" s="158">
        <v>160.343098</v>
      </c>
      <c r="BF48" s="158">
        <v>0</v>
      </c>
      <c r="BG48" s="158">
        <v>0</v>
      </c>
      <c r="BH48" s="158">
        <v>0</v>
      </c>
      <c r="BI48" s="158">
        <v>0</v>
      </c>
      <c r="BJ48" s="158">
        <v>0</v>
      </c>
      <c r="BK48" s="158">
        <v>0</v>
      </c>
      <c r="BL48" s="158">
        <v>0</v>
      </c>
      <c r="BM48" s="158">
        <v>0</v>
      </c>
      <c r="BN48" s="158">
        <v>0</v>
      </c>
      <c r="BO48" s="158">
        <v>0</v>
      </c>
      <c r="BP48" s="158">
        <v>0</v>
      </c>
      <c r="BQ48" s="158">
        <v>0</v>
      </c>
      <c r="BR48" s="158">
        <v>0</v>
      </c>
      <c r="BS48" s="158">
        <v>0</v>
      </c>
      <c r="BT48" s="79">
        <v>3986258.4000000004</v>
      </c>
      <c r="BU48" s="79">
        <v>132.71062109291267</v>
      </c>
    </row>
    <row r="49" spans="1:73" ht="20.100000000000001" customHeight="1" x14ac:dyDescent="0.2">
      <c r="A49" s="65"/>
      <c r="B49" s="65"/>
      <c r="C49" s="3"/>
      <c r="D49" s="144"/>
      <c r="E49" s="144"/>
      <c r="F49" s="107"/>
      <c r="G49" s="107"/>
      <c r="H49" s="107"/>
      <c r="I49" s="107"/>
      <c r="J49" s="107"/>
      <c r="K49" s="107"/>
      <c r="L49" s="144"/>
      <c r="M49" s="107"/>
      <c r="N49" s="79"/>
      <c r="O49" s="144"/>
      <c r="P49" s="144"/>
      <c r="Q49" s="144"/>
      <c r="R49" s="144"/>
      <c r="S49" s="144"/>
      <c r="T49" s="144"/>
      <c r="U49" s="144"/>
      <c r="V49" s="144"/>
      <c r="W49" s="144"/>
      <c r="X49" s="144"/>
      <c r="Y49" s="144"/>
      <c r="Z49" s="144"/>
      <c r="AA49" s="144"/>
      <c r="AB49" s="144"/>
      <c r="AC49" s="144"/>
      <c r="AD49" s="144"/>
      <c r="AE49" s="144"/>
      <c r="AF49" s="144"/>
      <c r="AG49" s="144"/>
      <c r="AH49" s="144"/>
      <c r="AI49" s="79"/>
      <c r="AJ49" s="79"/>
      <c r="AL49" s="65">
        <v>43764</v>
      </c>
      <c r="AM49" s="65">
        <v>43761</v>
      </c>
      <c r="AN49" s="3">
        <v>43</v>
      </c>
      <c r="AO49" s="158">
        <v>4321367.5999999996</v>
      </c>
      <c r="AP49" s="158">
        <v>551683.80000000005</v>
      </c>
      <c r="AQ49" s="158">
        <v>0</v>
      </c>
      <c r="AR49" s="158">
        <v>0</v>
      </c>
      <c r="AS49" s="158">
        <v>0</v>
      </c>
      <c r="AT49" s="158">
        <v>0</v>
      </c>
      <c r="AU49" s="158">
        <v>0</v>
      </c>
      <c r="AV49" s="158">
        <v>0</v>
      </c>
      <c r="AW49" s="158">
        <v>985</v>
      </c>
      <c r="AX49" s="158">
        <v>0</v>
      </c>
      <c r="AY49" s="79">
        <v>4874036.3999999994</v>
      </c>
      <c r="AZ49" s="158">
        <v>3291523</v>
      </c>
      <c r="BA49" s="158">
        <v>136.85785899999999</v>
      </c>
      <c r="BB49" s="158">
        <v>398637</v>
      </c>
      <c r="BC49" s="158">
        <v>134.35201499999999</v>
      </c>
      <c r="BD49" s="158">
        <v>0</v>
      </c>
      <c r="BE49" s="158">
        <v>0</v>
      </c>
      <c r="BF49" s="158">
        <v>0</v>
      </c>
      <c r="BG49" s="158">
        <v>0</v>
      </c>
      <c r="BH49" s="158">
        <v>0</v>
      </c>
      <c r="BI49" s="158">
        <v>0</v>
      </c>
      <c r="BJ49" s="158">
        <v>0</v>
      </c>
      <c r="BK49" s="158">
        <v>0</v>
      </c>
      <c r="BL49" s="158">
        <v>0</v>
      </c>
      <c r="BM49" s="158">
        <v>0</v>
      </c>
      <c r="BN49" s="158">
        <v>0</v>
      </c>
      <c r="BO49" s="158">
        <v>0</v>
      </c>
      <c r="BP49" s="158">
        <v>0</v>
      </c>
      <c r="BQ49" s="158">
        <v>0</v>
      </c>
      <c r="BR49" s="158">
        <v>0</v>
      </c>
      <c r="BS49" s="158">
        <v>0</v>
      </c>
      <c r="BT49" s="79">
        <v>3690160</v>
      </c>
      <c r="BU49" s="79">
        <v>136.58716013203002</v>
      </c>
    </row>
    <row r="50" spans="1:73" ht="20.100000000000001" customHeight="1" x14ac:dyDescent="0.2">
      <c r="A50" s="65"/>
      <c r="B50" s="65"/>
      <c r="C50" s="3"/>
      <c r="D50" s="145"/>
      <c r="E50" s="145"/>
      <c r="F50" s="145"/>
      <c r="G50" s="108"/>
      <c r="H50" s="108"/>
      <c r="I50" s="108"/>
      <c r="J50" s="108"/>
      <c r="K50" s="108"/>
      <c r="L50" s="145"/>
      <c r="M50" s="108"/>
      <c r="N50" s="79"/>
      <c r="O50" s="145"/>
      <c r="P50" s="145"/>
      <c r="Q50" s="145"/>
      <c r="R50" s="145"/>
      <c r="S50" s="108"/>
      <c r="T50" s="108"/>
      <c r="U50" s="145"/>
      <c r="V50" s="145"/>
      <c r="W50" s="145"/>
      <c r="X50" s="145"/>
      <c r="Y50" s="145"/>
      <c r="Z50" s="145"/>
      <c r="AA50" s="145"/>
      <c r="AB50" s="145"/>
      <c r="AC50" s="145"/>
      <c r="AD50" s="145"/>
      <c r="AE50" s="145"/>
      <c r="AF50" s="145"/>
      <c r="AG50" s="145"/>
      <c r="AH50" s="145"/>
      <c r="AI50" s="79"/>
      <c r="AJ50" s="79"/>
      <c r="AL50" s="65">
        <v>43771</v>
      </c>
      <c r="AM50" s="65">
        <v>43769</v>
      </c>
      <c r="AN50" s="3">
        <v>44</v>
      </c>
      <c r="AO50" s="158">
        <v>2891301.2</v>
      </c>
      <c r="AP50" s="158">
        <v>392691.5</v>
      </c>
      <c r="AQ50" s="158">
        <v>643.1</v>
      </c>
      <c r="AR50" s="158">
        <v>0</v>
      </c>
      <c r="AS50" s="158">
        <v>0</v>
      </c>
      <c r="AT50" s="158">
        <v>0</v>
      </c>
      <c r="AU50" s="158">
        <v>0</v>
      </c>
      <c r="AV50" s="158">
        <v>0</v>
      </c>
      <c r="AW50" s="158">
        <v>494</v>
      </c>
      <c r="AX50" s="158">
        <v>0</v>
      </c>
      <c r="AY50" s="79">
        <v>3285129.8000000003</v>
      </c>
      <c r="AZ50" s="158">
        <v>2292893.4</v>
      </c>
      <c r="BA50" s="158">
        <v>134.906083</v>
      </c>
      <c r="BB50" s="158">
        <v>325608.3</v>
      </c>
      <c r="BC50" s="158">
        <v>128.62331399999999</v>
      </c>
      <c r="BD50" s="158">
        <v>0</v>
      </c>
      <c r="BE50" s="158">
        <v>0</v>
      </c>
      <c r="BF50" s="158">
        <v>0</v>
      </c>
      <c r="BG50" s="158">
        <v>0</v>
      </c>
      <c r="BH50" s="158">
        <v>0</v>
      </c>
      <c r="BI50" s="158">
        <v>0</v>
      </c>
      <c r="BJ50" s="158">
        <v>0</v>
      </c>
      <c r="BK50" s="158">
        <v>0</v>
      </c>
      <c r="BL50" s="158">
        <v>0</v>
      </c>
      <c r="BM50" s="158">
        <v>0</v>
      </c>
      <c r="BN50" s="158">
        <v>0</v>
      </c>
      <c r="BO50" s="158">
        <v>0</v>
      </c>
      <c r="BP50" s="158">
        <v>494</v>
      </c>
      <c r="BQ50" s="158">
        <v>66</v>
      </c>
      <c r="BR50" s="158">
        <v>0</v>
      </c>
      <c r="BS50" s="158">
        <v>0</v>
      </c>
      <c r="BT50" s="79">
        <v>2618995.6999999997</v>
      </c>
      <c r="BU50" s="79">
        <v>134.111976565085</v>
      </c>
    </row>
    <row r="51" spans="1:73" ht="20.100000000000001" customHeight="1" x14ac:dyDescent="0.2">
      <c r="A51" s="65"/>
      <c r="B51" s="65"/>
      <c r="C51" s="3"/>
      <c r="D51" s="146"/>
      <c r="E51" s="146"/>
      <c r="F51" s="146"/>
      <c r="G51" s="146"/>
      <c r="H51" s="146"/>
      <c r="I51" s="146"/>
      <c r="J51" s="146"/>
      <c r="K51" s="146"/>
      <c r="L51" s="146"/>
      <c r="M51" s="146"/>
      <c r="N51" s="79"/>
      <c r="O51" s="146"/>
      <c r="P51" s="146"/>
      <c r="Q51" s="146"/>
      <c r="R51" s="146"/>
      <c r="S51" s="146"/>
      <c r="T51" s="146"/>
      <c r="U51" s="146"/>
      <c r="V51" s="146"/>
      <c r="W51" s="146"/>
      <c r="X51" s="146"/>
      <c r="Y51" s="146"/>
      <c r="Z51" s="146"/>
      <c r="AA51" s="146"/>
      <c r="AB51" s="146"/>
      <c r="AC51" s="146"/>
      <c r="AD51" s="146"/>
      <c r="AE51" s="146"/>
      <c r="AF51" s="146"/>
      <c r="AG51" s="146"/>
      <c r="AH51" s="146"/>
      <c r="AI51" s="79"/>
      <c r="AJ51" s="79"/>
      <c r="AL51" s="65">
        <v>43778</v>
      </c>
      <c r="AM51" s="65">
        <v>43775</v>
      </c>
      <c r="AN51" s="3">
        <v>45</v>
      </c>
      <c r="AO51" s="158">
        <v>4251630</v>
      </c>
      <c r="AP51" s="158">
        <v>575765.1</v>
      </c>
      <c r="AQ51" s="158">
        <v>1735.4</v>
      </c>
      <c r="AR51" s="158">
        <v>0</v>
      </c>
      <c r="AS51" s="158">
        <v>0</v>
      </c>
      <c r="AT51" s="158">
        <v>0</v>
      </c>
      <c r="AU51" s="158">
        <v>0</v>
      </c>
      <c r="AV51" s="158">
        <v>0</v>
      </c>
      <c r="AW51" s="158">
        <v>491</v>
      </c>
      <c r="AX51" s="158">
        <v>0</v>
      </c>
      <c r="AY51" s="79">
        <v>4829621.5</v>
      </c>
      <c r="AZ51" s="158">
        <v>3287442</v>
      </c>
      <c r="BA51" s="158">
        <v>132.45444800000001</v>
      </c>
      <c r="BB51" s="158">
        <v>433225.5</v>
      </c>
      <c r="BC51" s="158">
        <v>131.13101800000001</v>
      </c>
      <c r="BD51" s="158">
        <v>172.7</v>
      </c>
      <c r="BE51" s="158">
        <v>180</v>
      </c>
      <c r="BF51" s="158">
        <v>0</v>
      </c>
      <c r="BG51" s="158">
        <v>0</v>
      </c>
      <c r="BH51" s="158">
        <v>0</v>
      </c>
      <c r="BI51" s="158">
        <v>0</v>
      </c>
      <c r="BJ51" s="158">
        <v>0</v>
      </c>
      <c r="BK51" s="158">
        <v>0</v>
      </c>
      <c r="BL51" s="158">
        <v>0</v>
      </c>
      <c r="BM51" s="158">
        <v>0</v>
      </c>
      <c r="BN51" s="158">
        <v>0</v>
      </c>
      <c r="BO51" s="158">
        <v>0</v>
      </c>
      <c r="BP51" s="158">
        <v>0</v>
      </c>
      <c r="BQ51" s="158">
        <v>0</v>
      </c>
      <c r="BR51" s="158">
        <v>0</v>
      </c>
      <c r="BS51" s="158">
        <v>0</v>
      </c>
      <c r="BT51" s="79">
        <v>3720840.2</v>
      </c>
      <c r="BU51" s="79">
        <v>132.30256496384203</v>
      </c>
    </row>
    <row r="52" spans="1:73" ht="20.100000000000001" customHeight="1" x14ac:dyDescent="0.2">
      <c r="A52" s="65"/>
      <c r="B52" s="65"/>
      <c r="C52" s="3"/>
      <c r="D52" s="147"/>
      <c r="E52" s="147"/>
      <c r="F52" s="147"/>
      <c r="G52" s="147"/>
      <c r="H52" s="147"/>
      <c r="I52" s="147"/>
      <c r="J52" s="147"/>
      <c r="K52" s="147"/>
      <c r="L52" s="147"/>
      <c r="M52" s="147"/>
      <c r="N52" s="79"/>
      <c r="O52" s="147"/>
      <c r="P52" s="147"/>
      <c r="Q52" s="147"/>
      <c r="R52" s="147"/>
      <c r="S52" s="147"/>
      <c r="T52" s="147"/>
      <c r="U52" s="147"/>
      <c r="V52" s="147"/>
      <c r="W52" s="147"/>
      <c r="X52" s="147"/>
      <c r="Y52" s="147"/>
      <c r="Z52" s="147"/>
      <c r="AA52" s="147"/>
      <c r="AB52" s="147"/>
      <c r="AC52" s="147"/>
      <c r="AD52" s="147"/>
      <c r="AE52" s="147"/>
      <c r="AF52" s="147"/>
      <c r="AG52" s="147"/>
      <c r="AH52" s="147"/>
      <c r="AI52" s="79"/>
      <c r="AJ52" s="79"/>
      <c r="AL52" s="65">
        <v>43785</v>
      </c>
      <c r="AM52" s="65">
        <v>43782</v>
      </c>
      <c r="AN52" s="3">
        <v>46</v>
      </c>
      <c r="AO52" s="158">
        <v>4371405.4000000004</v>
      </c>
      <c r="AP52" s="158">
        <v>569259.6</v>
      </c>
      <c r="AQ52" s="158">
        <v>915.8</v>
      </c>
      <c r="AR52" s="158">
        <v>0</v>
      </c>
      <c r="AS52" s="158">
        <v>0</v>
      </c>
      <c r="AT52" s="158">
        <v>0</v>
      </c>
      <c r="AU52" s="158">
        <v>0</v>
      </c>
      <c r="AV52" s="158">
        <v>0</v>
      </c>
      <c r="AW52" s="158">
        <v>488</v>
      </c>
      <c r="AX52" s="158">
        <v>0</v>
      </c>
      <c r="AY52" s="79">
        <v>4942068.8</v>
      </c>
      <c r="AZ52" s="158">
        <v>3426111.2</v>
      </c>
      <c r="BA52" s="158">
        <v>136.62838099999999</v>
      </c>
      <c r="BB52" s="158">
        <v>440883.4</v>
      </c>
      <c r="BC52" s="158">
        <v>130.22618800000001</v>
      </c>
      <c r="BD52" s="158">
        <v>645.4</v>
      </c>
      <c r="BE52" s="158">
        <v>158.85574800000001</v>
      </c>
      <c r="BF52" s="158">
        <v>0</v>
      </c>
      <c r="BG52" s="158">
        <v>0</v>
      </c>
      <c r="BH52" s="158">
        <v>0</v>
      </c>
      <c r="BI52" s="158">
        <v>0</v>
      </c>
      <c r="BJ52" s="158">
        <v>0</v>
      </c>
      <c r="BK52" s="158">
        <v>0</v>
      </c>
      <c r="BL52" s="158">
        <v>0</v>
      </c>
      <c r="BM52" s="158">
        <v>0</v>
      </c>
      <c r="BN52" s="158">
        <v>0</v>
      </c>
      <c r="BO52" s="158">
        <v>0</v>
      </c>
      <c r="BP52" s="158">
        <v>488</v>
      </c>
      <c r="BQ52" s="158">
        <v>66</v>
      </c>
      <c r="BR52" s="158">
        <v>0</v>
      </c>
      <c r="BS52" s="158">
        <v>0</v>
      </c>
      <c r="BT52" s="79">
        <v>3868128</v>
      </c>
      <c r="BU52" s="79">
        <v>135.89346692152006</v>
      </c>
    </row>
    <row r="53" spans="1:73" ht="20.100000000000001" customHeight="1" x14ac:dyDescent="0.2">
      <c r="A53" s="65"/>
      <c r="B53" s="65"/>
      <c r="C53" s="3"/>
      <c r="D53" s="148"/>
      <c r="E53" s="148"/>
      <c r="F53" s="148"/>
      <c r="G53" s="109"/>
      <c r="H53" s="109"/>
      <c r="I53" s="109"/>
      <c r="J53" s="109"/>
      <c r="K53" s="109"/>
      <c r="L53" s="148"/>
      <c r="M53" s="109"/>
      <c r="N53" s="79"/>
      <c r="O53" s="148"/>
      <c r="P53" s="148"/>
      <c r="Q53" s="148"/>
      <c r="R53" s="148"/>
      <c r="S53" s="148"/>
      <c r="T53" s="148"/>
      <c r="U53" s="109"/>
      <c r="V53" s="109"/>
      <c r="W53" s="109"/>
      <c r="X53" s="109"/>
      <c r="Y53" s="109"/>
      <c r="Z53" s="109"/>
      <c r="AA53" s="109"/>
      <c r="AB53" s="109"/>
      <c r="AC53" s="109"/>
      <c r="AD53" s="109"/>
      <c r="AE53" s="148"/>
      <c r="AF53" s="148"/>
      <c r="AG53" s="109"/>
      <c r="AH53" s="109"/>
      <c r="AI53" s="79"/>
      <c r="AJ53" s="79"/>
      <c r="AL53" s="65">
        <v>43792</v>
      </c>
      <c r="AM53" s="65">
        <v>43789</v>
      </c>
      <c r="AN53" s="3">
        <v>47</v>
      </c>
      <c r="AO53" s="158">
        <v>4081246</v>
      </c>
      <c r="AP53" s="158">
        <v>555491.9</v>
      </c>
      <c r="AQ53" s="158">
        <v>1906.6</v>
      </c>
      <c r="AR53" s="158">
        <v>0</v>
      </c>
      <c r="AS53" s="158">
        <v>0</v>
      </c>
      <c r="AT53" s="158">
        <v>0</v>
      </c>
      <c r="AU53" s="158">
        <v>0</v>
      </c>
      <c r="AV53" s="158">
        <v>0</v>
      </c>
      <c r="AW53" s="158">
        <v>497</v>
      </c>
      <c r="AX53" s="158">
        <v>0</v>
      </c>
      <c r="AY53" s="79">
        <v>4639141.5</v>
      </c>
      <c r="AZ53" s="158">
        <v>3311754.8</v>
      </c>
      <c r="BA53" s="158">
        <v>137.90889999999999</v>
      </c>
      <c r="BB53" s="158">
        <v>447273.1</v>
      </c>
      <c r="BC53" s="158">
        <v>135.42153300000001</v>
      </c>
      <c r="BD53" s="158">
        <v>1636.2</v>
      </c>
      <c r="BE53" s="158">
        <v>144.69826399999999</v>
      </c>
      <c r="BF53" s="158">
        <v>0</v>
      </c>
      <c r="BG53" s="158">
        <v>0</v>
      </c>
      <c r="BH53" s="158">
        <v>0</v>
      </c>
      <c r="BI53" s="158">
        <v>0</v>
      </c>
      <c r="BJ53" s="158">
        <v>0</v>
      </c>
      <c r="BK53" s="158">
        <v>0</v>
      </c>
      <c r="BL53" s="158">
        <v>0</v>
      </c>
      <c r="BM53" s="158">
        <v>0</v>
      </c>
      <c r="BN53" s="158">
        <v>0</v>
      </c>
      <c r="BO53" s="158">
        <v>0</v>
      </c>
      <c r="BP53" s="158">
        <v>497</v>
      </c>
      <c r="BQ53" s="158">
        <v>75</v>
      </c>
      <c r="BR53" s="158">
        <v>0</v>
      </c>
      <c r="BS53" s="158">
        <v>0</v>
      </c>
      <c r="BT53" s="79">
        <v>3761161.1</v>
      </c>
      <c r="BU53" s="79">
        <v>137.60774583916097</v>
      </c>
    </row>
    <row r="54" spans="1:73" ht="20.100000000000001" customHeight="1" x14ac:dyDescent="0.2">
      <c r="A54" s="65"/>
      <c r="B54" s="65"/>
      <c r="C54" s="10"/>
      <c r="D54" s="149"/>
      <c r="E54" s="149"/>
      <c r="F54" s="149"/>
      <c r="G54" s="149"/>
      <c r="H54" s="149"/>
      <c r="I54" s="149"/>
      <c r="J54" s="149"/>
      <c r="K54" s="149"/>
      <c r="L54" s="149"/>
      <c r="M54" s="149"/>
      <c r="N54" s="79"/>
      <c r="O54" s="149"/>
      <c r="P54" s="149"/>
      <c r="Q54" s="149"/>
      <c r="R54" s="149"/>
      <c r="S54" s="149"/>
      <c r="T54" s="149"/>
      <c r="U54" s="149"/>
      <c r="V54" s="149"/>
      <c r="W54" s="149"/>
      <c r="X54" s="149"/>
      <c r="Y54" s="149"/>
      <c r="Z54" s="149"/>
      <c r="AA54" s="149"/>
      <c r="AB54" s="149"/>
      <c r="AC54" s="149"/>
      <c r="AD54" s="149"/>
      <c r="AE54" s="149"/>
      <c r="AF54" s="149"/>
      <c r="AG54" s="149"/>
      <c r="AH54" s="149"/>
      <c r="AI54" s="79"/>
      <c r="AJ54" s="79"/>
      <c r="AL54" s="65">
        <v>43799</v>
      </c>
      <c r="AM54" s="65">
        <v>43796</v>
      </c>
      <c r="AN54" s="10">
        <v>48</v>
      </c>
      <c r="AO54" s="158">
        <v>4271347.8</v>
      </c>
      <c r="AP54" s="158">
        <v>517477.6</v>
      </c>
      <c r="AQ54" s="158">
        <v>0</v>
      </c>
      <c r="AR54" s="158">
        <v>0</v>
      </c>
      <c r="AS54" s="158">
        <v>0</v>
      </c>
      <c r="AT54" s="158">
        <v>0</v>
      </c>
      <c r="AU54" s="158">
        <v>0</v>
      </c>
      <c r="AV54" s="158">
        <v>0</v>
      </c>
      <c r="AW54" s="158">
        <v>988</v>
      </c>
      <c r="AX54" s="158">
        <v>0</v>
      </c>
      <c r="AY54" s="79">
        <v>4789813.3999999994</v>
      </c>
      <c r="AZ54" s="158">
        <v>3485547</v>
      </c>
      <c r="BA54" s="158">
        <v>137.235207</v>
      </c>
      <c r="BB54" s="158">
        <v>421848.9</v>
      </c>
      <c r="BC54" s="158">
        <v>133.49570600000001</v>
      </c>
      <c r="BD54" s="158">
        <v>0</v>
      </c>
      <c r="BE54" s="158">
        <v>0</v>
      </c>
      <c r="BF54" s="158">
        <v>0</v>
      </c>
      <c r="BG54" s="158">
        <v>0</v>
      </c>
      <c r="BH54" s="158">
        <v>0</v>
      </c>
      <c r="BI54" s="158">
        <v>0</v>
      </c>
      <c r="BJ54" s="158">
        <v>0</v>
      </c>
      <c r="BK54" s="158">
        <v>0</v>
      </c>
      <c r="BL54" s="158">
        <v>0</v>
      </c>
      <c r="BM54" s="158">
        <v>0</v>
      </c>
      <c r="BN54" s="158">
        <v>0</v>
      </c>
      <c r="BO54" s="158">
        <v>0</v>
      </c>
      <c r="BP54" s="158">
        <v>988</v>
      </c>
      <c r="BQ54" s="158">
        <v>66</v>
      </c>
      <c r="BR54" s="158">
        <v>0</v>
      </c>
      <c r="BS54" s="158">
        <v>0</v>
      </c>
      <c r="BT54" s="79">
        <v>3908383.9</v>
      </c>
      <c r="BU54" s="79">
        <v>136.81357882577819</v>
      </c>
    </row>
    <row r="55" spans="1:73" ht="20.100000000000001" customHeight="1" x14ac:dyDescent="0.2">
      <c r="A55" s="65"/>
      <c r="B55" s="65"/>
      <c r="C55" s="3"/>
      <c r="D55" s="150"/>
      <c r="E55" s="150"/>
      <c r="F55" s="150"/>
      <c r="G55" s="150"/>
      <c r="H55" s="150"/>
      <c r="I55" s="150"/>
      <c r="J55" s="150"/>
      <c r="K55" s="150"/>
      <c r="L55" s="150"/>
      <c r="M55" s="150"/>
      <c r="N55" s="79"/>
      <c r="O55" s="150"/>
      <c r="P55" s="150"/>
      <c r="Q55" s="150"/>
      <c r="R55" s="150"/>
      <c r="S55" s="150"/>
      <c r="T55" s="150"/>
      <c r="U55" s="150"/>
      <c r="V55" s="150"/>
      <c r="W55" s="150"/>
      <c r="X55" s="150"/>
      <c r="Y55" s="150"/>
      <c r="Z55" s="150"/>
      <c r="AA55" s="150"/>
      <c r="AB55" s="150"/>
      <c r="AC55" s="150"/>
      <c r="AD55" s="150"/>
      <c r="AE55" s="150"/>
      <c r="AF55" s="150"/>
      <c r="AG55" s="150"/>
      <c r="AH55" s="150"/>
      <c r="AI55" s="79"/>
      <c r="AJ55" s="79"/>
      <c r="AL55" s="65">
        <v>43806</v>
      </c>
      <c r="AM55" s="65">
        <v>43803</v>
      </c>
      <c r="AN55" s="3">
        <v>49</v>
      </c>
      <c r="AO55" s="158">
        <v>4244319.8</v>
      </c>
      <c r="AP55" s="158">
        <v>490225.1</v>
      </c>
      <c r="AQ55" s="158">
        <v>0</v>
      </c>
      <c r="AR55" s="158">
        <v>0</v>
      </c>
      <c r="AS55" s="158">
        <v>0</v>
      </c>
      <c r="AT55" s="158">
        <v>0</v>
      </c>
      <c r="AU55" s="158">
        <v>0</v>
      </c>
      <c r="AV55" s="158">
        <v>0</v>
      </c>
      <c r="AW55" s="158">
        <v>488</v>
      </c>
      <c r="AX55" s="158">
        <v>0</v>
      </c>
      <c r="AY55" s="79">
        <v>4735032.8999999994</v>
      </c>
      <c r="AZ55" s="158">
        <v>3292785</v>
      </c>
      <c r="BA55" s="158">
        <v>140.31287900000001</v>
      </c>
      <c r="BB55" s="158">
        <v>403874</v>
      </c>
      <c r="BC55" s="158">
        <v>133.51132999999999</v>
      </c>
      <c r="BD55" s="158">
        <v>0</v>
      </c>
      <c r="BE55" s="158">
        <v>0</v>
      </c>
      <c r="BF55" s="158">
        <v>0</v>
      </c>
      <c r="BG55" s="158">
        <v>0</v>
      </c>
      <c r="BH55" s="158">
        <v>0</v>
      </c>
      <c r="BI55" s="158">
        <v>0</v>
      </c>
      <c r="BJ55" s="158">
        <v>0</v>
      </c>
      <c r="BK55" s="158">
        <v>0</v>
      </c>
      <c r="BL55" s="158">
        <v>0</v>
      </c>
      <c r="BM55" s="158">
        <v>0</v>
      </c>
      <c r="BN55" s="158">
        <v>0</v>
      </c>
      <c r="BO55" s="158">
        <v>0</v>
      </c>
      <c r="BP55" s="158">
        <v>0</v>
      </c>
      <c r="BQ55" s="158">
        <v>0</v>
      </c>
      <c r="BR55" s="158">
        <v>0</v>
      </c>
      <c r="BS55" s="158">
        <v>0</v>
      </c>
      <c r="BT55" s="79">
        <v>3696659</v>
      </c>
      <c r="BU55" s="79">
        <v>139.56978400508001</v>
      </c>
    </row>
    <row r="56" spans="1:73" ht="20.100000000000001" customHeight="1" x14ac:dyDescent="0.2">
      <c r="A56" s="65"/>
      <c r="B56" s="65"/>
      <c r="C56" s="3"/>
      <c r="D56" s="153"/>
      <c r="E56" s="153"/>
      <c r="F56" s="153"/>
      <c r="G56" s="153"/>
      <c r="H56" s="153"/>
      <c r="I56" s="153"/>
      <c r="J56" s="153"/>
      <c r="K56" s="153"/>
      <c r="L56" s="153"/>
      <c r="M56" s="153"/>
      <c r="N56" s="79"/>
      <c r="O56" s="153"/>
      <c r="P56" s="153"/>
      <c r="Q56" s="153"/>
      <c r="R56" s="153"/>
      <c r="S56" s="153"/>
      <c r="T56" s="153"/>
      <c r="U56" s="153"/>
      <c r="V56" s="153"/>
      <c r="W56" s="153"/>
      <c r="X56" s="153"/>
      <c r="Y56" s="153"/>
      <c r="Z56" s="153"/>
      <c r="AA56" s="153"/>
      <c r="AB56" s="153"/>
      <c r="AC56" s="153"/>
      <c r="AD56" s="153"/>
      <c r="AE56" s="153"/>
      <c r="AF56" s="153"/>
      <c r="AG56" s="153"/>
      <c r="AH56" s="153"/>
      <c r="AI56" s="79"/>
      <c r="AJ56" s="79"/>
      <c r="AL56" s="65">
        <v>43813</v>
      </c>
      <c r="AM56" s="65">
        <v>43810</v>
      </c>
      <c r="AN56" s="3">
        <v>50</v>
      </c>
      <c r="AO56" s="158">
        <v>4322367.4000000004</v>
      </c>
      <c r="AP56" s="158">
        <v>492571.4</v>
      </c>
      <c r="AQ56" s="158">
        <v>0</v>
      </c>
      <c r="AR56" s="158">
        <v>0</v>
      </c>
      <c r="AS56" s="158">
        <v>0</v>
      </c>
      <c r="AT56" s="158">
        <v>0</v>
      </c>
      <c r="AU56" s="158">
        <v>0</v>
      </c>
      <c r="AV56" s="158">
        <v>0</v>
      </c>
      <c r="AW56" s="158">
        <v>0</v>
      </c>
      <c r="AX56" s="158">
        <v>0</v>
      </c>
      <c r="AY56" s="79">
        <v>4814938.8000000007</v>
      </c>
      <c r="AZ56" s="158">
        <v>3384859.4</v>
      </c>
      <c r="BA56" s="158">
        <v>136.72030799999999</v>
      </c>
      <c r="BB56" s="158">
        <v>423533.8</v>
      </c>
      <c r="BC56" s="158">
        <v>133.327381</v>
      </c>
      <c r="BD56" s="158">
        <v>0</v>
      </c>
      <c r="BE56" s="158">
        <v>0</v>
      </c>
      <c r="BF56" s="158">
        <v>0</v>
      </c>
      <c r="BG56" s="158">
        <v>0</v>
      </c>
      <c r="BH56" s="158">
        <v>0</v>
      </c>
      <c r="BI56" s="158">
        <v>0</v>
      </c>
      <c r="BJ56" s="158">
        <v>0</v>
      </c>
      <c r="BK56" s="158">
        <v>0</v>
      </c>
      <c r="BL56" s="158">
        <v>0</v>
      </c>
      <c r="BM56" s="158">
        <v>0</v>
      </c>
      <c r="BN56" s="158">
        <v>0</v>
      </c>
      <c r="BO56" s="158">
        <v>0</v>
      </c>
      <c r="BP56" s="158">
        <v>0</v>
      </c>
      <c r="BQ56" s="158">
        <v>0</v>
      </c>
      <c r="BR56" s="158">
        <v>0</v>
      </c>
      <c r="BS56" s="158">
        <v>0</v>
      </c>
      <c r="BT56" s="79">
        <v>3808393.1999999997</v>
      </c>
      <c r="BU56" s="79">
        <v>136.34297845707553</v>
      </c>
    </row>
    <row r="57" spans="1:73" ht="23.25" customHeight="1" x14ac:dyDescent="0.2">
      <c r="A57" s="65"/>
      <c r="B57" s="65"/>
      <c r="C57" s="3"/>
      <c r="D57" s="154"/>
      <c r="E57" s="154"/>
      <c r="F57" s="154"/>
      <c r="G57" s="154"/>
      <c r="H57" s="154"/>
      <c r="I57" s="154"/>
      <c r="J57" s="154"/>
      <c r="K57" s="154"/>
      <c r="L57" s="154"/>
      <c r="M57" s="154"/>
      <c r="N57" s="79"/>
      <c r="O57" s="154"/>
      <c r="P57" s="154"/>
      <c r="Q57" s="154"/>
      <c r="R57" s="154"/>
      <c r="S57" s="154"/>
      <c r="T57" s="154"/>
      <c r="U57" s="154"/>
      <c r="V57" s="154"/>
      <c r="W57" s="154"/>
      <c r="X57" s="154"/>
      <c r="Y57" s="154"/>
      <c r="Z57" s="154"/>
      <c r="AA57" s="154"/>
      <c r="AB57" s="154"/>
      <c r="AC57" s="154"/>
      <c r="AD57" s="154"/>
      <c r="AE57" s="154"/>
      <c r="AF57" s="154"/>
      <c r="AG57" s="154"/>
      <c r="AH57" s="154"/>
      <c r="AI57" s="79"/>
      <c r="AJ57" s="79"/>
      <c r="AL57" s="65">
        <v>43820</v>
      </c>
      <c r="AM57" s="65">
        <v>43817</v>
      </c>
      <c r="AN57" s="3">
        <v>51</v>
      </c>
      <c r="AO57" s="158">
        <v>4413445.4000000004</v>
      </c>
      <c r="AP57" s="158">
        <v>525080.9</v>
      </c>
      <c r="AQ57" s="158">
        <v>0</v>
      </c>
      <c r="AR57" s="158">
        <v>0</v>
      </c>
      <c r="AS57" s="158">
        <v>0</v>
      </c>
      <c r="AT57" s="158">
        <v>0</v>
      </c>
      <c r="AU57" s="158">
        <v>0</v>
      </c>
      <c r="AV57" s="158">
        <v>0</v>
      </c>
      <c r="AW57" s="158">
        <v>0</v>
      </c>
      <c r="AX57" s="158">
        <v>0</v>
      </c>
      <c r="AY57" s="79">
        <v>4938526.3000000007</v>
      </c>
      <c r="AZ57" s="158">
        <v>3435093.4</v>
      </c>
      <c r="BA57" s="158">
        <v>135.826909</v>
      </c>
      <c r="BB57" s="158">
        <v>409041.3</v>
      </c>
      <c r="BC57" s="158">
        <v>133.513688</v>
      </c>
      <c r="BD57" s="158">
        <v>0</v>
      </c>
      <c r="BE57" s="158">
        <v>0</v>
      </c>
      <c r="BF57" s="158">
        <v>0</v>
      </c>
      <c r="BG57" s="158">
        <v>0</v>
      </c>
      <c r="BH57" s="158">
        <v>0</v>
      </c>
      <c r="BI57" s="158">
        <v>0</v>
      </c>
      <c r="BJ57" s="158">
        <v>0</v>
      </c>
      <c r="BK57" s="158">
        <v>0</v>
      </c>
      <c r="BL57" s="158">
        <v>0</v>
      </c>
      <c r="BM57" s="158">
        <v>0</v>
      </c>
      <c r="BN57" s="158">
        <v>0</v>
      </c>
      <c r="BO57" s="158">
        <v>0</v>
      </c>
      <c r="BP57" s="158">
        <v>0</v>
      </c>
      <c r="BQ57" s="158">
        <v>0</v>
      </c>
      <c r="BR57" s="158">
        <v>0</v>
      </c>
      <c r="BS57" s="158">
        <v>0</v>
      </c>
      <c r="BT57" s="79">
        <v>3844134.6999999997</v>
      </c>
      <c r="BU57" s="79">
        <v>135.58076702036871</v>
      </c>
    </row>
    <row r="58" spans="1:73" ht="22.5" customHeight="1" x14ac:dyDescent="0.2">
      <c r="A58" s="65"/>
      <c r="B58" s="65"/>
      <c r="C58" s="3"/>
      <c r="D58" s="155"/>
      <c r="E58" s="155"/>
      <c r="F58" s="155"/>
      <c r="G58" s="155"/>
      <c r="H58" s="155"/>
      <c r="I58" s="155"/>
      <c r="J58" s="155"/>
      <c r="K58" s="155"/>
      <c r="L58" s="155"/>
      <c r="M58" s="155"/>
      <c r="N58" s="79"/>
      <c r="O58" s="155"/>
      <c r="P58" s="155"/>
      <c r="Q58" s="155"/>
      <c r="R58" s="155"/>
      <c r="S58" s="155"/>
      <c r="T58" s="155"/>
      <c r="U58" s="155"/>
      <c r="V58" s="155"/>
      <c r="W58" s="155"/>
      <c r="X58" s="155"/>
      <c r="Y58" s="155"/>
      <c r="Z58" s="155"/>
      <c r="AA58" s="155"/>
      <c r="AB58" s="155"/>
      <c r="AC58" s="155"/>
      <c r="AD58" s="155"/>
      <c r="AE58" s="155"/>
      <c r="AF58" s="155"/>
      <c r="AG58" s="155"/>
      <c r="AH58" s="155"/>
      <c r="AI58" s="79"/>
      <c r="AJ58" s="79"/>
      <c r="AL58" s="65">
        <v>43827</v>
      </c>
      <c r="AM58" s="65">
        <v>43825</v>
      </c>
      <c r="AN58" s="3">
        <v>52</v>
      </c>
      <c r="AO58" s="158">
        <v>4651853.4000000004</v>
      </c>
      <c r="AP58" s="158">
        <v>580121.1</v>
      </c>
      <c r="AQ58" s="158">
        <v>0</v>
      </c>
      <c r="AR58" s="158">
        <v>0</v>
      </c>
      <c r="AS58" s="158">
        <v>0</v>
      </c>
      <c r="AT58" s="158">
        <v>0</v>
      </c>
      <c r="AU58" s="158">
        <v>0</v>
      </c>
      <c r="AV58" s="158">
        <v>0</v>
      </c>
      <c r="AW58" s="158">
        <v>485</v>
      </c>
      <c r="AX58" s="158">
        <v>0</v>
      </c>
      <c r="AY58" s="79">
        <v>5232459.5</v>
      </c>
      <c r="AZ58" s="158">
        <v>3859581.2</v>
      </c>
      <c r="BA58" s="158">
        <v>136.27564100000001</v>
      </c>
      <c r="BB58" s="158">
        <v>468653.7</v>
      </c>
      <c r="BC58" s="158">
        <v>130.46359899999999</v>
      </c>
      <c r="BD58" s="158">
        <v>0</v>
      </c>
      <c r="BE58" s="158">
        <v>0</v>
      </c>
      <c r="BF58" s="158">
        <v>0</v>
      </c>
      <c r="BG58" s="158">
        <v>0</v>
      </c>
      <c r="BH58" s="158">
        <v>0</v>
      </c>
      <c r="BI58" s="158">
        <v>0</v>
      </c>
      <c r="BJ58" s="158">
        <v>0</v>
      </c>
      <c r="BK58" s="158">
        <v>0</v>
      </c>
      <c r="BL58" s="158">
        <v>0</v>
      </c>
      <c r="BM58" s="158">
        <v>0</v>
      </c>
      <c r="BN58" s="158">
        <v>0</v>
      </c>
      <c r="BO58" s="158">
        <v>0</v>
      </c>
      <c r="BP58" s="158">
        <v>485</v>
      </c>
      <c r="BQ58" s="158">
        <v>69</v>
      </c>
      <c r="BR58" s="158">
        <v>0</v>
      </c>
      <c r="BS58" s="158">
        <v>0</v>
      </c>
      <c r="BT58" s="79">
        <v>4328719.9000000004</v>
      </c>
      <c r="BU58" s="79">
        <v>135.63885605262089</v>
      </c>
    </row>
    <row r="59" spans="1:73" x14ac:dyDescent="0.2">
      <c r="A59" s="20"/>
      <c r="B59" s="1"/>
      <c r="C59" s="10"/>
      <c r="D59" s="4"/>
      <c r="E59" s="4"/>
      <c r="F59" s="4"/>
      <c r="G59" s="4"/>
      <c r="H59" s="4"/>
      <c r="I59" s="81"/>
      <c r="J59" s="4"/>
      <c r="K59" s="4"/>
      <c r="L59" s="4"/>
      <c r="M59" s="4"/>
      <c r="N59" s="4"/>
      <c r="O59" s="111"/>
      <c r="P59" s="111"/>
      <c r="Q59" s="4"/>
      <c r="R59" s="4"/>
      <c r="S59" s="4"/>
      <c r="T59" s="4"/>
      <c r="U59" s="4"/>
      <c r="V59" s="4"/>
      <c r="W59" s="4"/>
      <c r="X59" s="4"/>
      <c r="Y59" s="81"/>
      <c r="Z59" s="81"/>
      <c r="AA59" s="4"/>
      <c r="AB59" s="4"/>
      <c r="AC59" s="4"/>
      <c r="AD59" s="4"/>
      <c r="AE59" s="4"/>
      <c r="AF59" s="4"/>
      <c r="AG59" s="4"/>
      <c r="AH59" s="4"/>
      <c r="AI59" s="4"/>
      <c r="AJ59" s="4"/>
      <c r="AL59" s="20"/>
      <c r="AM59" s="1"/>
      <c r="AN59" s="10"/>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c r="BK59" s="158"/>
      <c r="BL59" s="158"/>
      <c r="BM59" s="158"/>
      <c r="BN59" s="158"/>
      <c r="BO59" s="158"/>
      <c r="BP59" s="158"/>
      <c r="BQ59" s="158"/>
      <c r="BR59" s="158"/>
      <c r="BS59" s="158"/>
      <c r="BT59" s="158"/>
      <c r="BU59" s="158"/>
    </row>
    <row r="60" spans="1:73" x14ac:dyDescent="0.2">
      <c r="A60" s="99"/>
      <c r="B60" s="23"/>
      <c r="C60" s="37"/>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row>
    <row r="62" spans="1:73" x14ac:dyDescent="0.2">
      <c r="AZ62" s="50"/>
    </row>
  </sheetData>
  <mergeCells count="32">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60"/>
  <sheetViews>
    <sheetView topLeftCell="A34" workbookViewId="0">
      <selection activeCell="A44" sqref="A44"/>
    </sheetView>
  </sheetViews>
  <sheetFormatPr defaultRowHeight="12.75" x14ac:dyDescent="0.2"/>
  <cols>
    <col min="1" max="1" width="10.140625" bestFit="1" customWidth="1"/>
    <col min="2" max="2" width="12.140625" bestFit="1" customWidth="1"/>
    <col min="3" max="3" width="6.5703125" customWidth="1"/>
    <col min="4" max="4" width="10.7109375" style="7" bestFit="1" customWidth="1"/>
    <col min="5" max="5" width="10.5703125" style="7" bestFit="1" customWidth="1"/>
    <col min="6" max="6" width="10.7109375" style="7" bestFit="1" customWidth="1"/>
    <col min="7" max="7" width="10.85546875" style="7" customWidth="1"/>
    <col min="8" max="8" width="12.140625" style="7" bestFit="1" customWidth="1"/>
    <col min="9" max="9" width="12.140625" style="7" customWidth="1"/>
    <col min="10" max="10" width="10.5703125" style="7" bestFit="1" customWidth="1"/>
    <col min="11" max="11" width="10.140625" style="7" customWidth="1"/>
    <col min="12" max="12" width="11.140625" style="7" bestFit="1" customWidth="1"/>
    <col min="13" max="13" width="11.140625" style="7" customWidth="1"/>
    <col min="14" max="14" width="10.5703125" style="7" bestFit="1" customWidth="1"/>
    <col min="15" max="15" width="11.85546875" style="7" bestFit="1" customWidth="1"/>
    <col min="16" max="16" width="10.7109375" style="7" bestFit="1" customWidth="1"/>
    <col min="17" max="17" width="10.5703125" style="7" bestFit="1" customWidth="1"/>
    <col min="18" max="18" width="9.28515625" style="7" bestFit="1" customWidth="1"/>
    <col min="19" max="19" width="10.5703125" style="7" bestFit="1" customWidth="1"/>
    <col min="20" max="22" width="9.28515625" style="7" bestFit="1" customWidth="1"/>
    <col min="23" max="26" width="9.28515625" style="7" customWidth="1"/>
    <col min="27" max="27" width="10.28515625" style="7" bestFit="1" customWidth="1"/>
    <col min="28" max="28" width="9.28515625" style="7" bestFit="1" customWidth="1"/>
    <col min="29" max="30" width="9.28515625" style="7" customWidth="1"/>
    <col min="31" max="31" width="9.28515625" style="7" bestFit="1" customWidth="1"/>
    <col min="32" max="32" width="10.7109375" style="7" bestFit="1" customWidth="1"/>
    <col min="33" max="34" width="9.28515625" style="7" customWidth="1"/>
    <col min="35" max="35" width="11.5703125" style="7" bestFit="1" customWidth="1"/>
    <col min="36" max="36" width="10.7109375" style="7" customWidth="1"/>
    <col min="38" max="38" width="10.140625" bestFit="1" customWidth="1"/>
    <col min="39" max="39" width="12.140625" bestFit="1" customWidth="1"/>
    <col min="40" max="40" width="9.140625" style="17"/>
    <col min="41" max="41" width="12.5703125" bestFit="1" customWidth="1"/>
    <col min="42" max="43" width="10.7109375" bestFit="1" customWidth="1"/>
    <col min="44" max="44" width="10.5703125" bestFit="1" customWidth="1"/>
    <col min="45" max="45" width="12.42578125" bestFit="1" customWidth="1"/>
    <col min="46" max="46" width="12.42578125" customWidth="1"/>
    <col min="47" max="47" width="10.28515625" bestFit="1" customWidth="1"/>
    <col min="49" max="49" width="11.140625" bestFit="1" customWidth="1"/>
    <col min="50" max="50" width="11.140625" customWidth="1"/>
    <col min="51" max="51" width="10.5703125" bestFit="1" customWidth="1"/>
    <col min="52" max="52" width="10.7109375" bestFit="1" customWidth="1"/>
    <col min="53" max="53" width="9.42578125" bestFit="1" customWidth="1"/>
    <col min="54" max="54" width="10.5703125" bestFit="1" customWidth="1"/>
    <col min="55" max="55" width="9.42578125" bestFit="1" customWidth="1"/>
    <col min="56" max="56" width="9.5703125" bestFit="1" customWidth="1"/>
    <col min="57" max="57" width="9.28515625" bestFit="1" customWidth="1"/>
    <col min="58" max="59" width="9.42578125" bestFit="1" customWidth="1"/>
    <col min="60" max="63" width="9.42578125" customWidth="1"/>
    <col min="64" max="64" width="10.28515625" bestFit="1" customWidth="1"/>
    <col min="72" max="72" width="13.7109375" bestFit="1" customWidth="1"/>
    <col min="73" max="73" width="9.5703125" bestFit="1" customWidth="1"/>
  </cols>
  <sheetData>
    <row r="2" spans="1:73" ht="12.75" customHeight="1" x14ac:dyDescent="0.2">
      <c r="C2" s="253" t="s">
        <v>59</v>
      </c>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N2" s="253" t="s">
        <v>49</v>
      </c>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2">
      <c r="A3" s="252" t="s">
        <v>14</v>
      </c>
      <c r="B3" s="252" t="s">
        <v>9</v>
      </c>
      <c r="C3" s="252" t="s">
        <v>17</v>
      </c>
      <c r="D3" s="257" t="s">
        <v>10</v>
      </c>
      <c r="E3" s="258"/>
      <c r="F3" s="258"/>
      <c r="G3" s="258"/>
      <c r="H3" s="258"/>
      <c r="I3" s="258"/>
      <c r="J3" s="258"/>
      <c r="K3" s="258"/>
      <c r="L3" s="258"/>
      <c r="M3" s="259"/>
      <c r="N3" s="260"/>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57" t="s">
        <v>10</v>
      </c>
      <c r="AP3" s="258"/>
      <c r="AQ3" s="258"/>
      <c r="AR3" s="258"/>
      <c r="AS3" s="258"/>
      <c r="AT3" s="258"/>
      <c r="AU3" s="258"/>
      <c r="AV3" s="258"/>
      <c r="AW3" s="258"/>
      <c r="AX3" s="259"/>
      <c r="AY3" s="260"/>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2">
      <c r="A4" s="252"/>
      <c r="B4" s="252"/>
      <c r="C4" s="252"/>
      <c r="D4" s="47" t="s">
        <v>3</v>
      </c>
      <c r="E4" s="47" t="s">
        <v>4</v>
      </c>
      <c r="F4" s="47" t="s">
        <v>5</v>
      </c>
      <c r="G4" s="47" t="s">
        <v>6</v>
      </c>
      <c r="H4" s="47" t="s">
        <v>16</v>
      </c>
      <c r="I4" s="47" t="s">
        <v>21</v>
      </c>
      <c r="J4" s="46" t="s">
        <v>7</v>
      </c>
      <c r="K4" s="46" t="s">
        <v>8</v>
      </c>
      <c r="L4" s="48" t="s">
        <v>13</v>
      </c>
      <c r="M4" s="48" t="s">
        <v>19</v>
      </c>
      <c r="N4" s="83"/>
      <c r="O4" s="256" t="s">
        <v>3</v>
      </c>
      <c r="P4" s="251"/>
      <c r="Q4" s="251" t="s">
        <v>4</v>
      </c>
      <c r="R4" s="251"/>
      <c r="S4" s="251" t="s">
        <v>5</v>
      </c>
      <c r="T4" s="251"/>
      <c r="U4" s="251" t="s">
        <v>6</v>
      </c>
      <c r="V4" s="251"/>
      <c r="W4" s="257" t="s">
        <v>16</v>
      </c>
      <c r="X4" s="256"/>
      <c r="Y4" s="251" t="s">
        <v>21</v>
      </c>
      <c r="Z4" s="251"/>
      <c r="AA4" s="251" t="s">
        <v>7</v>
      </c>
      <c r="AB4" s="251"/>
      <c r="AC4" s="251" t="s">
        <v>8</v>
      </c>
      <c r="AD4" s="251"/>
      <c r="AE4" s="251" t="s">
        <v>13</v>
      </c>
      <c r="AF4" s="251"/>
      <c r="AG4" s="251" t="s">
        <v>19</v>
      </c>
      <c r="AH4" s="251"/>
      <c r="AI4" s="83"/>
      <c r="AJ4" s="83"/>
      <c r="AL4" s="252"/>
      <c r="AM4" s="252"/>
      <c r="AN4" s="252"/>
      <c r="AO4" s="47" t="s">
        <v>3</v>
      </c>
      <c r="AP4" s="47" t="s">
        <v>4</v>
      </c>
      <c r="AQ4" s="47" t="s">
        <v>5</v>
      </c>
      <c r="AR4" s="47" t="s">
        <v>6</v>
      </c>
      <c r="AS4" s="47" t="s">
        <v>16</v>
      </c>
      <c r="AT4" s="47" t="s">
        <v>21</v>
      </c>
      <c r="AU4" s="46" t="s">
        <v>7</v>
      </c>
      <c r="AV4" s="46" t="s">
        <v>8</v>
      </c>
      <c r="AW4" s="48" t="s">
        <v>13</v>
      </c>
      <c r="AX4" s="48" t="s">
        <v>19</v>
      </c>
      <c r="AY4" s="83"/>
      <c r="AZ4" s="256" t="s">
        <v>3</v>
      </c>
      <c r="BA4" s="251"/>
      <c r="BB4" s="251" t="s">
        <v>4</v>
      </c>
      <c r="BC4" s="251"/>
      <c r="BD4" s="251" t="s">
        <v>5</v>
      </c>
      <c r="BE4" s="251"/>
      <c r="BF4" s="251" t="s">
        <v>6</v>
      </c>
      <c r="BG4" s="251"/>
      <c r="BH4" s="257" t="s">
        <v>16</v>
      </c>
      <c r="BI4" s="256"/>
      <c r="BJ4" s="251" t="s">
        <v>21</v>
      </c>
      <c r="BK4" s="251"/>
      <c r="BL4" s="251" t="s">
        <v>7</v>
      </c>
      <c r="BM4" s="251"/>
      <c r="BN4" s="251" t="s">
        <v>8</v>
      </c>
      <c r="BO4" s="251"/>
      <c r="BP4" s="251" t="s">
        <v>13</v>
      </c>
      <c r="BQ4" s="251"/>
      <c r="BR4" s="251" t="s">
        <v>19</v>
      </c>
      <c r="BS4" s="251"/>
      <c r="BT4" s="83"/>
      <c r="BU4" s="83"/>
    </row>
    <row r="5" spans="1:73" ht="29.25" customHeight="1" x14ac:dyDescent="0.2">
      <c r="A5" s="252"/>
      <c r="B5" s="252"/>
      <c r="C5" s="252"/>
      <c r="D5" s="46" t="s">
        <v>0</v>
      </c>
      <c r="E5" s="46" t="s">
        <v>0</v>
      </c>
      <c r="F5" s="46" t="s">
        <v>0</v>
      </c>
      <c r="G5" s="46" t="s">
        <v>0</v>
      </c>
      <c r="H5" s="46" t="s">
        <v>0</v>
      </c>
      <c r="I5" s="46" t="s">
        <v>0</v>
      </c>
      <c r="J5" s="46" t="s">
        <v>0</v>
      </c>
      <c r="K5" s="46" t="s">
        <v>0</v>
      </c>
      <c r="L5" s="48" t="s">
        <v>0</v>
      </c>
      <c r="M5" s="48" t="s">
        <v>0</v>
      </c>
      <c r="N5" s="84" t="s">
        <v>56</v>
      </c>
      <c r="O5" s="51"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4" t="s">
        <v>57</v>
      </c>
      <c r="AJ5" s="84" t="s">
        <v>58</v>
      </c>
      <c r="AL5" s="252"/>
      <c r="AM5" s="252"/>
      <c r="AN5" s="252"/>
      <c r="AO5" s="46" t="s">
        <v>0</v>
      </c>
      <c r="AP5" s="46" t="s">
        <v>0</v>
      </c>
      <c r="AQ5" s="46" t="s">
        <v>0</v>
      </c>
      <c r="AR5" s="46" t="s">
        <v>0</v>
      </c>
      <c r="AS5" s="46" t="s">
        <v>0</v>
      </c>
      <c r="AT5" s="46" t="s">
        <v>0</v>
      </c>
      <c r="AU5" s="46" t="s">
        <v>0</v>
      </c>
      <c r="AV5" s="46" t="s">
        <v>0</v>
      </c>
      <c r="AW5" s="48" t="s">
        <v>0</v>
      </c>
      <c r="AX5" s="48" t="s">
        <v>0</v>
      </c>
      <c r="AY5" s="84" t="s">
        <v>41</v>
      </c>
      <c r="AZ5" s="51"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4" t="s">
        <v>40</v>
      </c>
      <c r="BU5" s="84" t="s">
        <v>39</v>
      </c>
    </row>
    <row r="6" spans="1:73" ht="29.25" customHeight="1" x14ac:dyDescent="0.2">
      <c r="A6" s="160"/>
      <c r="B6" s="160"/>
      <c r="C6" s="159"/>
      <c r="D6" s="46"/>
      <c r="E6" s="46"/>
      <c r="F6" s="46"/>
      <c r="G6" s="46"/>
      <c r="H6" s="46"/>
      <c r="I6" s="46"/>
      <c r="J6" s="46"/>
      <c r="K6" s="46"/>
      <c r="L6" s="48"/>
      <c r="M6" s="75"/>
      <c r="N6" s="84"/>
      <c r="O6" s="51"/>
      <c r="P6" s="46"/>
      <c r="Q6" s="46"/>
      <c r="R6" s="46"/>
      <c r="S6" s="46"/>
      <c r="T6" s="46"/>
      <c r="U6" s="46"/>
      <c r="V6" s="46"/>
      <c r="W6" s="46"/>
      <c r="X6" s="46"/>
      <c r="Y6" s="46"/>
      <c r="Z6" s="46"/>
      <c r="AA6" s="46"/>
      <c r="AB6" s="46"/>
      <c r="AC6" s="46"/>
      <c r="AD6" s="46"/>
      <c r="AE6" s="46"/>
      <c r="AF6" s="46"/>
      <c r="AG6" s="49"/>
      <c r="AH6" s="49"/>
      <c r="AI6" s="84"/>
      <c r="AJ6" s="84"/>
      <c r="AL6" s="16"/>
      <c r="AM6" s="16"/>
      <c r="AN6" s="16"/>
      <c r="AO6" s="5"/>
      <c r="AP6" s="5"/>
      <c r="AQ6" s="5"/>
      <c r="AR6" s="5"/>
      <c r="AS6" s="46"/>
      <c r="AT6" s="46"/>
      <c r="AU6" s="5"/>
      <c r="AV6" s="5"/>
      <c r="AW6" s="5"/>
      <c r="AX6" s="77"/>
      <c r="AY6" s="84"/>
      <c r="AZ6" s="5"/>
      <c r="BA6" s="5"/>
      <c r="BB6" s="5"/>
      <c r="BC6" s="5"/>
      <c r="BD6" s="5"/>
      <c r="BE6" s="5"/>
      <c r="BF6" s="5"/>
      <c r="BG6" s="5"/>
      <c r="BH6" s="5"/>
      <c r="BI6" s="5"/>
      <c r="BJ6" s="5"/>
      <c r="BK6" s="5"/>
      <c r="BL6" s="5"/>
      <c r="BM6" s="5"/>
      <c r="BN6" s="5"/>
      <c r="BO6" s="5"/>
      <c r="BP6" s="5"/>
      <c r="BQ6" s="5"/>
      <c r="BR6" s="77"/>
      <c r="BS6" s="77"/>
      <c r="BT6" s="84"/>
      <c r="BU6" s="84"/>
    </row>
    <row r="7" spans="1:73" ht="20.100000000000001" customHeight="1" x14ac:dyDescent="0.2">
      <c r="A7" s="160">
        <v>43834</v>
      </c>
      <c r="B7" s="160">
        <v>43831</v>
      </c>
      <c r="C7" s="159">
        <v>1</v>
      </c>
      <c r="D7" s="161">
        <v>3000660.9</v>
      </c>
      <c r="E7" s="161">
        <v>667092.25</v>
      </c>
      <c r="F7" s="161">
        <v>1111563.2</v>
      </c>
      <c r="G7" s="161">
        <v>83923.1</v>
      </c>
      <c r="H7" s="11">
        <v>0</v>
      </c>
      <c r="I7" s="11">
        <v>0</v>
      </c>
      <c r="J7" s="161">
        <v>51937.1</v>
      </c>
      <c r="K7" s="4">
        <v>0</v>
      </c>
      <c r="L7" s="4">
        <v>0</v>
      </c>
      <c r="M7" s="4">
        <v>0</v>
      </c>
      <c r="N7" s="92">
        <f t="shared" ref="N7:N18" si="0">SUM(D7:M7)</f>
        <v>4915176.5499999989</v>
      </c>
      <c r="O7" s="161">
        <v>2120690.7000000002</v>
      </c>
      <c r="P7" s="6">
        <v>141.04581899999999</v>
      </c>
      <c r="Q7" s="161">
        <v>523801.25</v>
      </c>
      <c r="R7" s="161">
        <v>157.36460600000001</v>
      </c>
      <c r="S7" s="161">
        <v>770950.7</v>
      </c>
      <c r="T7" s="161">
        <v>181.005009</v>
      </c>
      <c r="U7" s="161">
        <v>56437.9</v>
      </c>
      <c r="V7" s="161">
        <v>114.67165300000001</v>
      </c>
      <c r="W7" s="11">
        <v>0</v>
      </c>
      <c r="X7" s="11">
        <v>0</v>
      </c>
      <c r="Y7" s="11">
        <v>0</v>
      </c>
      <c r="Z7" s="11">
        <v>0</v>
      </c>
      <c r="AA7" s="161">
        <v>18822.599999999999</v>
      </c>
      <c r="AB7" s="161">
        <v>234.536652</v>
      </c>
      <c r="AC7" s="4">
        <v>0</v>
      </c>
      <c r="AD7" s="4">
        <v>0</v>
      </c>
      <c r="AE7" s="4">
        <v>0</v>
      </c>
      <c r="AF7" s="4">
        <v>0</v>
      </c>
      <c r="AG7" s="4">
        <v>0</v>
      </c>
      <c r="AH7" s="4">
        <v>0</v>
      </c>
      <c r="AI7" s="79">
        <f t="shared" ref="AI7" si="1">O7+Q7+S7+U7+AA7+AC7+AE7+AG7+Y7</f>
        <v>3490703.1500000004</v>
      </c>
      <c r="AJ7" s="79">
        <f t="shared" ref="AJ7" si="2">(O7*P7+Q7*R7+S7*T7+U7*V7+AA7*AB7+AC7*AD7+AE7*AF7+AG7*AH7+Y7*Z7)/AI7</f>
        <v>152.39757331372647</v>
      </c>
      <c r="AL7" s="65">
        <v>43470</v>
      </c>
      <c r="AM7" s="65">
        <v>43467</v>
      </c>
      <c r="AN7" s="3">
        <v>1</v>
      </c>
      <c r="AO7" s="158">
        <v>3626467.8</v>
      </c>
      <c r="AP7" s="158">
        <v>1198095.7</v>
      </c>
      <c r="AQ7" s="158">
        <v>733153.8</v>
      </c>
      <c r="AR7" s="158">
        <v>30856.6</v>
      </c>
      <c r="AS7" s="11">
        <v>0</v>
      </c>
      <c r="AT7" s="11">
        <v>0</v>
      </c>
      <c r="AU7" s="158">
        <v>42469.599999999999</v>
      </c>
      <c r="AV7" s="158">
        <v>0</v>
      </c>
      <c r="AW7" s="158">
        <v>0</v>
      </c>
      <c r="AX7" s="158">
        <v>0</v>
      </c>
      <c r="AY7" s="92">
        <v>5631043.4999999991</v>
      </c>
      <c r="AZ7" s="158">
        <v>2629052.6</v>
      </c>
      <c r="BA7" s="6">
        <v>147.71018699999999</v>
      </c>
      <c r="BB7" s="158">
        <v>890550.1</v>
      </c>
      <c r="BC7" s="158">
        <v>149.287691</v>
      </c>
      <c r="BD7" s="158">
        <v>653603.30000000005</v>
      </c>
      <c r="BE7" s="158">
        <v>190.49201299999999</v>
      </c>
      <c r="BF7" s="158">
        <v>29919.4</v>
      </c>
      <c r="BG7" s="158">
        <v>117.185598</v>
      </c>
      <c r="BH7" s="11">
        <v>0</v>
      </c>
      <c r="BI7" s="11">
        <v>0</v>
      </c>
      <c r="BJ7" s="11">
        <v>0</v>
      </c>
      <c r="BK7" s="11">
        <v>0</v>
      </c>
      <c r="BL7" s="158">
        <v>14882.4</v>
      </c>
      <c r="BM7" s="158">
        <v>222.30939900000001</v>
      </c>
      <c r="BN7" s="158">
        <v>0</v>
      </c>
      <c r="BO7" s="158">
        <v>0</v>
      </c>
      <c r="BP7" s="158">
        <v>0</v>
      </c>
      <c r="BQ7" s="158">
        <v>0</v>
      </c>
      <c r="BR7" s="158">
        <v>0</v>
      </c>
      <c r="BS7" s="158">
        <v>0</v>
      </c>
      <c r="BT7" s="79">
        <v>4218007.8000000007</v>
      </c>
      <c r="BU7" s="79">
        <v>154.71921313862359</v>
      </c>
    </row>
    <row r="8" spans="1:73" ht="20.100000000000001" customHeight="1" x14ac:dyDescent="0.2">
      <c r="A8" s="162">
        <v>43841</v>
      </c>
      <c r="B8" s="162">
        <v>43837</v>
      </c>
      <c r="C8" s="3">
        <v>2</v>
      </c>
      <c r="D8" s="163">
        <v>3326455.1</v>
      </c>
      <c r="E8" s="163">
        <v>937656.7</v>
      </c>
      <c r="F8" s="163">
        <v>1107478.8</v>
      </c>
      <c r="G8" s="163">
        <v>92319.1</v>
      </c>
      <c r="H8" s="11">
        <v>0</v>
      </c>
      <c r="I8" s="11">
        <v>0</v>
      </c>
      <c r="J8" s="163">
        <v>58398.9</v>
      </c>
      <c r="K8" s="163">
        <v>0</v>
      </c>
      <c r="L8" s="163">
        <v>0</v>
      </c>
      <c r="M8" s="163">
        <v>0</v>
      </c>
      <c r="N8" s="92">
        <f t="shared" si="0"/>
        <v>5522308.5999999996</v>
      </c>
      <c r="O8" s="163">
        <v>2282907.5</v>
      </c>
      <c r="P8" s="163">
        <v>136.74359799999999</v>
      </c>
      <c r="Q8" s="163">
        <v>677527.7</v>
      </c>
      <c r="R8" s="163">
        <v>153.220596</v>
      </c>
      <c r="S8" s="163">
        <v>671151.2</v>
      </c>
      <c r="T8" s="163">
        <v>155.977814</v>
      </c>
      <c r="U8" s="163">
        <v>31474.1</v>
      </c>
      <c r="V8" s="163">
        <v>109.24365400000001</v>
      </c>
      <c r="W8" s="11">
        <v>0</v>
      </c>
      <c r="X8" s="11">
        <v>0</v>
      </c>
      <c r="Y8" s="11">
        <v>0</v>
      </c>
      <c r="Z8" s="11">
        <v>0</v>
      </c>
      <c r="AA8" s="163">
        <v>27343.599999999999</v>
      </c>
      <c r="AB8" s="163">
        <v>194.82348300000001</v>
      </c>
      <c r="AC8" s="163">
        <v>0</v>
      </c>
      <c r="AD8" s="163">
        <v>0</v>
      </c>
      <c r="AE8" s="163">
        <v>0</v>
      </c>
      <c r="AF8" s="163">
        <v>0</v>
      </c>
      <c r="AG8" s="163">
        <v>0</v>
      </c>
      <c r="AH8" s="163">
        <v>0</v>
      </c>
      <c r="AI8" s="79">
        <f t="shared" ref="AI8" si="3">O8+Q8+S8+U8+AA8+AC8+AE8+AG8+Y8</f>
        <v>3690404.1000000006</v>
      </c>
      <c r="AJ8" s="79">
        <f t="shared" ref="AJ8" si="4">(O8*P8+Q8*R8+S8*T8+U8*V8+AA8*AB8+AC8*AD8+AE8*AF8+AG8*AH8+Y8*Z8)/AI8</f>
        <v>143.4624467199381</v>
      </c>
      <c r="AL8" s="65">
        <v>43477</v>
      </c>
      <c r="AM8" s="65">
        <v>43473</v>
      </c>
      <c r="AN8" s="3">
        <v>2</v>
      </c>
      <c r="AO8" s="158">
        <v>3416795.6</v>
      </c>
      <c r="AP8" s="158">
        <v>1338768.3999999999</v>
      </c>
      <c r="AQ8" s="158">
        <v>801745.3</v>
      </c>
      <c r="AR8" s="158">
        <v>93540.800000000003</v>
      </c>
      <c r="AS8" s="11">
        <v>0</v>
      </c>
      <c r="AT8" s="11">
        <v>0</v>
      </c>
      <c r="AU8" s="158">
        <v>72803.5</v>
      </c>
      <c r="AV8" s="158">
        <v>0</v>
      </c>
      <c r="AW8" s="158">
        <v>0</v>
      </c>
      <c r="AX8" s="158">
        <v>0</v>
      </c>
      <c r="AY8" s="92">
        <v>5723653.5999999996</v>
      </c>
      <c r="AZ8" s="158">
        <v>2491158.1</v>
      </c>
      <c r="BA8" s="158">
        <v>145.80030099999999</v>
      </c>
      <c r="BB8" s="158">
        <v>952703.1</v>
      </c>
      <c r="BC8" s="158">
        <v>143.41622699999999</v>
      </c>
      <c r="BD8" s="158">
        <v>707829.1</v>
      </c>
      <c r="BE8" s="158">
        <v>195.164997</v>
      </c>
      <c r="BF8" s="158">
        <v>91672.8</v>
      </c>
      <c r="BG8" s="158">
        <v>111.769469</v>
      </c>
      <c r="BH8" s="11">
        <v>0</v>
      </c>
      <c r="BI8" s="11">
        <v>0</v>
      </c>
      <c r="BJ8" s="11">
        <v>0</v>
      </c>
      <c r="BK8" s="11">
        <v>0</v>
      </c>
      <c r="BL8" s="158">
        <v>29551.200000000001</v>
      </c>
      <c r="BM8" s="158">
        <v>252.743188</v>
      </c>
      <c r="BN8" s="158">
        <v>0</v>
      </c>
      <c r="BO8" s="158">
        <v>0</v>
      </c>
      <c r="BP8" s="158">
        <v>0</v>
      </c>
      <c r="BQ8" s="158">
        <v>0</v>
      </c>
      <c r="BR8" s="158">
        <v>0</v>
      </c>
      <c r="BS8" s="158">
        <v>0</v>
      </c>
      <c r="BT8" s="79">
        <v>4272914.3000000007</v>
      </c>
      <c r="BU8" s="79">
        <v>153.45574183988973</v>
      </c>
    </row>
    <row r="9" spans="1:73" ht="20.100000000000001" customHeight="1" x14ac:dyDescent="0.2">
      <c r="A9" s="164">
        <v>43848</v>
      </c>
      <c r="B9" s="164">
        <v>43844</v>
      </c>
      <c r="C9" s="3">
        <v>3</v>
      </c>
      <c r="D9" s="165">
        <v>3808090.4</v>
      </c>
      <c r="E9" s="165">
        <v>1090950.3</v>
      </c>
      <c r="F9" s="165">
        <v>1020537.3</v>
      </c>
      <c r="G9" s="165">
        <v>113988.4</v>
      </c>
      <c r="H9" s="11">
        <v>0</v>
      </c>
      <c r="I9" s="11">
        <v>0</v>
      </c>
      <c r="J9" s="165">
        <v>38910.199999999997</v>
      </c>
      <c r="K9" s="165">
        <v>0</v>
      </c>
      <c r="L9" s="165">
        <v>0</v>
      </c>
      <c r="M9" s="165">
        <v>0</v>
      </c>
      <c r="N9" s="92">
        <f t="shared" si="0"/>
        <v>6072476.6000000006</v>
      </c>
      <c r="O9" s="165">
        <v>2625723.2000000002</v>
      </c>
      <c r="P9" s="165">
        <v>129.834236</v>
      </c>
      <c r="Q9" s="165">
        <v>767531.1</v>
      </c>
      <c r="R9" s="165">
        <v>142.60650000000001</v>
      </c>
      <c r="S9" s="165">
        <v>674634</v>
      </c>
      <c r="T9" s="165">
        <v>147.642653</v>
      </c>
      <c r="U9" s="165">
        <v>85389.4</v>
      </c>
      <c r="V9" s="165">
        <v>94.406333000000004</v>
      </c>
      <c r="W9" s="11">
        <v>0</v>
      </c>
      <c r="X9" s="11">
        <v>0</v>
      </c>
      <c r="Y9" s="11">
        <v>0</v>
      </c>
      <c r="Z9" s="11">
        <v>0</v>
      </c>
      <c r="AA9" s="165">
        <v>9818.6</v>
      </c>
      <c r="AB9" s="165">
        <v>154.76285799999999</v>
      </c>
      <c r="AC9" s="165">
        <v>0</v>
      </c>
      <c r="AD9" s="165">
        <v>0</v>
      </c>
      <c r="AE9" s="165">
        <v>0</v>
      </c>
      <c r="AF9" s="165">
        <v>0</v>
      </c>
      <c r="AG9" s="165">
        <v>0</v>
      </c>
      <c r="AH9" s="165">
        <v>0</v>
      </c>
      <c r="AI9" s="79">
        <f t="shared" ref="AI9" si="5">O9+Q9+S9+U9+AA9+AC9+AE9+AG9+Y9</f>
        <v>4163096.3000000003</v>
      </c>
      <c r="AJ9" s="79">
        <f t="shared" ref="AJ9" si="6">(O9*P9+Q9*R9+S9*T9+U9*V9+AA9*AB9+AC9*AD9+AE9*AF9+AG9*AH9+Y9*Z9)/AI9</f>
        <v>134.40700320198127</v>
      </c>
      <c r="AL9" s="65">
        <v>43484</v>
      </c>
      <c r="AM9" s="65">
        <v>43480</v>
      </c>
      <c r="AN9" s="3">
        <v>3</v>
      </c>
      <c r="AO9" s="158">
        <v>3376473.64</v>
      </c>
      <c r="AP9" s="158">
        <v>1476141.5</v>
      </c>
      <c r="AQ9" s="158">
        <v>608109</v>
      </c>
      <c r="AR9" s="158">
        <v>55120.3</v>
      </c>
      <c r="AS9" s="11">
        <v>0</v>
      </c>
      <c r="AT9" s="11">
        <v>0</v>
      </c>
      <c r="AU9" s="158">
        <v>59752.5</v>
      </c>
      <c r="AV9" s="158">
        <v>0</v>
      </c>
      <c r="AW9" s="158">
        <v>0</v>
      </c>
      <c r="AX9" s="158">
        <v>0</v>
      </c>
      <c r="AY9" s="92">
        <v>5575596.9400000004</v>
      </c>
      <c r="AZ9" s="158">
        <v>2481423.94</v>
      </c>
      <c r="BA9" s="158">
        <v>143.31889100000001</v>
      </c>
      <c r="BB9" s="158">
        <v>994180.2</v>
      </c>
      <c r="BC9" s="158">
        <v>139.11834200000001</v>
      </c>
      <c r="BD9" s="158">
        <v>496102.2</v>
      </c>
      <c r="BE9" s="158">
        <v>195.27570399999999</v>
      </c>
      <c r="BF9" s="158">
        <v>49954.1</v>
      </c>
      <c r="BG9" s="158">
        <v>111.13654699999999</v>
      </c>
      <c r="BH9" s="11">
        <v>0</v>
      </c>
      <c r="BI9" s="11">
        <v>0</v>
      </c>
      <c r="BJ9" s="11">
        <v>0</v>
      </c>
      <c r="BK9" s="11">
        <v>0</v>
      </c>
      <c r="BL9" s="158">
        <v>24442.3</v>
      </c>
      <c r="BM9" s="158">
        <v>219.003097</v>
      </c>
      <c r="BN9" s="158">
        <v>0</v>
      </c>
      <c r="BO9" s="158">
        <v>0</v>
      </c>
      <c r="BP9" s="158">
        <v>0</v>
      </c>
      <c r="BQ9" s="158">
        <v>0</v>
      </c>
      <c r="BR9" s="158">
        <v>0</v>
      </c>
      <c r="BS9" s="158">
        <v>0</v>
      </c>
      <c r="BT9" s="79">
        <v>4046102.7399999998</v>
      </c>
      <c r="BU9" s="79">
        <v>148.71718264774552</v>
      </c>
    </row>
    <row r="10" spans="1:73" ht="20.100000000000001" customHeight="1" x14ac:dyDescent="0.2">
      <c r="A10" s="166">
        <v>43855</v>
      </c>
      <c r="B10" s="166">
        <v>43851</v>
      </c>
      <c r="C10" s="3">
        <v>4</v>
      </c>
      <c r="D10" s="11">
        <v>3101511.7</v>
      </c>
      <c r="E10" s="167">
        <v>958094.4</v>
      </c>
      <c r="F10" s="11">
        <v>1212732.5</v>
      </c>
      <c r="G10" s="167">
        <v>131965.4</v>
      </c>
      <c r="H10" s="11">
        <v>0</v>
      </c>
      <c r="I10" s="11">
        <v>0</v>
      </c>
      <c r="J10" s="11">
        <v>40689.199999999997</v>
      </c>
      <c r="K10" s="167">
        <v>0</v>
      </c>
      <c r="L10" s="167">
        <v>0</v>
      </c>
      <c r="M10" s="167">
        <v>0</v>
      </c>
      <c r="N10" s="92">
        <f t="shared" si="0"/>
        <v>5444993.2000000002</v>
      </c>
      <c r="O10" s="11">
        <v>2099034.4</v>
      </c>
      <c r="P10" s="11">
        <v>128.538399</v>
      </c>
      <c r="Q10" s="167">
        <v>667400.80000000005</v>
      </c>
      <c r="R10" s="167">
        <v>133.26929100000001</v>
      </c>
      <c r="S10" s="11">
        <v>777672.2</v>
      </c>
      <c r="T10" s="11">
        <v>135.401882</v>
      </c>
      <c r="U10" s="167">
        <v>76161</v>
      </c>
      <c r="V10" s="167">
        <v>89.118772000000007</v>
      </c>
      <c r="W10" s="11">
        <v>0</v>
      </c>
      <c r="X10" s="11">
        <v>0</v>
      </c>
      <c r="Y10" s="11">
        <v>0</v>
      </c>
      <c r="Z10" s="11">
        <v>0</v>
      </c>
      <c r="AA10" s="11">
        <v>11037.5</v>
      </c>
      <c r="AB10" s="11">
        <v>194.643497</v>
      </c>
      <c r="AC10" s="167">
        <v>0</v>
      </c>
      <c r="AD10" s="167">
        <v>0</v>
      </c>
      <c r="AE10" s="167">
        <v>0</v>
      </c>
      <c r="AF10" s="167">
        <v>0</v>
      </c>
      <c r="AG10" s="167">
        <v>0</v>
      </c>
      <c r="AH10" s="167">
        <v>0</v>
      </c>
      <c r="AI10" s="79">
        <f t="shared" ref="AI10" si="7">O10+Q10+S10+U10+AA10+AC10+AE10+AG10+Y10</f>
        <v>3631305.9000000004</v>
      </c>
      <c r="AJ10" s="79">
        <f t="shared" ref="AJ10" si="8">(O10*P10+Q10*R10+S10*T10+U10*V10+AA10*AB10+AC10*AD10+AE10*AF10+AG10*AH10+Y10*Z10)/AI10</f>
        <v>130.25192521023035</v>
      </c>
      <c r="AL10" s="65">
        <v>43491</v>
      </c>
      <c r="AM10" s="65">
        <v>43486</v>
      </c>
      <c r="AN10" s="3">
        <v>4</v>
      </c>
      <c r="AO10" s="11">
        <v>2579494</v>
      </c>
      <c r="AP10" s="158">
        <v>927849.68</v>
      </c>
      <c r="AQ10" s="11">
        <v>581619</v>
      </c>
      <c r="AR10" s="158">
        <v>47371.8</v>
      </c>
      <c r="AS10" s="11">
        <v>0</v>
      </c>
      <c r="AT10" s="11">
        <v>0</v>
      </c>
      <c r="AU10" s="11">
        <v>88120.6</v>
      </c>
      <c r="AV10" s="11">
        <v>0</v>
      </c>
      <c r="AW10" s="11">
        <v>0</v>
      </c>
      <c r="AX10" s="11">
        <v>0</v>
      </c>
      <c r="AY10" s="92">
        <v>4224455.08</v>
      </c>
      <c r="AZ10" s="11">
        <v>1770429.9</v>
      </c>
      <c r="BA10" s="11">
        <v>136.61348699999999</v>
      </c>
      <c r="BB10" s="158">
        <v>695437.98</v>
      </c>
      <c r="BC10" s="158">
        <v>135.80439999999999</v>
      </c>
      <c r="BD10" s="11">
        <v>462712.4</v>
      </c>
      <c r="BE10" s="11">
        <v>178.214134</v>
      </c>
      <c r="BF10" s="158">
        <v>44987</v>
      </c>
      <c r="BG10" s="158">
        <v>110.55053599999999</v>
      </c>
      <c r="BH10" s="11">
        <v>0</v>
      </c>
      <c r="BI10" s="11">
        <v>0</v>
      </c>
      <c r="BJ10" s="11">
        <v>0</v>
      </c>
      <c r="BK10" s="11">
        <v>0</v>
      </c>
      <c r="BL10" s="11">
        <v>25889</v>
      </c>
      <c r="BM10" s="11">
        <v>180.67750000000001</v>
      </c>
      <c r="BN10" s="11">
        <v>0</v>
      </c>
      <c r="BO10" s="11">
        <v>0</v>
      </c>
      <c r="BP10" s="11">
        <v>0</v>
      </c>
      <c r="BQ10" s="11">
        <v>0</v>
      </c>
      <c r="BR10" s="11">
        <v>0</v>
      </c>
      <c r="BS10" s="11">
        <v>0</v>
      </c>
      <c r="BT10" s="79">
        <v>2999456.28</v>
      </c>
      <c r="BU10" s="79">
        <v>142.8328624135728</v>
      </c>
    </row>
    <row r="11" spans="1:73" s="12" customFormat="1" ht="20.100000000000001" customHeight="1" x14ac:dyDescent="0.2">
      <c r="A11" s="168">
        <v>43862</v>
      </c>
      <c r="B11" s="168">
        <v>43858</v>
      </c>
      <c r="C11" s="114">
        <v>5</v>
      </c>
      <c r="D11" s="11">
        <v>2726337.3</v>
      </c>
      <c r="E11" s="11">
        <v>845275.6</v>
      </c>
      <c r="F11" s="11">
        <v>1174978.6299999999</v>
      </c>
      <c r="G11" s="11">
        <v>157145</v>
      </c>
      <c r="H11" s="11">
        <v>0</v>
      </c>
      <c r="I11" s="11">
        <v>0</v>
      </c>
      <c r="J11" s="11">
        <v>30705.9</v>
      </c>
      <c r="K11" s="169">
        <v>0</v>
      </c>
      <c r="L11" s="169">
        <v>0</v>
      </c>
      <c r="M11" s="169">
        <v>0</v>
      </c>
      <c r="N11" s="92">
        <f t="shared" si="0"/>
        <v>4934442.43</v>
      </c>
      <c r="O11" s="11">
        <v>1719448.9</v>
      </c>
      <c r="P11" s="11">
        <v>126.940307</v>
      </c>
      <c r="Q11" s="11">
        <v>541611</v>
      </c>
      <c r="R11" s="11">
        <v>126.888598</v>
      </c>
      <c r="S11" s="11">
        <v>861901.33</v>
      </c>
      <c r="T11" s="11">
        <v>138.389996</v>
      </c>
      <c r="U11" s="11">
        <v>78567.899999999994</v>
      </c>
      <c r="V11" s="11">
        <v>77.853492000000003</v>
      </c>
      <c r="W11" s="11">
        <v>0</v>
      </c>
      <c r="X11" s="11">
        <v>0</v>
      </c>
      <c r="Y11" s="11">
        <v>0</v>
      </c>
      <c r="Z11" s="11">
        <v>0</v>
      </c>
      <c r="AA11" s="11">
        <v>5926.6</v>
      </c>
      <c r="AB11" s="11">
        <v>196.866263</v>
      </c>
      <c r="AC11" s="169">
        <v>0</v>
      </c>
      <c r="AD11" s="169">
        <v>0</v>
      </c>
      <c r="AE11" s="169">
        <v>0</v>
      </c>
      <c r="AF11" s="169">
        <v>0</v>
      </c>
      <c r="AG11" s="169">
        <v>0</v>
      </c>
      <c r="AH11" s="169">
        <v>0</v>
      </c>
      <c r="AI11" s="79">
        <f t="shared" ref="AI11" si="9">O11+Q11+S11+U11+AA11+AC11+AE11+AG11+Y11</f>
        <v>3207455.73</v>
      </c>
      <c r="AJ11" s="79">
        <f t="shared" ref="AJ11" si="10">(O11*P11+Q11*R11+S11*T11+U11*V11+AA11*AB11+AC11*AD11+AE11*AF11+AG11*AH11+Y11*Z11)/AI11</f>
        <v>128.93511901025911</v>
      </c>
      <c r="AL11" s="65">
        <v>43498</v>
      </c>
      <c r="AM11" s="65">
        <v>43494</v>
      </c>
      <c r="AN11" s="3">
        <v>5</v>
      </c>
      <c r="AO11" s="11">
        <v>3380365.2</v>
      </c>
      <c r="AP11" s="11">
        <v>1373833.1</v>
      </c>
      <c r="AQ11" s="11">
        <v>394915.09</v>
      </c>
      <c r="AR11" s="11">
        <v>55202.8</v>
      </c>
      <c r="AS11" s="11">
        <v>0</v>
      </c>
      <c r="AT11" s="11">
        <v>0</v>
      </c>
      <c r="AU11" s="11">
        <v>56750.6</v>
      </c>
      <c r="AV11" s="11">
        <v>0</v>
      </c>
      <c r="AW11" s="11">
        <v>0</v>
      </c>
      <c r="AX11" s="11">
        <v>0</v>
      </c>
      <c r="AY11" s="92">
        <v>5261066.79</v>
      </c>
      <c r="AZ11" s="11">
        <v>2298135.6</v>
      </c>
      <c r="BA11" s="11">
        <v>129.751949</v>
      </c>
      <c r="BB11" s="11">
        <v>760692</v>
      </c>
      <c r="BC11" s="11">
        <v>123.78058900000001</v>
      </c>
      <c r="BD11" s="11">
        <v>305048.59999999998</v>
      </c>
      <c r="BE11" s="11">
        <v>145.94883899999999</v>
      </c>
      <c r="BF11" s="11">
        <v>54838</v>
      </c>
      <c r="BG11" s="11">
        <v>112.20469900000001</v>
      </c>
      <c r="BH11" s="11">
        <v>0</v>
      </c>
      <c r="BI11" s="11">
        <v>0</v>
      </c>
      <c r="BJ11" s="11">
        <v>0</v>
      </c>
      <c r="BK11" s="11">
        <v>0</v>
      </c>
      <c r="BL11" s="11">
        <v>19661.2</v>
      </c>
      <c r="BM11" s="11">
        <v>136.200771</v>
      </c>
      <c r="BN11" s="11">
        <v>0</v>
      </c>
      <c r="BO11" s="11">
        <v>0</v>
      </c>
      <c r="BP11" s="11">
        <v>0</v>
      </c>
      <c r="BQ11" s="11">
        <v>0</v>
      </c>
      <c r="BR11" s="11">
        <v>0</v>
      </c>
      <c r="BS11" s="11">
        <v>0</v>
      </c>
      <c r="BT11" s="79">
        <v>3438375.4000000004</v>
      </c>
      <c r="BU11" s="79">
        <v>129.62485651362994</v>
      </c>
    </row>
    <row r="12" spans="1:73" ht="20.100000000000001" customHeight="1" x14ac:dyDescent="0.2">
      <c r="A12" s="171">
        <v>43869</v>
      </c>
      <c r="B12" s="171">
        <v>43865</v>
      </c>
      <c r="C12" s="3">
        <v>6</v>
      </c>
      <c r="D12" s="172">
        <v>3531996.2</v>
      </c>
      <c r="E12" s="172">
        <v>1145541.6000000001</v>
      </c>
      <c r="F12" s="172">
        <v>1128339.5</v>
      </c>
      <c r="G12" s="172">
        <v>253015.8</v>
      </c>
      <c r="H12" s="11">
        <v>0</v>
      </c>
      <c r="I12" s="11">
        <v>0</v>
      </c>
      <c r="J12" s="172">
        <v>16341.5</v>
      </c>
      <c r="K12" s="172">
        <v>0</v>
      </c>
      <c r="L12" s="172">
        <v>0</v>
      </c>
      <c r="M12" s="172">
        <v>0</v>
      </c>
      <c r="N12" s="92">
        <f t="shared" si="0"/>
        <v>6075234.6000000006</v>
      </c>
      <c r="O12" s="172">
        <v>2014039.2</v>
      </c>
      <c r="P12" s="172">
        <v>119.536925</v>
      </c>
      <c r="Q12" s="172">
        <v>757130.5</v>
      </c>
      <c r="R12" s="172">
        <v>115.27073799999999</v>
      </c>
      <c r="S12" s="172">
        <v>817835.9</v>
      </c>
      <c r="T12" s="172">
        <v>128.779741</v>
      </c>
      <c r="U12" s="172">
        <v>138408.1</v>
      </c>
      <c r="V12" s="172">
        <v>64.362779000000003</v>
      </c>
      <c r="W12" s="11">
        <v>0</v>
      </c>
      <c r="X12" s="11">
        <v>0</v>
      </c>
      <c r="Y12" s="11">
        <v>0</v>
      </c>
      <c r="Z12" s="11">
        <v>0</v>
      </c>
      <c r="AA12" s="172">
        <v>5861</v>
      </c>
      <c r="AB12" s="172">
        <v>165.58058299999999</v>
      </c>
      <c r="AC12" s="172">
        <v>0</v>
      </c>
      <c r="AD12" s="172">
        <v>0</v>
      </c>
      <c r="AE12" s="172">
        <v>0</v>
      </c>
      <c r="AF12" s="172">
        <v>0</v>
      </c>
      <c r="AG12" s="172">
        <v>0</v>
      </c>
      <c r="AH12" s="172">
        <v>0</v>
      </c>
      <c r="AI12" s="79">
        <f t="shared" ref="AI12" si="11">O12+Q12+S12+U12+AA12+AC12+AE12+AG12+Y12</f>
        <v>3733274.7</v>
      </c>
      <c r="AJ12" s="79">
        <f t="shared" ref="AJ12" si="12">(O12*P12+Q12*R12+S12*T12+U12*V12+AA12*AB12+AC12*AD12+AE12*AF12+AG12*AH12+Y12*Z12)/AI12</f>
        <v>118.72325854466153</v>
      </c>
      <c r="AL12" s="65">
        <v>43505</v>
      </c>
      <c r="AM12" s="65">
        <v>43501</v>
      </c>
      <c r="AN12" s="3">
        <v>6</v>
      </c>
      <c r="AO12" s="158">
        <v>3385431.6</v>
      </c>
      <c r="AP12" s="158">
        <v>1357398</v>
      </c>
      <c r="AQ12" s="158">
        <v>195771.12</v>
      </c>
      <c r="AR12" s="158">
        <v>56262.3</v>
      </c>
      <c r="AS12" s="11">
        <v>0</v>
      </c>
      <c r="AT12" s="11">
        <v>0</v>
      </c>
      <c r="AU12" s="158">
        <v>35966.300000000003</v>
      </c>
      <c r="AV12" s="11">
        <v>0</v>
      </c>
      <c r="AW12" s="11">
        <v>0</v>
      </c>
      <c r="AX12" s="11">
        <v>0</v>
      </c>
      <c r="AY12" s="92">
        <v>5030829.3199999994</v>
      </c>
      <c r="AZ12" s="158">
        <v>2294694.9</v>
      </c>
      <c r="BA12" s="158">
        <v>126.600089</v>
      </c>
      <c r="BB12" s="158">
        <v>927791.1</v>
      </c>
      <c r="BC12" s="158">
        <v>119.196899</v>
      </c>
      <c r="BD12" s="158">
        <v>129861.65</v>
      </c>
      <c r="BE12" s="158">
        <v>171.630269</v>
      </c>
      <c r="BF12" s="158">
        <v>55089.1</v>
      </c>
      <c r="BG12" s="158">
        <v>112.78943</v>
      </c>
      <c r="BH12" s="11">
        <v>0</v>
      </c>
      <c r="BI12" s="11">
        <v>0</v>
      </c>
      <c r="BJ12" s="11">
        <v>0</v>
      </c>
      <c r="BK12" s="11">
        <v>0</v>
      </c>
      <c r="BL12" s="158">
        <v>10866.3</v>
      </c>
      <c r="BM12" s="158">
        <v>167.287936</v>
      </c>
      <c r="BN12" s="11">
        <v>0</v>
      </c>
      <c r="BO12" s="11">
        <v>0</v>
      </c>
      <c r="BP12" s="11">
        <v>0</v>
      </c>
      <c r="BQ12" s="11">
        <v>0</v>
      </c>
      <c r="BR12" s="11">
        <v>0</v>
      </c>
      <c r="BS12" s="11">
        <v>0</v>
      </c>
      <c r="BT12" s="79">
        <v>3418303.05</v>
      </c>
      <c r="BU12" s="79">
        <v>126.2081955013025</v>
      </c>
    </row>
    <row r="13" spans="1:73" ht="20.100000000000001" customHeight="1" x14ac:dyDescent="0.2">
      <c r="A13" s="173">
        <v>43876</v>
      </c>
      <c r="B13" s="173">
        <v>43872</v>
      </c>
      <c r="C13" s="3">
        <v>7</v>
      </c>
      <c r="D13" s="174">
        <v>3177641.2</v>
      </c>
      <c r="E13" s="174">
        <v>1317817.1000000001</v>
      </c>
      <c r="F13" s="174">
        <v>932119.9</v>
      </c>
      <c r="G13" s="174">
        <v>124487.6</v>
      </c>
      <c r="H13" s="11">
        <v>0</v>
      </c>
      <c r="I13" s="11">
        <v>0</v>
      </c>
      <c r="J13" s="174">
        <v>27555.599999999999</v>
      </c>
      <c r="K13" s="174">
        <v>0</v>
      </c>
      <c r="L13" s="174">
        <v>0</v>
      </c>
      <c r="M13" s="174">
        <v>0</v>
      </c>
      <c r="N13" s="92">
        <f t="shared" si="0"/>
        <v>5579621.4000000004</v>
      </c>
      <c r="O13" s="174">
        <v>1755796.6</v>
      </c>
      <c r="P13" s="174">
        <v>108.871909</v>
      </c>
      <c r="Q13" s="174">
        <v>826005.4</v>
      </c>
      <c r="R13" s="174">
        <v>102.61441499999999</v>
      </c>
      <c r="S13" s="174">
        <v>722444.1</v>
      </c>
      <c r="T13" s="174">
        <v>130.553541</v>
      </c>
      <c r="U13" s="174">
        <v>63142.9</v>
      </c>
      <c r="V13" s="174">
        <v>65.611819999999994</v>
      </c>
      <c r="W13" s="11">
        <v>0</v>
      </c>
      <c r="X13" s="11">
        <v>0</v>
      </c>
      <c r="Y13" s="11">
        <v>0</v>
      </c>
      <c r="Z13" s="11">
        <v>0</v>
      </c>
      <c r="AA13" s="174">
        <v>16113.6</v>
      </c>
      <c r="AB13" s="174">
        <v>153.87952999999999</v>
      </c>
      <c r="AC13" s="174">
        <v>0</v>
      </c>
      <c r="AD13" s="174">
        <v>0</v>
      </c>
      <c r="AE13" s="174">
        <v>0</v>
      </c>
      <c r="AF13" s="174">
        <v>0</v>
      </c>
      <c r="AG13" s="174">
        <v>0</v>
      </c>
      <c r="AH13" s="174">
        <v>0</v>
      </c>
      <c r="AI13" s="79">
        <f t="shared" ref="AI13" si="13">O13+Q13+S13+U13+AA13+AC13+AE13+AG13+Y13</f>
        <v>3383502.6</v>
      </c>
      <c r="AJ13" s="79">
        <f t="shared" ref="AJ13" si="14">(O13*P13+Q13*R13+S13*T13+U13*V13+AA13*AB13+AC13*AD13+AE13*AF13+AG13*AH13+Y13*Z13)/AI13</f>
        <v>111.38076198871386</v>
      </c>
      <c r="AL13" s="65">
        <v>43512</v>
      </c>
      <c r="AM13" s="65">
        <v>43508</v>
      </c>
      <c r="AN13" s="3">
        <v>7</v>
      </c>
      <c r="AO13" s="158">
        <v>3245816.1</v>
      </c>
      <c r="AP13" s="158">
        <v>1217796.05</v>
      </c>
      <c r="AQ13" s="158">
        <v>145634.1</v>
      </c>
      <c r="AR13" s="158">
        <v>32657.200000000001</v>
      </c>
      <c r="AS13" s="11">
        <v>0</v>
      </c>
      <c r="AT13" s="11">
        <v>0</v>
      </c>
      <c r="AU13" s="158">
        <v>48937.7</v>
      </c>
      <c r="AV13" s="11">
        <v>0</v>
      </c>
      <c r="AW13" s="11">
        <v>0</v>
      </c>
      <c r="AX13" s="11">
        <v>0</v>
      </c>
      <c r="AY13" s="92">
        <v>4690841.1500000004</v>
      </c>
      <c r="AZ13" s="158">
        <v>2047256.2</v>
      </c>
      <c r="BA13" s="158">
        <v>119.571248</v>
      </c>
      <c r="BB13" s="158">
        <v>930987.95</v>
      </c>
      <c r="BC13" s="158">
        <v>116.388712</v>
      </c>
      <c r="BD13" s="158">
        <v>108126.65</v>
      </c>
      <c r="BE13" s="158">
        <v>151.33188899999999</v>
      </c>
      <c r="BF13" s="158">
        <v>27887</v>
      </c>
      <c r="BG13" s="158">
        <v>107.65727</v>
      </c>
      <c r="BH13" s="11">
        <v>0</v>
      </c>
      <c r="BI13" s="11">
        <v>0</v>
      </c>
      <c r="BJ13" s="11">
        <v>0</v>
      </c>
      <c r="BK13" s="11">
        <v>0</v>
      </c>
      <c r="BL13" s="158">
        <v>17141.7</v>
      </c>
      <c r="BM13" s="158">
        <v>162.155474</v>
      </c>
      <c r="BN13" s="11">
        <v>0</v>
      </c>
      <c r="BO13" s="11">
        <v>0</v>
      </c>
      <c r="BP13" s="11">
        <v>0</v>
      </c>
      <c r="BQ13" s="11">
        <v>0</v>
      </c>
      <c r="BR13" s="11">
        <v>0</v>
      </c>
      <c r="BS13" s="11">
        <v>0</v>
      </c>
      <c r="BT13" s="79">
        <v>3131399.5</v>
      </c>
      <c r="BU13" s="79">
        <v>119.84875649710476</v>
      </c>
    </row>
    <row r="14" spans="1:73" ht="20.100000000000001" customHeight="1" x14ac:dyDescent="0.2">
      <c r="A14" s="175">
        <v>43883</v>
      </c>
      <c r="B14" s="175">
        <v>43879</v>
      </c>
      <c r="C14" s="3">
        <v>8</v>
      </c>
      <c r="D14" s="176">
        <v>2612166.7999999998</v>
      </c>
      <c r="E14" s="176">
        <v>1191276.1499999999</v>
      </c>
      <c r="F14" s="176">
        <v>937891.4</v>
      </c>
      <c r="G14" s="176">
        <v>133747.20000000001</v>
      </c>
      <c r="H14" s="11">
        <v>0</v>
      </c>
      <c r="I14" s="11">
        <v>0</v>
      </c>
      <c r="J14" s="11">
        <v>2232.6</v>
      </c>
      <c r="K14" s="176">
        <v>0</v>
      </c>
      <c r="L14" s="176">
        <v>0</v>
      </c>
      <c r="M14" s="176">
        <v>0</v>
      </c>
      <c r="N14" s="92">
        <f t="shared" si="0"/>
        <v>4877314.1499999994</v>
      </c>
      <c r="O14" s="176">
        <v>1689231.1</v>
      </c>
      <c r="P14" s="176">
        <v>99.440811999999994</v>
      </c>
      <c r="Q14" s="176">
        <v>791951.5</v>
      </c>
      <c r="R14" s="176">
        <v>103.70612300000001</v>
      </c>
      <c r="S14" s="176">
        <v>842899.6</v>
      </c>
      <c r="T14" s="176">
        <v>137.74697</v>
      </c>
      <c r="U14" s="176">
        <v>35758.199999999997</v>
      </c>
      <c r="V14" s="176">
        <v>61.047362</v>
      </c>
      <c r="W14" s="11">
        <v>0</v>
      </c>
      <c r="X14" s="11">
        <v>0</v>
      </c>
      <c r="Y14" s="11">
        <v>0</v>
      </c>
      <c r="Z14" s="11">
        <v>0</v>
      </c>
      <c r="AA14" s="11">
        <v>572.6</v>
      </c>
      <c r="AB14" s="11">
        <v>88.648270999999994</v>
      </c>
      <c r="AC14" s="176">
        <v>0</v>
      </c>
      <c r="AD14" s="176">
        <v>0</v>
      </c>
      <c r="AE14" s="176">
        <v>0</v>
      </c>
      <c r="AF14" s="176">
        <v>0</v>
      </c>
      <c r="AG14" s="176">
        <v>0</v>
      </c>
      <c r="AH14" s="176">
        <v>0</v>
      </c>
      <c r="AI14" s="79">
        <f t="shared" ref="AI14" si="15">O14+Q14+S14+U14+AA14+AC14+AE14+AG14+Y14</f>
        <v>3360413.0000000005</v>
      </c>
      <c r="AJ14" s="79">
        <f t="shared" ref="AJ14" si="16">(O14*P14+Q14*R14+S14*T14+U14*V14+AA14*AB14+AC14*AD14+AE14*AF14+AG14*AH14+Y14*Z14)/AI14</f>
        <v>109.64405315737758</v>
      </c>
      <c r="AL14" s="65">
        <v>43519</v>
      </c>
      <c r="AM14" s="65">
        <v>43515</v>
      </c>
      <c r="AN14" s="3">
        <v>8</v>
      </c>
      <c r="AO14" s="158">
        <v>3005015.87</v>
      </c>
      <c r="AP14" s="158">
        <v>1351243.47</v>
      </c>
      <c r="AQ14" s="158">
        <v>134494.79</v>
      </c>
      <c r="AR14" s="158">
        <v>47273.3</v>
      </c>
      <c r="AS14" s="11">
        <v>0</v>
      </c>
      <c r="AT14" s="11">
        <v>0</v>
      </c>
      <c r="AU14" s="11">
        <v>0</v>
      </c>
      <c r="AV14" s="11">
        <v>0</v>
      </c>
      <c r="AW14" s="11">
        <v>0</v>
      </c>
      <c r="AX14" s="11">
        <v>0</v>
      </c>
      <c r="AY14" s="92">
        <v>4538027.43</v>
      </c>
      <c r="AZ14" s="158">
        <v>2056680.37</v>
      </c>
      <c r="BA14" s="158">
        <v>113.70286</v>
      </c>
      <c r="BB14" s="158">
        <v>1055925.72</v>
      </c>
      <c r="BC14" s="158">
        <v>113.37117499999999</v>
      </c>
      <c r="BD14" s="158">
        <v>84972.59</v>
      </c>
      <c r="BE14" s="158">
        <v>163.014703</v>
      </c>
      <c r="BF14" s="158">
        <v>38451.699999999997</v>
      </c>
      <c r="BG14" s="158">
        <v>97.944469999999995</v>
      </c>
      <c r="BH14" s="11">
        <v>0</v>
      </c>
      <c r="BI14" s="11">
        <v>0</v>
      </c>
      <c r="BJ14" s="11">
        <v>0</v>
      </c>
      <c r="BK14" s="11">
        <v>0</v>
      </c>
      <c r="BL14" s="11">
        <v>0</v>
      </c>
      <c r="BM14" s="11">
        <v>0</v>
      </c>
      <c r="BN14" s="11">
        <v>0</v>
      </c>
      <c r="BO14" s="11">
        <v>0</v>
      </c>
      <c r="BP14" s="11">
        <v>0</v>
      </c>
      <c r="BQ14" s="11">
        <v>0</v>
      </c>
      <c r="BR14" s="11">
        <v>0</v>
      </c>
      <c r="BS14" s="11">
        <v>0</v>
      </c>
      <c r="BT14" s="79">
        <v>3236030.38</v>
      </c>
      <c r="BU14" s="79">
        <v>114.70222744419011</v>
      </c>
    </row>
    <row r="15" spans="1:73" ht="20.100000000000001" customHeight="1" x14ac:dyDescent="0.2">
      <c r="A15" s="177">
        <v>43890</v>
      </c>
      <c r="B15" s="177">
        <v>43886</v>
      </c>
      <c r="C15" s="3">
        <v>9</v>
      </c>
      <c r="D15" s="178">
        <v>2246126.85</v>
      </c>
      <c r="E15" s="178">
        <v>763778</v>
      </c>
      <c r="F15" s="178">
        <v>846325.4</v>
      </c>
      <c r="G15" s="178">
        <v>230201.4</v>
      </c>
      <c r="H15" s="11">
        <v>0</v>
      </c>
      <c r="I15" s="11">
        <v>0</v>
      </c>
      <c r="J15" s="11">
        <v>17383.099999999999</v>
      </c>
      <c r="K15" s="178">
        <v>0</v>
      </c>
      <c r="L15" s="178">
        <v>0</v>
      </c>
      <c r="M15" s="178">
        <v>0</v>
      </c>
      <c r="N15" s="92">
        <f t="shared" si="0"/>
        <v>4103814.75</v>
      </c>
      <c r="O15" s="178">
        <v>1657865.8</v>
      </c>
      <c r="P15" s="178">
        <v>93.938410000000005</v>
      </c>
      <c r="Q15" s="178">
        <v>547886.6</v>
      </c>
      <c r="R15" s="178">
        <v>101.747078</v>
      </c>
      <c r="S15" s="178">
        <v>701697.5</v>
      </c>
      <c r="T15" s="178">
        <v>134.078498</v>
      </c>
      <c r="U15" s="178">
        <v>100808.2</v>
      </c>
      <c r="V15" s="178">
        <v>55.989629000000001</v>
      </c>
      <c r="W15" s="11">
        <v>0</v>
      </c>
      <c r="X15" s="11">
        <v>0</v>
      </c>
      <c r="Y15" s="11">
        <v>0</v>
      </c>
      <c r="Z15" s="11">
        <v>0</v>
      </c>
      <c r="AA15" s="11">
        <v>7781.9</v>
      </c>
      <c r="AB15" s="11">
        <v>101.084683</v>
      </c>
      <c r="AC15" s="178">
        <v>0</v>
      </c>
      <c r="AD15" s="178">
        <v>0</v>
      </c>
      <c r="AE15" s="178">
        <v>0</v>
      </c>
      <c r="AF15" s="178">
        <v>0</v>
      </c>
      <c r="AG15" s="178">
        <v>0</v>
      </c>
      <c r="AH15" s="178">
        <v>0</v>
      </c>
      <c r="AI15" s="79">
        <f t="shared" ref="AI15" si="17">O15+Q15+S15+U15+AA15+AC15+AE15+AG15+Y15</f>
        <v>3016040</v>
      </c>
      <c r="AJ15" s="79">
        <f t="shared" ref="AJ15" si="18">(O15*P15+Q15*R15+S15*T15+U15*V15+AA15*AB15+AC15*AD15+AE15*AF15+AG15*AH15+Y15*Z15)/AI15</f>
        <v>103.44575315111317</v>
      </c>
      <c r="AL15" s="65">
        <v>43526</v>
      </c>
      <c r="AM15" s="65">
        <v>43522</v>
      </c>
      <c r="AN15" s="3">
        <v>9</v>
      </c>
      <c r="AO15" s="158">
        <v>2420360.6</v>
      </c>
      <c r="AP15" s="158">
        <v>1009899.5</v>
      </c>
      <c r="AQ15" s="158">
        <v>102193.37</v>
      </c>
      <c r="AR15" s="158">
        <v>63022</v>
      </c>
      <c r="AS15" s="11">
        <v>0</v>
      </c>
      <c r="AT15" s="11">
        <v>0</v>
      </c>
      <c r="AU15" s="158">
        <v>0</v>
      </c>
      <c r="AV15" s="158">
        <v>0</v>
      </c>
      <c r="AW15" s="158">
        <v>0</v>
      </c>
      <c r="AX15" s="158">
        <v>0</v>
      </c>
      <c r="AY15" s="79">
        <v>3595475.47</v>
      </c>
      <c r="AZ15" s="158">
        <v>1719397.2</v>
      </c>
      <c r="BA15" s="158">
        <v>112.994595</v>
      </c>
      <c r="BB15" s="158">
        <v>769773</v>
      </c>
      <c r="BC15" s="158">
        <v>110.08932900000001</v>
      </c>
      <c r="BD15" s="158">
        <v>61241.67</v>
      </c>
      <c r="BE15" s="158">
        <v>171.25202300000001</v>
      </c>
      <c r="BF15" s="158">
        <v>50118.8</v>
      </c>
      <c r="BG15" s="158">
        <v>100.22960999999999</v>
      </c>
      <c r="BH15" s="11">
        <v>0</v>
      </c>
      <c r="BI15" s="11">
        <v>0</v>
      </c>
      <c r="BJ15" s="11">
        <v>0</v>
      </c>
      <c r="BK15" s="11">
        <v>0</v>
      </c>
      <c r="BL15" s="158">
        <v>0</v>
      </c>
      <c r="BM15" s="158">
        <v>0</v>
      </c>
      <c r="BN15" s="158">
        <v>0</v>
      </c>
      <c r="BO15" s="158">
        <v>0</v>
      </c>
      <c r="BP15" s="158">
        <v>0</v>
      </c>
      <c r="BQ15" s="158">
        <v>0</v>
      </c>
      <c r="BR15" s="158">
        <v>0</v>
      </c>
      <c r="BS15" s="158">
        <v>0</v>
      </c>
      <c r="BT15" s="79">
        <v>2600530.67</v>
      </c>
      <c r="BU15" s="79">
        <v>113.26054884310111</v>
      </c>
    </row>
    <row r="16" spans="1:73" ht="20.100000000000001" customHeight="1" x14ac:dyDescent="0.2">
      <c r="A16" s="179">
        <v>43897</v>
      </c>
      <c r="B16" s="179">
        <v>43893</v>
      </c>
      <c r="C16" s="3">
        <v>10</v>
      </c>
      <c r="D16" s="180">
        <v>1146179.1000000001</v>
      </c>
      <c r="E16" s="180">
        <v>404567.3</v>
      </c>
      <c r="F16" s="11">
        <v>311687.40000000002</v>
      </c>
      <c r="G16" s="180">
        <v>79440.100000000006</v>
      </c>
      <c r="H16" s="11">
        <v>0</v>
      </c>
      <c r="I16" s="11">
        <v>0</v>
      </c>
      <c r="J16" s="124">
        <v>0</v>
      </c>
      <c r="K16" s="124">
        <v>0</v>
      </c>
      <c r="L16" s="124">
        <v>0</v>
      </c>
      <c r="M16" s="124">
        <v>0</v>
      </c>
      <c r="N16" s="92">
        <f t="shared" si="0"/>
        <v>1941873.9000000004</v>
      </c>
      <c r="O16" s="180">
        <v>917749</v>
      </c>
      <c r="P16" s="180">
        <v>96.477902</v>
      </c>
      <c r="Q16" s="180">
        <v>280630.8</v>
      </c>
      <c r="R16" s="180">
        <v>94.794113999999993</v>
      </c>
      <c r="S16" s="180">
        <v>274080.8</v>
      </c>
      <c r="T16" s="180">
        <v>132.45643200000001</v>
      </c>
      <c r="U16" s="180">
        <v>47904.3</v>
      </c>
      <c r="V16" s="180">
        <v>59.511212</v>
      </c>
      <c r="W16" s="11">
        <v>0</v>
      </c>
      <c r="X16" s="11">
        <v>0</v>
      </c>
      <c r="Y16" s="11">
        <v>0</v>
      </c>
      <c r="Z16" s="11">
        <v>0</v>
      </c>
      <c r="AA16" s="124">
        <v>0</v>
      </c>
      <c r="AB16" s="124">
        <v>0</v>
      </c>
      <c r="AC16" s="124">
        <v>0</v>
      </c>
      <c r="AD16" s="124">
        <v>0</v>
      </c>
      <c r="AE16" s="124">
        <v>0</v>
      </c>
      <c r="AF16" s="124">
        <v>0</v>
      </c>
      <c r="AG16" s="124">
        <v>0</v>
      </c>
      <c r="AH16" s="124">
        <v>0</v>
      </c>
      <c r="AI16" s="79">
        <f t="shared" ref="AI16" si="19">O16+Q16+S16+U16+AA16+AC16+AE16+AG16+Y16</f>
        <v>1520364.9000000001</v>
      </c>
      <c r="AJ16" s="79">
        <f t="shared" ref="AJ16" si="20">(O16*P16+Q16*R16+S16*T16+U16*V16+AA16*AB16+AC16*AD16+AE16*AF16+AG16*AH16+Y16*Z16)/AI16</f>
        <v>101.48830318986342</v>
      </c>
      <c r="AL16" s="65">
        <v>43533</v>
      </c>
      <c r="AM16" s="65">
        <v>43529</v>
      </c>
      <c r="AN16" s="3">
        <v>10</v>
      </c>
      <c r="AO16" s="158">
        <v>1776319.2</v>
      </c>
      <c r="AP16" s="158">
        <v>823823.94</v>
      </c>
      <c r="AQ16" s="11">
        <v>0</v>
      </c>
      <c r="AR16" s="158">
        <v>5742.8</v>
      </c>
      <c r="AS16" s="11">
        <v>0</v>
      </c>
      <c r="AT16" s="11">
        <v>0</v>
      </c>
      <c r="AU16" s="158">
        <v>0</v>
      </c>
      <c r="AV16" s="158">
        <v>0</v>
      </c>
      <c r="AW16" s="158">
        <v>0</v>
      </c>
      <c r="AX16" s="158">
        <v>0</v>
      </c>
      <c r="AY16" s="79">
        <v>2605885.9399999995</v>
      </c>
      <c r="AZ16" s="158">
        <v>1452670.4</v>
      </c>
      <c r="BA16" s="158">
        <v>115.711299</v>
      </c>
      <c r="BB16" s="158">
        <v>690427.14</v>
      </c>
      <c r="BC16" s="158">
        <v>116.168761</v>
      </c>
      <c r="BD16" s="158">
        <v>0</v>
      </c>
      <c r="BE16" s="158">
        <v>0</v>
      </c>
      <c r="BF16" s="158">
        <v>5742.8</v>
      </c>
      <c r="BG16" s="158">
        <v>88.470223000000004</v>
      </c>
      <c r="BH16" s="11">
        <v>0</v>
      </c>
      <c r="BI16" s="11">
        <v>0</v>
      </c>
      <c r="BJ16" s="11">
        <v>0</v>
      </c>
      <c r="BK16" s="11">
        <v>0</v>
      </c>
      <c r="BL16" s="158">
        <v>0</v>
      </c>
      <c r="BM16" s="158">
        <v>0</v>
      </c>
      <c r="BN16" s="158">
        <v>0</v>
      </c>
      <c r="BO16" s="158">
        <v>0</v>
      </c>
      <c r="BP16" s="158">
        <v>0</v>
      </c>
      <c r="BQ16" s="158">
        <v>0</v>
      </c>
      <c r="BR16" s="158">
        <v>0</v>
      </c>
      <c r="BS16" s="158">
        <v>0</v>
      </c>
      <c r="BT16" s="79">
        <v>2148840.34</v>
      </c>
      <c r="BU16" s="79">
        <v>115.7854804671377</v>
      </c>
    </row>
    <row r="17" spans="1:73" ht="20.100000000000001" customHeight="1" x14ac:dyDescent="0.2">
      <c r="A17" s="182">
        <v>43904</v>
      </c>
      <c r="B17" s="182">
        <v>43901</v>
      </c>
      <c r="C17" s="3">
        <v>11</v>
      </c>
      <c r="D17" s="183">
        <v>654891.4</v>
      </c>
      <c r="E17" s="183">
        <v>277581.55</v>
      </c>
      <c r="F17" s="11">
        <v>0</v>
      </c>
      <c r="G17" s="183">
        <v>78420.600000000006</v>
      </c>
      <c r="H17" s="11">
        <v>0</v>
      </c>
      <c r="I17" s="11">
        <v>0</v>
      </c>
      <c r="J17" s="125">
        <v>0</v>
      </c>
      <c r="K17" s="125">
        <v>0</v>
      </c>
      <c r="L17" s="125">
        <v>0</v>
      </c>
      <c r="M17" s="125">
        <v>0</v>
      </c>
      <c r="N17" s="92">
        <f t="shared" si="0"/>
        <v>1010893.5499999999</v>
      </c>
      <c r="O17" s="183">
        <v>547434.80000000005</v>
      </c>
      <c r="P17" s="183">
        <v>92.057243999999997</v>
      </c>
      <c r="Q17" s="183">
        <v>211185.15</v>
      </c>
      <c r="R17" s="183">
        <v>95.639876999999998</v>
      </c>
      <c r="S17" s="125">
        <v>0</v>
      </c>
      <c r="T17" s="125">
        <v>0</v>
      </c>
      <c r="U17" s="183">
        <v>47697.599999999999</v>
      </c>
      <c r="V17" s="183">
        <v>55.251869999999997</v>
      </c>
      <c r="W17" s="11">
        <v>0</v>
      </c>
      <c r="X17" s="11">
        <v>0</v>
      </c>
      <c r="Y17" s="11">
        <v>0</v>
      </c>
      <c r="Z17" s="11">
        <v>0</v>
      </c>
      <c r="AA17" s="125">
        <v>0</v>
      </c>
      <c r="AB17" s="125">
        <v>0</v>
      </c>
      <c r="AC17" s="125">
        <v>0</v>
      </c>
      <c r="AD17" s="125">
        <v>0</v>
      </c>
      <c r="AE17" s="125">
        <v>0</v>
      </c>
      <c r="AF17" s="125">
        <v>0</v>
      </c>
      <c r="AG17" s="125">
        <v>0</v>
      </c>
      <c r="AH17" s="125">
        <v>0</v>
      </c>
      <c r="AI17" s="79">
        <f t="shared" ref="AI17" si="21">O17+Q17+S17+U17+AA17+AC17+AE17+AG17+Y17</f>
        <v>806317.55</v>
      </c>
      <c r="AJ17" s="79">
        <f t="shared" ref="AJ17" si="22">(O17*P17+Q17*R17+S17*T17+U17*V17+AA17*AB17+AC17*AD17+AE17*AF17+AG17*AH17+Y17*Z17)/AI17</f>
        <v>90.818365943330562</v>
      </c>
      <c r="AL17" s="65">
        <v>43540</v>
      </c>
      <c r="AM17" s="65">
        <v>43536</v>
      </c>
      <c r="AN17" s="3">
        <v>11</v>
      </c>
      <c r="AO17" s="158">
        <v>1541263.5</v>
      </c>
      <c r="AP17" s="158">
        <v>506724.55</v>
      </c>
      <c r="AQ17" s="11">
        <v>0</v>
      </c>
      <c r="AR17" s="158">
        <v>21683.599999999999</v>
      </c>
      <c r="AS17" s="11">
        <v>0</v>
      </c>
      <c r="AT17" s="11">
        <v>0</v>
      </c>
      <c r="AU17" s="158">
        <v>0</v>
      </c>
      <c r="AV17" s="158">
        <v>0</v>
      </c>
      <c r="AW17" s="158">
        <v>0</v>
      </c>
      <c r="AX17" s="158">
        <v>0</v>
      </c>
      <c r="AY17" s="79">
        <v>2069671.6500000001</v>
      </c>
      <c r="AZ17" s="158">
        <v>1184021.1000000001</v>
      </c>
      <c r="BA17" s="158">
        <v>108.008195</v>
      </c>
      <c r="BB17" s="158">
        <v>382357.35</v>
      </c>
      <c r="BC17" s="158">
        <v>106.599412</v>
      </c>
      <c r="BD17" s="158">
        <v>0</v>
      </c>
      <c r="BE17" s="158">
        <v>0</v>
      </c>
      <c r="BF17" s="158">
        <v>14039.6</v>
      </c>
      <c r="BG17" s="158">
        <v>90.323029000000005</v>
      </c>
      <c r="BH17" s="11">
        <v>0</v>
      </c>
      <c r="BI17" s="11">
        <v>0</v>
      </c>
      <c r="BJ17" s="11">
        <v>0</v>
      </c>
      <c r="BK17" s="11">
        <v>0</v>
      </c>
      <c r="BL17" s="158">
        <v>0</v>
      </c>
      <c r="BM17" s="158">
        <v>0</v>
      </c>
      <c r="BN17" s="158">
        <v>0</v>
      </c>
      <c r="BO17" s="158">
        <v>0</v>
      </c>
      <c r="BP17" s="158">
        <v>0</v>
      </c>
      <c r="BQ17" s="158">
        <v>0</v>
      </c>
      <c r="BR17" s="158">
        <v>0</v>
      </c>
      <c r="BS17" s="158">
        <v>0</v>
      </c>
      <c r="BT17" s="79">
        <v>1580418.0500000003</v>
      </c>
      <c r="BU17" s="79">
        <v>107.51025637472381</v>
      </c>
    </row>
    <row r="18" spans="1:73" ht="20.100000000000001" customHeight="1" x14ac:dyDescent="0.2">
      <c r="A18" s="184">
        <v>43911</v>
      </c>
      <c r="B18" s="185">
        <v>43907</v>
      </c>
      <c r="C18" s="3">
        <v>12</v>
      </c>
      <c r="D18" s="186">
        <v>409907.7</v>
      </c>
      <c r="E18" s="186">
        <v>152513.1</v>
      </c>
      <c r="F18" s="186">
        <v>239618.2</v>
      </c>
      <c r="G18" s="186">
        <v>91170.8</v>
      </c>
      <c r="H18" s="11">
        <v>0</v>
      </c>
      <c r="I18" s="11">
        <v>0</v>
      </c>
      <c r="J18" s="186">
        <v>11461.4</v>
      </c>
      <c r="K18" s="186">
        <v>0</v>
      </c>
      <c r="L18" s="186">
        <v>0</v>
      </c>
      <c r="M18" s="186">
        <v>0</v>
      </c>
      <c r="N18" s="92">
        <f t="shared" si="0"/>
        <v>904671.20000000007</v>
      </c>
      <c r="O18" s="186">
        <v>364004.7</v>
      </c>
      <c r="P18" s="186">
        <v>93.018816000000001</v>
      </c>
      <c r="Q18" s="186">
        <v>96093.3</v>
      </c>
      <c r="R18" s="186">
        <v>88.874786999999998</v>
      </c>
      <c r="S18" s="186">
        <v>183829.9</v>
      </c>
      <c r="T18" s="186">
        <v>142.286372</v>
      </c>
      <c r="U18" s="186">
        <v>27450.2</v>
      </c>
      <c r="V18" s="186">
        <v>52.442357000000001</v>
      </c>
      <c r="W18" s="11">
        <v>0</v>
      </c>
      <c r="X18" s="11">
        <v>0</v>
      </c>
      <c r="Y18" s="11">
        <v>0</v>
      </c>
      <c r="Z18" s="11">
        <v>0</v>
      </c>
      <c r="AA18" s="186">
        <v>3420.2</v>
      </c>
      <c r="AB18" s="186">
        <v>110.989532</v>
      </c>
      <c r="AC18" s="186">
        <v>0</v>
      </c>
      <c r="AD18" s="186">
        <v>0</v>
      </c>
      <c r="AE18" s="186">
        <v>0</v>
      </c>
      <c r="AF18" s="186">
        <v>0</v>
      </c>
      <c r="AG18" s="186">
        <v>0</v>
      </c>
      <c r="AH18" s="186">
        <v>0</v>
      </c>
      <c r="AI18" s="79">
        <f t="shared" ref="AI18" si="23">O18+Q18+S18+U18+AA18+AC18+AE18+AG18+Y18</f>
        <v>674798.29999999993</v>
      </c>
      <c r="AJ18" s="79">
        <f t="shared" ref="AJ18" si="24">(O18*P18+Q18*R18+S18*T18+U18*V18+AA18*AB18+AC18*AD18+AE18*AF18+AG18*AH18+Y18*Z18)/AI18</f>
        <v>104.2907293981815</v>
      </c>
      <c r="AL18" s="65">
        <v>43547</v>
      </c>
      <c r="AM18" s="65">
        <v>43543</v>
      </c>
      <c r="AN18" s="3">
        <v>12</v>
      </c>
      <c r="AO18" s="158">
        <v>486315.5</v>
      </c>
      <c r="AP18" s="158">
        <v>175653.3</v>
      </c>
      <c r="AQ18" s="158">
        <v>124465.65</v>
      </c>
      <c r="AR18" s="158">
        <v>11282.2</v>
      </c>
      <c r="AS18" s="11">
        <v>0</v>
      </c>
      <c r="AT18" s="11">
        <v>0</v>
      </c>
      <c r="AU18" s="158">
        <v>17485.2</v>
      </c>
      <c r="AV18" s="158">
        <v>0</v>
      </c>
      <c r="AW18" s="158">
        <v>0</v>
      </c>
      <c r="AX18" s="158">
        <v>0</v>
      </c>
      <c r="AY18" s="79">
        <v>815201.85</v>
      </c>
      <c r="AZ18" s="158">
        <v>380374.1</v>
      </c>
      <c r="BA18" s="158">
        <v>109.42344</v>
      </c>
      <c r="BB18" s="158">
        <v>135982.5</v>
      </c>
      <c r="BC18" s="158">
        <v>108.947068</v>
      </c>
      <c r="BD18" s="158">
        <v>89387.35</v>
      </c>
      <c r="BE18" s="158">
        <v>157.91049899999999</v>
      </c>
      <c r="BF18" s="158">
        <v>7018.4</v>
      </c>
      <c r="BG18" s="158">
        <v>79.721587999999997</v>
      </c>
      <c r="BH18" s="11">
        <v>0</v>
      </c>
      <c r="BI18" s="11">
        <v>0</v>
      </c>
      <c r="BJ18" s="11">
        <v>0</v>
      </c>
      <c r="BK18" s="11">
        <v>0</v>
      </c>
      <c r="BL18" s="158">
        <v>8657.4</v>
      </c>
      <c r="BM18" s="158">
        <v>168.438873</v>
      </c>
      <c r="BN18" s="158">
        <v>0</v>
      </c>
      <c r="BO18" s="158">
        <v>0</v>
      </c>
      <c r="BP18" s="158">
        <v>0</v>
      </c>
      <c r="BQ18" s="158">
        <v>0</v>
      </c>
      <c r="BR18" s="158">
        <v>0</v>
      </c>
      <c r="BS18" s="158">
        <v>0</v>
      </c>
      <c r="BT18" s="79">
        <v>621419.75</v>
      </c>
      <c r="BU18" s="79">
        <v>116.78048359153541</v>
      </c>
    </row>
    <row r="19" spans="1:73" ht="20.100000000000001" customHeight="1" x14ac:dyDescent="0.2">
      <c r="A19" s="187">
        <v>43918</v>
      </c>
      <c r="B19" s="65"/>
      <c r="C19" s="87"/>
      <c r="D19" s="188">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L19" s="65">
        <v>43554</v>
      </c>
      <c r="AM19" s="65"/>
      <c r="AN19" s="3">
        <v>13</v>
      </c>
      <c r="AO19" s="158">
        <v>0</v>
      </c>
      <c r="AP19" s="158">
        <v>0</v>
      </c>
      <c r="AQ19" s="158">
        <v>0</v>
      </c>
      <c r="AR19" s="158">
        <v>0</v>
      </c>
      <c r="AS19" s="11">
        <v>0</v>
      </c>
      <c r="AT19" s="11">
        <v>0</v>
      </c>
      <c r="AU19" s="158">
        <v>0</v>
      </c>
      <c r="AV19" s="158">
        <v>0</v>
      </c>
      <c r="AW19" s="158">
        <v>0</v>
      </c>
      <c r="AX19" s="158">
        <v>0</v>
      </c>
      <c r="AY19" s="79">
        <v>0</v>
      </c>
      <c r="AZ19" s="158">
        <v>0</v>
      </c>
      <c r="BA19" s="158">
        <v>0</v>
      </c>
      <c r="BB19" s="158">
        <v>0</v>
      </c>
      <c r="BC19" s="158">
        <v>0</v>
      </c>
      <c r="BD19" s="158">
        <v>0</v>
      </c>
      <c r="BE19" s="158">
        <v>0</v>
      </c>
      <c r="BF19" s="158">
        <v>0</v>
      </c>
      <c r="BG19" s="158">
        <v>0</v>
      </c>
      <c r="BH19" s="11">
        <v>0</v>
      </c>
      <c r="BI19" s="11">
        <v>0</v>
      </c>
      <c r="BJ19" s="11">
        <v>0</v>
      </c>
      <c r="BK19" s="11">
        <v>0</v>
      </c>
      <c r="BL19" s="158">
        <v>0</v>
      </c>
      <c r="BM19" s="158">
        <v>0</v>
      </c>
      <c r="BN19" s="158">
        <v>0</v>
      </c>
      <c r="BO19" s="158">
        <v>0</v>
      </c>
      <c r="BP19" s="158">
        <v>0</v>
      </c>
      <c r="BQ19" s="158">
        <v>0</v>
      </c>
      <c r="BR19" s="158">
        <v>0</v>
      </c>
      <c r="BS19" s="158">
        <v>0</v>
      </c>
      <c r="BT19" s="79">
        <v>0</v>
      </c>
      <c r="BU19" s="79">
        <v>0</v>
      </c>
    </row>
    <row r="20" spans="1:73" s="88" customFormat="1" ht="20.100000000000001" customHeight="1" x14ac:dyDescent="0.2">
      <c r="A20" s="187">
        <v>43925</v>
      </c>
      <c r="B20" s="65"/>
      <c r="C20" s="87"/>
      <c r="D20" s="188">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L20" s="65">
        <v>43561</v>
      </c>
      <c r="AM20" s="65">
        <v>43557</v>
      </c>
      <c r="AN20" s="87">
        <v>14</v>
      </c>
      <c r="AO20" s="78">
        <v>636758.9</v>
      </c>
      <c r="AP20" s="78">
        <v>158868.10999999999</v>
      </c>
      <c r="AQ20" s="78">
        <v>115168.6</v>
      </c>
      <c r="AR20" s="78">
        <v>8229.7999999999993</v>
      </c>
      <c r="AS20" s="11">
        <v>0</v>
      </c>
      <c r="AT20" s="11">
        <v>0</v>
      </c>
      <c r="AU20" s="158">
        <v>11807.9</v>
      </c>
      <c r="AV20" s="158">
        <v>0</v>
      </c>
      <c r="AW20" s="158">
        <v>0</v>
      </c>
      <c r="AX20" s="158">
        <v>0</v>
      </c>
      <c r="AY20" s="79">
        <v>930833.31</v>
      </c>
      <c r="AZ20" s="78">
        <v>495614</v>
      </c>
      <c r="BA20" s="78">
        <v>121.520843</v>
      </c>
      <c r="BB20" s="78">
        <v>134200.91</v>
      </c>
      <c r="BC20" s="78">
        <v>110.482945</v>
      </c>
      <c r="BD20" s="78">
        <v>66987.5</v>
      </c>
      <c r="BE20" s="78">
        <v>190.88682800000001</v>
      </c>
      <c r="BF20" s="78">
        <v>8229.7999999999993</v>
      </c>
      <c r="BG20" s="78">
        <v>88.052758999999995</v>
      </c>
      <c r="BH20" s="11">
        <v>0</v>
      </c>
      <c r="BI20" s="11">
        <v>0</v>
      </c>
      <c r="BJ20" s="11">
        <v>0</v>
      </c>
      <c r="BK20" s="11">
        <v>0</v>
      </c>
      <c r="BL20" s="158">
        <v>3949.6</v>
      </c>
      <c r="BM20" s="158">
        <v>212.44622200000001</v>
      </c>
      <c r="BN20" s="158">
        <v>0</v>
      </c>
      <c r="BO20" s="158">
        <v>0</v>
      </c>
      <c r="BP20" s="158">
        <v>0</v>
      </c>
      <c r="BQ20" s="158">
        <v>0</v>
      </c>
      <c r="BR20" s="158">
        <v>0</v>
      </c>
      <c r="BS20" s="158">
        <v>0</v>
      </c>
      <c r="BT20" s="79">
        <v>708981.81</v>
      </c>
      <c r="BU20" s="79">
        <v>126.1035292656681</v>
      </c>
    </row>
    <row r="21" spans="1:73" ht="20.100000000000001" customHeight="1" x14ac:dyDescent="0.2">
      <c r="A21" s="187">
        <v>43932</v>
      </c>
      <c r="B21" s="65"/>
      <c r="C21" s="3"/>
      <c r="D21" s="188">
        <v>0</v>
      </c>
      <c r="E21" s="188">
        <v>0</v>
      </c>
      <c r="F21" s="188">
        <v>0</v>
      </c>
      <c r="G21" s="188">
        <v>0</v>
      </c>
      <c r="H21" s="188">
        <v>0</v>
      </c>
      <c r="I21" s="188">
        <v>0</v>
      </c>
      <c r="J21" s="188">
        <v>0</v>
      </c>
      <c r="K21" s="188">
        <v>0</v>
      </c>
      <c r="L21" s="188">
        <v>0</v>
      </c>
      <c r="M21" s="188">
        <v>0</v>
      </c>
      <c r="N21" s="79">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188">
        <v>0</v>
      </c>
      <c r="AI21" s="79">
        <v>0</v>
      </c>
      <c r="AJ21" s="79">
        <v>0</v>
      </c>
      <c r="AL21" s="65">
        <v>43568</v>
      </c>
      <c r="AM21" s="65">
        <v>43564</v>
      </c>
      <c r="AN21" s="3">
        <v>15</v>
      </c>
      <c r="AO21" s="158">
        <v>555740.05000000005</v>
      </c>
      <c r="AP21" s="158">
        <v>68822.899999999994</v>
      </c>
      <c r="AQ21" s="158">
        <v>117737.4</v>
      </c>
      <c r="AR21" s="158">
        <v>4571.3999999999996</v>
      </c>
      <c r="AS21" s="11">
        <v>0</v>
      </c>
      <c r="AT21" s="11">
        <v>0</v>
      </c>
      <c r="AU21" s="158">
        <v>6640.7</v>
      </c>
      <c r="AV21" s="158">
        <v>0</v>
      </c>
      <c r="AW21" s="158">
        <v>0</v>
      </c>
      <c r="AX21" s="158">
        <v>0</v>
      </c>
      <c r="AY21" s="79">
        <v>753512.45000000007</v>
      </c>
      <c r="AZ21" s="158">
        <v>364171.59</v>
      </c>
      <c r="BA21" s="158">
        <v>149.27221599999999</v>
      </c>
      <c r="BB21" s="158">
        <v>36319.949999999997</v>
      </c>
      <c r="BC21" s="158">
        <v>133.544082</v>
      </c>
      <c r="BD21" s="158">
        <v>69022.3</v>
      </c>
      <c r="BE21" s="158">
        <v>236.74536599999999</v>
      </c>
      <c r="BF21" s="158">
        <v>2682.6</v>
      </c>
      <c r="BG21" s="158">
        <v>77.618802000000002</v>
      </c>
      <c r="BH21" s="11">
        <v>0</v>
      </c>
      <c r="BI21" s="11">
        <v>0</v>
      </c>
      <c r="BJ21" s="11">
        <v>0</v>
      </c>
      <c r="BK21" s="11">
        <v>0</v>
      </c>
      <c r="BL21" s="158">
        <v>1686.3</v>
      </c>
      <c r="BM21" s="158">
        <v>259.86040400000002</v>
      </c>
      <c r="BN21" s="158">
        <v>0</v>
      </c>
      <c r="BO21" s="158">
        <v>0</v>
      </c>
      <c r="BP21" s="158">
        <v>0</v>
      </c>
      <c r="BQ21" s="158">
        <v>0</v>
      </c>
      <c r="BR21" s="158">
        <v>0</v>
      </c>
      <c r="BS21" s="158">
        <v>0</v>
      </c>
      <c r="BT21" s="79">
        <v>473882.74</v>
      </c>
      <c r="BU21" s="79">
        <v>160.79536278901304</v>
      </c>
    </row>
    <row r="22" spans="1:73" s="88" customFormat="1" ht="20.100000000000001" customHeight="1" x14ac:dyDescent="0.2">
      <c r="A22" s="189">
        <v>43939</v>
      </c>
      <c r="B22" s="65"/>
      <c r="C22" s="87"/>
      <c r="D22" s="190">
        <v>0</v>
      </c>
      <c r="E22" s="190">
        <v>0</v>
      </c>
      <c r="F22" s="190">
        <v>0</v>
      </c>
      <c r="G22" s="190">
        <v>0</v>
      </c>
      <c r="H22" s="190">
        <v>0</v>
      </c>
      <c r="I22" s="190">
        <v>0</v>
      </c>
      <c r="J22" s="190">
        <v>0</v>
      </c>
      <c r="K22" s="190">
        <v>0</v>
      </c>
      <c r="L22" s="190">
        <v>0</v>
      </c>
      <c r="M22" s="190">
        <v>0</v>
      </c>
      <c r="N22" s="79">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190">
        <v>0</v>
      </c>
      <c r="AI22" s="79">
        <v>0</v>
      </c>
      <c r="AJ22" s="79">
        <v>0</v>
      </c>
      <c r="AL22" s="65">
        <v>43575</v>
      </c>
      <c r="AM22" s="65">
        <v>43571</v>
      </c>
      <c r="AN22" s="87">
        <v>16</v>
      </c>
      <c r="AO22" s="89">
        <v>686833.7</v>
      </c>
      <c r="AP22" s="78">
        <v>80259.100000000006</v>
      </c>
      <c r="AQ22" s="89">
        <v>170991.08</v>
      </c>
      <c r="AR22" s="93">
        <v>4394.2</v>
      </c>
      <c r="AS22" s="11">
        <v>0</v>
      </c>
      <c r="AT22" s="11">
        <v>0</v>
      </c>
      <c r="AU22" s="78">
        <v>2889.9</v>
      </c>
      <c r="AV22" s="158">
        <v>0</v>
      </c>
      <c r="AW22" s="158">
        <v>0</v>
      </c>
      <c r="AX22" s="158">
        <v>0</v>
      </c>
      <c r="AY22" s="79">
        <v>945367.97999999986</v>
      </c>
      <c r="AZ22" s="78">
        <v>483147.5</v>
      </c>
      <c r="BA22" s="78">
        <v>149.25127499999999</v>
      </c>
      <c r="BB22" s="78">
        <v>48389.9</v>
      </c>
      <c r="BC22" s="78">
        <v>164.48970499999999</v>
      </c>
      <c r="BD22" s="78">
        <v>151822.70000000001</v>
      </c>
      <c r="BE22" s="78">
        <v>255.05528100000001</v>
      </c>
      <c r="BF22" s="78">
        <v>3732</v>
      </c>
      <c r="BG22" s="78">
        <v>122.582368</v>
      </c>
      <c r="BH22" s="11">
        <v>0</v>
      </c>
      <c r="BI22" s="11">
        <v>0</v>
      </c>
      <c r="BJ22" s="11">
        <v>0</v>
      </c>
      <c r="BK22" s="11">
        <v>0</v>
      </c>
      <c r="BL22" s="78">
        <v>1590</v>
      </c>
      <c r="BM22" s="78">
        <v>906.42213800000002</v>
      </c>
      <c r="BN22" s="158">
        <v>0</v>
      </c>
      <c r="BO22" s="158">
        <v>0</v>
      </c>
      <c r="BP22" s="158">
        <v>0</v>
      </c>
      <c r="BQ22" s="158">
        <v>0</v>
      </c>
      <c r="BR22" s="158">
        <v>0</v>
      </c>
      <c r="BS22" s="158">
        <v>0</v>
      </c>
      <c r="BT22" s="79">
        <v>688682.10000000009</v>
      </c>
      <c r="BU22" s="79">
        <v>175.25051220514763</v>
      </c>
    </row>
    <row r="23" spans="1:73" ht="20.100000000000001" customHeight="1" x14ac:dyDescent="0.2">
      <c r="A23" s="189">
        <v>43946</v>
      </c>
      <c r="B23" s="65"/>
      <c r="C23" s="39"/>
      <c r="D23" s="190">
        <v>0</v>
      </c>
      <c r="E23" s="190">
        <v>0</v>
      </c>
      <c r="F23" s="190">
        <v>0</v>
      </c>
      <c r="G23" s="190">
        <v>0</v>
      </c>
      <c r="H23" s="190">
        <v>0</v>
      </c>
      <c r="I23" s="190">
        <v>0</v>
      </c>
      <c r="J23" s="190">
        <v>0</v>
      </c>
      <c r="K23" s="190">
        <v>0</v>
      </c>
      <c r="L23" s="190">
        <v>0</v>
      </c>
      <c r="M23" s="190">
        <v>0</v>
      </c>
      <c r="N23" s="79">
        <v>0</v>
      </c>
      <c r="O23" s="190">
        <v>0</v>
      </c>
      <c r="P23" s="190">
        <v>0</v>
      </c>
      <c r="Q23" s="190">
        <v>0</v>
      </c>
      <c r="R23" s="190">
        <v>0</v>
      </c>
      <c r="S23" s="190">
        <v>0</v>
      </c>
      <c r="T23" s="190">
        <v>0</v>
      </c>
      <c r="U23" s="190">
        <v>0</v>
      </c>
      <c r="V23" s="190">
        <v>0</v>
      </c>
      <c r="W23" s="190">
        <v>0</v>
      </c>
      <c r="X23" s="190">
        <v>0</v>
      </c>
      <c r="Y23" s="190">
        <v>0</v>
      </c>
      <c r="Z23" s="190">
        <v>0</v>
      </c>
      <c r="AA23" s="190">
        <v>0</v>
      </c>
      <c r="AB23" s="190">
        <v>0</v>
      </c>
      <c r="AC23" s="190">
        <v>0</v>
      </c>
      <c r="AD23" s="190">
        <v>0</v>
      </c>
      <c r="AE23" s="190">
        <v>0</v>
      </c>
      <c r="AF23" s="190">
        <v>0</v>
      </c>
      <c r="AG23" s="190">
        <v>0</v>
      </c>
      <c r="AH23" s="190">
        <v>0</v>
      </c>
      <c r="AI23" s="79">
        <v>0</v>
      </c>
      <c r="AJ23" s="79">
        <v>0</v>
      </c>
      <c r="AL23" s="65">
        <v>43582</v>
      </c>
      <c r="AM23" s="65">
        <v>43578</v>
      </c>
      <c r="AN23" s="39">
        <v>17</v>
      </c>
      <c r="AO23" s="40">
        <v>1030900.75</v>
      </c>
      <c r="AP23" s="40">
        <v>275775.8</v>
      </c>
      <c r="AQ23" s="11">
        <v>386096</v>
      </c>
      <c r="AR23" s="40">
        <v>8876</v>
      </c>
      <c r="AS23" s="11">
        <v>0</v>
      </c>
      <c r="AT23" s="11">
        <v>0</v>
      </c>
      <c r="AU23" s="11">
        <v>16754.7</v>
      </c>
      <c r="AV23" s="11">
        <v>0</v>
      </c>
      <c r="AW23" s="11">
        <v>0</v>
      </c>
      <c r="AX23" s="11">
        <v>0</v>
      </c>
      <c r="AY23" s="79">
        <v>1718403.25</v>
      </c>
      <c r="AZ23" s="40">
        <v>726059.2</v>
      </c>
      <c r="BA23" s="40">
        <v>150.48469399999999</v>
      </c>
      <c r="BB23" s="40">
        <v>173764.6</v>
      </c>
      <c r="BC23" s="40">
        <v>159.730988</v>
      </c>
      <c r="BD23" s="40">
        <v>350568.9</v>
      </c>
      <c r="BE23" s="40">
        <v>271.24795399999999</v>
      </c>
      <c r="BF23" s="40">
        <v>8222.2000000000007</v>
      </c>
      <c r="BG23" s="40">
        <v>111.51052</v>
      </c>
      <c r="BH23" s="11">
        <v>0</v>
      </c>
      <c r="BI23" s="11">
        <v>0</v>
      </c>
      <c r="BJ23" s="11">
        <v>0</v>
      </c>
      <c r="BK23" s="11">
        <v>0</v>
      </c>
      <c r="BL23" s="158">
        <v>13732.3</v>
      </c>
      <c r="BM23" s="158">
        <v>537.90260899999998</v>
      </c>
      <c r="BN23" s="158">
        <v>0</v>
      </c>
      <c r="BO23" s="158">
        <v>0</v>
      </c>
      <c r="BP23" s="158">
        <v>0</v>
      </c>
      <c r="BQ23" s="158">
        <v>0</v>
      </c>
      <c r="BR23" s="158">
        <v>0</v>
      </c>
      <c r="BS23" s="158">
        <v>0</v>
      </c>
      <c r="BT23" s="79">
        <v>1272347.2</v>
      </c>
      <c r="BU23" s="79">
        <v>188.95077258114367</v>
      </c>
    </row>
    <row r="24" spans="1:73" ht="20.100000000000001" customHeight="1" x14ac:dyDescent="0.2">
      <c r="A24" s="193">
        <v>43953</v>
      </c>
      <c r="B24" s="65"/>
      <c r="C24" s="3"/>
      <c r="D24" s="194">
        <v>0</v>
      </c>
      <c r="E24" s="194">
        <v>0</v>
      </c>
      <c r="F24" s="194">
        <v>0</v>
      </c>
      <c r="G24" s="194">
        <v>0</v>
      </c>
      <c r="H24" s="194">
        <v>0</v>
      </c>
      <c r="I24" s="194">
        <v>0</v>
      </c>
      <c r="J24" s="194">
        <v>0</v>
      </c>
      <c r="K24" s="194">
        <v>0</v>
      </c>
      <c r="L24" s="194">
        <v>0</v>
      </c>
      <c r="M24" s="194">
        <v>0</v>
      </c>
      <c r="N24" s="79">
        <v>0</v>
      </c>
      <c r="O24" s="194">
        <v>0</v>
      </c>
      <c r="P24" s="194">
        <v>0</v>
      </c>
      <c r="Q24" s="194">
        <v>0</v>
      </c>
      <c r="R24" s="194">
        <v>0</v>
      </c>
      <c r="S24" s="194">
        <v>0</v>
      </c>
      <c r="T24" s="194">
        <v>0</v>
      </c>
      <c r="U24" s="194">
        <v>0</v>
      </c>
      <c r="V24" s="194">
        <v>0</v>
      </c>
      <c r="W24" s="194">
        <v>0</v>
      </c>
      <c r="X24" s="194">
        <v>0</v>
      </c>
      <c r="Y24" s="194">
        <v>0</v>
      </c>
      <c r="Z24" s="194">
        <v>0</v>
      </c>
      <c r="AA24" s="194">
        <v>0</v>
      </c>
      <c r="AB24" s="194">
        <v>0</v>
      </c>
      <c r="AC24" s="194">
        <v>0</v>
      </c>
      <c r="AD24" s="194">
        <v>0</v>
      </c>
      <c r="AE24" s="194">
        <v>0</v>
      </c>
      <c r="AF24" s="194">
        <v>0</v>
      </c>
      <c r="AG24" s="194">
        <v>0</v>
      </c>
      <c r="AH24" s="194">
        <v>0</v>
      </c>
      <c r="AI24" s="79">
        <v>0</v>
      </c>
      <c r="AJ24" s="79">
        <v>0</v>
      </c>
      <c r="AL24" s="65">
        <v>43589</v>
      </c>
      <c r="AM24" s="65">
        <v>43585</v>
      </c>
      <c r="AN24" s="3">
        <v>18</v>
      </c>
      <c r="AO24" s="40">
        <v>1735758.43</v>
      </c>
      <c r="AP24" s="40">
        <v>599328.5</v>
      </c>
      <c r="AQ24" s="40">
        <v>730824.6</v>
      </c>
      <c r="AR24" s="40">
        <v>43539.8</v>
      </c>
      <c r="AS24" s="11">
        <v>0</v>
      </c>
      <c r="AT24" s="11">
        <v>0</v>
      </c>
      <c r="AU24" s="41">
        <v>32990.6</v>
      </c>
      <c r="AV24" s="11">
        <v>0</v>
      </c>
      <c r="AW24" s="11">
        <v>0</v>
      </c>
      <c r="AX24" s="11">
        <v>0</v>
      </c>
      <c r="AY24" s="79">
        <v>3142441.9299999997</v>
      </c>
      <c r="AZ24" s="40">
        <v>1056688.8799999999</v>
      </c>
      <c r="BA24" s="40">
        <v>160.83433099999999</v>
      </c>
      <c r="BB24" s="40">
        <v>292553.64</v>
      </c>
      <c r="BC24" s="40">
        <v>152.810272</v>
      </c>
      <c r="BD24" s="40">
        <v>697587.5</v>
      </c>
      <c r="BE24" s="40">
        <v>272.63730099999998</v>
      </c>
      <c r="BF24" s="40">
        <v>31738.6</v>
      </c>
      <c r="BG24" s="40">
        <v>133.976766</v>
      </c>
      <c r="BH24" s="11">
        <v>0</v>
      </c>
      <c r="BI24" s="11">
        <v>0</v>
      </c>
      <c r="BJ24" s="11">
        <v>0</v>
      </c>
      <c r="BK24" s="11">
        <v>0</v>
      </c>
      <c r="BL24" s="41">
        <v>24660.799999999999</v>
      </c>
      <c r="BM24" s="41">
        <v>666.56119799999999</v>
      </c>
      <c r="BN24" s="158">
        <v>0</v>
      </c>
      <c r="BO24" s="158">
        <v>0</v>
      </c>
      <c r="BP24" s="158">
        <v>0</v>
      </c>
      <c r="BQ24" s="158">
        <v>0</v>
      </c>
      <c r="BR24" s="158">
        <v>0</v>
      </c>
      <c r="BS24" s="158">
        <v>0</v>
      </c>
      <c r="BT24" s="79">
        <v>2103229.42</v>
      </c>
      <c r="BU24" s="79">
        <v>202.32485668694804</v>
      </c>
    </row>
    <row r="25" spans="1:73" ht="20.100000000000001" customHeight="1" x14ac:dyDescent="0.2">
      <c r="A25" s="197">
        <v>43960</v>
      </c>
      <c r="B25" s="65"/>
      <c r="C25" s="3"/>
      <c r="D25" s="198">
        <v>0</v>
      </c>
      <c r="E25" s="198">
        <v>0</v>
      </c>
      <c r="F25" s="198">
        <v>0</v>
      </c>
      <c r="G25" s="198">
        <v>0</v>
      </c>
      <c r="H25" s="198">
        <v>0</v>
      </c>
      <c r="I25" s="198">
        <v>0</v>
      </c>
      <c r="J25" s="198">
        <v>0</v>
      </c>
      <c r="K25" s="198">
        <v>0</v>
      </c>
      <c r="L25" s="198">
        <v>0</v>
      </c>
      <c r="M25" s="198">
        <v>0</v>
      </c>
      <c r="N25" s="79">
        <v>0</v>
      </c>
      <c r="O25" s="198">
        <v>0</v>
      </c>
      <c r="P25" s="198">
        <v>0</v>
      </c>
      <c r="Q25" s="198">
        <v>0</v>
      </c>
      <c r="R25" s="198">
        <v>0</v>
      </c>
      <c r="S25" s="198">
        <v>0</v>
      </c>
      <c r="T25" s="198">
        <v>0</v>
      </c>
      <c r="U25" s="198">
        <v>0</v>
      </c>
      <c r="V25" s="198">
        <v>0</v>
      </c>
      <c r="W25" s="198">
        <v>0</v>
      </c>
      <c r="X25" s="198">
        <v>0</v>
      </c>
      <c r="Y25" s="198">
        <v>0</v>
      </c>
      <c r="Z25" s="198">
        <v>0</v>
      </c>
      <c r="AA25" s="198">
        <v>0</v>
      </c>
      <c r="AB25" s="198">
        <v>0</v>
      </c>
      <c r="AC25" s="198">
        <v>0</v>
      </c>
      <c r="AD25" s="198">
        <v>0</v>
      </c>
      <c r="AE25" s="198">
        <v>0</v>
      </c>
      <c r="AF25" s="198">
        <v>0</v>
      </c>
      <c r="AG25" s="198">
        <v>0</v>
      </c>
      <c r="AH25" s="198">
        <v>0</v>
      </c>
      <c r="AI25" s="79">
        <v>0</v>
      </c>
      <c r="AJ25" s="79">
        <v>0</v>
      </c>
      <c r="AL25" s="65">
        <v>43596</v>
      </c>
      <c r="AM25" s="65">
        <v>43592</v>
      </c>
      <c r="AN25" s="3">
        <v>19</v>
      </c>
      <c r="AO25" s="40">
        <v>1424922.45</v>
      </c>
      <c r="AP25" s="40">
        <v>486150.15</v>
      </c>
      <c r="AQ25" s="40">
        <v>610087.07999999996</v>
      </c>
      <c r="AR25" s="40">
        <v>28694.799999999999</v>
      </c>
      <c r="AS25" s="11">
        <v>0</v>
      </c>
      <c r="AT25" s="11">
        <v>0</v>
      </c>
      <c r="AU25" s="41">
        <v>44476</v>
      </c>
      <c r="AV25" s="11">
        <v>0</v>
      </c>
      <c r="AW25" s="11">
        <v>0</v>
      </c>
      <c r="AX25" s="11">
        <v>0</v>
      </c>
      <c r="AY25" s="79">
        <v>2594330.48</v>
      </c>
      <c r="AZ25" s="40">
        <v>917969.85</v>
      </c>
      <c r="BA25" s="40">
        <v>153.34914699999999</v>
      </c>
      <c r="BB25" s="40">
        <v>299422.45</v>
      </c>
      <c r="BC25" s="40">
        <v>151.57392899999999</v>
      </c>
      <c r="BD25" s="40">
        <v>556288.78</v>
      </c>
      <c r="BE25" s="40">
        <v>265.858046</v>
      </c>
      <c r="BF25" s="40">
        <v>24402.6</v>
      </c>
      <c r="BG25" s="40">
        <v>135.47194099999999</v>
      </c>
      <c r="BH25" s="11">
        <v>0</v>
      </c>
      <c r="BI25" s="11">
        <v>0</v>
      </c>
      <c r="BJ25" s="11">
        <v>0</v>
      </c>
      <c r="BK25" s="11">
        <v>0</v>
      </c>
      <c r="BL25" s="41">
        <v>26594.400000000001</v>
      </c>
      <c r="BM25" s="41">
        <v>631.36498600000004</v>
      </c>
      <c r="BN25" s="158">
        <v>0</v>
      </c>
      <c r="BO25" s="158">
        <v>0</v>
      </c>
      <c r="BP25" s="158">
        <v>0</v>
      </c>
      <c r="BQ25" s="158">
        <v>0</v>
      </c>
      <c r="BR25" s="158">
        <v>0</v>
      </c>
      <c r="BS25" s="158">
        <v>0</v>
      </c>
      <c r="BT25" s="79">
        <v>1824678.08</v>
      </c>
      <c r="BU25" s="79">
        <v>194.08630111902966</v>
      </c>
    </row>
    <row r="26" spans="1:73" ht="20.100000000000001" customHeight="1" x14ac:dyDescent="0.2">
      <c r="A26" s="201">
        <v>43967</v>
      </c>
      <c r="B26" s="201">
        <v>43963</v>
      </c>
      <c r="C26" s="3">
        <v>14</v>
      </c>
      <c r="D26" s="40">
        <v>343424.4</v>
      </c>
      <c r="E26" s="40">
        <v>116259.65</v>
      </c>
      <c r="F26" s="40">
        <v>16066</v>
      </c>
      <c r="G26" s="40">
        <v>14995.4</v>
      </c>
      <c r="H26" s="202">
        <v>0</v>
      </c>
      <c r="I26" s="202">
        <v>0</v>
      </c>
      <c r="J26" s="202">
        <v>0</v>
      </c>
      <c r="K26" s="202">
        <v>0</v>
      </c>
      <c r="L26" s="202">
        <v>0</v>
      </c>
      <c r="M26" s="202">
        <v>0</v>
      </c>
      <c r="N26" s="92">
        <f t="shared" ref="N26" si="25">SUM(D26:M26)</f>
        <v>490745.45000000007</v>
      </c>
      <c r="O26" s="40">
        <v>298051.3</v>
      </c>
      <c r="P26" s="40">
        <v>143.859498</v>
      </c>
      <c r="Q26" s="40">
        <v>75049.05</v>
      </c>
      <c r="R26" s="40">
        <v>105.578935</v>
      </c>
      <c r="S26" s="202">
        <v>7403.2</v>
      </c>
      <c r="T26" s="202">
        <v>121.384441</v>
      </c>
      <c r="U26" s="40">
        <v>2361.4</v>
      </c>
      <c r="V26" s="40">
        <v>58.568561000000003</v>
      </c>
      <c r="W26" s="202">
        <v>0</v>
      </c>
      <c r="X26" s="202">
        <v>0</v>
      </c>
      <c r="Y26" s="202">
        <v>0</v>
      </c>
      <c r="Z26" s="202">
        <v>0</v>
      </c>
      <c r="AA26" s="202">
        <v>0</v>
      </c>
      <c r="AB26" s="202">
        <v>0</v>
      </c>
      <c r="AC26" s="202">
        <v>0</v>
      </c>
      <c r="AD26" s="202">
        <v>0</v>
      </c>
      <c r="AE26" s="202">
        <v>0</v>
      </c>
      <c r="AF26" s="202">
        <v>0</v>
      </c>
      <c r="AG26" s="202">
        <v>0</v>
      </c>
      <c r="AH26" s="202">
        <v>0</v>
      </c>
      <c r="AI26" s="79">
        <f t="shared" ref="AI26" si="26">O26+Q26+S26+U26+AA26+AC26+AE26+AG26+Y26</f>
        <v>382864.95</v>
      </c>
      <c r="AJ26" s="79">
        <f t="shared" ref="AJ26" si="27">(O26*P26+Q26*R26+S26*T26+U26*V26+AA26*AB26+AC26*AD26+AE26*AF26+AG26*AH26+Y26*Z26)/AI26</f>
        <v>135.3951210774602</v>
      </c>
      <c r="AL26" s="65">
        <v>43603</v>
      </c>
      <c r="AM26" s="65">
        <v>43599</v>
      </c>
      <c r="AN26" s="3">
        <v>20</v>
      </c>
      <c r="AO26" s="40">
        <v>1805852.34</v>
      </c>
      <c r="AP26" s="40">
        <v>726123.8</v>
      </c>
      <c r="AQ26" s="40">
        <v>640100.69999999995</v>
      </c>
      <c r="AR26" s="40">
        <v>36878.699999999997</v>
      </c>
      <c r="AS26" s="11">
        <v>0</v>
      </c>
      <c r="AT26" s="11">
        <v>0</v>
      </c>
      <c r="AU26" s="41">
        <v>59468.4</v>
      </c>
      <c r="AV26" s="11">
        <v>0</v>
      </c>
      <c r="AW26" s="11">
        <v>0</v>
      </c>
      <c r="AX26" s="41">
        <v>0</v>
      </c>
      <c r="AY26" s="83">
        <v>3268423.94</v>
      </c>
      <c r="AZ26" s="40">
        <v>1209605.8799999999</v>
      </c>
      <c r="BA26" s="40">
        <v>148.257329</v>
      </c>
      <c r="BB26" s="40">
        <v>494252.35</v>
      </c>
      <c r="BC26" s="40">
        <v>147.43560500000001</v>
      </c>
      <c r="BD26" s="158">
        <v>591023.4</v>
      </c>
      <c r="BE26" s="158">
        <v>250.537781</v>
      </c>
      <c r="BF26" s="40">
        <v>28921.3</v>
      </c>
      <c r="BG26" s="40">
        <v>131.18617699999999</v>
      </c>
      <c r="BH26" s="11">
        <v>0</v>
      </c>
      <c r="BI26" s="11">
        <v>0</v>
      </c>
      <c r="BJ26" s="11">
        <v>0</v>
      </c>
      <c r="BK26" s="11">
        <v>0</v>
      </c>
      <c r="BL26" s="41">
        <v>39404.800000000003</v>
      </c>
      <c r="BM26" s="41">
        <v>556.15448800000001</v>
      </c>
      <c r="BN26" s="11">
        <v>0</v>
      </c>
      <c r="BO26" s="11">
        <v>0</v>
      </c>
      <c r="BP26" s="11">
        <v>0</v>
      </c>
      <c r="BQ26" s="11">
        <v>0</v>
      </c>
      <c r="BR26" s="11">
        <v>0</v>
      </c>
      <c r="BS26" s="11">
        <v>0</v>
      </c>
      <c r="BT26" s="79">
        <v>2363207.7299999995</v>
      </c>
      <c r="BU26" s="79">
        <v>180.25764220951672</v>
      </c>
    </row>
    <row r="27" spans="1:73" ht="20.100000000000001" customHeight="1" x14ac:dyDescent="0.2">
      <c r="A27" s="203">
        <v>43974</v>
      </c>
      <c r="B27" s="65"/>
      <c r="C27" s="3"/>
      <c r="D27" s="204">
        <v>0</v>
      </c>
      <c r="E27" s="204">
        <v>0</v>
      </c>
      <c r="F27" s="204">
        <v>0</v>
      </c>
      <c r="G27" s="204">
        <v>0</v>
      </c>
      <c r="H27" s="204">
        <v>0</v>
      </c>
      <c r="I27" s="204">
        <v>0</v>
      </c>
      <c r="J27" s="204">
        <v>0</v>
      </c>
      <c r="K27" s="204">
        <v>0</v>
      </c>
      <c r="L27" s="204">
        <v>0</v>
      </c>
      <c r="M27" s="204">
        <v>0</v>
      </c>
      <c r="N27" s="79">
        <v>0</v>
      </c>
      <c r="O27" s="204">
        <v>0</v>
      </c>
      <c r="P27" s="204">
        <v>0</v>
      </c>
      <c r="Q27" s="204">
        <v>0</v>
      </c>
      <c r="R27" s="204">
        <v>0</v>
      </c>
      <c r="S27" s="204">
        <v>0</v>
      </c>
      <c r="T27" s="204">
        <v>0</v>
      </c>
      <c r="U27" s="204">
        <v>0</v>
      </c>
      <c r="V27" s="204">
        <v>0</v>
      </c>
      <c r="W27" s="204">
        <v>0</v>
      </c>
      <c r="X27" s="204">
        <v>0</v>
      </c>
      <c r="Y27" s="204">
        <v>0</v>
      </c>
      <c r="Z27" s="204">
        <v>0</v>
      </c>
      <c r="AA27" s="204">
        <v>0</v>
      </c>
      <c r="AB27" s="204">
        <v>0</v>
      </c>
      <c r="AC27" s="204">
        <v>0</v>
      </c>
      <c r="AD27" s="204">
        <v>0</v>
      </c>
      <c r="AE27" s="204">
        <v>0</v>
      </c>
      <c r="AF27" s="204">
        <v>0</v>
      </c>
      <c r="AG27" s="204">
        <v>0</v>
      </c>
      <c r="AH27" s="204">
        <v>0</v>
      </c>
      <c r="AI27" s="79">
        <v>0</v>
      </c>
      <c r="AJ27" s="79">
        <v>0</v>
      </c>
      <c r="AL27" s="65">
        <v>43610</v>
      </c>
      <c r="AM27" s="65">
        <v>43606</v>
      </c>
      <c r="AN27" s="3">
        <v>21</v>
      </c>
      <c r="AO27" s="40">
        <v>2262211.17</v>
      </c>
      <c r="AP27" s="40">
        <v>966307.06</v>
      </c>
      <c r="AQ27" s="40">
        <v>793784.15</v>
      </c>
      <c r="AR27" s="40">
        <v>45540.2</v>
      </c>
      <c r="AS27" s="11">
        <v>0</v>
      </c>
      <c r="AT27" s="11">
        <v>0</v>
      </c>
      <c r="AU27" s="41">
        <v>78958</v>
      </c>
      <c r="AV27" s="11">
        <v>0</v>
      </c>
      <c r="AW27" s="11">
        <v>0</v>
      </c>
      <c r="AX27" s="41">
        <v>0</v>
      </c>
      <c r="AY27" s="83">
        <v>4146800.58</v>
      </c>
      <c r="AZ27" s="40">
        <v>1610667.5</v>
      </c>
      <c r="BA27" s="40">
        <v>150.08445900000001</v>
      </c>
      <c r="BB27" s="40">
        <v>613979.76</v>
      </c>
      <c r="BC27" s="40">
        <v>149.78533100000001</v>
      </c>
      <c r="BD27" s="40">
        <v>722988.35</v>
      </c>
      <c r="BE27" s="40">
        <v>250.50753499999999</v>
      </c>
      <c r="BF27" s="40">
        <v>33711.599999999999</v>
      </c>
      <c r="BG27" s="40">
        <v>128.974198</v>
      </c>
      <c r="BH27" s="11">
        <v>0</v>
      </c>
      <c r="BI27" s="11">
        <v>0</v>
      </c>
      <c r="BJ27" s="11">
        <v>0</v>
      </c>
      <c r="BK27" s="11">
        <v>0</v>
      </c>
      <c r="BL27" s="41">
        <v>50172.9</v>
      </c>
      <c r="BM27" s="41">
        <v>484.57744100000002</v>
      </c>
      <c r="BN27" s="11">
        <v>0</v>
      </c>
      <c r="BO27" s="11">
        <v>0</v>
      </c>
      <c r="BP27" s="11">
        <v>0</v>
      </c>
      <c r="BQ27" s="11">
        <v>0</v>
      </c>
      <c r="BR27" s="11">
        <v>0</v>
      </c>
      <c r="BS27" s="11">
        <v>0</v>
      </c>
      <c r="BT27" s="79">
        <v>3031520.11</v>
      </c>
      <c r="BU27" s="79">
        <v>179.27505465248129</v>
      </c>
    </row>
    <row r="28" spans="1:73" ht="20.100000000000001" customHeight="1" x14ac:dyDescent="0.2">
      <c r="A28" s="203">
        <v>43981</v>
      </c>
      <c r="B28" s="65"/>
      <c r="C28" s="39"/>
      <c r="D28" s="204">
        <v>0</v>
      </c>
      <c r="E28" s="204">
        <v>0</v>
      </c>
      <c r="F28" s="204">
        <v>0</v>
      </c>
      <c r="G28" s="204">
        <v>0</v>
      </c>
      <c r="H28" s="204">
        <v>0</v>
      </c>
      <c r="I28" s="204">
        <v>0</v>
      </c>
      <c r="J28" s="204">
        <v>0</v>
      </c>
      <c r="K28" s="204">
        <v>0</v>
      </c>
      <c r="L28" s="204">
        <v>0</v>
      </c>
      <c r="M28" s="204">
        <v>0</v>
      </c>
      <c r="N28" s="79">
        <v>0</v>
      </c>
      <c r="O28" s="204">
        <v>0</v>
      </c>
      <c r="P28" s="204">
        <v>0</v>
      </c>
      <c r="Q28" s="204">
        <v>0</v>
      </c>
      <c r="R28" s="204">
        <v>0</v>
      </c>
      <c r="S28" s="204">
        <v>0</v>
      </c>
      <c r="T28" s="204">
        <v>0</v>
      </c>
      <c r="U28" s="204">
        <v>0</v>
      </c>
      <c r="V28" s="204">
        <v>0</v>
      </c>
      <c r="W28" s="204">
        <v>0</v>
      </c>
      <c r="X28" s="204">
        <v>0</v>
      </c>
      <c r="Y28" s="204">
        <v>0</v>
      </c>
      <c r="Z28" s="204">
        <v>0</v>
      </c>
      <c r="AA28" s="204">
        <v>0</v>
      </c>
      <c r="AB28" s="204">
        <v>0</v>
      </c>
      <c r="AC28" s="204">
        <v>0</v>
      </c>
      <c r="AD28" s="204">
        <v>0</v>
      </c>
      <c r="AE28" s="204">
        <v>0</v>
      </c>
      <c r="AF28" s="204">
        <v>0</v>
      </c>
      <c r="AG28" s="204">
        <v>0</v>
      </c>
      <c r="AH28" s="204">
        <v>0</v>
      </c>
      <c r="AI28" s="79">
        <v>0</v>
      </c>
      <c r="AJ28" s="79">
        <v>0</v>
      </c>
      <c r="AL28" s="65">
        <v>43617</v>
      </c>
      <c r="AM28" s="65">
        <v>43613</v>
      </c>
      <c r="AN28" s="39">
        <v>22</v>
      </c>
      <c r="AO28" s="158">
        <v>1855453.01</v>
      </c>
      <c r="AP28" s="158">
        <v>659516</v>
      </c>
      <c r="AQ28" s="158">
        <v>707303.9</v>
      </c>
      <c r="AR28" s="158">
        <v>37667.199999999997</v>
      </c>
      <c r="AS28" s="11">
        <v>0</v>
      </c>
      <c r="AT28" s="11">
        <v>0</v>
      </c>
      <c r="AU28" s="11">
        <v>111890.6</v>
      </c>
      <c r="AV28" s="11">
        <v>0</v>
      </c>
      <c r="AW28" s="11">
        <v>0</v>
      </c>
      <c r="AX28" s="41">
        <v>0</v>
      </c>
      <c r="AY28" s="83">
        <v>3371830.71</v>
      </c>
      <c r="AZ28" s="158">
        <v>1244361.9099999999</v>
      </c>
      <c r="BA28" s="158">
        <v>143.83750900000001</v>
      </c>
      <c r="BB28" s="158">
        <v>447580.9</v>
      </c>
      <c r="BC28" s="158">
        <v>147.269014</v>
      </c>
      <c r="BD28" s="158">
        <v>666444.9</v>
      </c>
      <c r="BE28" s="158">
        <v>246.735276</v>
      </c>
      <c r="BF28" s="158">
        <v>30650.799999999999</v>
      </c>
      <c r="BG28" s="158">
        <v>131.56282999999999</v>
      </c>
      <c r="BH28" s="11">
        <v>0</v>
      </c>
      <c r="BI28" s="11">
        <v>0</v>
      </c>
      <c r="BJ28" s="11">
        <v>0</v>
      </c>
      <c r="BK28" s="11">
        <v>0</v>
      </c>
      <c r="BL28" s="11">
        <v>61232.4</v>
      </c>
      <c r="BM28" s="11">
        <v>402.61932200000001</v>
      </c>
      <c r="BN28" s="11">
        <v>0</v>
      </c>
      <c r="BO28" s="11">
        <v>0</v>
      </c>
      <c r="BP28" s="11">
        <v>0</v>
      </c>
      <c r="BQ28" s="11">
        <v>0</v>
      </c>
      <c r="BR28" s="11">
        <v>0</v>
      </c>
      <c r="BS28" s="11">
        <v>0</v>
      </c>
      <c r="BT28" s="79">
        <v>2450270.9099999997</v>
      </c>
      <c r="BU28" s="79">
        <v>178.76473706313723</v>
      </c>
    </row>
    <row r="29" spans="1:73" ht="20.100000000000001" customHeight="1" x14ac:dyDescent="0.2">
      <c r="A29" s="205">
        <v>43988</v>
      </c>
      <c r="B29" s="205">
        <v>43984</v>
      </c>
      <c r="C29" s="3" t="s">
        <v>80</v>
      </c>
      <c r="D29" s="206">
        <v>1261884.45</v>
      </c>
      <c r="E29" s="206">
        <v>308357.8</v>
      </c>
      <c r="F29" s="206">
        <v>707212.3</v>
      </c>
      <c r="G29" s="206">
        <v>104933.4</v>
      </c>
      <c r="H29" s="206">
        <v>0</v>
      </c>
      <c r="I29" s="206">
        <v>0</v>
      </c>
      <c r="J29" s="11">
        <v>162212.70000000001</v>
      </c>
      <c r="K29" s="206">
        <v>0</v>
      </c>
      <c r="L29" s="206">
        <v>0</v>
      </c>
      <c r="M29" s="206">
        <v>0</v>
      </c>
      <c r="N29" s="92">
        <f t="shared" ref="N29:N42" si="28">SUM(D29:M29)</f>
        <v>2544600.65</v>
      </c>
      <c r="O29" s="206">
        <v>1039944.1</v>
      </c>
      <c r="P29" s="206">
        <v>205.70621199999999</v>
      </c>
      <c r="Q29" s="206">
        <v>209341.8</v>
      </c>
      <c r="R29" s="206">
        <v>226.42556099999999</v>
      </c>
      <c r="S29" s="206">
        <v>652485.5</v>
      </c>
      <c r="T29" s="206">
        <v>256.32323700000001</v>
      </c>
      <c r="U29" s="206">
        <v>56931</v>
      </c>
      <c r="V29" s="206">
        <v>132.20207199999999</v>
      </c>
      <c r="W29" s="206">
        <v>0</v>
      </c>
      <c r="X29" s="206">
        <v>0</v>
      </c>
      <c r="Y29" s="206">
        <v>0</v>
      </c>
      <c r="Z29" s="206">
        <v>0</v>
      </c>
      <c r="AA29" s="11">
        <v>80899.8</v>
      </c>
      <c r="AB29" s="11">
        <v>536.91134299999999</v>
      </c>
      <c r="AC29" s="206">
        <v>0</v>
      </c>
      <c r="AD29" s="206">
        <v>0</v>
      </c>
      <c r="AE29" s="206">
        <v>0</v>
      </c>
      <c r="AF29" s="206">
        <v>0</v>
      </c>
      <c r="AG29" s="206">
        <v>0</v>
      </c>
      <c r="AH29" s="206">
        <v>0</v>
      </c>
      <c r="AI29" s="79">
        <f t="shared" ref="AI29" si="29">O29+Q29+S29+U29+AA29+AC29+AE29+AG29+Y29</f>
        <v>2039602.2</v>
      </c>
      <c r="AJ29" s="79">
        <f t="shared" ref="AJ29" si="30">(O29*P29+Q29*R29+S29*T29+U29*V29+AA29*AB29+AC29*AD29+AE29*AF29+AG29*AH29+Y29*Z29)/AI29</f>
        <v>235.11099757174506</v>
      </c>
      <c r="AL29" s="65">
        <v>43624</v>
      </c>
      <c r="AM29" s="65">
        <v>43620</v>
      </c>
      <c r="AN29" s="10">
        <v>23</v>
      </c>
      <c r="AO29" s="158">
        <v>1796303.46</v>
      </c>
      <c r="AP29" s="158">
        <v>684617</v>
      </c>
      <c r="AQ29" s="158">
        <v>783755.6</v>
      </c>
      <c r="AR29" s="158">
        <v>41003.300000000003</v>
      </c>
      <c r="AS29" s="11">
        <v>0</v>
      </c>
      <c r="AT29" s="11">
        <v>0</v>
      </c>
      <c r="AU29" s="11">
        <v>101227.5</v>
      </c>
      <c r="AV29" s="11">
        <v>0</v>
      </c>
      <c r="AW29" s="11">
        <v>0</v>
      </c>
      <c r="AX29" s="41">
        <v>0</v>
      </c>
      <c r="AY29" s="83">
        <v>3406906.86</v>
      </c>
      <c r="AZ29" s="158">
        <v>1304864.96</v>
      </c>
      <c r="BA29" s="158">
        <v>149.57003800000001</v>
      </c>
      <c r="BB29" s="158">
        <v>467641</v>
      </c>
      <c r="BC29" s="158">
        <v>158.555666</v>
      </c>
      <c r="BD29" s="158">
        <v>658664.69999999995</v>
      </c>
      <c r="BE29" s="158">
        <v>247.457818</v>
      </c>
      <c r="BF29" s="158">
        <v>36694.9</v>
      </c>
      <c r="BG29" s="158">
        <v>136.32246699999999</v>
      </c>
      <c r="BH29" s="11">
        <v>0</v>
      </c>
      <c r="BI29" s="11">
        <v>0</v>
      </c>
      <c r="BJ29" s="11">
        <v>0</v>
      </c>
      <c r="BK29" s="11">
        <v>0</v>
      </c>
      <c r="BL29" s="11">
        <v>52186.2</v>
      </c>
      <c r="BM29" s="11">
        <v>319.281296</v>
      </c>
      <c r="BN29" s="11">
        <v>0</v>
      </c>
      <c r="BO29" s="11">
        <v>0</v>
      </c>
      <c r="BP29" s="11">
        <v>0</v>
      </c>
      <c r="BQ29" s="11">
        <v>0</v>
      </c>
      <c r="BR29" s="11">
        <v>0</v>
      </c>
      <c r="BS29" s="11">
        <v>0</v>
      </c>
      <c r="BT29" s="79">
        <v>2520051.7600000002</v>
      </c>
      <c r="BU29" s="79">
        <v>180.14391028826827</v>
      </c>
    </row>
    <row r="30" spans="1:73" ht="20.100000000000001" customHeight="1" x14ac:dyDescent="0.2">
      <c r="A30" s="207">
        <v>43995</v>
      </c>
      <c r="B30" s="207">
        <v>43993</v>
      </c>
      <c r="C30" s="3">
        <v>24</v>
      </c>
      <c r="D30" s="208">
        <v>496524.3</v>
      </c>
      <c r="E30" s="208">
        <v>110170.5</v>
      </c>
      <c r="F30" s="208">
        <v>347082.9</v>
      </c>
      <c r="G30" s="208">
        <v>15093.6</v>
      </c>
      <c r="H30" s="208">
        <v>0</v>
      </c>
      <c r="I30" s="208">
        <v>0</v>
      </c>
      <c r="J30" s="11">
        <v>50404.85</v>
      </c>
      <c r="K30" s="208">
        <v>0</v>
      </c>
      <c r="L30" s="208">
        <v>0</v>
      </c>
      <c r="M30" s="208">
        <v>0</v>
      </c>
      <c r="N30" s="92">
        <f t="shared" si="28"/>
        <v>1019276.15</v>
      </c>
      <c r="O30" s="208">
        <v>428878</v>
      </c>
      <c r="P30" s="208">
        <v>223.70445000000001</v>
      </c>
      <c r="Q30" s="208">
        <v>72292.800000000003</v>
      </c>
      <c r="R30" s="208">
        <v>231.121342</v>
      </c>
      <c r="S30" s="208">
        <v>327270.40000000002</v>
      </c>
      <c r="T30" s="208">
        <v>281.718009</v>
      </c>
      <c r="U30" s="208">
        <v>13570.6</v>
      </c>
      <c r="V30" s="208">
        <v>154.86404400000001</v>
      </c>
      <c r="W30" s="208">
        <v>0</v>
      </c>
      <c r="X30" s="208">
        <v>0</v>
      </c>
      <c r="Y30" s="208">
        <v>0</v>
      </c>
      <c r="Z30" s="208">
        <v>0</v>
      </c>
      <c r="AA30" s="11">
        <v>29349</v>
      </c>
      <c r="AB30" s="11">
        <v>387.194906</v>
      </c>
      <c r="AC30" s="208">
        <v>0</v>
      </c>
      <c r="AD30" s="208">
        <v>0</v>
      </c>
      <c r="AE30" s="208">
        <v>0</v>
      </c>
      <c r="AF30" s="208">
        <v>0</v>
      </c>
      <c r="AG30" s="208">
        <v>0</v>
      </c>
      <c r="AH30" s="208">
        <v>0</v>
      </c>
      <c r="AI30" s="79">
        <f t="shared" ref="AI30" si="31">O30+Q30+S30+U30+AA30+AC30+AE30+AG30+Y30</f>
        <v>871360.79999999993</v>
      </c>
      <c r="AJ30" s="79">
        <f t="shared" ref="AJ30" si="32">(O30*P30+Q30*R30+S30*T30+U30*V30+AA30*AB30+AC30*AD30+AE30*AF30+AG30*AH30+Y30*Z30)/AI30</f>
        <v>250.5433717518296</v>
      </c>
      <c r="AL30" s="65">
        <v>43631</v>
      </c>
      <c r="AM30" s="65">
        <v>43627</v>
      </c>
      <c r="AN30" s="3">
        <v>24</v>
      </c>
      <c r="AO30" s="158">
        <v>1831873.37</v>
      </c>
      <c r="AP30" s="158">
        <v>740041.1</v>
      </c>
      <c r="AQ30" s="158">
        <v>850128.3</v>
      </c>
      <c r="AR30" s="158">
        <v>44317.4</v>
      </c>
      <c r="AS30" s="11">
        <v>0</v>
      </c>
      <c r="AT30" s="11">
        <v>0</v>
      </c>
      <c r="AU30" s="11">
        <v>112740.5</v>
      </c>
      <c r="AV30" s="11">
        <v>0</v>
      </c>
      <c r="AW30" s="11">
        <v>0</v>
      </c>
      <c r="AX30" s="41">
        <v>0</v>
      </c>
      <c r="AY30" s="83">
        <v>3579100.6700000004</v>
      </c>
      <c r="AZ30" s="158">
        <v>1352880.67</v>
      </c>
      <c r="BA30" s="158">
        <v>157.13463100000001</v>
      </c>
      <c r="BB30" s="158">
        <v>551343.69999999995</v>
      </c>
      <c r="BC30" s="158">
        <v>165.463562</v>
      </c>
      <c r="BD30" s="158">
        <v>739582</v>
      </c>
      <c r="BE30" s="158">
        <v>255.52237400000001</v>
      </c>
      <c r="BF30" s="158">
        <v>40145.800000000003</v>
      </c>
      <c r="BG30" s="158">
        <v>134.307185</v>
      </c>
      <c r="BH30" s="11">
        <v>0</v>
      </c>
      <c r="BI30" s="11">
        <v>0</v>
      </c>
      <c r="BJ30" s="11">
        <v>0</v>
      </c>
      <c r="BK30" s="11">
        <v>0</v>
      </c>
      <c r="BL30" s="11">
        <v>55203.4</v>
      </c>
      <c r="BM30" s="11">
        <v>278.64814100000001</v>
      </c>
      <c r="BN30" s="11">
        <v>0</v>
      </c>
      <c r="BO30" s="11">
        <v>0</v>
      </c>
      <c r="BP30" s="11">
        <v>0</v>
      </c>
      <c r="BQ30" s="11">
        <v>0</v>
      </c>
      <c r="BR30" s="11">
        <v>0</v>
      </c>
      <c r="BS30" s="11">
        <v>0</v>
      </c>
      <c r="BT30" s="79">
        <v>2739155.57</v>
      </c>
      <c r="BU30" s="79">
        <v>187.49049727681682</v>
      </c>
    </row>
    <row r="31" spans="1:73" ht="20.100000000000001" customHeight="1" x14ac:dyDescent="0.2">
      <c r="A31" s="209">
        <v>44002</v>
      </c>
      <c r="B31" s="209">
        <v>43999</v>
      </c>
      <c r="C31" s="10">
        <v>25</v>
      </c>
      <c r="D31" s="210">
        <v>511946.6</v>
      </c>
      <c r="E31" s="210">
        <v>124754.5</v>
      </c>
      <c r="F31" s="210">
        <v>452240.3</v>
      </c>
      <c r="G31" s="210">
        <v>17829.400000000001</v>
      </c>
      <c r="H31" s="210">
        <v>0</v>
      </c>
      <c r="I31" s="210">
        <v>0</v>
      </c>
      <c r="J31" s="11">
        <v>42458.9</v>
      </c>
      <c r="K31" s="210">
        <v>0</v>
      </c>
      <c r="L31" s="210">
        <v>0</v>
      </c>
      <c r="M31" s="210">
        <v>0</v>
      </c>
      <c r="N31" s="92">
        <f t="shared" si="28"/>
        <v>1149229.6999999997</v>
      </c>
      <c r="O31" s="210">
        <v>463471.2</v>
      </c>
      <c r="P31" s="210">
        <v>251.68352100000001</v>
      </c>
      <c r="Q31" s="210">
        <v>89282.3</v>
      </c>
      <c r="R31" s="210">
        <v>236.92000200000001</v>
      </c>
      <c r="S31" s="210">
        <v>419727.5</v>
      </c>
      <c r="T31" s="210">
        <v>306.74955199999999</v>
      </c>
      <c r="U31" s="210">
        <v>14984.4</v>
      </c>
      <c r="V31" s="210">
        <v>178.85159200000001</v>
      </c>
      <c r="W31" s="210">
        <v>0</v>
      </c>
      <c r="X31" s="210">
        <v>0</v>
      </c>
      <c r="Y31" s="210">
        <v>0</v>
      </c>
      <c r="Z31" s="210">
        <v>0</v>
      </c>
      <c r="AA31" s="11">
        <v>23761.1</v>
      </c>
      <c r="AB31" s="11">
        <v>399.67025000000001</v>
      </c>
      <c r="AC31" s="210">
        <v>0</v>
      </c>
      <c r="AD31" s="210">
        <v>0</v>
      </c>
      <c r="AE31" s="210">
        <v>0</v>
      </c>
      <c r="AF31" s="210">
        <v>0</v>
      </c>
      <c r="AG31" s="210">
        <v>0</v>
      </c>
      <c r="AH31" s="210">
        <v>0</v>
      </c>
      <c r="AI31" s="79">
        <f t="shared" ref="AI31" si="33">O31+Q31+S31+U31+AA31+AC31+AE31+AG31+Y31</f>
        <v>1011226.5</v>
      </c>
      <c r="AJ31" s="79">
        <f t="shared" ref="AJ31" si="34">(O31*P31+Q31*R31+S31*T31+U31*V31+AA31*AB31+AC31*AD31+AE31*AF31+AG31*AH31+Y31*Z31)/AI31</f>
        <v>275.63422967275841</v>
      </c>
      <c r="AL31" s="65">
        <v>43638</v>
      </c>
      <c r="AM31" s="65">
        <v>43634</v>
      </c>
      <c r="AN31" s="10">
        <v>25</v>
      </c>
      <c r="AO31" s="158">
        <v>1901980.25</v>
      </c>
      <c r="AP31" s="158">
        <v>789430.8</v>
      </c>
      <c r="AQ31" s="158">
        <v>1059544.2</v>
      </c>
      <c r="AR31" s="158">
        <v>45243.8</v>
      </c>
      <c r="AS31" s="158">
        <v>0</v>
      </c>
      <c r="AT31" s="158">
        <v>0</v>
      </c>
      <c r="AU31" s="11">
        <v>105547.5</v>
      </c>
      <c r="AV31" s="11">
        <v>0</v>
      </c>
      <c r="AW31" s="11">
        <v>0</v>
      </c>
      <c r="AX31" s="11">
        <v>0</v>
      </c>
      <c r="AY31" s="79">
        <v>3901746.55</v>
      </c>
      <c r="AZ31" s="158">
        <v>1494029.45</v>
      </c>
      <c r="BA31" s="158">
        <v>169.29808399999999</v>
      </c>
      <c r="BB31" s="158">
        <v>548042.19999999995</v>
      </c>
      <c r="BC31" s="158">
        <v>179.13826700000001</v>
      </c>
      <c r="BD31" s="158">
        <v>957017.8</v>
      </c>
      <c r="BE31" s="158">
        <v>267.89172500000001</v>
      </c>
      <c r="BF31" s="158">
        <v>33521.4</v>
      </c>
      <c r="BG31" s="158">
        <v>135.47331500000001</v>
      </c>
      <c r="BH31" s="158">
        <v>0</v>
      </c>
      <c r="BI31" s="158">
        <v>0</v>
      </c>
      <c r="BJ31" s="158">
        <v>0</v>
      </c>
      <c r="BK31" s="158">
        <v>0</v>
      </c>
      <c r="BL31" s="11">
        <v>64566.5</v>
      </c>
      <c r="BM31" s="11">
        <v>330.28957200000002</v>
      </c>
      <c r="BN31" s="11">
        <v>0</v>
      </c>
      <c r="BO31" s="11">
        <v>0</v>
      </c>
      <c r="BP31" s="11">
        <v>0</v>
      </c>
      <c r="BQ31" s="11">
        <v>0</v>
      </c>
      <c r="BR31" s="11">
        <v>0</v>
      </c>
      <c r="BS31" s="11">
        <v>0</v>
      </c>
      <c r="BT31" s="79">
        <v>3097177.35</v>
      </c>
      <c r="BU31" s="79">
        <v>204.49448895947955</v>
      </c>
    </row>
    <row r="32" spans="1:73" ht="20.100000000000001" customHeight="1" x14ac:dyDescent="0.2">
      <c r="A32" s="211">
        <v>44009</v>
      </c>
      <c r="B32" s="211">
        <v>44004</v>
      </c>
      <c r="C32" s="3" t="s">
        <v>84</v>
      </c>
      <c r="D32" s="212">
        <v>713396.3</v>
      </c>
      <c r="E32" s="212">
        <v>292825.40000000002</v>
      </c>
      <c r="F32" s="212">
        <v>570920.25</v>
      </c>
      <c r="G32" s="212">
        <v>48647.199999999997</v>
      </c>
      <c r="H32" s="212">
        <v>0</v>
      </c>
      <c r="I32" s="212">
        <v>0</v>
      </c>
      <c r="J32" s="11">
        <v>98426.05</v>
      </c>
      <c r="K32" s="212">
        <v>0</v>
      </c>
      <c r="L32" s="212">
        <v>0</v>
      </c>
      <c r="M32" s="212">
        <v>0</v>
      </c>
      <c r="N32" s="92">
        <f t="shared" si="28"/>
        <v>1724215.2000000002</v>
      </c>
      <c r="O32" s="212">
        <v>614755</v>
      </c>
      <c r="P32" s="212">
        <v>261.22454699999997</v>
      </c>
      <c r="Q32" s="212">
        <v>231419.9</v>
      </c>
      <c r="R32" s="212">
        <v>228.381111</v>
      </c>
      <c r="S32" s="212">
        <v>483750.65</v>
      </c>
      <c r="T32" s="212">
        <v>314.15162199999997</v>
      </c>
      <c r="U32" s="212">
        <v>39983</v>
      </c>
      <c r="V32" s="212">
        <v>145.78430800000001</v>
      </c>
      <c r="W32" s="212">
        <v>0</v>
      </c>
      <c r="X32" s="212">
        <v>0</v>
      </c>
      <c r="Y32" s="212">
        <v>0</v>
      </c>
      <c r="Z32" s="212">
        <v>0</v>
      </c>
      <c r="AA32" s="11">
        <v>64718.75</v>
      </c>
      <c r="AB32" s="11">
        <v>306.38458200000002</v>
      </c>
      <c r="AC32" s="212">
        <v>0</v>
      </c>
      <c r="AD32" s="212">
        <v>0</v>
      </c>
      <c r="AE32" s="212">
        <v>0</v>
      </c>
      <c r="AF32" s="212">
        <v>0</v>
      </c>
      <c r="AG32" s="212">
        <v>0</v>
      </c>
      <c r="AH32" s="212">
        <v>0</v>
      </c>
      <c r="AI32" s="79">
        <f t="shared" ref="AI32" si="35">O32+Q32+S32+U32+AA32+AC32+AE32+AG32+Y32</f>
        <v>1434627.3</v>
      </c>
      <c r="AJ32" s="79">
        <f t="shared" ref="AJ32" si="36">(O32*P32+Q32*R32+S32*T32+U32*V32+AA32*AB32+AC32*AD32+AE32*AF32+AG32*AH32+Y32*Z32)/AI32</f>
        <v>272.59330890651859</v>
      </c>
      <c r="AL32" s="65">
        <v>43645</v>
      </c>
      <c r="AM32" s="65">
        <v>43641</v>
      </c>
      <c r="AN32" s="3">
        <v>26</v>
      </c>
      <c r="AO32" s="158">
        <v>2210783.7999999998</v>
      </c>
      <c r="AP32" s="158">
        <v>943880.5</v>
      </c>
      <c r="AQ32" s="158">
        <v>1111965.3</v>
      </c>
      <c r="AR32" s="158">
        <v>53336.1</v>
      </c>
      <c r="AS32" s="158">
        <v>0</v>
      </c>
      <c r="AT32" s="158">
        <v>0</v>
      </c>
      <c r="AU32" s="11">
        <v>128285.7</v>
      </c>
      <c r="AV32" s="11">
        <v>0</v>
      </c>
      <c r="AW32" s="11">
        <v>0</v>
      </c>
      <c r="AX32" s="11">
        <v>0</v>
      </c>
      <c r="AY32" s="79">
        <v>4448251.3999999994</v>
      </c>
      <c r="AZ32" s="158">
        <v>1541854.2</v>
      </c>
      <c r="BA32" s="158">
        <v>171.65982</v>
      </c>
      <c r="BB32" s="158">
        <v>668634.9</v>
      </c>
      <c r="BC32" s="158">
        <v>179.26057499999999</v>
      </c>
      <c r="BD32" s="158">
        <v>996161.5</v>
      </c>
      <c r="BE32" s="158">
        <v>266.360232</v>
      </c>
      <c r="BF32" s="158">
        <v>50709.3</v>
      </c>
      <c r="BG32" s="158">
        <v>138.92496800000001</v>
      </c>
      <c r="BH32" s="158">
        <v>0</v>
      </c>
      <c r="BI32" s="158">
        <v>0</v>
      </c>
      <c r="BJ32" s="158">
        <v>0</v>
      </c>
      <c r="BK32" s="158">
        <v>0</v>
      </c>
      <c r="BL32" s="11">
        <v>87879.9</v>
      </c>
      <c r="BM32" s="11">
        <v>302.32374099999998</v>
      </c>
      <c r="BN32" s="11">
        <v>0</v>
      </c>
      <c r="BO32" s="11">
        <v>0</v>
      </c>
      <c r="BP32" s="11">
        <v>0</v>
      </c>
      <c r="BQ32" s="11">
        <v>0</v>
      </c>
      <c r="BR32" s="11">
        <v>0</v>
      </c>
      <c r="BS32" s="11">
        <v>0</v>
      </c>
      <c r="BT32" s="79">
        <v>3345239.8</v>
      </c>
      <c r="BU32" s="79">
        <v>204.31571671880974</v>
      </c>
    </row>
    <row r="33" spans="1:73" s="12" customFormat="1" ht="20.100000000000001" customHeight="1" x14ac:dyDescent="0.2">
      <c r="A33" s="213">
        <v>44016</v>
      </c>
      <c r="B33" s="213">
        <v>44013</v>
      </c>
      <c r="C33" s="3">
        <v>27</v>
      </c>
      <c r="D33" s="11">
        <v>786919.7</v>
      </c>
      <c r="E33" s="11">
        <v>260601.2</v>
      </c>
      <c r="F33" s="11">
        <v>813540.7</v>
      </c>
      <c r="G33" s="11">
        <v>36544.5</v>
      </c>
      <c r="H33" s="214">
        <v>0</v>
      </c>
      <c r="I33" s="214">
        <v>0</v>
      </c>
      <c r="J33" s="11">
        <v>41115.449999999997</v>
      </c>
      <c r="K33" s="214">
        <v>0</v>
      </c>
      <c r="L33" s="214">
        <v>0</v>
      </c>
      <c r="M33" s="214">
        <v>0</v>
      </c>
      <c r="N33" s="92">
        <f t="shared" si="28"/>
        <v>1938721.5499999998</v>
      </c>
      <c r="O33" s="11">
        <v>691222.1</v>
      </c>
      <c r="P33" s="11">
        <v>268.37644</v>
      </c>
      <c r="Q33" s="11">
        <v>229708.2</v>
      </c>
      <c r="R33" s="11">
        <v>273.91424000000001</v>
      </c>
      <c r="S33" s="11">
        <v>738786.9</v>
      </c>
      <c r="T33" s="11">
        <v>336.30016999999998</v>
      </c>
      <c r="U33" s="11">
        <v>33752.5</v>
      </c>
      <c r="V33" s="11">
        <v>191.55123</v>
      </c>
      <c r="W33" s="214">
        <v>0</v>
      </c>
      <c r="X33" s="214">
        <v>0</v>
      </c>
      <c r="Y33" s="214">
        <v>0</v>
      </c>
      <c r="Z33" s="214">
        <v>0</v>
      </c>
      <c r="AA33" s="11">
        <v>32832.1</v>
      </c>
      <c r="AB33" s="11">
        <v>366.265691</v>
      </c>
      <c r="AC33" s="214">
        <v>0</v>
      </c>
      <c r="AD33" s="214">
        <v>0</v>
      </c>
      <c r="AE33" s="214">
        <v>0</v>
      </c>
      <c r="AF33" s="214">
        <v>0</v>
      </c>
      <c r="AG33" s="214">
        <v>0</v>
      </c>
      <c r="AH33" s="214">
        <v>0</v>
      </c>
      <c r="AI33" s="79">
        <f t="shared" ref="AI33" si="37">O33+Q33+S33+U33+AA33+AC33+AE33+AG33+Y33</f>
        <v>1726301.8000000003</v>
      </c>
      <c r="AJ33" s="79">
        <f t="shared" ref="AJ33" si="38">(O33*P33+Q33*R33+S33*T33+U33*V33+AA33*AB33+AC33*AD33+AE33*AF33+AG33*AH33+Y33*Z33)/AI33</f>
        <v>298.54156336969646</v>
      </c>
      <c r="AL33" s="65">
        <v>43652</v>
      </c>
      <c r="AM33" s="65">
        <v>43648</v>
      </c>
      <c r="AN33" s="3">
        <v>27</v>
      </c>
      <c r="AO33" s="11">
        <v>2073003</v>
      </c>
      <c r="AP33" s="11">
        <v>888181</v>
      </c>
      <c r="AQ33" s="11">
        <v>1044538.2</v>
      </c>
      <c r="AR33" s="11">
        <v>40678.199999999997</v>
      </c>
      <c r="AS33" s="158">
        <v>0</v>
      </c>
      <c r="AT33" s="158">
        <v>0</v>
      </c>
      <c r="AU33" s="11">
        <v>140501.20000000001</v>
      </c>
      <c r="AV33" s="11">
        <v>0</v>
      </c>
      <c r="AW33" s="11">
        <v>0</v>
      </c>
      <c r="AX33" s="11">
        <v>0</v>
      </c>
      <c r="AY33" s="79">
        <v>4186901.6000000006</v>
      </c>
      <c r="AZ33" s="11">
        <v>1460303.4</v>
      </c>
      <c r="BA33" s="11">
        <v>175.04575800000001</v>
      </c>
      <c r="BB33" s="11">
        <v>659548</v>
      </c>
      <c r="BC33" s="11">
        <v>182.60604799999999</v>
      </c>
      <c r="BD33" s="11">
        <v>819759.4</v>
      </c>
      <c r="BE33" s="11">
        <v>254.865341</v>
      </c>
      <c r="BF33" s="11">
        <v>35672.5</v>
      </c>
      <c r="BG33" s="11">
        <v>141.825131</v>
      </c>
      <c r="BH33" s="158">
        <v>0</v>
      </c>
      <c r="BI33" s="158">
        <v>0</v>
      </c>
      <c r="BJ33" s="158">
        <v>0</v>
      </c>
      <c r="BK33" s="158">
        <v>0</v>
      </c>
      <c r="BL33" s="11">
        <v>90710.6</v>
      </c>
      <c r="BM33" s="11">
        <v>356.03347300000001</v>
      </c>
      <c r="BN33" s="11">
        <v>0</v>
      </c>
      <c r="BO33" s="11">
        <v>0</v>
      </c>
      <c r="BP33" s="11">
        <v>0</v>
      </c>
      <c r="BQ33" s="11">
        <v>0</v>
      </c>
      <c r="BR33" s="11">
        <v>0</v>
      </c>
      <c r="BS33" s="11">
        <v>0</v>
      </c>
      <c r="BT33" s="79">
        <v>3065993.9</v>
      </c>
      <c r="BU33" s="79">
        <v>202.98177868838809</v>
      </c>
    </row>
    <row r="34" spans="1:73" ht="20.100000000000001" customHeight="1" x14ac:dyDescent="0.2">
      <c r="A34" s="215">
        <v>44023</v>
      </c>
      <c r="B34" s="215">
        <v>44020</v>
      </c>
      <c r="C34" s="3">
        <v>28</v>
      </c>
      <c r="D34" s="216">
        <v>753755.7</v>
      </c>
      <c r="E34" s="216">
        <v>291957.90000000002</v>
      </c>
      <c r="F34" s="216">
        <v>742638.15</v>
      </c>
      <c r="G34" s="216">
        <v>33136</v>
      </c>
      <c r="H34" s="216">
        <v>0</v>
      </c>
      <c r="I34" s="216">
        <v>0</v>
      </c>
      <c r="J34" s="11">
        <v>75105.600000000006</v>
      </c>
      <c r="K34" s="216">
        <v>0</v>
      </c>
      <c r="L34" s="216">
        <v>0</v>
      </c>
      <c r="M34" s="216">
        <v>0</v>
      </c>
      <c r="N34" s="92">
        <f t="shared" si="28"/>
        <v>1896593.35</v>
      </c>
      <c r="O34" s="216">
        <v>729779.1</v>
      </c>
      <c r="P34" s="216">
        <v>268.30796099999998</v>
      </c>
      <c r="Q34" s="7">
        <v>265151.25</v>
      </c>
      <c r="R34" s="216">
        <v>286.27018900000002</v>
      </c>
      <c r="S34" s="216">
        <v>711248.45</v>
      </c>
      <c r="T34" s="216">
        <v>325.83527099999998</v>
      </c>
      <c r="U34" s="216">
        <v>29862.6</v>
      </c>
      <c r="V34" s="216">
        <v>209.91168200000001</v>
      </c>
      <c r="W34" s="216">
        <v>0</v>
      </c>
      <c r="X34" s="216">
        <v>0</v>
      </c>
      <c r="Y34" s="216">
        <v>0</v>
      </c>
      <c r="Z34" s="216">
        <v>0</v>
      </c>
      <c r="AA34" s="11">
        <v>33196.699999999997</v>
      </c>
      <c r="AB34" s="11">
        <v>565.11520399999995</v>
      </c>
      <c r="AC34" s="216">
        <v>0</v>
      </c>
      <c r="AD34" s="216">
        <v>0</v>
      </c>
      <c r="AE34" s="216">
        <v>0</v>
      </c>
      <c r="AF34" s="216">
        <v>0</v>
      </c>
      <c r="AG34" s="216">
        <v>0</v>
      </c>
      <c r="AH34" s="216">
        <v>0</v>
      </c>
      <c r="AI34" s="79">
        <f t="shared" ref="AI34" si="39">O34+Q34+S34+U34+AA34+AC34+AE34+AG34+Y34</f>
        <v>1769238.0999999999</v>
      </c>
      <c r="AJ34" s="79">
        <f t="shared" ref="AJ34" si="40">(O34*P34+Q34*R34+S34*T34+U34*V34+AA34*AB34+AC34*AD34+AE34*AF34+AG34*AH34+Y34*Z34)/AI34</f>
        <v>298.70978965132019</v>
      </c>
      <c r="AL34" s="65">
        <v>43659</v>
      </c>
      <c r="AM34" s="65">
        <v>43655</v>
      </c>
      <c r="AN34" s="3">
        <v>28</v>
      </c>
      <c r="AO34" s="158">
        <v>2322210.44</v>
      </c>
      <c r="AP34" s="158">
        <v>1025404.8</v>
      </c>
      <c r="AQ34" s="158">
        <v>1121725.3500000001</v>
      </c>
      <c r="AR34" s="158">
        <v>72454</v>
      </c>
      <c r="AS34" s="158">
        <v>0</v>
      </c>
      <c r="AT34" s="158">
        <v>0</v>
      </c>
      <c r="AU34" s="11">
        <v>87952.7</v>
      </c>
      <c r="AV34" s="11">
        <v>0</v>
      </c>
      <c r="AW34" s="11">
        <v>0</v>
      </c>
      <c r="AX34" s="11">
        <v>0</v>
      </c>
      <c r="AY34" s="79">
        <v>4629747.29</v>
      </c>
      <c r="AZ34" s="158">
        <v>1648069.24</v>
      </c>
      <c r="BA34" s="158">
        <v>172.303191</v>
      </c>
      <c r="BB34" s="7">
        <v>772744.6</v>
      </c>
      <c r="BC34" s="158">
        <v>179.64580599999999</v>
      </c>
      <c r="BD34" s="158">
        <v>859234.8</v>
      </c>
      <c r="BE34" s="158">
        <v>237.36518100000001</v>
      </c>
      <c r="BF34" s="158">
        <v>65923</v>
      </c>
      <c r="BG34" s="158">
        <v>130.83008599999999</v>
      </c>
      <c r="BH34" s="158">
        <v>0</v>
      </c>
      <c r="BI34" s="158">
        <v>0</v>
      </c>
      <c r="BJ34" s="158">
        <v>0</v>
      </c>
      <c r="BK34" s="158">
        <v>0</v>
      </c>
      <c r="BL34" s="11">
        <v>61904.4</v>
      </c>
      <c r="BM34" s="11">
        <v>403.918364</v>
      </c>
      <c r="BN34" s="11">
        <v>0</v>
      </c>
      <c r="BO34" s="11">
        <v>0</v>
      </c>
      <c r="BP34" s="11">
        <v>0</v>
      </c>
      <c r="BQ34" s="11">
        <v>0</v>
      </c>
      <c r="BR34" s="11">
        <v>0</v>
      </c>
      <c r="BS34" s="11">
        <v>0</v>
      </c>
      <c r="BT34" s="79">
        <v>3407876.0399999996</v>
      </c>
      <c r="BU34" s="79">
        <v>193.77740485401307</v>
      </c>
    </row>
    <row r="35" spans="1:73" ht="20.100000000000001" customHeight="1" x14ac:dyDescent="0.2">
      <c r="A35" s="217">
        <v>44030</v>
      </c>
      <c r="B35" s="217">
        <v>44027</v>
      </c>
      <c r="C35" s="3">
        <v>29</v>
      </c>
      <c r="D35" s="218">
        <v>999542.6</v>
      </c>
      <c r="E35" s="218">
        <v>423731.9</v>
      </c>
      <c r="F35" s="218">
        <v>961976.2</v>
      </c>
      <c r="G35" s="218">
        <v>51739.1</v>
      </c>
      <c r="H35" s="218">
        <v>0</v>
      </c>
      <c r="I35" s="218">
        <v>0</v>
      </c>
      <c r="J35" s="11">
        <v>104408.6</v>
      </c>
      <c r="K35" s="218">
        <v>0</v>
      </c>
      <c r="L35" s="218">
        <v>0</v>
      </c>
      <c r="M35" s="218">
        <v>0</v>
      </c>
      <c r="N35" s="92">
        <f t="shared" si="28"/>
        <v>2541398.4000000004</v>
      </c>
      <c r="O35" s="218">
        <v>903707.3</v>
      </c>
      <c r="P35" s="218">
        <v>280.72823099999999</v>
      </c>
      <c r="Q35" s="218">
        <v>364287.3</v>
      </c>
      <c r="R35" s="218">
        <v>308.48196899999999</v>
      </c>
      <c r="S35" s="218">
        <v>862893.4</v>
      </c>
      <c r="T35" s="218">
        <v>317.67885200000001</v>
      </c>
      <c r="U35" s="218">
        <v>41781.199999999997</v>
      </c>
      <c r="V35" s="218">
        <v>208.799814</v>
      </c>
      <c r="W35" s="218">
        <v>0</v>
      </c>
      <c r="X35" s="218">
        <v>0</v>
      </c>
      <c r="Y35" s="218">
        <v>0</v>
      </c>
      <c r="Z35" s="218">
        <v>0</v>
      </c>
      <c r="AA35" s="11">
        <v>74302</v>
      </c>
      <c r="AB35" s="11">
        <v>370.30907999999999</v>
      </c>
      <c r="AC35" s="218">
        <v>0</v>
      </c>
      <c r="AD35" s="218">
        <v>0</v>
      </c>
      <c r="AE35" s="218">
        <v>0</v>
      </c>
      <c r="AF35" s="218">
        <v>0</v>
      </c>
      <c r="AG35" s="218">
        <v>0</v>
      </c>
      <c r="AH35" s="218">
        <v>0</v>
      </c>
      <c r="AI35" s="79">
        <f t="shared" ref="AI35" si="41">O35+Q35+S35+U35+AA35+AC35+AE35+AG35+Y35</f>
        <v>2246971.2000000002</v>
      </c>
      <c r="AJ35" s="79">
        <f t="shared" ref="AJ35" si="42">(O35*P35+Q35*R35+S35*T35+U35*V35+AA35*AB35+AC35*AD35+AE35*AF35+AG35*AH35+Y35*Z35)/AI35</f>
        <v>301.04249312038951</v>
      </c>
      <c r="AL35" s="65">
        <v>43666</v>
      </c>
      <c r="AM35" s="65">
        <v>43662</v>
      </c>
      <c r="AN35" s="3">
        <v>29</v>
      </c>
      <c r="AO35" s="158">
        <v>2329944.5699999998</v>
      </c>
      <c r="AP35" s="158">
        <v>1041923.38</v>
      </c>
      <c r="AQ35" s="158">
        <v>1132157.3600000001</v>
      </c>
      <c r="AR35" s="158">
        <v>60264.2</v>
      </c>
      <c r="AS35" s="158">
        <v>0</v>
      </c>
      <c r="AT35" s="158">
        <v>0</v>
      </c>
      <c r="AU35" s="11">
        <v>81788.100000000006</v>
      </c>
      <c r="AV35" s="11">
        <v>0</v>
      </c>
      <c r="AW35" s="11">
        <v>0</v>
      </c>
      <c r="AX35" s="11">
        <v>0</v>
      </c>
      <c r="AY35" s="79">
        <v>4646077.6099999994</v>
      </c>
      <c r="AZ35" s="158">
        <v>1664909.07</v>
      </c>
      <c r="BA35" s="158">
        <v>179.40175500000001</v>
      </c>
      <c r="BB35" s="158">
        <v>810229.28</v>
      </c>
      <c r="BC35" s="158">
        <v>182.19983300000001</v>
      </c>
      <c r="BD35" s="158">
        <v>890063.25</v>
      </c>
      <c r="BE35" s="158">
        <v>248.568003</v>
      </c>
      <c r="BF35" s="158">
        <v>53291</v>
      </c>
      <c r="BG35" s="158">
        <v>140.20027200000001</v>
      </c>
      <c r="BH35" s="158">
        <v>0</v>
      </c>
      <c r="BI35" s="158">
        <v>0</v>
      </c>
      <c r="BJ35" s="158">
        <v>0</v>
      </c>
      <c r="BK35" s="158">
        <v>0</v>
      </c>
      <c r="BL35" s="11">
        <v>56088.9</v>
      </c>
      <c r="BM35" s="11">
        <v>402.75321300000002</v>
      </c>
      <c r="BN35" s="11">
        <v>0</v>
      </c>
      <c r="BO35" s="11">
        <v>0</v>
      </c>
      <c r="BP35" s="11">
        <v>0</v>
      </c>
      <c r="BQ35" s="11">
        <v>0</v>
      </c>
      <c r="BR35" s="11">
        <v>0</v>
      </c>
      <c r="BS35" s="11">
        <v>0</v>
      </c>
      <c r="BT35" s="79">
        <v>3474581.5</v>
      </c>
      <c r="BU35" s="79">
        <v>200.7763785541095</v>
      </c>
    </row>
    <row r="36" spans="1:73" ht="20.100000000000001" customHeight="1" x14ac:dyDescent="0.2">
      <c r="A36" s="221">
        <v>44037</v>
      </c>
      <c r="B36" s="221">
        <v>44034</v>
      </c>
      <c r="C36" s="3">
        <v>30</v>
      </c>
      <c r="D36" s="222">
        <v>1416617.9</v>
      </c>
      <c r="E36" s="222">
        <v>625879.1</v>
      </c>
      <c r="F36" s="222">
        <v>1111196</v>
      </c>
      <c r="G36" s="222">
        <v>52023.7</v>
      </c>
      <c r="H36" s="222">
        <v>0</v>
      </c>
      <c r="I36" s="222">
        <v>0</v>
      </c>
      <c r="J36" s="11">
        <v>84028.35</v>
      </c>
      <c r="K36" s="222">
        <v>0</v>
      </c>
      <c r="L36" s="222">
        <v>0</v>
      </c>
      <c r="M36" s="222">
        <v>0</v>
      </c>
      <c r="N36" s="92">
        <f t="shared" si="28"/>
        <v>3289745.0500000003</v>
      </c>
      <c r="O36" s="222">
        <v>1236101.8999999999</v>
      </c>
      <c r="P36" s="222">
        <v>284.64987000000002</v>
      </c>
      <c r="Q36" s="222">
        <v>502882.9</v>
      </c>
      <c r="R36" s="222">
        <v>311.34490499999998</v>
      </c>
      <c r="S36" s="222">
        <v>729115.45</v>
      </c>
      <c r="T36" s="222">
        <v>298.757678</v>
      </c>
      <c r="U36" s="222">
        <v>47137.2</v>
      </c>
      <c r="V36" s="222">
        <v>203.11077800000001</v>
      </c>
      <c r="W36" s="222">
        <v>0</v>
      </c>
      <c r="X36" s="222">
        <v>0</v>
      </c>
      <c r="Y36" s="222">
        <v>0</v>
      </c>
      <c r="Z36" s="222">
        <v>0</v>
      </c>
      <c r="AA36" s="11">
        <v>52307.95</v>
      </c>
      <c r="AB36" s="11">
        <v>541.95532200000002</v>
      </c>
      <c r="AC36" s="222">
        <v>0</v>
      </c>
      <c r="AD36" s="222">
        <v>0</v>
      </c>
      <c r="AE36" s="222">
        <v>0</v>
      </c>
      <c r="AF36" s="222">
        <v>0</v>
      </c>
      <c r="AG36" s="222">
        <v>0</v>
      </c>
      <c r="AH36" s="222">
        <v>0</v>
      </c>
      <c r="AI36" s="79">
        <f t="shared" ref="AI36" si="43">O36+Q36+S36+U36+AA36+AC36+AE36+AG36+Y36</f>
        <v>2567545.4000000004</v>
      </c>
      <c r="AJ36" s="79">
        <f t="shared" ref="AJ36" si="44">(O36*P36+Q36*R36+S36*T36+U36*V36+AA36*AB36+AC36*AD36+AE36*AF36+AG36*AH36+Y36*Z36)/AI36</f>
        <v>297.62969642307161</v>
      </c>
      <c r="AL36" s="65">
        <v>43673</v>
      </c>
      <c r="AM36" s="65">
        <v>43669</v>
      </c>
      <c r="AN36" s="3">
        <v>30</v>
      </c>
      <c r="AO36" s="158">
        <v>2370305.2000000002</v>
      </c>
      <c r="AP36" s="158">
        <v>961881.8</v>
      </c>
      <c r="AQ36" s="158">
        <v>1323000.8999999999</v>
      </c>
      <c r="AR36" s="158">
        <v>69476.899999999994</v>
      </c>
      <c r="AS36" s="158">
        <v>0</v>
      </c>
      <c r="AT36" s="158">
        <v>0</v>
      </c>
      <c r="AU36" s="11">
        <v>130944.2</v>
      </c>
      <c r="AV36" s="11">
        <v>0</v>
      </c>
      <c r="AW36" s="11">
        <v>0</v>
      </c>
      <c r="AX36" s="11">
        <v>0</v>
      </c>
      <c r="AY36" s="79">
        <v>4855609.0000000009</v>
      </c>
      <c r="AZ36" s="158">
        <v>1872703.4</v>
      </c>
      <c r="BA36" s="158">
        <v>177.17223200000001</v>
      </c>
      <c r="BB36" s="158">
        <v>757481.6</v>
      </c>
      <c r="BC36" s="158">
        <v>184.90776</v>
      </c>
      <c r="BD36" s="158">
        <v>1004044.8</v>
      </c>
      <c r="BE36" s="158">
        <v>244.48294799999999</v>
      </c>
      <c r="BF36" s="158">
        <v>57474.6</v>
      </c>
      <c r="BG36" s="158">
        <v>134.05190400000001</v>
      </c>
      <c r="BH36" s="158">
        <v>0</v>
      </c>
      <c r="BI36" s="158">
        <v>0</v>
      </c>
      <c r="BJ36" s="158">
        <v>0</v>
      </c>
      <c r="BK36" s="158">
        <v>0</v>
      </c>
      <c r="BL36" s="11">
        <v>95259.1</v>
      </c>
      <c r="BM36" s="11">
        <v>366.003758</v>
      </c>
      <c r="BN36" s="11">
        <v>0</v>
      </c>
      <c r="BO36" s="11">
        <v>0</v>
      </c>
      <c r="BP36" s="11">
        <v>0</v>
      </c>
      <c r="BQ36" s="11">
        <v>0</v>
      </c>
      <c r="BR36" s="11">
        <v>0</v>
      </c>
      <c r="BS36" s="11">
        <v>0</v>
      </c>
      <c r="BT36" s="79">
        <v>3786963.5</v>
      </c>
      <c r="BU36" s="79">
        <v>200.66126011581878</v>
      </c>
    </row>
    <row r="37" spans="1:73" ht="20.100000000000001" customHeight="1" x14ac:dyDescent="0.2">
      <c r="A37" s="223">
        <v>44044</v>
      </c>
      <c r="B37" s="223">
        <v>44042</v>
      </c>
      <c r="C37" s="3">
        <v>31</v>
      </c>
      <c r="D37" s="224">
        <v>2228722.9</v>
      </c>
      <c r="E37" s="224">
        <v>1029929.6</v>
      </c>
      <c r="F37" s="224">
        <v>1181549.04</v>
      </c>
      <c r="G37" s="224">
        <v>48128.4</v>
      </c>
      <c r="H37" s="224">
        <v>0</v>
      </c>
      <c r="I37" s="224">
        <v>0</v>
      </c>
      <c r="J37" s="11">
        <v>86496.5</v>
      </c>
      <c r="K37" s="224">
        <v>0</v>
      </c>
      <c r="L37" s="224">
        <v>0</v>
      </c>
      <c r="M37" s="224">
        <v>0</v>
      </c>
      <c r="N37" s="92">
        <f t="shared" si="28"/>
        <v>4574826.4400000004</v>
      </c>
      <c r="O37" s="224">
        <v>1907645.2</v>
      </c>
      <c r="P37" s="224">
        <v>293.54246599999999</v>
      </c>
      <c r="Q37" s="224">
        <v>809053.1</v>
      </c>
      <c r="R37" s="224">
        <v>316.197135</v>
      </c>
      <c r="S37" s="224">
        <v>865394.64</v>
      </c>
      <c r="T37" s="224">
        <v>279.14164599999998</v>
      </c>
      <c r="U37" s="224">
        <v>29176</v>
      </c>
      <c r="V37" s="224">
        <v>194.70181299999999</v>
      </c>
      <c r="W37" s="224">
        <v>0</v>
      </c>
      <c r="X37" s="224">
        <v>0</v>
      </c>
      <c r="Y37" s="224">
        <v>0</v>
      </c>
      <c r="Z37" s="224">
        <v>0</v>
      </c>
      <c r="AA37" s="11">
        <v>33690.300000000003</v>
      </c>
      <c r="AB37" s="11">
        <v>459.45817899999997</v>
      </c>
      <c r="AC37" s="224">
        <v>0</v>
      </c>
      <c r="AD37" s="224">
        <v>0</v>
      </c>
      <c r="AE37" s="224">
        <v>0</v>
      </c>
      <c r="AF37" s="224">
        <v>0</v>
      </c>
      <c r="AG37" s="224">
        <v>0</v>
      </c>
      <c r="AH37" s="224">
        <v>0</v>
      </c>
      <c r="AI37" s="79">
        <f t="shared" ref="AI37" si="45">O37+Q37+S37+U37+AA37+AC37+AE37+AG37+Y37</f>
        <v>3644959.2399999998</v>
      </c>
      <c r="AJ37" s="79">
        <f t="shared" ref="AJ37" si="46">(O37*P37+Q37*R37+S37*T37+U37*V37+AA37*AB37+AC37*AD37+AE37*AF37+AG37*AH37+Y37*Z37)/AI37</f>
        <v>295.89432028248439</v>
      </c>
      <c r="AL37" s="65">
        <v>43680</v>
      </c>
      <c r="AM37" s="65">
        <v>43676</v>
      </c>
      <c r="AN37" s="3">
        <v>31</v>
      </c>
      <c r="AO37" s="158">
        <v>2450786.48</v>
      </c>
      <c r="AP37" s="158">
        <v>1009094.15</v>
      </c>
      <c r="AQ37" s="158">
        <v>1251056.2</v>
      </c>
      <c r="AR37" s="158">
        <v>56014.400000000001</v>
      </c>
      <c r="AS37" s="158">
        <v>0</v>
      </c>
      <c r="AT37" s="158">
        <v>0</v>
      </c>
      <c r="AU37" s="11">
        <v>103343.9</v>
      </c>
      <c r="AV37" s="11">
        <v>0</v>
      </c>
      <c r="AW37" s="11">
        <v>0</v>
      </c>
      <c r="AX37" s="11">
        <v>0</v>
      </c>
      <c r="AY37" s="79">
        <v>4870295.1300000008</v>
      </c>
      <c r="AZ37" s="158">
        <v>1873253.55</v>
      </c>
      <c r="BA37" s="158">
        <v>181.52090000000001</v>
      </c>
      <c r="BB37" s="158">
        <v>787807.45</v>
      </c>
      <c r="BC37" s="158">
        <v>186.91564099999999</v>
      </c>
      <c r="BD37" s="158">
        <v>1034747.7</v>
      </c>
      <c r="BE37" s="158">
        <v>236.806354</v>
      </c>
      <c r="BF37" s="158">
        <v>50461.2</v>
      </c>
      <c r="BG37" s="158">
        <v>130.73813100000001</v>
      </c>
      <c r="BH37" s="158">
        <v>0</v>
      </c>
      <c r="BI37" s="158">
        <v>0</v>
      </c>
      <c r="BJ37" s="158">
        <v>0</v>
      </c>
      <c r="BK37" s="158">
        <v>0</v>
      </c>
      <c r="BL37" s="11">
        <v>66831</v>
      </c>
      <c r="BM37" s="11">
        <v>397.47173299999997</v>
      </c>
      <c r="BN37" s="11">
        <v>0</v>
      </c>
      <c r="BO37" s="11">
        <v>0</v>
      </c>
      <c r="BP37" s="11">
        <v>0</v>
      </c>
      <c r="BQ37" s="11">
        <v>0</v>
      </c>
      <c r="BR37" s="11">
        <v>0</v>
      </c>
      <c r="BS37" s="11">
        <v>0</v>
      </c>
      <c r="BT37" s="79">
        <v>3813100.9000000004</v>
      </c>
      <c r="BU37" s="79">
        <v>200.75096133347702</v>
      </c>
    </row>
    <row r="38" spans="1:73" ht="20.100000000000001" customHeight="1" x14ac:dyDescent="0.2">
      <c r="A38" s="225">
        <v>44051</v>
      </c>
      <c r="B38" s="225">
        <v>44049</v>
      </c>
      <c r="C38" s="3">
        <v>32</v>
      </c>
      <c r="D38" s="226">
        <v>1666019.07</v>
      </c>
      <c r="E38" s="226">
        <v>834893.9</v>
      </c>
      <c r="F38" s="226">
        <v>1036540.4</v>
      </c>
      <c r="G38" s="226">
        <v>46603.9</v>
      </c>
      <c r="H38" s="226">
        <v>0</v>
      </c>
      <c r="I38" s="226">
        <v>0</v>
      </c>
      <c r="J38" s="11">
        <v>101964.9</v>
      </c>
      <c r="K38" s="226">
        <v>0</v>
      </c>
      <c r="L38" s="226">
        <v>0</v>
      </c>
      <c r="M38" s="226">
        <v>0</v>
      </c>
      <c r="N38" s="92">
        <f t="shared" si="28"/>
        <v>3686022.17</v>
      </c>
      <c r="O38" s="226">
        <v>1527751.47</v>
      </c>
      <c r="P38" s="226">
        <v>309.55740400000002</v>
      </c>
      <c r="Q38" s="226">
        <v>732880</v>
      </c>
      <c r="R38" s="226">
        <v>327.80237499999998</v>
      </c>
      <c r="S38" s="226">
        <v>877357.8</v>
      </c>
      <c r="T38" s="226">
        <v>290.19595199999998</v>
      </c>
      <c r="U38" s="226">
        <v>32547.599999999999</v>
      </c>
      <c r="V38" s="226">
        <v>182.36040399999999</v>
      </c>
      <c r="W38" s="226">
        <v>0</v>
      </c>
      <c r="X38" s="226">
        <v>0</v>
      </c>
      <c r="Y38" s="226">
        <v>0</v>
      </c>
      <c r="Z38" s="226">
        <v>0</v>
      </c>
      <c r="AA38" s="11">
        <v>51753.8</v>
      </c>
      <c r="AB38" s="11">
        <v>307.43122599999998</v>
      </c>
      <c r="AC38" s="226">
        <v>0</v>
      </c>
      <c r="AD38" s="226">
        <v>0</v>
      </c>
      <c r="AE38" s="226">
        <v>0</v>
      </c>
      <c r="AF38" s="226">
        <v>0</v>
      </c>
      <c r="AG38" s="226">
        <v>0</v>
      </c>
      <c r="AH38" s="226">
        <v>0</v>
      </c>
      <c r="AI38" s="79">
        <f t="shared" ref="AI38" si="47">O38+Q38+S38+U38+AA38+AC38+AE38+AG38+Y38</f>
        <v>3222290.6699999995</v>
      </c>
      <c r="AJ38" s="79">
        <f t="shared" ref="AJ38" si="48">(O38*P38+Q38*R38+S38*T38+U38*V38+AA38*AB38+AC38*AD38+AE38*AF38+AG38*AH38+Y38*Z38)/AI38</f>
        <v>307.11642574609783</v>
      </c>
      <c r="AL38" s="65">
        <v>43687</v>
      </c>
      <c r="AM38" s="65">
        <v>43683</v>
      </c>
      <c r="AN38" s="3">
        <v>32</v>
      </c>
      <c r="AO38" s="158">
        <v>2664433.7000000002</v>
      </c>
      <c r="AP38" s="158">
        <v>1161218.1499999999</v>
      </c>
      <c r="AQ38" s="158">
        <v>1341332.3999999999</v>
      </c>
      <c r="AR38" s="158">
        <v>53401.7</v>
      </c>
      <c r="AS38" s="158">
        <v>0</v>
      </c>
      <c r="AT38" s="158">
        <v>0</v>
      </c>
      <c r="AU38" s="11">
        <v>102686.1</v>
      </c>
      <c r="AV38" s="11">
        <v>0</v>
      </c>
      <c r="AW38" s="11">
        <v>0</v>
      </c>
      <c r="AX38" s="11">
        <v>0</v>
      </c>
      <c r="AY38" s="79">
        <v>5323072.05</v>
      </c>
      <c r="AZ38" s="158">
        <v>1993215.1</v>
      </c>
      <c r="BA38" s="158">
        <v>181.12982199999999</v>
      </c>
      <c r="BB38" s="158">
        <v>956336.65</v>
      </c>
      <c r="BC38" s="158">
        <v>191.312231</v>
      </c>
      <c r="BD38" s="158">
        <v>1027451.9</v>
      </c>
      <c r="BE38" s="158">
        <v>236.83856</v>
      </c>
      <c r="BF38" s="158">
        <v>47658.2</v>
      </c>
      <c r="BG38" s="158">
        <v>131.24117100000001</v>
      </c>
      <c r="BH38" s="158">
        <v>0</v>
      </c>
      <c r="BI38" s="158">
        <v>0</v>
      </c>
      <c r="BJ38" s="158">
        <v>0</v>
      </c>
      <c r="BK38" s="158">
        <v>0</v>
      </c>
      <c r="BL38" s="11">
        <v>59916.7</v>
      </c>
      <c r="BM38" s="11">
        <v>386.44274799999999</v>
      </c>
      <c r="BN38" s="11">
        <v>0</v>
      </c>
      <c r="BO38" s="11">
        <v>0</v>
      </c>
      <c r="BP38" s="11">
        <v>0</v>
      </c>
      <c r="BQ38" s="11">
        <v>0</v>
      </c>
      <c r="BR38" s="11">
        <v>0</v>
      </c>
      <c r="BS38" s="11">
        <v>0</v>
      </c>
      <c r="BT38" s="79">
        <v>4084578.5500000003</v>
      </c>
      <c r="BU38" s="79">
        <v>199.95671646696229</v>
      </c>
    </row>
    <row r="39" spans="1:73" ht="20.100000000000001" customHeight="1" x14ac:dyDescent="0.2">
      <c r="A39" s="229">
        <v>44058</v>
      </c>
      <c r="B39" s="229">
        <v>44055</v>
      </c>
      <c r="C39" s="10">
        <v>33</v>
      </c>
      <c r="D39" s="230">
        <v>1900527</v>
      </c>
      <c r="E39" s="230">
        <v>931090.1</v>
      </c>
      <c r="F39" s="230">
        <v>1240533.3500000001</v>
      </c>
      <c r="G39" s="230">
        <v>67878.399999999994</v>
      </c>
      <c r="H39" s="230">
        <v>0</v>
      </c>
      <c r="I39" s="230">
        <v>0</v>
      </c>
      <c r="J39" s="11">
        <v>57439.4</v>
      </c>
      <c r="K39" s="230">
        <v>0</v>
      </c>
      <c r="L39" s="230">
        <v>0</v>
      </c>
      <c r="M39" s="230">
        <v>0</v>
      </c>
      <c r="N39" s="92">
        <f t="shared" si="28"/>
        <v>4197468.25</v>
      </c>
      <c r="O39" s="230">
        <v>1620911.6</v>
      </c>
      <c r="P39" s="230">
        <v>310.69453499999997</v>
      </c>
      <c r="Q39" s="230">
        <v>782028.5</v>
      </c>
      <c r="R39" s="230">
        <v>330.31017500000002</v>
      </c>
      <c r="S39" s="230">
        <v>1046248.45</v>
      </c>
      <c r="T39" s="230">
        <v>292.41241600000001</v>
      </c>
      <c r="U39" s="230">
        <v>49939.199999999997</v>
      </c>
      <c r="V39" s="230">
        <v>176.784391</v>
      </c>
      <c r="W39" s="230">
        <v>0</v>
      </c>
      <c r="X39" s="230">
        <v>0</v>
      </c>
      <c r="Y39" s="230">
        <v>0</v>
      </c>
      <c r="Z39" s="230">
        <v>0</v>
      </c>
      <c r="AA39" s="11">
        <v>30077</v>
      </c>
      <c r="AB39" s="11">
        <v>431.34777400000002</v>
      </c>
      <c r="AC39" s="230">
        <v>0</v>
      </c>
      <c r="AD39" s="230">
        <v>0</v>
      </c>
      <c r="AE39" s="230">
        <v>0</v>
      </c>
      <c r="AF39" s="230">
        <v>0</v>
      </c>
      <c r="AG39" s="230">
        <v>0</v>
      </c>
      <c r="AH39" s="230">
        <v>0</v>
      </c>
      <c r="AI39" s="79">
        <f t="shared" ref="AI39" si="49">O39+Q39+S39+U39+AA39+AC39+AE39+AG39+Y39</f>
        <v>3529204.75</v>
      </c>
      <c r="AJ39" s="79">
        <f t="shared" ref="AJ39" si="50">(O39*P39+Q39*R39+S39*T39+U39*V39+AA39*AB39+AC39*AD39+AE39*AF39+AG39*AH39+Y39*Z39)/AI39</f>
        <v>308.75468519826569</v>
      </c>
      <c r="AL39" s="65">
        <v>43694</v>
      </c>
      <c r="AM39" s="65">
        <v>43690</v>
      </c>
      <c r="AN39" s="10">
        <v>33</v>
      </c>
      <c r="AO39" s="158">
        <v>2230602.1</v>
      </c>
      <c r="AP39" s="158">
        <v>915376.4</v>
      </c>
      <c r="AQ39" s="158">
        <v>1131475.2</v>
      </c>
      <c r="AR39" s="158">
        <v>51516.5</v>
      </c>
      <c r="AS39" s="158">
        <v>0</v>
      </c>
      <c r="AT39" s="158">
        <v>0</v>
      </c>
      <c r="AU39" s="11">
        <v>91409.2</v>
      </c>
      <c r="AV39" s="11">
        <v>0</v>
      </c>
      <c r="AW39" s="11">
        <v>0</v>
      </c>
      <c r="AX39" s="11">
        <v>0</v>
      </c>
      <c r="AY39" s="79">
        <v>4420379.4000000004</v>
      </c>
      <c r="AZ39" s="158">
        <v>1708039</v>
      </c>
      <c r="BA39" s="158">
        <v>174.247399</v>
      </c>
      <c r="BB39" s="158">
        <v>696374.7</v>
      </c>
      <c r="BC39" s="158">
        <v>185.895557</v>
      </c>
      <c r="BD39" s="158">
        <v>930883.79</v>
      </c>
      <c r="BE39" s="158">
        <v>228.78921800000001</v>
      </c>
      <c r="BF39" s="158">
        <v>44262.2</v>
      </c>
      <c r="BG39" s="158">
        <v>127.81161299999999</v>
      </c>
      <c r="BH39" s="158">
        <v>0</v>
      </c>
      <c r="BI39" s="158">
        <v>0</v>
      </c>
      <c r="BJ39" s="158">
        <v>0</v>
      </c>
      <c r="BK39" s="158">
        <v>0</v>
      </c>
      <c r="BL39" s="11">
        <v>48279.8</v>
      </c>
      <c r="BM39" s="11">
        <v>345.575018</v>
      </c>
      <c r="BN39" s="11">
        <v>0</v>
      </c>
      <c r="BO39" s="11">
        <v>0</v>
      </c>
      <c r="BP39" s="11">
        <v>0</v>
      </c>
      <c r="BQ39" s="11">
        <v>0</v>
      </c>
      <c r="BR39" s="11">
        <v>0</v>
      </c>
      <c r="BS39" s="11">
        <v>0</v>
      </c>
      <c r="BT39" s="79">
        <v>3427839.49</v>
      </c>
      <c r="BU39" s="79">
        <v>193.23892151429473</v>
      </c>
    </row>
    <row r="40" spans="1:73" ht="20.100000000000001" customHeight="1" x14ac:dyDescent="0.2">
      <c r="A40" s="235">
        <v>44065</v>
      </c>
      <c r="B40" s="235">
        <v>44061</v>
      </c>
      <c r="C40" s="3">
        <v>34</v>
      </c>
      <c r="D40" s="236">
        <v>2380285.1</v>
      </c>
      <c r="E40" s="236">
        <v>956563.1</v>
      </c>
      <c r="F40" s="236">
        <v>1260373.95</v>
      </c>
      <c r="G40" s="236">
        <v>57327.7</v>
      </c>
      <c r="H40" s="236">
        <v>0</v>
      </c>
      <c r="I40" s="236">
        <v>0</v>
      </c>
      <c r="J40" s="11">
        <v>59886.1</v>
      </c>
      <c r="K40" s="236">
        <v>0</v>
      </c>
      <c r="L40" s="236">
        <v>0</v>
      </c>
      <c r="M40" s="236">
        <v>0</v>
      </c>
      <c r="N40" s="92">
        <f t="shared" si="28"/>
        <v>4714435.95</v>
      </c>
      <c r="O40" s="236">
        <v>2028443.7</v>
      </c>
      <c r="P40" s="236">
        <v>304.39907099999999</v>
      </c>
      <c r="Q40" s="236">
        <v>843274</v>
      </c>
      <c r="R40" s="236">
        <v>337.62606399999999</v>
      </c>
      <c r="S40" s="236">
        <v>1142736.5</v>
      </c>
      <c r="T40" s="236">
        <v>291.85845999999998</v>
      </c>
      <c r="U40" s="236">
        <v>48804.5</v>
      </c>
      <c r="V40" s="236">
        <v>192.65384700000001</v>
      </c>
      <c r="W40" s="236">
        <v>0</v>
      </c>
      <c r="X40" s="236">
        <v>0</v>
      </c>
      <c r="Y40" s="236">
        <v>0</v>
      </c>
      <c r="Z40" s="236">
        <v>0</v>
      </c>
      <c r="AA40" s="11">
        <v>27739.3</v>
      </c>
      <c r="AB40" s="11">
        <v>453.63502599999998</v>
      </c>
      <c r="AC40" s="236">
        <v>0</v>
      </c>
      <c r="AD40" s="236">
        <v>0</v>
      </c>
      <c r="AE40" s="236">
        <v>0</v>
      </c>
      <c r="AF40" s="236">
        <v>0</v>
      </c>
      <c r="AG40" s="236">
        <v>0</v>
      </c>
      <c r="AH40" s="236">
        <v>0</v>
      </c>
      <c r="AI40" s="79">
        <f t="shared" ref="AI40" si="51">O40+Q40+S40+U40+AA40+AC40+AE40+AG40+Y40</f>
        <v>4090998</v>
      </c>
      <c r="AJ40" s="79">
        <f t="shared" ref="AJ40" si="52">(O40*P40+Q40*R40+S40*T40+U40*V40+AA40*AB40+AC40*AD40+AE40*AF40+AG40*AH40+Y40*Z40)/AI40</f>
        <v>307.4239750735058</v>
      </c>
      <c r="AL40" s="65">
        <v>43701</v>
      </c>
      <c r="AM40" s="65">
        <v>43697</v>
      </c>
      <c r="AN40" s="3">
        <v>34</v>
      </c>
      <c r="AO40" s="158">
        <v>3276178.19</v>
      </c>
      <c r="AP40" s="158">
        <v>1247522.3999999999</v>
      </c>
      <c r="AQ40" s="158">
        <v>1340191.3799999999</v>
      </c>
      <c r="AR40" s="158">
        <v>61803</v>
      </c>
      <c r="AS40" s="158">
        <v>0</v>
      </c>
      <c r="AT40" s="158">
        <v>0</v>
      </c>
      <c r="AU40" s="11">
        <v>87899.5</v>
      </c>
      <c r="AV40" s="11">
        <v>0</v>
      </c>
      <c r="AW40" s="11">
        <v>0</v>
      </c>
      <c r="AX40" s="11">
        <v>0</v>
      </c>
      <c r="AY40" s="79">
        <v>6013594.4699999997</v>
      </c>
      <c r="AZ40" s="158">
        <v>2344049.67</v>
      </c>
      <c r="BA40" s="158">
        <v>170.95907800000001</v>
      </c>
      <c r="BB40" s="158">
        <v>933391.8</v>
      </c>
      <c r="BC40" s="158">
        <v>186.773988</v>
      </c>
      <c r="BD40" s="158">
        <v>1002610.4</v>
      </c>
      <c r="BE40" s="158">
        <v>231.050612</v>
      </c>
      <c r="BF40" s="158">
        <v>53818.8</v>
      </c>
      <c r="BG40" s="158">
        <v>134.77426399999999</v>
      </c>
      <c r="BH40" s="158">
        <v>0</v>
      </c>
      <c r="BI40" s="158">
        <v>0</v>
      </c>
      <c r="BJ40" s="158">
        <v>0</v>
      </c>
      <c r="BK40" s="158">
        <v>0</v>
      </c>
      <c r="BL40" s="11">
        <v>51294.8</v>
      </c>
      <c r="BM40" s="11">
        <v>310.23179299999998</v>
      </c>
      <c r="BN40" s="11">
        <v>0</v>
      </c>
      <c r="BO40" s="11">
        <v>0</v>
      </c>
      <c r="BP40" s="11">
        <v>0</v>
      </c>
      <c r="BQ40" s="11">
        <v>0</v>
      </c>
      <c r="BR40" s="11">
        <v>0</v>
      </c>
      <c r="BS40" s="11">
        <v>0</v>
      </c>
      <c r="BT40" s="79">
        <v>4385165.47</v>
      </c>
      <c r="BU40" s="79">
        <v>189.24948177027557</v>
      </c>
    </row>
    <row r="41" spans="1:73" ht="20.100000000000001" customHeight="1" x14ac:dyDescent="0.2">
      <c r="A41" s="237">
        <v>44072</v>
      </c>
      <c r="B41" s="237">
        <v>44068</v>
      </c>
      <c r="C41" s="3">
        <v>35</v>
      </c>
      <c r="D41" s="238">
        <v>2519489</v>
      </c>
      <c r="E41" s="238">
        <v>1066547.3999999999</v>
      </c>
      <c r="F41" s="238">
        <v>1177030.1000000001</v>
      </c>
      <c r="G41" s="238">
        <v>55843.9</v>
      </c>
      <c r="H41" s="238">
        <v>0</v>
      </c>
      <c r="I41" s="238">
        <v>0</v>
      </c>
      <c r="J41" s="11">
        <v>64097.8</v>
      </c>
      <c r="K41" s="238">
        <v>0</v>
      </c>
      <c r="L41" s="238">
        <v>0</v>
      </c>
      <c r="M41" s="238">
        <v>0</v>
      </c>
      <c r="N41" s="92">
        <f t="shared" si="28"/>
        <v>4883008.2</v>
      </c>
      <c r="O41" s="238">
        <v>2093579.2</v>
      </c>
      <c r="P41" s="238">
        <v>296.255404</v>
      </c>
      <c r="Q41" s="238">
        <v>875021.3</v>
      </c>
      <c r="R41" s="238">
        <v>324.65632199999999</v>
      </c>
      <c r="S41" s="238">
        <v>997115.4</v>
      </c>
      <c r="T41" s="238">
        <v>287.312679</v>
      </c>
      <c r="U41" s="238">
        <v>45934.7</v>
      </c>
      <c r="V41" s="238">
        <v>191.84241900000001</v>
      </c>
      <c r="W41" s="238">
        <v>0</v>
      </c>
      <c r="X41" s="238">
        <v>0</v>
      </c>
      <c r="Y41" s="238">
        <v>0</v>
      </c>
      <c r="Z41" s="238">
        <v>0</v>
      </c>
      <c r="AA41" s="11">
        <v>41795.4</v>
      </c>
      <c r="AB41" s="11">
        <v>402.54248999999999</v>
      </c>
      <c r="AC41" s="238">
        <v>0</v>
      </c>
      <c r="AD41" s="238">
        <v>0</v>
      </c>
      <c r="AE41" s="238">
        <v>0</v>
      </c>
      <c r="AF41" s="238">
        <v>0</v>
      </c>
      <c r="AG41" s="238">
        <v>0</v>
      </c>
      <c r="AH41" s="238">
        <v>0</v>
      </c>
      <c r="AI41" s="79">
        <f t="shared" ref="AI41" si="53">O41+Q41+S41+U41+AA41+AC41+AE41+AG41+Y41</f>
        <v>4053446</v>
      </c>
      <c r="AJ41" s="79">
        <f t="shared" ref="AJ41" si="54">(O41*P41+Q41*R41+S41*T41+U41*V41+AA41*AB41+AC41*AD41+AE41*AF41+AG41*AH41+Y41*Z41)/AI41</f>
        <v>300.09919802271878</v>
      </c>
      <c r="AL41" s="65">
        <v>43708</v>
      </c>
      <c r="AM41" s="65">
        <v>43704</v>
      </c>
      <c r="AN41" s="3">
        <v>35</v>
      </c>
      <c r="AO41" s="158">
        <v>3046678.3</v>
      </c>
      <c r="AP41" s="158">
        <v>1182987.3</v>
      </c>
      <c r="AQ41" s="158">
        <v>1381736.6</v>
      </c>
      <c r="AR41" s="158">
        <v>66240.2</v>
      </c>
      <c r="AS41" s="158">
        <v>0</v>
      </c>
      <c r="AT41" s="158">
        <v>0</v>
      </c>
      <c r="AU41" s="11">
        <v>79957.3</v>
      </c>
      <c r="AV41" s="11">
        <v>0</v>
      </c>
      <c r="AW41" s="11">
        <v>0</v>
      </c>
      <c r="AX41" s="11">
        <v>0</v>
      </c>
      <c r="AY41" s="79">
        <v>5757599.6999999993</v>
      </c>
      <c r="AZ41" s="158">
        <v>2256434.2000000002</v>
      </c>
      <c r="BA41" s="158">
        <v>164.82093800000001</v>
      </c>
      <c r="BB41" s="158">
        <v>906677.4</v>
      </c>
      <c r="BC41" s="158">
        <v>183.510065</v>
      </c>
      <c r="BD41" s="158">
        <v>1096144.3</v>
      </c>
      <c r="BE41" s="158">
        <v>210.89564999999999</v>
      </c>
      <c r="BF41" s="158">
        <v>60219.4</v>
      </c>
      <c r="BG41" s="158">
        <v>132.48529300000001</v>
      </c>
      <c r="BH41" s="158">
        <v>0</v>
      </c>
      <c r="BI41" s="158">
        <v>0</v>
      </c>
      <c r="BJ41" s="158">
        <v>0</v>
      </c>
      <c r="BK41" s="158">
        <v>0</v>
      </c>
      <c r="BL41" s="11">
        <v>45177.7</v>
      </c>
      <c r="BM41" s="11">
        <v>325.16424599999999</v>
      </c>
      <c r="BN41" s="11">
        <v>0</v>
      </c>
      <c r="BO41" s="11">
        <v>0</v>
      </c>
      <c r="BP41" s="11">
        <v>0</v>
      </c>
      <c r="BQ41" s="11">
        <v>0</v>
      </c>
      <c r="BR41" s="11">
        <v>0</v>
      </c>
      <c r="BS41" s="11">
        <v>0</v>
      </c>
      <c r="BT41" s="79">
        <v>4364653.0000000009</v>
      </c>
      <c r="BU41" s="79">
        <v>181.48807069872541</v>
      </c>
    </row>
    <row r="42" spans="1:73" ht="20.100000000000001" customHeight="1" x14ac:dyDescent="0.2">
      <c r="A42" s="240">
        <v>44079</v>
      </c>
      <c r="B42" s="240">
        <v>44076</v>
      </c>
      <c r="C42" s="10">
        <v>36</v>
      </c>
      <c r="D42" s="241">
        <v>2344181.5</v>
      </c>
      <c r="E42" s="241">
        <v>984647.2</v>
      </c>
      <c r="F42" s="241">
        <v>1102304.3999999999</v>
      </c>
      <c r="G42" s="241">
        <v>63022</v>
      </c>
      <c r="H42" s="241">
        <v>0</v>
      </c>
      <c r="I42" s="241">
        <v>0</v>
      </c>
      <c r="J42" s="241">
        <v>63366.400000000001</v>
      </c>
      <c r="K42" s="241">
        <v>0</v>
      </c>
      <c r="L42" s="241">
        <v>0</v>
      </c>
      <c r="M42" s="241">
        <v>0</v>
      </c>
      <c r="N42" s="92">
        <f t="shared" si="28"/>
        <v>4557521.5</v>
      </c>
      <c r="O42" s="241">
        <v>2007069.7</v>
      </c>
      <c r="P42" s="241">
        <v>293.76236299999999</v>
      </c>
      <c r="Q42" s="241">
        <v>785835.2</v>
      </c>
      <c r="R42" s="241">
        <v>313.37179700000002</v>
      </c>
      <c r="S42" s="241">
        <v>936613.5</v>
      </c>
      <c r="T42" s="241">
        <v>271.53605700000003</v>
      </c>
      <c r="U42" s="241">
        <v>59789.2</v>
      </c>
      <c r="V42" s="241">
        <v>190.47018</v>
      </c>
      <c r="W42" s="241">
        <v>0</v>
      </c>
      <c r="X42" s="241">
        <v>0</v>
      </c>
      <c r="Y42" s="241">
        <v>0</v>
      </c>
      <c r="Z42" s="241">
        <v>0</v>
      </c>
      <c r="AA42" s="241">
        <v>36853</v>
      </c>
      <c r="AB42" s="241">
        <v>325.17844400000001</v>
      </c>
      <c r="AC42" s="241">
        <v>0</v>
      </c>
      <c r="AD42" s="241">
        <v>0</v>
      </c>
      <c r="AE42" s="241">
        <v>0</v>
      </c>
      <c r="AF42" s="241">
        <v>0</v>
      </c>
      <c r="AG42" s="241">
        <v>0</v>
      </c>
      <c r="AH42" s="241">
        <v>0</v>
      </c>
      <c r="AI42" s="79">
        <f t="shared" ref="AI42" si="55">O42+Q42+S42+U42+AA42+AC42+AE42+AG42+Y42</f>
        <v>3826160.6</v>
      </c>
      <c r="AJ42" s="79">
        <f t="shared" ref="AJ42" si="56">(O42*P42+Q42*R42+S42*T42+U42*V42+AA42*AB42+AC42*AD42+AE42*AF42+AG42*AH42+Y42*Z42)/AI42</f>
        <v>291.03752836546192</v>
      </c>
      <c r="AL42" s="65">
        <v>43715</v>
      </c>
      <c r="AM42" s="65">
        <v>43711</v>
      </c>
      <c r="AN42" s="10">
        <v>36</v>
      </c>
      <c r="AO42" s="158">
        <v>3339952.45</v>
      </c>
      <c r="AP42" s="158">
        <v>1262040.6499999999</v>
      </c>
      <c r="AQ42" s="158">
        <v>1631124.6</v>
      </c>
      <c r="AR42" s="158">
        <v>35126.400000000001</v>
      </c>
      <c r="AS42" s="158">
        <v>0</v>
      </c>
      <c r="AT42" s="158">
        <v>0</v>
      </c>
      <c r="AU42" s="158">
        <v>110546.7</v>
      </c>
      <c r="AV42" s="11">
        <v>0</v>
      </c>
      <c r="AW42" s="11">
        <v>0</v>
      </c>
      <c r="AX42" s="11">
        <v>0</v>
      </c>
      <c r="AY42" s="79">
        <v>6378790.7999999998</v>
      </c>
      <c r="AZ42" s="158">
        <v>2529542.25</v>
      </c>
      <c r="BA42" s="158">
        <v>174.262956</v>
      </c>
      <c r="BB42" s="158">
        <v>891694.95</v>
      </c>
      <c r="BC42" s="158">
        <v>188.639667</v>
      </c>
      <c r="BD42" s="158">
        <v>1382501.7</v>
      </c>
      <c r="BE42" s="158">
        <v>203.87572700000001</v>
      </c>
      <c r="BF42" s="158">
        <v>31833.599999999999</v>
      </c>
      <c r="BG42" s="158">
        <v>129.54711599999999</v>
      </c>
      <c r="BH42" s="158">
        <v>0</v>
      </c>
      <c r="BI42" s="158">
        <v>0</v>
      </c>
      <c r="BJ42" s="158">
        <v>0</v>
      </c>
      <c r="BK42" s="158">
        <v>0</v>
      </c>
      <c r="BL42" s="158">
        <v>58152.4</v>
      </c>
      <c r="BM42" s="158">
        <v>338.94439</v>
      </c>
      <c r="BN42" s="11">
        <v>0</v>
      </c>
      <c r="BO42" s="11">
        <v>0</v>
      </c>
      <c r="BP42" s="11">
        <v>0</v>
      </c>
      <c r="BQ42" s="11">
        <v>0</v>
      </c>
      <c r="BR42" s="11">
        <v>0</v>
      </c>
      <c r="BS42" s="11">
        <v>0</v>
      </c>
      <c r="BT42" s="79">
        <v>4893724.9000000004</v>
      </c>
      <c r="BU42" s="79">
        <v>186.91436215154681</v>
      </c>
    </row>
    <row r="43" spans="1:73" ht="20.100000000000001" customHeight="1" x14ac:dyDescent="0.2">
      <c r="A43" s="242">
        <v>44086</v>
      </c>
      <c r="B43" s="65"/>
      <c r="C43" s="3"/>
      <c r="D43" s="243">
        <v>0</v>
      </c>
      <c r="E43" s="243">
        <v>0</v>
      </c>
      <c r="F43" s="243">
        <v>0</v>
      </c>
      <c r="G43" s="243">
        <v>0</v>
      </c>
      <c r="H43" s="243">
        <v>0</v>
      </c>
      <c r="I43" s="243">
        <v>0</v>
      </c>
      <c r="J43" s="243">
        <v>0</v>
      </c>
      <c r="K43" s="243">
        <v>0</v>
      </c>
      <c r="L43" s="243">
        <v>0</v>
      </c>
      <c r="M43" s="243">
        <v>0</v>
      </c>
      <c r="N43" s="79">
        <v>0</v>
      </c>
      <c r="O43" s="243">
        <v>0</v>
      </c>
      <c r="P43" s="243">
        <v>0</v>
      </c>
      <c r="Q43" s="243">
        <v>0</v>
      </c>
      <c r="R43" s="243">
        <v>0</v>
      </c>
      <c r="S43" s="243">
        <v>0</v>
      </c>
      <c r="T43" s="243">
        <v>0</v>
      </c>
      <c r="U43" s="243">
        <v>0</v>
      </c>
      <c r="V43" s="243">
        <v>0</v>
      </c>
      <c r="W43" s="243">
        <v>0</v>
      </c>
      <c r="X43" s="243">
        <v>0</v>
      </c>
      <c r="Y43" s="243">
        <v>0</v>
      </c>
      <c r="Z43" s="243">
        <v>0</v>
      </c>
      <c r="AA43" s="243">
        <v>0</v>
      </c>
      <c r="AB43" s="243">
        <v>0</v>
      </c>
      <c r="AC43" s="243">
        <v>0</v>
      </c>
      <c r="AD43" s="243">
        <v>0</v>
      </c>
      <c r="AE43" s="243">
        <v>0</v>
      </c>
      <c r="AF43" s="243">
        <v>0</v>
      </c>
      <c r="AG43" s="243">
        <v>0</v>
      </c>
      <c r="AH43" s="243">
        <v>0</v>
      </c>
      <c r="AI43" s="79">
        <v>0</v>
      </c>
      <c r="AJ43" s="79">
        <v>0</v>
      </c>
      <c r="AL43" s="65">
        <v>43722</v>
      </c>
      <c r="AM43" s="65">
        <v>43719</v>
      </c>
      <c r="AN43" s="3">
        <v>37</v>
      </c>
      <c r="AO43" s="158">
        <v>3465434.71</v>
      </c>
      <c r="AP43" s="158">
        <v>1223081.3999999999</v>
      </c>
      <c r="AQ43" s="158">
        <v>1375494.42</v>
      </c>
      <c r="AR43" s="158">
        <v>77398.3</v>
      </c>
      <c r="AS43" s="158">
        <v>0</v>
      </c>
      <c r="AT43" s="158">
        <v>0</v>
      </c>
      <c r="AU43" s="11">
        <v>85526.6</v>
      </c>
      <c r="AV43" s="11">
        <v>0</v>
      </c>
      <c r="AW43" s="11">
        <v>0</v>
      </c>
      <c r="AX43" s="11">
        <v>0</v>
      </c>
      <c r="AY43" s="79">
        <v>6226935.4299999988</v>
      </c>
      <c r="AZ43" s="158">
        <v>2537855.66</v>
      </c>
      <c r="BA43" s="158">
        <v>163.874506</v>
      </c>
      <c r="BB43" s="158">
        <v>921474</v>
      </c>
      <c r="BC43" s="158">
        <v>181.70548099999999</v>
      </c>
      <c r="BD43" s="158">
        <v>1228156.3999999999</v>
      </c>
      <c r="BE43" s="158">
        <v>209.04701800000001</v>
      </c>
      <c r="BF43" s="158">
        <v>57762.2</v>
      </c>
      <c r="BG43" s="158">
        <v>135.609793</v>
      </c>
      <c r="BH43" s="158">
        <v>0</v>
      </c>
      <c r="BI43" s="158">
        <v>0</v>
      </c>
      <c r="BJ43" s="158">
        <v>0</v>
      </c>
      <c r="BK43" s="158">
        <v>0</v>
      </c>
      <c r="BL43" s="11">
        <v>57955.4</v>
      </c>
      <c r="BM43" s="11">
        <v>319.90679</v>
      </c>
      <c r="BN43" s="11">
        <v>0</v>
      </c>
      <c r="BO43" s="11">
        <v>0</v>
      </c>
      <c r="BP43" s="11">
        <v>0</v>
      </c>
      <c r="BQ43" s="11">
        <v>0</v>
      </c>
      <c r="BR43" s="11">
        <v>0</v>
      </c>
      <c r="BS43" s="11">
        <v>0</v>
      </c>
      <c r="BT43" s="79">
        <v>4803203.6600000011</v>
      </c>
      <c r="BU43" s="79">
        <v>180.3884780519183</v>
      </c>
    </row>
    <row r="44" spans="1:73" ht="20.100000000000001" customHeight="1" x14ac:dyDescent="0.2">
      <c r="A44" s="65"/>
      <c r="B44" s="65"/>
      <c r="C44" s="3"/>
      <c r="D44" s="137"/>
      <c r="E44" s="137"/>
      <c r="F44" s="137"/>
      <c r="G44" s="137"/>
      <c r="H44" s="137"/>
      <c r="I44" s="137"/>
      <c r="J44" s="11"/>
      <c r="K44" s="11"/>
      <c r="L44" s="11"/>
      <c r="M44" s="11"/>
      <c r="N44" s="79"/>
      <c r="O44" s="137"/>
      <c r="P44" s="137"/>
      <c r="Q44" s="137"/>
      <c r="R44" s="137"/>
      <c r="S44" s="137"/>
      <c r="T44" s="137"/>
      <c r="U44" s="137"/>
      <c r="V44" s="137"/>
      <c r="W44" s="137"/>
      <c r="X44" s="137"/>
      <c r="Y44" s="137"/>
      <c r="Z44" s="137"/>
      <c r="AA44" s="11"/>
      <c r="AB44" s="11"/>
      <c r="AC44" s="11"/>
      <c r="AD44" s="11"/>
      <c r="AE44" s="11"/>
      <c r="AF44" s="11"/>
      <c r="AG44" s="11"/>
      <c r="AH44" s="11"/>
      <c r="AI44" s="79"/>
      <c r="AJ44" s="79"/>
      <c r="AL44" s="65">
        <v>43729</v>
      </c>
      <c r="AM44" s="65">
        <v>43725</v>
      </c>
      <c r="AN44" s="3">
        <v>38</v>
      </c>
      <c r="AO44" s="158">
        <v>3228991.85</v>
      </c>
      <c r="AP44" s="158">
        <v>1114123.1000000001</v>
      </c>
      <c r="AQ44" s="158">
        <v>1671581.03</v>
      </c>
      <c r="AR44" s="158">
        <v>71503.8</v>
      </c>
      <c r="AS44" s="158">
        <v>0</v>
      </c>
      <c r="AT44" s="158">
        <v>0</v>
      </c>
      <c r="AU44" s="11">
        <v>72418</v>
      </c>
      <c r="AV44" s="11">
        <v>0</v>
      </c>
      <c r="AW44" s="11">
        <v>0</v>
      </c>
      <c r="AX44" s="11">
        <v>0</v>
      </c>
      <c r="AY44" s="79">
        <v>6158617.7800000003</v>
      </c>
      <c r="AZ44" s="158">
        <v>2158870.85</v>
      </c>
      <c r="BA44" s="158">
        <v>158.19105999999999</v>
      </c>
      <c r="BB44" s="158">
        <v>819332.5</v>
      </c>
      <c r="BC44" s="158">
        <v>181.05836500000001</v>
      </c>
      <c r="BD44" s="158">
        <v>1445453.73</v>
      </c>
      <c r="BE44" s="158">
        <v>208.229356</v>
      </c>
      <c r="BF44" s="158">
        <v>59778.400000000001</v>
      </c>
      <c r="BG44" s="158">
        <v>140.51791900000001</v>
      </c>
      <c r="BH44" s="158">
        <v>0</v>
      </c>
      <c r="BI44" s="158">
        <v>0</v>
      </c>
      <c r="BJ44" s="158">
        <v>0</v>
      </c>
      <c r="BK44" s="158">
        <v>0</v>
      </c>
      <c r="BL44" s="11">
        <v>47232</v>
      </c>
      <c r="BM44" s="11">
        <v>337.933358</v>
      </c>
      <c r="BN44" s="11">
        <v>0</v>
      </c>
      <c r="BO44" s="11">
        <v>0</v>
      </c>
      <c r="BP44" s="11">
        <v>0</v>
      </c>
      <c r="BQ44" s="11">
        <v>0</v>
      </c>
      <c r="BR44" s="11">
        <v>0</v>
      </c>
      <c r="BS44" s="11">
        <v>0</v>
      </c>
      <c r="BT44" s="79">
        <v>4530667.4800000004</v>
      </c>
      <c r="BU44" s="79">
        <v>179.93114230176676</v>
      </c>
    </row>
    <row r="45" spans="1:73" ht="20.100000000000001" customHeight="1" x14ac:dyDescent="0.2">
      <c r="A45" s="65"/>
      <c r="B45" s="65"/>
      <c r="C45" s="3"/>
      <c r="D45" s="138"/>
      <c r="E45" s="138"/>
      <c r="F45" s="138"/>
      <c r="G45" s="138"/>
      <c r="H45" s="138"/>
      <c r="I45" s="138"/>
      <c r="J45" s="11"/>
      <c r="K45" s="11"/>
      <c r="L45" s="11"/>
      <c r="M45" s="11"/>
      <c r="N45" s="79"/>
      <c r="O45" s="138"/>
      <c r="P45" s="138"/>
      <c r="Q45" s="138"/>
      <c r="R45" s="138"/>
      <c r="S45" s="138"/>
      <c r="T45" s="138"/>
      <c r="U45" s="138"/>
      <c r="V45" s="138"/>
      <c r="W45" s="138"/>
      <c r="X45" s="138"/>
      <c r="Y45" s="138"/>
      <c r="Z45" s="138"/>
      <c r="AA45" s="11"/>
      <c r="AB45" s="11"/>
      <c r="AC45" s="11"/>
      <c r="AD45" s="11"/>
      <c r="AE45" s="11"/>
      <c r="AF45" s="11"/>
      <c r="AG45" s="11"/>
      <c r="AH45" s="11"/>
      <c r="AI45" s="79"/>
      <c r="AJ45" s="79"/>
      <c r="AL45" s="65">
        <v>43736</v>
      </c>
      <c r="AM45" s="65">
        <v>43732</v>
      </c>
      <c r="AN45" s="3">
        <v>39</v>
      </c>
      <c r="AO45" s="158">
        <v>3521891.06</v>
      </c>
      <c r="AP45" s="158">
        <v>1257891.3</v>
      </c>
      <c r="AQ45" s="158">
        <v>1456692.9</v>
      </c>
      <c r="AR45" s="158">
        <v>71268.399999999994</v>
      </c>
      <c r="AS45" s="158">
        <v>0</v>
      </c>
      <c r="AT45" s="158">
        <v>0</v>
      </c>
      <c r="AU45" s="11">
        <v>128398.5</v>
      </c>
      <c r="AV45" s="11">
        <v>0</v>
      </c>
      <c r="AW45" s="11">
        <v>0</v>
      </c>
      <c r="AX45" s="11">
        <v>0</v>
      </c>
      <c r="AY45" s="79">
        <v>6436142.1600000001</v>
      </c>
      <c r="AZ45" s="158">
        <v>2703480.66</v>
      </c>
      <c r="BA45" s="158">
        <v>157.83197000000001</v>
      </c>
      <c r="BB45" s="158">
        <v>968218</v>
      </c>
      <c r="BC45" s="158">
        <v>178.201427</v>
      </c>
      <c r="BD45" s="158">
        <v>1049253.6000000001</v>
      </c>
      <c r="BE45" s="158">
        <v>205.266201</v>
      </c>
      <c r="BF45" s="158">
        <v>52829.4</v>
      </c>
      <c r="BG45" s="158">
        <v>136.639128</v>
      </c>
      <c r="BH45" s="158">
        <v>0</v>
      </c>
      <c r="BI45" s="158">
        <v>0</v>
      </c>
      <c r="BJ45" s="158">
        <v>0</v>
      </c>
      <c r="BK45" s="158">
        <v>0</v>
      </c>
      <c r="BL45" s="11">
        <v>59660.9</v>
      </c>
      <c r="BM45" s="11">
        <v>349.226855</v>
      </c>
      <c r="BN45" s="11">
        <v>0</v>
      </c>
      <c r="BO45" s="11">
        <v>0</v>
      </c>
      <c r="BP45" s="11">
        <v>0</v>
      </c>
      <c r="BQ45" s="11">
        <v>0</v>
      </c>
      <c r="BR45" s="11">
        <v>0</v>
      </c>
      <c r="BS45" s="11">
        <v>0</v>
      </c>
      <c r="BT45" s="79">
        <v>4833442.5600000005</v>
      </c>
      <c r="BU45" s="79">
        <v>174.34024490643631</v>
      </c>
    </row>
    <row r="46" spans="1:73" ht="20.100000000000001" customHeight="1" x14ac:dyDescent="0.2">
      <c r="A46" s="65"/>
      <c r="B46" s="65"/>
      <c r="C46" s="3"/>
      <c r="D46" s="56"/>
      <c r="E46" s="139"/>
      <c r="F46" s="139"/>
      <c r="G46" s="139"/>
      <c r="H46" s="139"/>
      <c r="I46" s="139"/>
      <c r="J46" s="11"/>
      <c r="K46" s="11"/>
      <c r="L46" s="11"/>
      <c r="M46" s="11"/>
      <c r="N46" s="79"/>
      <c r="O46" s="139"/>
      <c r="P46" s="139"/>
      <c r="Q46" s="139"/>
      <c r="R46" s="139"/>
      <c r="S46" s="139"/>
      <c r="T46" s="139"/>
      <c r="U46" s="139"/>
      <c r="V46" s="139"/>
      <c r="W46" s="139"/>
      <c r="X46" s="139"/>
      <c r="Y46" s="139"/>
      <c r="Z46" s="139"/>
      <c r="AA46" s="11"/>
      <c r="AB46" s="11"/>
      <c r="AC46" s="11"/>
      <c r="AD46" s="11"/>
      <c r="AE46" s="11"/>
      <c r="AF46" s="11"/>
      <c r="AG46" s="11"/>
      <c r="AH46" s="11"/>
      <c r="AI46" s="79"/>
      <c r="AJ46" s="79"/>
      <c r="AL46" s="65">
        <v>43743</v>
      </c>
      <c r="AM46" s="65">
        <v>43738</v>
      </c>
      <c r="AN46" s="3">
        <v>40</v>
      </c>
      <c r="AO46" s="56">
        <v>2525857.9500000002</v>
      </c>
      <c r="AP46" s="158">
        <v>814364.13</v>
      </c>
      <c r="AQ46" s="158">
        <v>1402941</v>
      </c>
      <c r="AR46" s="158">
        <v>62463.199999999997</v>
      </c>
      <c r="AS46" s="158">
        <v>0</v>
      </c>
      <c r="AT46" s="158">
        <v>0</v>
      </c>
      <c r="AU46" s="11">
        <v>95451.3</v>
      </c>
      <c r="AV46" s="11">
        <v>0</v>
      </c>
      <c r="AW46" s="11">
        <v>0</v>
      </c>
      <c r="AX46" s="11">
        <v>0</v>
      </c>
      <c r="AY46" s="79">
        <v>4901077.58</v>
      </c>
      <c r="AZ46" s="158">
        <v>1817222.15</v>
      </c>
      <c r="BA46" s="158">
        <v>160.70973900000001</v>
      </c>
      <c r="BB46" s="158">
        <v>660941.23</v>
      </c>
      <c r="BC46" s="158">
        <v>185.802481</v>
      </c>
      <c r="BD46" s="158">
        <v>1180207.8</v>
      </c>
      <c r="BE46" s="158">
        <v>202.13198700000001</v>
      </c>
      <c r="BF46" s="158">
        <v>54549.2</v>
      </c>
      <c r="BG46" s="158">
        <v>142.74516199999999</v>
      </c>
      <c r="BH46" s="158">
        <v>0</v>
      </c>
      <c r="BI46" s="158">
        <v>0</v>
      </c>
      <c r="BJ46" s="158">
        <v>0</v>
      </c>
      <c r="BK46" s="158">
        <v>0</v>
      </c>
      <c r="BL46" s="11">
        <v>30122.799999999999</v>
      </c>
      <c r="BM46" s="11">
        <v>331.04136399999999</v>
      </c>
      <c r="BN46" s="11">
        <v>0</v>
      </c>
      <c r="BO46" s="11">
        <v>0</v>
      </c>
      <c r="BP46" s="11">
        <v>0</v>
      </c>
      <c r="BQ46" s="11">
        <v>0</v>
      </c>
      <c r="BR46" s="11">
        <v>0</v>
      </c>
      <c r="BS46" s="11">
        <v>0</v>
      </c>
      <c r="BT46" s="79">
        <v>3743043.1799999997</v>
      </c>
      <c r="BU46" s="79">
        <v>179.31027251416282</v>
      </c>
    </row>
    <row r="47" spans="1:73" ht="20.100000000000001" customHeight="1" x14ac:dyDescent="0.2">
      <c r="A47" s="65"/>
      <c r="B47" s="65"/>
      <c r="C47" s="3"/>
      <c r="D47" s="140"/>
      <c r="E47" s="140"/>
      <c r="F47" s="140"/>
      <c r="G47" s="140"/>
      <c r="H47" s="11"/>
      <c r="I47" s="11"/>
      <c r="J47" s="140"/>
      <c r="K47" s="140"/>
      <c r="L47" s="140"/>
      <c r="M47" s="140"/>
      <c r="N47" s="79"/>
      <c r="O47" s="140"/>
      <c r="P47" s="140"/>
      <c r="Q47" s="140"/>
      <c r="R47" s="140"/>
      <c r="S47" s="140"/>
      <c r="T47" s="140"/>
      <c r="U47" s="140"/>
      <c r="V47" s="140"/>
      <c r="W47" s="11"/>
      <c r="X47" s="11"/>
      <c r="Y47" s="11"/>
      <c r="Z47" s="11"/>
      <c r="AA47" s="140"/>
      <c r="AB47" s="140"/>
      <c r="AC47" s="140"/>
      <c r="AD47" s="140"/>
      <c r="AE47" s="140"/>
      <c r="AF47" s="140"/>
      <c r="AG47" s="140"/>
      <c r="AH47" s="140"/>
      <c r="AI47" s="79"/>
      <c r="AJ47" s="79"/>
      <c r="AL47" s="65">
        <v>43750</v>
      </c>
      <c r="AM47" s="65"/>
      <c r="AN47" s="3">
        <v>41</v>
      </c>
      <c r="AO47" s="158">
        <v>0</v>
      </c>
      <c r="AP47" s="158">
        <v>0</v>
      </c>
      <c r="AQ47" s="158">
        <v>0</v>
      </c>
      <c r="AR47" s="158">
        <v>0</v>
      </c>
      <c r="AS47" s="11">
        <v>0</v>
      </c>
      <c r="AT47" s="11">
        <v>0</v>
      </c>
      <c r="AU47" s="158">
        <v>0</v>
      </c>
      <c r="AV47" s="158">
        <v>0</v>
      </c>
      <c r="AW47" s="158">
        <v>0</v>
      </c>
      <c r="AX47" s="158">
        <v>0</v>
      </c>
      <c r="AY47" s="79">
        <v>0</v>
      </c>
      <c r="AZ47" s="158">
        <v>0</v>
      </c>
      <c r="BA47" s="158">
        <v>0</v>
      </c>
      <c r="BB47" s="158">
        <v>0</v>
      </c>
      <c r="BC47" s="158">
        <v>0</v>
      </c>
      <c r="BD47" s="158">
        <v>0</v>
      </c>
      <c r="BE47" s="158">
        <v>0</v>
      </c>
      <c r="BF47" s="158">
        <v>0</v>
      </c>
      <c r="BG47" s="158">
        <v>0</v>
      </c>
      <c r="BH47" s="11">
        <v>0</v>
      </c>
      <c r="BI47" s="11">
        <v>0</v>
      </c>
      <c r="BJ47" s="11">
        <v>0</v>
      </c>
      <c r="BK47" s="11">
        <v>0</v>
      </c>
      <c r="BL47" s="158">
        <v>0</v>
      </c>
      <c r="BM47" s="158">
        <v>0</v>
      </c>
      <c r="BN47" s="158">
        <v>0</v>
      </c>
      <c r="BO47" s="158">
        <v>0</v>
      </c>
      <c r="BP47" s="158">
        <v>0</v>
      </c>
      <c r="BQ47" s="158">
        <v>0</v>
      </c>
      <c r="BR47" s="158">
        <v>0</v>
      </c>
      <c r="BS47" s="158">
        <v>0</v>
      </c>
      <c r="BT47" s="79">
        <v>0</v>
      </c>
      <c r="BU47" s="79">
        <v>0</v>
      </c>
    </row>
    <row r="48" spans="1:73" ht="20.100000000000001" customHeight="1" x14ac:dyDescent="0.2">
      <c r="A48" s="65"/>
      <c r="B48" s="65"/>
      <c r="C48" s="3"/>
      <c r="D48" s="143"/>
      <c r="E48" s="143"/>
      <c r="F48" s="143"/>
      <c r="G48" s="143"/>
      <c r="H48" s="11"/>
      <c r="I48" s="11"/>
      <c r="J48" s="143"/>
      <c r="K48" s="143"/>
      <c r="L48" s="143"/>
      <c r="M48" s="143"/>
      <c r="N48" s="79"/>
      <c r="O48" s="143"/>
      <c r="P48" s="143"/>
      <c r="Q48" s="143"/>
      <c r="R48" s="143"/>
      <c r="S48" s="143"/>
      <c r="T48" s="143"/>
      <c r="U48" s="143"/>
      <c r="V48" s="143"/>
      <c r="W48" s="11"/>
      <c r="X48" s="11"/>
      <c r="Y48" s="11"/>
      <c r="Z48" s="11"/>
      <c r="AA48" s="143"/>
      <c r="AB48" s="143"/>
      <c r="AC48" s="143"/>
      <c r="AD48" s="143"/>
      <c r="AE48" s="143"/>
      <c r="AF48" s="143"/>
      <c r="AG48" s="143"/>
      <c r="AH48" s="143"/>
      <c r="AI48" s="79"/>
      <c r="AJ48" s="79"/>
      <c r="AL48" s="65">
        <v>43757</v>
      </c>
      <c r="AM48" s="65">
        <v>43753</v>
      </c>
      <c r="AN48" s="3">
        <v>42</v>
      </c>
      <c r="AO48" s="158">
        <v>3539170.73</v>
      </c>
      <c r="AP48" s="158">
        <v>1071818.95</v>
      </c>
      <c r="AQ48" s="158">
        <v>1164577.6200000001</v>
      </c>
      <c r="AR48" s="158">
        <v>69508.7</v>
      </c>
      <c r="AS48" s="11">
        <v>0</v>
      </c>
      <c r="AT48" s="11">
        <v>0</v>
      </c>
      <c r="AU48" s="158">
        <v>104342.3</v>
      </c>
      <c r="AV48" s="158">
        <v>0</v>
      </c>
      <c r="AW48" s="158">
        <v>0</v>
      </c>
      <c r="AX48" s="158">
        <v>0</v>
      </c>
      <c r="AY48" s="79">
        <v>5949418.2999999998</v>
      </c>
      <c r="AZ48" s="158">
        <v>2721561.59</v>
      </c>
      <c r="BA48" s="158">
        <v>155.14053200000001</v>
      </c>
      <c r="BB48" s="158">
        <v>828342.9</v>
      </c>
      <c r="BC48" s="158">
        <v>174.50947199999999</v>
      </c>
      <c r="BD48" s="158">
        <v>912602.42</v>
      </c>
      <c r="BE48" s="158">
        <v>210.275959</v>
      </c>
      <c r="BF48" s="158">
        <v>45971</v>
      </c>
      <c r="BG48" s="158">
        <v>116.435557</v>
      </c>
      <c r="BH48" s="11">
        <v>0</v>
      </c>
      <c r="BI48" s="11">
        <v>0</v>
      </c>
      <c r="BJ48" s="11">
        <v>0</v>
      </c>
      <c r="BK48" s="11">
        <v>0</v>
      </c>
      <c r="BL48" s="158">
        <v>40384.199999999997</v>
      </c>
      <c r="BM48" s="158">
        <v>258.94524999999999</v>
      </c>
      <c r="BN48" s="158">
        <v>0</v>
      </c>
      <c r="BO48" s="158">
        <v>0</v>
      </c>
      <c r="BP48" s="158">
        <v>0</v>
      </c>
      <c r="BQ48" s="158">
        <v>0</v>
      </c>
      <c r="BR48" s="158">
        <v>0</v>
      </c>
      <c r="BS48" s="158">
        <v>0</v>
      </c>
      <c r="BT48" s="79">
        <v>4548862.1100000003</v>
      </c>
      <c r="BU48" s="79">
        <v>170.25939259883003</v>
      </c>
    </row>
    <row r="49" spans="1:73" ht="20.100000000000001" customHeight="1" x14ac:dyDescent="0.2">
      <c r="A49" s="65"/>
      <c r="B49" s="65"/>
      <c r="C49" s="3"/>
      <c r="D49" s="56"/>
      <c r="E49" s="144"/>
      <c r="F49" s="144"/>
      <c r="G49" s="144"/>
      <c r="H49" s="11"/>
      <c r="I49" s="11"/>
      <c r="J49" s="144"/>
      <c r="K49" s="11"/>
      <c r="L49" s="11"/>
      <c r="M49" s="11"/>
      <c r="N49" s="79"/>
      <c r="O49" s="144"/>
      <c r="P49" s="144"/>
      <c r="Q49" s="144"/>
      <c r="R49" s="144"/>
      <c r="S49" s="144"/>
      <c r="T49" s="144"/>
      <c r="U49" s="144"/>
      <c r="V49" s="144"/>
      <c r="W49" s="11"/>
      <c r="X49" s="11"/>
      <c r="Y49" s="11"/>
      <c r="Z49" s="11"/>
      <c r="AA49" s="11"/>
      <c r="AB49" s="11"/>
      <c r="AC49" s="144"/>
      <c r="AD49" s="144"/>
      <c r="AE49" s="144"/>
      <c r="AF49" s="144"/>
      <c r="AG49" s="144"/>
      <c r="AH49" s="144"/>
      <c r="AI49" s="79"/>
      <c r="AJ49" s="79"/>
      <c r="AL49" s="65">
        <v>43764</v>
      </c>
      <c r="AM49" s="65">
        <v>43760</v>
      </c>
      <c r="AN49" s="3">
        <v>43</v>
      </c>
      <c r="AO49" s="56">
        <v>3529153.49</v>
      </c>
      <c r="AP49" s="158">
        <v>1227707.1499999999</v>
      </c>
      <c r="AQ49" s="158">
        <v>1370728.4</v>
      </c>
      <c r="AR49" s="158">
        <v>57669.4</v>
      </c>
      <c r="AS49" s="11">
        <v>0</v>
      </c>
      <c r="AT49" s="11">
        <v>0</v>
      </c>
      <c r="AU49" s="158">
        <v>105201.7</v>
      </c>
      <c r="AV49" s="11">
        <v>0</v>
      </c>
      <c r="AW49" s="11">
        <v>0</v>
      </c>
      <c r="AX49" s="11">
        <v>0</v>
      </c>
      <c r="AY49" s="79">
        <v>6290460.1400000015</v>
      </c>
      <c r="AZ49" s="158">
        <v>2711394.09</v>
      </c>
      <c r="BA49" s="158">
        <v>159.07753700000001</v>
      </c>
      <c r="BB49" s="158">
        <v>962977.05</v>
      </c>
      <c r="BC49" s="158">
        <v>175.62186800000001</v>
      </c>
      <c r="BD49" s="158">
        <v>1085193.1000000001</v>
      </c>
      <c r="BE49" s="158">
        <v>214.910303</v>
      </c>
      <c r="BF49" s="158">
        <v>45426.2</v>
      </c>
      <c r="BG49" s="158">
        <v>120.159308</v>
      </c>
      <c r="BH49" s="11">
        <v>0</v>
      </c>
      <c r="BI49" s="11">
        <v>0</v>
      </c>
      <c r="BJ49" s="11">
        <v>0</v>
      </c>
      <c r="BK49" s="11">
        <v>0</v>
      </c>
      <c r="BL49" s="11">
        <v>54912.6</v>
      </c>
      <c r="BM49" s="11">
        <v>233.893146</v>
      </c>
      <c r="BN49" s="158">
        <v>0</v>
      </c>
      <c r="BO49" s="158">
        <v>0</v>
      </c>
      <c r="BP49" s="158">
        <v>0</v>
      </c>
      <c r="BQ49" s="158">
        <v>0</v>
      </c>
      <c r="BR49" s="158">
        <v>0</v>
      </c>
      <c r="BS49" s="158">
        <v>0</v>
      </c>
      <c r="BT49" s="79">
        <v>4859903.04</v>
      </c>
      <c r="BU49" s="79">
        <v>175.30451831736633</v>
      </c>
    </row>
    <row r="50" spans="1:73" ht="20.100000000000001" customHeight="1" x14ac:dyDescent="0.2">
      <c r="A50" s="65"/>
      <c r="B50" s="65"/>
      <c r="C50" s="3"/>
      <c r="D50" s="145"/>
      <c r="E50" s="145"/>
      <c r="F50" s="145"/>
      <c r="G50" s="145"/>
      <c r="H50" s="108"/>
      <c r="I50" s="108"/>
      <c r="J50" s="145"/>
      <c r="K50" s="108"/>
      <c r="L50" s="108"/>
      <c r="M50" s="108"/>
      <c r="N50" s="79"/>
      <c r="O50" s="145"/>
      <c r="P50" s="145"/>
      <c r="Q50" s="145"/>
      <c r="R50" s="145"/>
      <c r="S50" s="145"/>
      <c r="T50" s="145"/>
      <c r="U50" s="145"/>
      <c r="V50" s="145"/>
      <c r="W50" s="108"/>
      <c r="X50" s="108"/>
      <c r="Y50" s="108"/>
      <c r="Z50" s="108"/>
      <c r="AA50" s="145"/>
      <c r="AB50" s="145"/>
      <c r="AC50" s="108"/>
      <c r="AD50" s="108"/>
      <c r="AE50" s="108"/>
      <c r="AF50" s="108"/>
      <c r="AG50" s="108"/>
      <c r="AH50" s="108"/>
      <c r="AI50" s="79"/>
      <c r="AJ50" s="79"/>
      <c r="AL50" s="65">
        <v>43771</v>
      </c>
      <c r="AM50" s="65">
        <v>43768</v>
      </c>
      <c r="AN50" s="3">
        <v>44</v>
      </c>
      <c r="AO50" s="158">
        <v>3343707.75</v>
      </c>
      <c r="AP50" s="158">
        <v>1004084.4</v>
      </c>
      <c r="AQ50" s="158">
        <v>1555303.9</v>
      </c>
      <c r="AR50" s="158">
        <v>64630.6</v>
      </c>
      <c r="AS50" s="158">
        <v>0</v>
      </c>
      <c r="AT50" s="158">
        <v>0</v>
      </c>
      <c r="AU50" s="158">
        <v>114416.2</v>
      </c>
      <c r="AV50" s="158">
        <v>0</v>
      </c>
      <c r="AW50" s="158">
        <v>0</v>
      </c>
      <c r="AX50" s="158">
        <v>0</v>
      </c>
      <c r="AY50" s="79">
        <v>6082142.8500000006</v>
      </c>
      <c r="AZ50" s="158">
        <v>2519528</v>
      </c>
      <c r="BA50" s="158">
        <v>158.08709999999999</v>
      </c>
      <c r="BB50" s="158">
        <v>824035.8</v>
      </c>
      <c r="BC50" s="158">
        <v>177.51129700000001</v>
      </c>
      <c r="BD50" s="158">
        <v>1172278.7</v>
      </c>
      <c r="BE50" s="158">
        <v>209.97897399999999</v>
      </c>
      <c r="BF50" s="158">
        <v>47084.4</v>
      </c>
      <c r="BG50" s="158">
        <v>132.04431600000001</v>
      </c>
      <c r="BH50" s="158">
        <v>0</v>
      </c>
      <c r="BI50" s="158">
        <v>0</v>
      </c>
      <c r="BJ50" s="158">
        <v>0</v>
      </c>
      <c r="BK50" s="158">
        <v>0</v>
      </c>
      <c r="BL50" s="158">
        <v>68897.600000000006</v>
      </c>
      <c r="BM50" s="158">
        <v>230.38135</v>
      </c>
      <c r="BN50" s="158">
        <v>0</v>
      </c>
      <c r="BO50" s="158">
        <v>0</v>
      </c>
      <c r="BP50" s="158">
        <v>0</v>
      </c>
      <c r="BQ50" s="158">
        <v>0</v>
      </c>
      <c r="BR50" s="158">
        <v>0</v>
      </c>
      <c r="BS50" s="158">
        <v>0</v>
      </c>
      <c r="BT50" s="79">
        <v>4631824.5</v>
      </c>
      <c r="BU50" s="79">
        <v>175.48686628375424</v>
      </c>
    </row>
    <row r="51" spans="1:73" ht="20.100000000000001" customHeight="1" x14ac:dyDescent="0.2">
      <c r="A51" s="65"/>
      <c r="B51" s="65"/>
      <c r="C51" s="3"/>
      <c r="D51" s="146"/>
      <c r="E51" s="146"/>
      <c r="F51" s="146"/>
      <c r="G51" s="146"/>
      <c r="H51" s="146"/>
      <c r="I51" s="146"/>
      <c r="J51" s="146"/>
      <c r="K51" s="146"/>
      <c r="L51" s="146"/>
      <c r="M51" s="146"/>
      <c r="N51" s="79"/>
      <c r="P51" s="146"/>
      <c r="Q51" s="146"/>
      <c r="R51" s="146"/>
      <c r="S51" s="146"/>
      <c r="T51" s="146"/>
      <c r="U51" s="146"/>
      <c r="V51" s="146"/>
      <c r="W51" s="146"/>
      <c r="X51" s="146"/>
      <c r="Y51" s="146"/>
      <c r="Z51" s="146"/>
      <c r="AA51" s="146"/>
      <c r="AB51" s="146"/>
      <c r="AC51" s="146"/>
      <c r="AD51" s="146"/>
      <c r="AE51" s="146"/>
      <c r="AF51" s="146"/>
      <c r="AG51" s="146"/>
      <c r="AH51" s="146"/>
      <c r="AI51" s="79"/>
      <c r="AJ51" s="79"/>
      <c r="AL51" s="65">
        <v>43778</v>
      </c>
      <c r="AM51" s="65">
        <v>43775</v>
      </c>
      <c r="AN51" s="3">
        <v>45</v>
      </c>
      <c r="AO51" s="158">
        <v>3251699.5</v>
      </c>
      <c r="AP51" s="158">
        <v>899116.9</v>
      </c>
      <c r="AQ51" s="158">
        <v>1074970.2</v>
      </c>
      <c r="AR51" s="158">
        <v>55267</v>
      </c>
      <c r="AS51" s="158">
        <v>0</v>
      </c>
      <c r="AT51" s="158">
        <v>0</v>
      </c>
      <c r="AU51" s="158">
        <v>93279.5</v>
      </c>
      <c r="AV51" s="158">
        <v>0</v>
      </c>
      <c r="AW51" s="158">
        <v>0</v>
      </c>
      <c r="AX51" s="158">
        <v>0</v>
      </c>
      <c r="AY51" s="79">
        <v>5374333.0999999996</v>
      </c>
      <c r="AZ51" s="7">
        <v>2270055.5</v>
      </c>
      <c r="BA51" s="158">
        <v>148.23038299999999</v>
      </c>
      <c r="BB51" s="158">
        <v>726930.6</v>
      </c>
      <c r="BC51" s="158">
        <v>179.827854</v>
      </c>
      <c r="BD51" s="158">
        <v>758073.9</v>
      </c>
      <c r="BE51" s="158">
        <v>206.929552</v>
      </c>
      <c r="BF51" s="158">
        <v>43636.2</v>
      </c>
      <c r="BG51" s="158">
        <v>135.44009700000001</v>
      </c>
      <c r="BH51" s="158">
        <v>0</v>
      </c>
      <c r="BI51" s="158">
        <v>0</v>
      </c>
      <c r="BJ51" s="158">
        <v>0</v>
      </c>
      <c r="BK51" s="158">
        <v>0</v>
      </c>
      <c r="BL51" s="158">
        <v>67301.399999999994</v>
      </c>
      <c r="BM51" s="158">
        <v>224.53046399999999</v>
      </c>
      <c r="BN51" s="158">
        <v>0</v>
      </c>
      <c r="BO51" s="158">
        <v>0</v>
      </c>
      <c r="BP51" s="158">
        <v>0</v>
      </c>
      <c r="BQ51" s="158">
        <v>0</v>
      </c>
      <c r="BR51" s="158">
        <v>0</v>
      </c>
      <c r="BS51" s="158">
        <v>0</v>
      </c>
      <c r="BT51" s="79">
        <v>3865997.6</v>
      </c>
      <c r="BU51" s="79">
        <v>166.86579532321559</v>
      </c>
    </row>
    <row r="52" spans="1:73" ht="20.100000000000001" customHeight="1" x14ac:dyDescent="0.2">
      <c r="A52" s="65"/>
      <c r="B52" s="65"/>
      <c r="C52" s="3"/>
      <c r="D52" s="147"/>
      <c r="E52" s="147"/>
      <c r="G52" s="147"/>
      <c r="H52" s="147"/>
      <c r="I52" s="147"/>
      <c r="J52" s="147"/>
      <c r="K52" s="147"/>
      <c r="L52" s="147"/>
      <c r="M52" s="147"/>
      <c r="N52" s="79"/>
      <c r="O52" s="56"/>
      <c r="P52" s="147"/>
      <c r="Q52" s="147"/>
      <c r="R52" s="147"/>
      <c r="S52" s="147"/>
      <c r="T52" s="147"/>
      <c r="U52" s="147"/>
      <c r="V52" s="147"/>
      <c r="W52" s="147"/>
      <c r="X52" s="147"/>
      <c r="Y52" s="147"/>
      <c r="Z52" s="147"/>
      <c r="AA52" s="147"/>
      <c r="AB52" s="147"/>
      <c r="AC52" s="147"/>
      <c r="AD52" s="147"/>
      <c r="AE52" s="147"/>
      <c r="AF52" s="147"/>
      <c r="AG52" s="147"/>
      <c r="AH52" s="147"/>
      <c r="AI52" s="79"/>
      <c r="AJ52" s="79"/>
      <c r="AL52" s="65">
        <v>43785</v>
      </c>
      <c r="AM52" s="65">
        <v>43782</v>
      </c>
      <c r="AN52" s="3">
        <v>46</v>
      </c>
      <c r="AO52" s="158">
        <v>3498947.54</v>
      </c>
      <c r="AP52" s="158">
        <v>1076605.1499999999</v>
      </c>
      <c r="AQ52" s="7">
        <v>1021828</v>
      </c>
      <c r="AR52" s="158">
        <v>64514.8</v>
      </c>
      <c r="AS52" s="158">
        <v>0</v>
      </c>
      <c r="AT52" s="158">
        <v>0</v>
      </c>
      <c r="AU52" s="158">
        <v>111381</v>
      </c>
      <c r="AV52" s="158">
        <v>0</v>
      </c>
      <c r="AW52" s="158">
        <v>0</v>
      </c>
      <c r="AX52" s="158">
        <v>0</v>
      </c>
      <c r="AY52" s="79">
        <v>5773276.4899999993</v>
      </c>
      <c r="AZ52" s="56">
        <v>2508347.37</v>
      </c>
      <c r="BA52" s="158">
        <v>147.217386</v>
      </c>
      <c r="BB52" s="158">
        <v>852067.8</v>
      </c>
      <c r="BC52" s="158">
        <v>176.86948100000001</v>
      </c>
      <c r="BD52" s="158">
        <v>792085</v>
      </c>
      <c r="BE52" s="158">
        <v>199.88951599999999</v>
      </c>
      <c r="BF52" s="158">
        <v>44947</v>
      </c>
      <c r="BG52" s="158">
        <v>135.15199200000001</v>
      </c>
      <c r="BH52" s="158">
        <v>0</v>
      </c>
      <c r="BI52" s="158">
        <v>0</v>
      </c>
      <c r="BJ52" s="158">
        <v>0</v>
      </c>
      <c r="BK52" s="158">
        <v>0</v>
      </c>
      <c r="BL52" s="158">
        <v>64669.3</v>
      </c>
      <c r="BM52" s="158">
        <v>222.149404</v>
      </c>
      <c r="BN52" s="158">
        <v>0</v>
      </c>
      <c r="BO52" s="158">
        <v>0</v>
      </c>
      <c r="BP52" s="158">
        <v>0</v>
      </c>
      <c r="BQ52" s="158">
        <v>0</v>
      </c>
      <c r="BR52" s="158">
        <v>0</v>
      </c>
      <c r="BS52" s="158">
        <v>0</v>
      </c>
      <c r="BT52" s="79">
        <v>4262116.47</v>
      </c>
      <c r="BU52" s="79">
        <v>163.94379360345539</v>
      </c>
    </row>
    <row r="53" spans="1:73" ht="20.100000000000001" customHeight="1" x14ac:dyDescent="0.2">
      <c r="A53" s="65"/>
      <c r="B53" s="65"/>
      <c r="C53" s="3"/>
      <c r="D53" s="148"/>
      <c r="E53" s="148"/>
      <c r="F53" s="148"/>
      <c r="G53" s="148"/>
      <c r="H53" s="109"/>
      <c r="I53" s="109"/>
      <c r="J53" s="148"/>
      <c r="K53" s="109"/>
      <c r="L53" s="109"/>
      <c r="M53" s="109"/>
      <c r="N53" s="79"/>
      <c r="O53" s="148"/>
      <c r="P53" s="148"/>
      <c r="Q53" s="148"/>
      <c r="R53" s="148"/>
      <c r="S53" s="148"/>
      <c r="T53" s="148"/>
      <c r="U53" s="148"/>
      <c r="V53" s="148"/>
      <c r="W53" s="109"/>
      <c r="X53" s="109"/>
      <c r="Y53" s="109"/>
      <c r="Z53" s="109"/>
      <c r="AA53" s="148"/>
      <c r="AB53" s="148"/>
      <c r="AC53" s="109"/>
      <c r="AD53" s="109"/>
      <c r="AE53" s="109"/>
      <c r="AF53" s="109"/>
      <c r="AG53" s="109"/>
      <c r="AH53" s="109"/>
      <c r="AI53" s="79"/>
      <c r="AJ53" s="79"/>
      <c r="AL53" s="65">
        <v>43792</v>
      </c>
      <c r="AM53" s="65">
        <v>43788</v>
      </c>
      <c r="AN53" s="3">
        <v>47</v>
      </c>
      <c r="AO53" s="158">
        <v>3555491.45</v>
      </c>
      <c r="AP53" s="158">
        <v>1210830.7</v>
      </c>
      <c r="AQ53" s="158">
        <v>1104070.8</v>
      </c>
      <c r="AR53" s="158">
        <v>65696.100000000006</v>
      </c>
      <c r="AS53" s="158">
        <v>0</v>
      </c>
      <c r="AT53" s="158">
        <v>0</v>
      </c>
      <c r="AU53" s="158">
        <v>83923.3</v>
      </c>
      <c r="AV53" s="158">
        <v>0</v>
      </c>
      <c r="AW53" s="158">
        <v>0</v>
      </c>
      <c r="AX53" s="158">
        <v>0</v>
      </c>
      <c r="AY53" s="79">
        <v>6020012.3499999996</v>
      </c>
      <c r="AZ53" s="158">
        <v>2669464.5499999998</v>
      </c>
      <c r="BA53" s="158">
        <v>152.404357</v>
      </c>
      <c r="BB53" s="158">
        <v>976475.4</v>
      </c>
      <c r="BC53" s="158">
        <v>179.898764</v>
      </c>
      <c r="BD53" s="158">
        <v>865996.9</v>
      </c>
      <c r="BE53" s="158">
        <v>207.68596600000001</v>
      </c>
      <c r="BF53" s="158">
        <v>51832.2</v>
      </c>
      <c r="BG53" s="158">
        <v>134.456963</v>
      </c>
      <c r="BH53" s="158">
        <v>0</v>
      </c>
      <c r="BI53" s="158">
        <v>0</v>
      </c>
      <c r="BJ53" s="158">
        <v>0</v>
      </c>
      <c r="BK53" s="158">
        <v>0</v>
      </c>
      <c r="BL53" s="158">
        <v>61476</v>
      </c>
      <c r="BM53" s="158">
        <v>244.25083599999999</v>
      </c>
      <c r="BN53" s="158">
        <v>0</v>
      </c>
      <c r="BO53" s="158">
        <v>0</v>
      </c>
      <c r="BP53" s="158">
        <v>0</v>
      </c>
      <c r="BQ53" s="158">
        <v>0</v>
      </c>
      <c r="BR53" s="158">
        <v>0</v>
      </c>
      <c r="BS53" s="158">
        <v>0</v>
      </c>
      <c r="BT53" s="79">
        <v>4625245.05</v>
      </c>
      <c r="BU53" s="79">
        <v>169.57910438377746</v>
      </c>
    </row>
    <row r="54" spans="1:73" ht="20.100000000000001" customHeight="1" x14ac:dyDescent="0.2">
      <c r="A54" s="65"/>
      <c r="B54" s="65"/>
      <c r="C54" s="10"/>
      <c r="D54" s="149"/>
      <c r="E54" s="149"/>
      <c r="F54" s="149"/>
      <c r="G54" s="149"/>
      <c r="H54" s="149"/>
      <c r="I54" s="149"/>
      <c r="J54" s="149"/>
      <c r="K54" s="149"/>
      <c r="L54" s="149"/>
      <c r="M54" s="149"/>
      <c r="N54" s="79"/>
      <c r="O54" s="149"/>
      <c r="P54" s="149"/>
      <c r="Q54" s="149"/>
      <c r="R54" s="149"/>
      <c r="S54" s="149"/>
      <c r="T54" s="149"/>
      <c r="U54" s="149"/>
      <c r="V54" s="149"/>
      <c r="W54" s="149"/>
      <c r="X54" s="149"/>
      <c r="Y54" s="149"/>
      <c r="Z54" s="149"/>
      <c r="AA54" s="149"/>
      <c r="AB54" s="149"/>
      <c r="AC54" s="149"/>
      <c r="AD54" s="149"/>
      <c r="AE54" s="149"/>
      <c r="AF54" s="149"/>
      <c r="AG54" s="149"/>
      <c r="AH54" s="149"/>
      <c r="AI54" s="79"/>
      <c r="AJ54" s="79"/>
      <c r="AL54" s="65">
        <v>43799</v>
      </c>
      <c r="AM54" s="65">
        <v>43795</v>
      </c>
      <c r="AN54" s="10">
        <v>48</v>
      </c>
      <c r="AO54" s="158">
        <v>3770259.65</v>
      </c>
      <c r="AP54" s="158">
        <v>984253.9</v>
      </c>
      <c r="AQ54" s="158">
        <v>1046012.3</v>
      </c>
      <c r="AR54" s="158">
        <v>50648.6</v>
      </c>
      <c r="AS54" s="158">
        <v>0</v>
      </c>
      <c r="AT54" s="158">
        <v>0</v>
      </c>
      <c r="AU54" s="158">
        <v>39427.4</v>
      </c>
      <c r="AV54" s="158">
        <v>0</v>
      </c>
      <c r="AW54" s="158">
        <v>0</v>
      </c>
      <c r="AX54" s="158">
        <v>0</v>
      </c>
      <c r="AY54" s="79">
        <v>5890601.8499999996</v>
      </c>
      <c r="AZ54" s="158">
        <v>2725387.55</v>
      </c>
      <c r="BA54" s="158">
        <v>155.35254699999999</v>
      </c>
      <c r="BB54" s="158">
        <v>826599.5</v>
      </c>
      <c r="BC54" s="158">
        <v>174.734497</v>
      </c>
      <c r="BD54" s="158">
        <v>818025</v>
      </c>
      <c r="BE54" s="158">
        <v>198.411969</v>
      </c>
      <c r="BF54" s="158">
        <v>40628.800000000003</v>
      </c>
      <c r="BG54" s="158">
        <v>128.89482799999999</v>
      </c>
      <c r="BH54" s="158">
        <v>0</v>
      </c>
      <c r="BI54" s="158">
        <v>0</v>
      </c>
      <c r="BJ54" s="158">
        <v>0</v>
      </c>
      <c r="BK54" s="158">
        <v>0</v>
      </c>
      <c r="BL54" s="158">
        <v>28537</v>
      </c>
      <c r="BM54" s="158">
        <v>177.394091</v>
      </c>
      <c r="BN54" s="158">
        <v>0</v>
      </c>
      <c r="BO54" s="158">
        <v>0</v>
      </c>
      <c r="BP54" s="158">
        <v>0</v>
      </c>
      <c r="BQ54" s="158">
        <v>0</v>
      </c>
      <c r="BR54" s="158">
        <v>0</v>
      </c>
      <c r="BS54" s="158">
        <v>0</v>
      </c>
      <c r="BT54" s="79">
        <v>4439177.8499999996</v>
      </c>
      <c r="BU54" s="79">
        <v>166.79584793194977</v>
      </c>
    </row>
    <row r="55" spans="1:73" ht="20.100000000000001" customHeight="1" x14ac:dyDescent="0.2">
      <c r="A55" s="65"/>
      <c r="B55" s="65"/>
      <c r="C55" s="3"/>
      <c r="D55" s="150"/>
      <c r="E55" s="150"/>
      <c r="F55" s="150"/>
      <c r="G55" s="150"/>
      <c r="H55" s="150"/>
      <c r="I55" s="150"/>
      <c r="J55" s="150"/>
      <c r="K55" s="150"/>
      <c r="L55" s="150"/>
      <c r="M55" s="150"/>
      <c r="N55" s="79"/>
      <c r="O55" s="150"/>
      <c r="P55" s="150"/>
      <c r="Q55" s="150"/>
      <c r="R55" s="150"/>
      <c r="S55" s="150"/>
      <c r="T55" s="150"/>
      <c r="U55" s="150"/>
      <c r="V55" s="150"/>
      <c r="W55" s="150"/>
      <c r="X55" s="150"/>
      <c r="Y55" s="150"/>
      <c r="Z55" s="150"/>
      <c r="AA55" s="150"/>
      <c r="AB55" s="150"/>
      <c r="AC55" s="150"/>
      <c r="AD55" s="150"/>
      <c r="AE55" s="150"/>
      <c r="AF55" s="150"/>
      <c r="AG55" s="150"/>
      <c r="AH55" s="150"/>
      <c r="AI55" s="79"/>
      <c r="AJ55" s="79"/>
      <c r="AL55" s="65">
        <v>43806</v>
      </c>
      <c r="AM55" s="65">
        <v>43802</v>
      </c>
      <c r="AN55" s="3">
        <v>49</v>
      </c>
      <c r="AO55" s="158">
        <v>3929478</v>
      </c>
      <c r="AP55" s="158">
        <v>927695.47</v>
      </c>
      <c r="AQ55" s="158">
        <v>1084083.5</v>
      </c>
      <c r="AR55" s="158">
        <v>72680.399999999994</v>
      </c>
      <c r="AS55" s="158">
        <v>0</v>
      </c>
      <c r="AT55" s="158">
        <v>0</v>
      </c>
      <c r="AU55" s="158">
        <v>43879.5</v>
      </c>
      <c r="AV55" s="158">
        <v>0</v>
      </c>
      <c r="AW55" s="158">
        <v>0</v>
      </c>
      <c r="AX55" s="158">
        <v>0</v>
      </c>
      <c r="AY55" s="79">
        <v>6057816.8700000001</v>
      </c>
      <c r="AZ55" s="158">
        <v>2646116.2999999998</v>
      </c>
      <c r="BA55" s="158">
        <v>151.57741799999999</v>
      </c>
      <c r="BB55" s="158">
        <v>742552.27</v>
      </c>
      <c r="BC55" s="158">
        <v>170.92352099999999</v>
      </c>
      <c r="BD55" s="158">
        <v>887323</v>
      </c>
      <c r="BE55" s="158">
        <v>202.50286399999999</v>
      </c>
      <c r="BF55" s="158">
        <v>57901.1</v>
      </c>
      <c r="BG55" s="158">
        <v>127.477609</v>
      </c>
      <c r="BH55" s="158">
        <v>0</v>
      </c>
      <c r="BI55" s="158">
        <v>0</v>
      </c>
      <c r="BJ55" s="158">
        <v>0</v>
      </c>
      <c r="BK55" s="158">
        <v>0</v>
      </c>
      <c r="BL55" s="158">
        <v>31992.7</v>
      </c>
      <c r="BM55" s="158">
        <v>212.668127</v>
      </c>
      <c r="BN55" s="158">
        <v>0</v>
      </c>
      <c r="BO55" s="158">
        <v>0</v>
      </c>
      <c r="BP55" s="158">
        <v>0</v>
      </c>
      <c r="BQ55" s="158">
        <v>0</v>
      </c>
      <c r="BR55" s="158">
        <v>0</v>
      </c>
      <c r="BS55" s="158">
        <v>0</v>
      </c>
      <c r="BT55" s="79">
        <v>4365885.37</v>
      </c>
      <c r="BU55" s="79">
        <v>165.34595711633878</v>
      </c>
    </row>
    <row r="56" spans="1:73" ht="20.100000000000001" customHeight="1" x14ac:dyDescent="0.2">
      <c r="A56" s="65"/>
      <c r="B56" s="65"/>
      <c r="C56" s="3"/>
      <c r="D56" s="153"/>
      <c r="E56" s="153"/>
      <c r="F56" s="153"/>
      <c r="G56" s="153"/>
      <c r="H56" s="153"/>
      <c r="I56" s="153"/>
      <c r="J56" s="153"/>
      <c r="K56" s="153"/>
      <c r="L56" s="153"/>
      <c r="M56" s="153"/>
      <c r="N56" s="79"/>
      <c r="O56" s="153"/>
      <c r="P56" s="153"/>
      <c r="Q56" s="153"/>
      <c r="R56" s="153"/>
      <c r="S56" s="153"/>
      <c r="T56" s="153"/>
      <c r="U56" s="153"/>
      <c r="V56" s="153"/>
      <c r="W56" s="153"/>
      <c r="X56" s="153"/>
      <c r="Y56" s="153"/>
      <c r="Z56" s="153"/>
      <c r="AA56" s="153"/>
      <c r="AB56" s="153"/>
      <c r="AC56" s="153"/>
      <c r="AD56" s="153"/>
      <c r="AE56" s="153"/>
      <c r="AF56" s="153"/>
      <c r="AG56" s="153"/>
      <c r="AH56" s="153"/>
      <c r="AI56" s="79"/>
      <c r="AJ56" s="79"/>
      <c r="AL56" s="65">
        <v>43813</v>
      </c>
      <c r="AM56" s="65">
        <v>43809</v>
      </c>
      <c r="AN56" s="3">
        <v>50</v>
      </c>
      <c r="AO56" s="158">
        <v>3842853.17</v>
      </c>
      <c r="AP56" s="158">
        <v>1018383.55</v>
      </c>
      <c r="AQ56" s="158">
        <v>1062663.3999999999</v>
      </c>
      <c r="AR56" s="158">
        <v>65145.8</v>
      </c>
      <c r="AS56" s="158">
        <v>0</v>
      </c>
      <c r="AT56" s="158">
        <v>0</v>
      </c>
      <c r="AU56" s="158">
        <v>80051</v>
      </c>
      <c r="AV56" s="158">
        <v>0</v>
      </c>
      <c r="AW56" s="158">
        <v>0</v>
      </c>
      <c r="AX56" s="158">
        <v>0</v>
      </c>
      <c r="AY56" s="79">
        <v>6069096.919999999</v>
      </c>
      <c r="AZ56" s="158">
        <v>2785423.37</v>
      </c>
      <c r="BA56" s="158">
        <v>148.46761599999999</v>
      </c>
      <c r="BB56" s="158">
        <v>833577.45</v>
      </c>
      <c r="BC56" s="158">
        <v>170.8947</v>
      </c>
      <c r="BD56" s="158">
        <v>887407.5</v>
      </c>
      <c r="BE56" s="158">
        <v>199.091421</v>
      </c>
      <c r="BF56" s="158">
        <v>57293.8</v>
      </c>
      <c r="BG56" s="158">
        <v>124.91945200000001</v>
      </c>
      <c r="BH56" s="158">
        <v>0</v>
      </c>
      <c r="BI56" s="158">
        <v>0</v>
      </c>
      <c r="BJ56" s="158">
        <v>0</v>
      </c>
      <c r="BK56" s="158">
        <v>0</v>
      </c>
      <c r="BL56" s="158">
        <v>47646.400000000001</v>
      </c>
      <c r="BM56" s="158">
        <v>236.92262099999999</v>
      </c>
      <c r="BN56" s="158">
        <v>0</v>
      </c>
      <c r="BO56" s="158">
        <v>0</v>
      </c>
      <c r="BP56" s="158">
        <v>0</v>
      </c>
      <c r="BQ56" s="158">
        <v>0</v>
      </c>
      <c r="BR56" s="158">
        <v>0</v>
      </c>
      <c r="BS56" s="158">
        <v>0</v>
      </c>
      <c r="BT56" s="79">
        <v>4611348.5200000005</v>
      </c>
      <c r="BU56" s="79">
        <v>162.88510237963325</v>
      </c>
    </row>
    <row r="57" spans="1:73" ht="20.100000000000001" customHeight="1" x14ac:dyDescent="0.2">
      <c r="A57" s="65"/>
      <c r="B57" s="65"/>
      <c r="C57" s="3"/>
      <c r="D57" s="154"/>
      <c r="E57" s="154"/>
      <c r="F57" s="154"/>
      <c r="G57" s="154"/>
      <c r="H57" s="154"/>
      <c r="I57" s="154"/>
      <c r="J57" s="154"/>
      <c r="K57" s="154"/>
      <c r="L57" s="154"/>
      <c r="M57" s="154"/>
      <c r="N57" s="79"/>
      <c r="O57" s="154"/>
      <c r="P57" s="154"/>
      <c r="Q57" s="154"/>
      <c r="R57" s="154"/>
      <c r="S57" s="154"/>
      <c r="T57" s="154"/>
      <c r="U57" s="154"/>
      <c r="V57" s="154"/>
      <c r="W57" s="154"/>
      <c r="X57" s="154"/>
      <c r="Y57" s="154"/>
      <c r="Z57" s="154"/>
      <c r="AA57" s="154"/>
      <c r="AB57" s="154"/>
      <c r="AC57" s="154"/>
      <c r="AD57" s="154"/>
      <c r="AE57" s="154"/>
      <c r="AF57" s="154"/>
      <c r="AG57" s="154"/>
      <c r="AH57" s="154"/>
      <c r="AI57" s="79"/>
      <c r="AJ57" s="79"/>
      <c r="AL57" s="65">
        <v>43820</v>
      </c>
      <c r="AM57" s="65">
        <v>43816</v>
      </c>
      <c r="AN57" s="3">
        <v>51</v>
      </c>
      <c r="AO57" s="158">
        <v>3950053.5</v>
      </c>
      <c r="AP57" s="158">
        <v>1084353.3999999999</v>
      </c>
      <c r="AQ57" s="158">
        <v>1137544.2</v>
      </c>
      <c r="AR57" s="158">
        <v>64873.2</v>
      </c>
      <c r="AS57" s="158">
        <v>0</v>
      </c>
      <c r="AT57" s="158">
        <v>0</v>
      </c>
      <c r="AU57" s="158">
        <v>75411</v>
      </c>
      <c r="AV57" s="158">
        <v>0</v>
      </c>
      <c r="AW57" s="158">
        <v>0</v>
      </c>
      <c r="AX57" s="158">
        <v>0</v>
      </c>
      <c r="AY57" s="79">
        <v>6312235.3000000007</v>
      </c>
      <c r="AZ57" s="158">
        <v>2696523.8</v>
      </c>
      <c r="BA57" s="158">
        <v>149.51645600000001</v>
      </c>
      <c r="BB57" s="158">
        <v>856334.7</v>
      </c>
      <c r="BC57" s="158">
        <v>170.680058</v>
      </c>
      <c r="BD57" s="158">
        <v>917527.8</v>
      </c>
      <c r="BE57" s="158">
        <v>195.05478600000001</v>
      </c>
      <c r="BF57" s="158">
        <v>51160.6</v>
      </c>
      <c r="BG57" s="158">
        <v>124.474024</v>
      </c>
      <c r="BH57" s="158">
        <v>0</v>
      </c>
      <c r="BI57" s="158">
        <v>0</v>
      </c>
      <c r="BJ57" s="158">
        <v>0</v>
      </c>
      <c r="BK57" s="158">
        <v>0</v>
      </c>
      <c r="BL57" s="158">
        <v>38932.6</v>
      </c>
      <c r="BM57" s="158">
        <v>230.990409</v>
      </c>
      <c r="BN57" s="158">
        <v>0</v>
      </c>
      <c r="BO57" s="158">
        <v>0</v>
      </c>
      <c r="BP57" s="158">
        <v>0</v>
      </c>
      <c r="BQ57" s="158">
        <v>0</v>
      </c>
      <c r="BR57" s="158">
        <v>0</v>
      </c>
      <c r="BS57" s="158">
        <v>0</v>
      </c>
      <c r="BT57" s="79">
        <v>4560479.4999999991</v>
      </c>
      <c r="BU57" s="79">
        <v>163.06692092066282</v>
      </c>
    </row>
    <row r="58" spans="1:73" ht="20.100000000000001" customHeight="1" x14ac:dyDescent="0.2">
      <c r="A58" s="65"/>
      <c r="B58" s="65"/>
      <c r="C58" s="3"/>
      <c r="D58" s="155"/>
      <c r="E58" s="155"/>
      <c r="F58" s="155"/>
      <c r="G58" s="155"/>
      <c r="H58" s="155"/>
      <c r="I58" s="155"/>
      <c r="J58" s="155"/>
      <c r="K58" s="155"/>
      <c r="L58" s="155"/>
      <c r="M58" s="155"/>
      <c r="N58" s="79"/>
      <c r="O58" s="155"/>
      <c r="P58" s="155"/>
      <c r="Q58" s="155"/>
      <c r="R58" s="155"/>
      <c r="S58" s="155"/>
      <c r="T58" s="155"/>
      <c r="U58" s="155"/>
      <c r="V58" s="155"/>
      <c r="W58" s="155"/>
      <c r="X58" s="155"/>
      <c r="Y58" s="155"/>
      <c r="Z58" s="155"/>
      <c r="AA58" s="155"/>
      <c r="AB58" s="155"/>
      <c r="AC58" s="155"/>
      <c r="AD58" s="155"/>
      <c r="AE58" s="155"/>
      <c r="AF58" s="155"/>
      <c r="AG58" s="155"/>
      <c r="AH58" s="155"/>
      <c r="AI58" s="79"/>
      <c r="AJ58" s="79"/>
      <c r="AL58" s="65">
        <v>43827</v>
      </c>
      <c r="AM58" s="65">
        <v>43823</v>
      </c>
      <c r="AN58" s="3">
        <v>52</v>
      </c>
      <c r="AO58" s="158">
        <v>3969931.75</v>
      </c>
      <c r="AP58" s="158">
        <v>1041818.2</v>
      </c>
      <c r="AQ58" s="158">
        <v>1204171.5</v>
      </c>
      <c r="AR58" s="158">
        <v>62221</v>
      </c>
      <c r="AS58" s="158">
        <v>0</v>
      </c>
      <c r="AT58" s="158">
        <v>0</v>
      </c>
      <c r="AU58" s="158">
        <v>61034.5</v>
      </c>
      <c r="AV58" s="158">
        <v>0</v>
      </c>
      <c r="AW58" s="158">
        <v>0</v>
      </c>
      <c r="AX58" s="158">
        <v>0</v>
      </c>
      <c r="AY58" s="79">
        <v>6339176.9500000002</v>
      </c>
      <c r="AZ58" s="158">
        <v>2690947.95</v>
      </c>
      <c r="BA58" s="158">
        <v>149.377543</v>
      </c>
      <c r="BB58" s="158">
        <v>824593.2</v>
      </c>
      <c r="BC58" s="158">
        <v>166.45273599999999</v>
      </c>
      <c r="BD58" s="158">
        <v>890201.1</v>
      </c>
      <c r="BE58" s="158">
        <v>183.65543099999999</v>
      </c>
      <c r="BF58" s="158">
        <v>53270</v>
      </c>
      <c r="BG58" s="158">
        <v>123.671601</v>
      </c>
      <c r="BH58" s="158">
        <v>0</v>
      </c>
      <c r="BI58" s="158">
        <v>0</v>
      </c>
      <c r="BJ58" s="158">
        <v>0</v>
      </c>
      <c r="BK58" s="158">
        <v>0</v>
      </c>
      <c r="BL58" s="158">
        <v>22246.9</v>
      </c>
      <c r="BM58" s="158">
        <v>192.44018700000001</v>
      </c>
      <c r="BN58" s="158">
        <v>0</v>
      </c>
      <c r="BO58" s="158">
        <v>0</v>
      </c>
      <c r="BP58" s="158">
        <v>0</v>
      </c>
      <c r="BQ58" s="158">
        <v>0</v>
      </c>
      <c r="BR58" s="158">
        <v>0</v>
      </c>
      <c r="BS58" s="158">
        <v>0</v>
      </c>
      <c r="BT58" s="79">
        <v>4481259.1500000004</v>
      </c>
      <c r="BU58" s="79">
        <v>159.23703895087081</v>
      </c>
    </row>
    <row r="59" spans="1:73" x14ac:dyDescent="0.2">
      <c r="A59" s="20"/>
      <c r="B59" s="1"/>
      <c r="C59" s="10"/>
      <c r="D59" s="4"/>
      <c r="E59" s="4"/>
      <c r="F59" s="4"/>
      <c r="G59" s="4"/>
      <c r="H59" s="4"/>
      <c r="I59" s="81"/>
      <c r="J59" s="4"/>
      <c r="K59" s="4"/>
      <c r="L59" s="4"/>
      <c r="M59" s="4"/>
      <c r="N59" s="4"/>
      <c r="O59" s="4"/>
      <c r="P59" s="4"/>
      <c r="Q59" s="4"/>
      <c r="R59" s="4"/>
      <c r="S59" s="4"/>
      <c r="T59" s="4"/>
      <c r="U59" s="4"/>
      <c r="V59" s="4"/>
      <c r="W59" s="4"/>
      <c r="X59" s="4"/>
      <c r="Y59" s="81"/>
      <c r="Z59" s="81"/>
      <c r="AA59" s="4"/>
      <c r="AB59" s="4"/>
      <c r="AC59" s="4"/>
      <c r="AD59" s="4"/>
      <c r="AE59" s="4"/>
      <c r="AF59" s="4"/>
      <c r="AG59" s="4"/>
      <c r="AH59" s="4"/>
      <c r="AI59" s="4"/>
      <c r="AJ59" s="4"/>
      <c r="AK59" s="7"/>
      <c r="AL59" s="20"/>
      <c r="AM59" s="1"/>
      <c r="AN59" s="10"/>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c r="BK59" s="158"/>
      <c r="BL59" s="158"/>
      <c r="BM59" s="158"/>
      <c r="BN59" s="158"/>
      <c r="BO59" s="158"/>
      <c r="BP59" s="158"/>
      <c r="BQ59" s="158"/>
      <c r="BR59" s="158"/>
      <c r="BS59" s="158"/>
      <c r="BT59" s="158"/>
      <c r="BU59" s="158"/>
    </row>
    <row r="60" spans="1:73" x14ac:dyDescent="0.2">
      <c r="AO60" s="7"/>
    </row>
  </sheetData>
  <mergeCells count="32">
    <mergeCell ref="A3:A5"/>
    <mergeCell ref="BP4:BQ4"/>
    <mergeCell ref="AE4:AF4"/>
    <mergeCell ref="Q4:R4"/>
    <mergeCell ref="S4:T4"/>
    <mergeCell ref="U4:V4"/>
    <mergeCell ref="AO3:AY3"/>
    <mergeCell ref="AZ3:BU3"/>
    <mergeCell ref="AL3:AL5"/>
    <mergeCell ref="BN4:BO4"/>
    <mergeCell ref="BR4:BS4"/>
    <mergeCell ref="BJ4:BK4"/>
    <mergeCell ref="C2:AF2"/>
    <mergeCell ref="B3:B5"/>
    <mergeCell ref="C3:C5"/>
    <mergeCell ref="O4:P4"/>
    <mergeCell ref="AA4:AB4"/>
    <mergeCell ref="D3:N3"/>
    <mergeCell ref="O3:AJ3"/>
    <mergeCell ref="W4:X4"/>
    <mergeCell ref="AC4:AD4"/>
    <mergeCell ref="AG4:AH4"/>
    <mergeCell ref="Y4:Z4"/>
    <mergeCell ref="AN2:BQ2"/>
    <mergeCell ref="AM3:AM5"/>
    <mergeCell ref="AN3:AN5"/>
    <mergeCell ref="AZ4:BA4"/>
    <mergeCell ref="BB4:BC4"/>
    <mergeCell ref="BD4:BE4"/>
    <mergeCell ref="BF4:BG4"/>
    <mergeCell ref="BL4:BM4"/>
    <mergeCell ref="BH4:BI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59"/>
  <sheetViews>
    <sheetView topLeftCell="A34" workbookViewId="0">
      <selection activeCell="A44" sqref="A44"/>
    </sheetView>
  </sheetViews>
  <sheetFormatPr defaultRowHeight="12.75" x14ac:dyDescent="0.2"/>
  <cols>
    <col min="1" max="1" width="9.7109375" bestFit="1" customWidth="1"/>
    <col min="2" max="2" width="12.140625" bestFit="1" customWidth="1"/>
    <col min="3" max="3" width="7.7109375" bestFit="1" customWidth="1"/>
    <col min="4" max="4" width="10.5703125" style="7" bestFit="1" customWidth="1"/>
    <col min="5" max="5" width="10.28515625" style="7" customWidth="1"/>
    <col min="6" max="6" width="10.85546875" style="7" customWidth="1"/>
    <col min="7" max="7" width="10.5703125" style="7" bestFit="1" customWidth="1"/>
    <col min="8" max="9" width="12.7109375" style="7" customWidth="1"/>
    <col min="10" max="10" width="10.28515625" style="7" bestFit="1" customWidth="1"/>
    <col min="11" max="11" width="10.28515625" style="7" customWidth="1"/>
    <col min="12" max="12" width="11.140625" style="7" bestFit="1" customWidth="1"/>
    <col min="13" max="13" width="11.140625" style="7" customWidth="1"/>
    <col min="14" max="14" width="10.28515625" style="7" customWidth="1"/>
    <col min="15" max="17" width="10.5703125" style="7" bestFit="1" customWidth="1"/>
    <col min="18" max="22" width="9.28515625" style="7" bestFit="1" customWidth="1"/>
    <col min="23" max="26" width="9.28515625" style="7" customWidth="1"/>
    <col min="27" max="28" width="9.28515625" style="7" bestFit="1" customWidth="1"/>
    <col min="29" max="30" width="9.28515625" style="7" customWidth="1"/>
    <col min="31" max="31" width="9.28515625" style="7" bestFit="1" customWidth="1"/>
    <col min="32" max="32" width="10.5703125" style="7" bestFit="1" customWidth="1"/>
    <col min="33" max="34" width="9.28515625" style="7" customWidth="1"/>
    <col min="35" max="35" width="11.5703125" style="7" bestFit="1" customWidth="1"/>
    <col min="36" max="36" width="9.7109375" style="7" bestFit="1" customWidth="1"/>
    <col min="38" max="38" width="9.7109375" bestFit="1" customWidth="1"/>
    <col min="39" max="39" width="12.140625" bestFit="1" customWidth="1"/>
    <col min="40" max="40" width="9.140625" style="17"/>
    <col min="41" max="43" width="10.5703125" bestFit="1" customWidth="1"/>
    <col min="44" max="44" width="10.42578125" bestFit="1" customWidth="1"/>
    <col min="45" max="45" width="12.140625" bestFit="1" customWidth="1"/>
    <col min="46" max="46" width="12" bestFit="1" customWidth="1"/>
    <col min="49" max="49" width="11.140625" bestFit="1" customWidth="1"/>
    <col min="50" max="50" width="11.140625" customWidth="1"/>
    <col min="51" max="52" width="10.5703125" bestFit="1" customWidth="1"/>
    <col min="53" max="53" width="9.28515625" bestFit="1" customWidth="1"/>
    <col min="54" max="54" width="10.5703125" bestFit="1" customWidth="1"/>
    <col min="55" max="57" width="9.28515625" bestFit="1" customWidth="1"/>
    <col min="72" max="72" width="10.5703125" bestFit="1" customWidth="1"/>
    <col min="73" max="73" width="10" bestFit="1" customWidth="1"/>
  </cols>
  <sheetData>
    <row r="2" spans="1:73" ht="12.75" customHeight="1" x14ac:dyDescent="0.2">
      <c r="B2" s="253" t="s">
        <v>60</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50</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2">
      <c r="A3" s="252" t="s">
        <v>14</v>
      </c>
      <c r="B3" s="252" t="s">
        <v>9</v>
      </c>
      <c r="C3" s="252" t="s">
        <v>17</v>
      </c>
      <c r="D3" s="264" t="s">
        <v>10</v>
      </c>
      <c r="E3" s="265"/>
      <c r="F3" s="265"/>
      <c r="G3" s="265"/>
      <c r="H3" s="265"/>
      <c r="I3" s="265"/>
      <c r="J3" s="265"/>
      <c r="K3" s="265"/>
      <c r="L3" s="265"/>
      <c r="M3" s="265"/>
      <c r="N3" s="266"/>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64" t="s">
        <v>10</v>
      </c>
      <c r="AP3" s="265"/>
      <c r="AQ3" s="265"/>
      <c r="AR3" s="265"/>
      <c r="AS3" s="265"/>
      <c r="AT3" s="265"/>
      <c r="AU3" s="265"/>
      <c r="AV3" s="265"/>
      <c r="AW3" s="265"/>
      <c r="AX3" s="265"/>
      <c r="AY3" s="266"/>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2">
      <c r="A4" s="252"/>
      <c r="B4" s="252"/>
      <c r="C4" s="252"/>
      <c r="D4" s="47" t="s">
        <v>3</v>
      </c>
      <c r="E4" s="47" t="s">
        <v>4</v>
      </c>
      <c r="F4" s="47" t="s">
        <v>5</v>
      </c>
      <c r="G4" s="47" t="s">
        <v>6</v>
      </c>
      <c r="H4" s="47" t="s">
        <v>16</v>
      </c>
      <c r="I4" s="47" t="s">
        <v>21</v>
      </c>
      <c r="J4" s="46" t="s">
        <v>7</v>
      </c>
      <c r="K4" s="46" t="s">
        <v>8</v>
      </c>
      <c r="L4" s="5" t="s">
        <v>13</v>
      </c>
      <c r="M4" s="5" t="s">
        <v>19</v>
      </c>
      <c r="N4" s="262" t="s">
        <v>41</v>
      </c>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83"/>
      <c r="AJ4" s="83"/>
      <c r="AL4" s="252"/>
      <c r="AM4" s="252"/>
      <c r="AN4" s="252"/>
      <c r="AO4" s="47" t="s">
        <v>3</v>
      </c>
      <c r="AP4" s="47" t="s">
        <v>4</v>
      </c>
      <c r="AQ4" s="47" t="s">
        <v>5</v>
      </c>
      <c r="AR4" s="47" t="s">
        <v>6</v>
      </c>
      <c r="AS4" s="47" t="s">
        <v>16</v>
      </c>
      <c r="AT4" s="47" t="s">
        <v>21</v>
      </c>
      <c r="AU4" s="46" t="s">
        <v>7</v>
      </c>
      <c r="AV4" s="46" t="s">
        <v>8</v>
      </c>
      <c r="AW4" s="5" t="s">
        <v>13</v>
      </c>
      <c r="AX4" s="5" t="s">
        <v>19</v>
      </c>
      <c r="AY4" s="262" t="s">
        <v>41</v>
      </c>
      <c r="AZ4" s="251" t="s">
        <v>3</v>
      </c>
      <c r="BA4" s="25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83"/>
      <c r="BU4" s="83"/>
    </row>
    <row r="5" spans="1:73" ht="29.25" customHeight="1" x14ac:dyDescent="0.2">
      <c r="A5" s="252"/>
      <c r="B5" s="252"/>
      <c r="C5" s="252"/>
      <c r="D5" s="46" t="s">
        <v>0</v>
      </c>
      <c r="E5" s="46" t="s">
        <v>0</v>
      </c>
      <c r="F5" s="46" t="s">
        <v>0</v>
      </c>
      <c r="G5" s="46" t="s">
        <v>0</v>
      </c>
      <c r="H5" s="46" t="s">
        <v>0</v>
      </c>
      <c r="I5" s="46" t="s">
        <v>0</v>
      </c>
      <c r="J5" s="46" t="s">
        <v>0</v>
      </c>
      <c r="K5" s="46" t="s">
        <v>0</v>
      </c>
      <c r="L5" s="49" t="s">
        <v>0</v>
      </c>
      <c r="M5" s="49" t="s">
        <v>0</v>
      </c>
      <c r="N5" s="263"/>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4" t="s">
        <v>57</v>
      </c>
      <c r="AJ5" s="84" t="s">
        <v>58</v>
      </c>
      <c r="AL5" s="252"/>
      <c r="AM5" s="252"/>
      <c r="AN5" s="252"/>
      <c r="AO5" s="46" t="s">
        <v>0</v>
      </c>
      <c r="AP5" s="46" t="s">
        <v>0</v>
      </c>
      <c r="AQ5" s="46" t="s">
        <v>0</v>
      </c>
      <c r="AR5" s="46" t="s">
        <v>0</v>
      </c>
      <c r="AS5" s="46" t="s">
        <v>0</v>
      </c>
      <c r="AT5" s="46" t="s">
        <v>0</v>
      </c>
      <c r="AU5" s="46" t="s">
        <v>0</v>
      </c>
      <c r="AV5" s="46" t="s">
        <v>0</v>
      </c>
      <c r="AW5" s="49" t="s">
        <v>0</v>
      </c>
      <c r="AX5" s="49" t="s">
        <v>0</v>
      </c>
      <c r="AY5" s="263"/>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4" t="s">
        <v>40</v>
      </c>
      <c r="BU5" s="84" t="s">
        <v>39</v>
      </c>
    </row>
    <row r="6" spans="1:73" ht="29.25" customHeight="1" x14ac:dyDescent="0.2">
      <c r="A6" s="160"/>
      <c r="B6" s="160"/>
      <c r="C6" s="159"/>
      <c r="D6" s="46"/>
      <c r="E6" s="46"/>
      <c r="F6" s="46"/>
      <c r="G6" s="46"/>
      <c r="H6" s="46"/>
      <c r="I6" s="46"/>
      <c r="J6" s="46"/>
      <c r="K6" s="46"/>
      <c r="L6" s="49"/>
      <c r="M6" s="49"/>
      <c r="N6" s="95"/>
      <c r="O6" s="46"/>
      <c r="P6" s="46"/>
      <c r="Q6" s="46"/>
      <c r="R6" s="46"/>
      <c r="S6" s="46"/>
      <c r="T6" s="46"/>
      <c r="U6" s="46"/>
      <c r="V6" s="46"/>
      <c r="W6" s="46"/>
      <c r="X6" s="46"/>
      <c r="Y6" s="46"/>
      <c r="Z6" s="46"/>
      <c r="AA6" s="46"/>
      <c r="AB6" s="46"/>
      <c r="AC6" s="46"/>
      <c r="AD6" s="46"/>
      <c r="AE6" s="46"/>
      <c r="AF6" s="46"/>
      <c r="AG6" s="49"/>
      <c r="AH6" s="49"/>
      <c r="AI6" s="84"/>
      <c r="AJ6" s="84"/>
      <c r="AL6" s="156"/>
      <c r="AM6" s="156"/>
      <c r="AN6" s="156"/>
      <c r="AO6" s="46"/>
      <c r="AP6" s="46"/>
      <c r="AQ6" s="46"/>
      <c r="AR6" s="46"/>
      <c r="AS6" s="46"/>
      <c r="AT6" s="46"/>
      <c r="AU6" s="46"/>
      <c r="AV6" s="46"/>
      <c r="AW6" s="49"/>
      <c r="AX6" s="49"/>
      <c r="AY6" s="157"/>
      <c r="AZ6" s="46"/>
      <c r="BA6" s="46"/>
      <c r="BB6" s="46"/>
      <c r="BC6" s="46"/>
      <c r="BD6" s="46"/>
      <c r="BE6" s="46"/>
      <c r="BF6" s="46"/>
      <c r="BG6" s="46"/>
      <c r="BH6" s="46"/>
      <c r="BI6" s="46"/>
      <c r="BJ6" s="46"/>
      <c r="BK6" s="46"/>
      <c r="BL6" s="46"/>
      <c r="BM6" s="46"/>
      <c r="BN6" s="46"/>
      <c r="BO6" s="46"/>
      <c r="BP6" s="46"/>
      <c r="BQ6" s="46"/>
      <c r="BR6" s="49"/>
      <c r="BS6" s="49"/>
      <c r="BT6" s="84"/>
      <c r="BU6" s="84"/>
    </row>
    <row r="7" spans="1:73" ht="20.100000000000001" customHeight="1" x14ac:dyDescent="0.2">
      <c r="A7" s="160">
        <v>43834</v>
      </c>
      <c r="B7" s="160">
        <v>43831</v>
      </c>
      <c r="C7" s="159">
        <v>1</v>
      </c>
      <c r="D7" s="161">
        <v>4554982.9000000004</v>
      </c>
      <c r="E7" s="161">
        <v>1550642.4</v>
      </c>
      <c r="F7" s="161">
        <v>113761.5</v>
      </c>
      <c r="G7" s="161">
        <v>5898</v>
      </c>
      <c r="H7" s="4">
        <v>0</v>
      </c>
      <c r="I7" s="81">
        <v>0</v>
      </c>
      <c r="J7" s="4">
        <v>0</v>
      </c>
      <c r="K7" s="4">
        <v>0</v>
      </c>
      <c r="L7" s="161">
        <v>1113.7</v>
      </c>
      <c r="M7" s="4">
        <v>0</v>
      </c>
      <c r="N7" s="92">
        <f t="shared" ref="N7:N18" si="0">SUM(D7:M7)</f>
        <v>6226398.5000000009</v>
      </c>
      <c r="O7" s="78">
        <v>3269944.7</v>
      </c>
      <c r="P7" s="78">
        <v>127.933707</v>
      </c>
      <c r="Q7" s="161">
        <v>1189906.8</v>
      </c>
      <c r="R7" s="161">
        <v>143.068704</v>
      </c>
      <c r="S7" s="161">
        <v>69709.399999999994</v>
      </c>
      <c r="T7" s="161">
        <v>157.919814</v>
      </c>
      <c r="U7" s="161">
        <v>797.8</v>
      </c>
      <c r="V7" s="161">
        <v>70</v>
      </c>
      <c r="W7" s="4">
        <v>0</v>
      </c>
      <c r="X7" s="4">
        <v>0</v>
      </c>
      <c r="Y7" s="81">
        <v>0</v>
      </c>
      <c r="Z7" s="81">
        <v>0</v>
      </c>
      <c r="AA7" s="4">
        <v>0</v>
      </c>
      <c r="AB7" s="4">
        <v>0</v>
      </c>
      <c r="AC7" s="4">
        <v>0</v>
      </c>
      <c r="AD7" s="4">
        <v>0</v>
      </c>
      <c r="AE7" s="161">
        <v>1016.2</v>
      </c>
      <c r="AF7" s="161">
        <v>291.86045999999999</v>
      </c>
      <c r="AG7" s="4">
        <v>0</v>
      </c>
      <c r="AH7" s="4">
        <v>0</v>
      </c>
      <c r="AI7" s="79">
        <f t="shared" ref="AI7" si="1">O7+Q7+S7+U7+AA7+AC7+AE7+AG7+Y7</f>
        <v>4531374.9000000004</v>
      </c>
      <c r="AJ7" s="79">
        <f t="shared" ref="AJ7" si="2">(O7*P7+Q7*R7+S7*T7+U7*V7+AA7*AB7+AC7*AD7+AE7*AF7+AG7*AH7+Y7*Z7)/AI7</f>
        <v>132.39590946101012</v>
      </c>
      <c r="AL7" s="65">
        <v>43470</v>
      </c>
      <c r="AM7" s="65">
        <v>43467</v>
      </c>
      <c r="AN7" s="3">
        <v>1</v>
      </c>
      <c r="AO7" s="158">
        <v>3973489.9</v>
      </c>
      <c r="AP7" s="158">
        <v>1860582</v>
      </c>
      <c r="AQ7" s="158">
        <v>16778.3</v>
      </c>
      <c r="AR7" s="158">
        <v>1603.8</v>
      </c>
      <c r="AS7" s="158">
        <v>0</v>
      </c>
      <c r="AT7" s="158">
        <v>0</v>
      </c>
      <c r="AU7" s="158">
        <v>0</v>
      </c>
      <c r="AV7" s="158">
        <v>0</v>
      </c>
      <c r="AW7" s="158">
        <v>884.6</v>
      </c>
      <c r="AX7" s="158">
        <v>0</v>
      </c>
      <c r="AY7" s="92">
        <v>5853338.5999999996</v>
      </c>
      <c r="AZ7" s="158">
        <v>2915062.1</v>
      </c>
      <c r="BA7" s="158">
        <v>130.37021999999999</v>
      </c>
      <c r="BB7" s="158">
        <v>1183788.3</v>
      </c>
      <c r="BC7" s="158">
        <v>131.766513</v>
      </c>
      <c r="BD7" s="158">
        <v>14052.4</v>
      </c>
      <c r="BE7" s="158">
        <v>192.352971</v>
      </c>
      <c r="BF7" s="158">
        <v>1603.8</v>
      </c>
      <c r="BG7" s="158">
        <v>65.336949000000004</v>
      </c>
      <c r="BH7" s="158">
        <v>0</v>
      </c>
      <c r="BI7" s="158">
        <v>0</v>
      </c>
      <c r="BJ7" s="158">
        <v>0</v>
      </c>
      <c r="BK7" s="158">
        <v>0</v>
      </c>
      <c r="BL7" s="158">
        <v>0</v>
      </c>
      <c r="BM7" s="158">
        <v>0</v>
      </c>
      <c r="BN7" s="158">
        <v>0</v>
      </c>
      <c r="BO7" s="158">
        <v>0</v>
      </c>
      <c r="BP7" s="158">
        <v>366</v>
      </c>
      <c r="BQ7" s="158">
        <v>404.21502700000002</v>
      </c>
      <c r="BR7" s="158">
        <v>0</v>
      </c>
      <c r="BS7" s="158">
        <v>0</v>
      </c>
      <c r="BT7" s="79">
        <v>4114872.6</v>
      </c>
      <c r="BU7" s="79">
        <v>130.9825958403253</v>
      </c>
    </row>
    <row r="8" spans="1:73" ht="20.100000000000001" customHeight="1" x14ac:dyDescent="0.2">
      <c r="A8" s="162">
        <v>43841</v>
      </c>
      <c r="B8" s="162">
        <v>43838</v>
      </c>
      <c r="C8" s="3">
        <v>2</v>
      </c>
      <c r="D8" s="163">
        <v>4394941.9000000004</v>
      </c>
      <c r="E8" s="163">
        <v>1654027.9</v>
      </c>
      <c r="F8" s="163">
        <v>131969.79999999999</v>
      </c>
      <c r="G8" s="163">
        <v>18028.8</v>
      </c>
      <c r="H8" s="163">
        <v>0</v>
      </c>
      <c r="I8" s="163">
        <v>0</v>
      </c>
      <c r="J8" s="163">
        <v>0</v>
      </c>
      <c r="K8" s="163">
        <v>0</v>
      </c>
      <c r="L8" s="163">
        <v>1548</v>
      </c>
      <c r="M8" s="163">
        <v>97.8</v>
      </c>
      <c r="N8" s="92">
        <f t="shared" si="0"/>
        <v>6200614.2000000002</v>
      </c>
      <c r="O8" s="163">
        <v>2899119.3</v>
      </c>
      <c r="P8" s="163">
        <v>124.195121</v>
      </c>
      <c r="Q8" s="163">
        <v>1174045.3</v>
      </c>
      <c r="R8" s="163">
        <v>137.88244399999999</v>
      </c>
      <c r="S8" s="163">
        <v>58637.3</v>
      </c>
      <c r="T8" s="163">
        <v>136.25549599999999</v>
      </c>
      <c r="U8" s="163">
        <v>2935.3</v>
      </c>
      <c r="V8" s="163">
        <v>70</v>
      </c>
      <c r="W8" s="163">
        <v>0</v>
      </c>
      <c r="X8" s="163">
        <v>0</v>
      </c>
      <c r="Y8" s="163">
        <v>0</v>
      </c>
      <c r="Z8" s="163">
        <v>0</v>
      </c>
      <c r="AA8" s="163">
        <v>0</v>
      </c>
      <c r="AB8" s="163">
        <v>0</v>
      </c>
      <c r="AC8" s="163">
        <v>0</v>
      </c>
      <c r="AD8" s="163">
        <v>0</v>
      </c>
      <c r="AE8" s="163">
        <v>978.2</v>
      </c>
      <c r="AF8" s="163">
        <v>296.08709800000003</v>
      </c>
      <c r="AG8" s="163">
        <v>0</v>
      </c>
      <c r="AH8" s="163">
        <v>0</v>
      </c>
      <c r="AI8" s="79">
        <f t="shared" ref="AI8" si="3">O8+Q8+S8+U8+AA8+AC8+AE8+AG8+Y8</f>
        <v>4135715.3999999994</v>
      </c>
      <c r="AJ8" s="79">
        <f t="shared" ref="AJ8" si="4">(O8*P8+Q8*R8+S8*T8+U8*V8+AA8*AB8+AC8*AD8+AE8*AF8+AG8*AH8+Y8*Z8)/AI8</f>
        <v>128.25386035569881</v>
      </c>
      <c r="AL8" s="65">
        <v>43477</v>
      </c>
      <c r="AM8" s="65">
        <v>43474</v>
      </c>
      <c r="AN8" s="3">
        <v>2</v>
      </c>
      <c r="AO8" s="158">
        <v>4230594.7</v>
      </c>
      <c r="AP8" s="158">
        <v>2128804.2999999998</v>
      </c>
      <c r="AQ8" s="158">
        <v>13276.5</v>
      </c>
      <c r="AR8" s="158">
        <v>777</v>
      </c>
      <c r="AS8" s="158">
        <v>0</v>
      </c>
      <c r="AT8" s="158">
        <v>0</v>
      </c>
      <c r="AU8" s="158">
        <v>0</v>
      </c>
      <c r="AV8" s="158">
        <v>0</v>
      </c>
      <c r="AW8" s="158">
        <v>2833.1</v>
      </c>
      <c r="AX8" s="158">
        <v>0</v>
      </c>
      <c r="AY8" s="92">
        <v>6376285.5999999996</v>
      </c>
      <c r="AZ8" s="158">
        <v>3101729.9</v>
      </c>
      <c r="BA8" s="158">
        <v>127.583766</v>
      </c>
      <c r="BB8" s="158">
        <v>1409931.2</v>
      </c>
      <c r="BC8" s="158">
        <v>127.56722600000001</v>
      </c>
      <c r="BD8" s="158">
        <v>11245.8</v>
      </c>
      <c r="BE8" s="158">
        <v>188.63668200000001</v>
      </c>
      <c r="BF8" s="158">
        <v>272.8</v>
      </c>
      <c r="BG8" s="158">
        <v>82</v>
      </c>
      <c r="BH8" s="158">
        <v>0</v>
      </c>
      <c r="BI8" s="158">
        <v>0</v>
      </c>
      <c r="BJ8" s="158">
        <v>0</v>
      </c>
      <c r="BK8" s="158">
        <v>0</v>
      </c>
      <c r="BL8" s="158">
        <v>0</v>
      </c>
      <c r="BM8" s="158">
        <v>0</v>
      </c>
      <c r="BN8" s="158">
        <v>0</v>
      </c>
      <c r="BO8" s="158">
        <v>0</v>
      </c>
      <c r="BP8" s="158">
        <v>1380.9</v>
      </c>
      <c r="BQ8" s="158">
        <v>166.973061</v>
      </c>
      <c r="BR8" s="158">
        <v>0</v>
      </c>
      <c r="BS8" s="158">
        <v>0</v>
      </c>
      <c r="BT8" s="79">
        <v>4524560.5999999996</v>
      </c>
      <c r="BU8" s="79">
        <v>127.73963219545014</v>
      </c>
    </row>
    <row r="9" spans="1:73" ht="20.100000000000001" customHeight="1" x14ac:dyDescent="0.2">
      <c r="A9" s="164">
        <v>43848</v>
      </c>
      <c r="B9" s="164">
        <v>43843</v>
      </c>
      <c r="C9" s="3">
        <v>3</v>
      </c>
      <c r="D9" s="165">
        <v>4548353.8</v>
      </c>
      <c r="E9" s="165">
        <v>1751133.7</v>
      </c>
      <c r="F9" s="165">
        <v>268579.20000000001</v>
      </c>
      <c r="G9" s="165">
        <v>33242.5</v>
      </c>
      <c r="H9" s="165">
        <v>0</v>
      </c>
      <c r="I9" s="165">
        <v>0</v>
      </c>
      <c r="J9" s="165">
        <v>0</v>
      </c>
      <c r="K9" s="165">
        <v>0</v>
      </c>
      <c r="L9" s="165">
        <v>1828.9</v>
      </c>
      <c r="M9" s="165">
        <v>0</v>
      </c>
      <c r="N9" s="92">
        <f t="shared" si="0"/>
        <v>6603138.1000000006</v>
      </c>
      <c r="O9" s="165">
        <v>3006615.6</v>
      </c>
      <c r="P9" s="165">
        <v>116.85254</v>
      </c>
      <c r="Q9" s="165">
        <v>1064517.2</v>
      </c>
      <c r="R9" s="165">
        <v>124.236566</v>
      </c>
      <c r="S9" s="165">
        <v>165671.6</v>
      </c>
      <c r="T9" s="165">
        <v>122.73114200000001</v>
      </c>
      <c r="U9" s="165">
        <v>2618</v>
      </c>
      <c r="V9" s="165">
        <v>70.258785000000003</v>
      </c>
      <c r="W9" s="165">
        <v>0</v>
      </c>
      <c r="X9" s="165">
        <v>0</v>
      </c>
      <c r="Y9" s="165">
        <v>0</v>
      </c>
      <c r="Z9" s="165">
        <v>0</v>
      </c>
      <c r="AA9" s="165">
        <v>0</v>
      </c>
      <c r="AB9" s="165">
        <v>0</v>
      </c>
      <c r="AC9" s="165">
        <v>0</v>
      </c>
      <c r="AD9" s="165">
        <v>0</v>
      </c>
      <c r="AE9" s="165">
        <v>1638.1</v>
      </c>
      <c r="AF9" s="165">
        <v>264.84646800000002</v>
      </c>
      <c r="AG9" s="165">
        <v>0</v>
      </c>
      <c r="AH9" s="165">
        <v>0</v>
      </c>
      <c r="AI9" s="79">
        <f t="shared" ref="AI9" si="5">O9+Q9+S9+U9+AA9+AC9+AE9+AG9+Y9</f>
        <v>4241060.4999999991</v>
      </c>
      <c r="AJ9" s="79">
        <f t="shared" ref="AJ9" si="6">(O9*P9+Q9*R9+S9*T9+U9*V9+AA9*AB9+AC9*AD9+AE9*AF9+AG9*AH9+Y9*Z9)/AI9</f>
        <v>118.96398983294092</v>
      </c>
      <c r="AL9" s="65">
        <v>43484</v>
      </c>
      <c r="AM9" s="65">
        <v>43481</v>
      </c>
      <c r="AN9" s="3">
        <v>3</v>
      </c>
      <c r="AO9" s="158">
        <v>3048419.46</v>
      </c>
      <c r="AP9" s="158">
        <v>1670230.5</v>
      </c>
      <c r="AQ9" s="158">
        <v>10286.5</v>
      </c>
      <c r="AR9" s="158">
        <v>3594.8</v>
      </c>
      <c r="AS9" s="158">
        <v>0</v>
      </c>
      <c r="AT9" s="158">
        <v>0</v>
      </c>
      <c r="AU9" s="158">
        <v>0</v>
      </c>
      <c r="AV9" s="158">
        <v>0</v>
      </c>
      <c r="AW9" s="158">
        <v>2125.6</v>
      </c>
      <c r="AX9" s="158">
        <v>0</v>
      </c>
      <c r="AY9" s="92">
        <v>4734656.8599999994</v>
      </c>
      <c r="AZ9" s="158">
        <v>2333414.36</v>
      </c>
      <c r="BA9" s="158">
        <v>124.30593</v>
      </c>
      <c r="BB9" s="158">
        <v>1079334.2</v>
      </c>
      <c r="BC9" s="158">
        <v>121.175585</v>
      </c>
      <c r="BD9" s="158">
        <v>6874.4</v>
      </c>
      <c r="BE9" s="158">
        <v>202.41663199999999</v>
      </c>
      <c r="BF9" s="158">
        <v>535.20000000000005</v>
      </c>
      <c r="BG9" s="158">
        <v>80</v>
      </c>
      <c r="BH9" s="158">
        <v>0</v>
      </c>
      <c r="BI9" s="158">
        <v>0</v>
      </c>
      <c r="BJ9" s="158">
        <v>0</v>
      </c>
      <c r="BK9" s="158">
        <v>0</v>
      </c>
      <c r="BL9" s="158">
        <v>0</v>
      </c>
      <c r="BM9" s="158">
        <v>0</v>
      </c>
      <c r="BN9" s="158">
        <v>0</v>
      </c>
      <c r="BO9" s="158">
        <v>0</v>
      </c>
      <c r="BP9" s="158">
        <v>1822.7</v>
      </c>
      <c r="BQ9" s="158">
        <v>282.07916799999998</v>
      </c>
      <c r="BR9" s="158">
        <v>0</v>
      </c>
      <c r="BS9" s="158">
        <v>0</v>
      </c>
      <c r="BT9" s="79">
        <v>3421980.86</v>
      </c>
      <c r="BU9" s="79">
        <v>123.55260507950246</v>
      </c>
    </row>
    <row r="10" spans="1:73" ht="20.100000000000001" customHeight="1" x14ac:dyDescent="0.2">
      <c r="A10" s="166">
        <v>43855</v>
      </c>
      <c r="B10" s="166">
        <v>43851</v>
      </c>
      <c r="C10" s="3">
        <v>4</v>
      </c>
      <c r="D10" s="167">
        <v>4348472.5</v>
      </c>
      <c r="E10" s="167">
        <v>1561503.7</v>
      </c>
      <c r="F10" s="167">
        <v>208419.9</v>
      </c>
      <c r="G10" s="167">
        <v>45166.400000000001</v>
      </c>
      <c r="H10" s="167">
        <v>0</v>
      </c>
      <c r="I10" s="167">
        <v>0</v>
      </c>
      <c r="J10" s="167">
        <v>0</v>
      </c>
      <c r="K10" s="167">
        <v>0</v>
      </c>
      <c r="L10" s="167">
        <v>1464</v>
      </c>
      <c r="M10" s="167">
        <v>0</v>
      </c>
      <c r="N10" s="92">
        <f t="shared" si="0"/>
        <v>6165026.5000000009</v>
      </c>
      <c r="O10" s="167">
        <v>2903999.6</v>
      </c>
      <c r="P10" s="167">
        <v>111.501903</v>
      </c>
      <c r="Q10" s="167">
        <v>894789.3</v>
      </c>
      <c r="R10" s="167">
        <v>114.90773299999999</v>
      </c>
      <c r="S10" s="167">
        <v>123268.3</v>
      </c>
      <c r="T10" s="167">
        <v>114.460823</v>
      </c>
      <c r="U10" s="167">
        <v>17460.099999999999</v>
      </c>
      <c r="V10" s="167">
        <v>62.456589000000001</v>
      </c>
      <c r="W10" s="167">
        <v>0</v>
      </c>
      <c r="X10" s="167">
        <v>0</v>
      </c>
      <c r="Y10" s="167">
        <v>0</v>
      </c>
      <c r="Z10" s="167">
        <v>0</v>
      </c>
      <c r="AA10" s="167">
        <v>0</v>
      </c>
      <c r="AB10" s="167">
        <v>0</v>
      </c>
      <c r="AC10" s="167">
        <v>0</v>
      </c>
      <c r="AD10" s="167">
        <v>0</v>
      </c>
      <c r="AE10" s="167">
        <v>1330.1</v>
      </c>
      <c r="AF10" s="167">
        <v>261.55898000000002</v>
      </c>
      <c r="AG10" s="167">
        <v>0</v>
      </c>
      <c r="AH10" s="167">
        <v>0</v>
      </c>
      <c r="AI10" s="79">
        <f t="shared" ref="AI10" si="7">O10+Q10+S10+U10+AA10+AC10+AE10+AG10+Y10</f>
        <v>3940847.4000000004</v>
      </c>
      <c r="AJ10" s="79">
        <f t="shared" ref="AJ10" si="8">(O10*P10+Q10*R10+S10*T10+U10*V10+AA10*AB10+AC10*AD10+AE10*AF10+AG10*AH10+Y10*Z10)/AI10</f>
        <v>112.20111711090449</v>
      </c>
      <c r="AL10" s="65">
        <v>43491</v>
      </c>
      <c r="AM10" s="65">
        <v>43487</v>
      </c>
      <c r="AN10" s="3">
        <v>4</v>
      </c>
      <c r="AO10" s="158">
        <v>1864793.9</v>
      </c>
      <c r="AP10" s="158">
        <v>1096237.2</v>
      </c>
      <c r="AQ10" s="158">
        <v>7946.9</v>
      </c>
      <c r="AR10" s="158">
        <v>2203</v>
      </c>
      <c r="AS10" s="158">
        <v>0</v>
      </c>
      <c r="AT10" s="158">
        <v>0</v>
      </c>
      <c r="AU10" s="158">
        <v>0</v>
      </c>
      <c r="AV10" s="158">
        <v>0</v>
      </c>
      <c r="AW10" s="158">
        <v>1584</v>
      </c>
      <c r="AX10" s="158">
        <v>0</v>
      </c>
      <c r="AY10" s="92">
        <v>2972764.9999999995</v>
      </c>
      <c r="AZ10" s="158">
        <v>1440572.4</v>
      </c>
      <c r="BA10" s="158">
        <v>124.96426200000001</v>
      </c>
      <c r="BB10" s="158">
        <v>707772.3</v>
      </c>
      <c r="BC10" s="158">
        <v>122.40468300000001</v>
      </c>
      <c r="BD10" s="158">
        <v>7344.8</v>
      </c>
      <c r="BE10" s="158">
        <v>142.867525</v>
      </c>
      <c r="BF10" s="158">
        <v>2113.1999999999998</v>
      </c>
      <c r="BG10" s="158">
        <v>60.754874000000001</v>
      </c>
      <c r="BH10" s="158">
        <v>0</v>
      </c>
      <c r="BI10" s="158">
        <v>0</v>
      </c>
      <c r="BJ10" s="158">
        <v>0</v>
      </c>
      <c r="BK10" s="158">
        <v>0</v>
      </c>
      <c r="BL10" s="158">
        <v>0</v>
      </c>
      <c r="BM10" s="158">
        <v>0</v>
      </c>
      <c r="BN10" s="158">
        <v>0</v>
      </c>
      <c r="BO10" s="158">
        <v>0</v>
      </c>
      <c r="BP10" s="158">
        <v>1584</v>
      </c>
      <c r="BQ10" s="158">
        <v>288.491287</v>
      </c>
      <c r="BR10" s="158">
        <v>0</v>
      </c>
      <c r="BS10" s="158">
        <v>0</v>
      </c>
      <c r="BT10" s="79">
        <v>2159386.7000000002</v>
      </c>
      <c r="BU10" s="79">
        <v>124.24333336739292</v>
      </c>
    </row>
    <row r="11" spans="1:73" ht="20.100000000000001" customHeight="1" x14ac:dyDescent="0.2">
      <c r="A11" s="168">
        <v>43862</v>
      </c>
      <c r="B11" s="168">
        <v>43858</v>
      </c>
      <c r="C11" s="114">
        <v>5</v>
      </c>
      <c r="D11" s="169">
        <v>4531358.9000000004</v>
      </c>
      <c r="E11" s="169">
        <v>1639958.2</v>
      </c>
      <c r="F11" s="169">
        <v>215819</v>
      </c>
      <c r="G11" s="169">
        <v>80348.899999999994</v>
      </c>
      <c r="H11" s="169">
        <v>0</v>
      </c>
      <c r="I11" s="169">
        <v>0</v>
      </c>
      <c r="J11" s="169">
        <v>0</v>
      </c>
      <c r="K11" s="169">
        <v>0</v>
      </c>
      <c r="L11" s="169">
        <v>1645.7</v>
      </c>
      <c r="M11" s="169">
        <v>0</v>
      </c>
      <c r="N11" s="92">
        <f t="shared" si="0"/>
        <v>6469130.7000000011</v>
      </c>
      <c r="O11" s="169">
        <v>2885321.7</v>
      </c>
      <c r="P11" s="169">
        <v>106.64190000000001</v>
      </c>
      <c r="Q11" s="169">
        <v>1075040.1000000001</v>
      </c>
      <c r="R11" s="169">
        <v>106.385384</v>
      </c>
      <c r="S11" s="169">
        <v>131679.5</v>
      </c>
      <c r="T11" s="169">
        <v>118.089367</v>
      </c>
      <c r="U11" s="169">
        <v>28784.7</v>
      </c>
      <c r="V11" s="169">
        <v>62.743091999999997</v>
      </c>
      <c r="W11" s="169">
        <v>0</v>
      </c>
      <c r="X11" s="169">
        <v>0</v>
      </c>
      <c r="Y11" s="169">
        <v>0</v>
      </c>
      <c r="Z11" s="169">
        <v>0</v>
      </c>
      <c r="AA11" s="169">
        <v>0</v>
      </c>
      <c r="AB11" s="169">
        <v>0</v>
      </c>
      <c r="AC11" s="169">
        <v>0</v>
      </c>
      <c r="AD11" s="169">
        <v>0</v>
      </c>
      <c r="AE11" s="169">
        <v>1343.2</v>
      </c>
      <c r="AF11" s="169">
        <v>225.34321</v>
      </c>
      <c r="AG11" s="169">
        <v>0</v>
      </c>
      <c r="AH11" s="169">
        <v>0</v>
      </c>
      <c r="AI11" s="79">
        <f t="shared" ref="AI11" si="9">O11+Q11+S11+U11+AA11+AC11+AE11+AG11+Y11</f>
        <v>4122169.2000000007</v>
      </c>
      <c r="AJ11" s="79">
        <f t="shared" ref="AJ11" si="10">(O11*P11+Q11*R11+S11*T11+U11*V11+AA11*AB11+AC11*AD11+AE11*AF11+AG11*AH11+Y11*Z11)/AI11</f>
        <v>106.67281996453936</v>
      </c>
      <c r="AL11" s="65">
        <v>43498</v>
      </c>
      <c r="AM11" s="65">
        <v>43494</v>
      </c>
      <c r="AN11" s="3">
        <v>5</v>
      </c>
      <c r="AO11" s="158">
        <v>1627640.7</v>
      </c>
      <c r="AP11" s="158">
        <v>1019244.7</v>
      </c>
      <c r="AQ11" s="158">
        <v>3951.6</v>
      </c>
      <c r="AR11" s="158">
        <v>3638.4</v>
      </c>
      <c r="AS11" s="158">
        <v>0</v>
      </c>
      <c r="AT11" s="158">
        <v>0</v>
      </c>
      <c r="AU11" s="158">
        <v>0</v>
      </c>
      <c r="AV11" s="158">
        <v>0</v>
      </c>
      <c r="AW11" s="158">
        <v>1371.2</v>
      </c>
      <c r="AX11" s="158">
        <v>0</v>
      </c>
      <c r="AY11" s="79">
        <v>2655846.6</v>
      </c>
      <c r="AZ11" s="158">
        <v>1293844.2</v>
      </c>
      <c r="BA11" s="158">
        <v>123.928738</v>
      </c>
      <c r="BB11" s="158">
        <v>643840</v>
      </c>
      <c r="BC11" s="158">
        <v>119.052189</v>
      </c>
      <c r="BD11" s="158">
        <v>3555.4</v>
      </c>
      <c r="BE11" s="158">
        <v>251.07400000000001</v>
      </c>
      <c r="BF11" s="158">
        <v>3638.4</v>
      </c>
      <c r="BG11" s="158">
        <v>72.809805999999995</v>
      </c>
      <c r="BH11" s="158">
        <v>0</v>
      </c>
      <c r="BI11" s="158">
        <v>0</v>
      </c>
      <c r="BJ11" s="158">
        <v>0</v>
      </c>
      <c r="BK11" s="158">
        <v>0</v>
      </c>
      <c r="BL11" s="158">
        <v>0</v>
      </c>
      <c r="BM11" s="158">
        <v>0</v>
      </c>
      <c r="BN11" s="158">
        <v>0</v>
      </c>
      <c r="BO11" s="158">
        <v>0</v>
      </c>
      <c r="BP11" s="158">
        <v>340</v>
      </c>
      <c r="BQ11" s="158">
        <v>495.00588199999999</v>
      </c>
      <c r="BR11" s="158">
        <v>0</v>
      </c>
      <c r="BS11" s="158">
        <v>0</v>
      </c>
      <c r="BT11" s="79">
        <v>1945217.9999999998</v>
      </c>
      <c r="BU11" s="79">
        <v>122.51630508149215</v>
      </c>
    </row>
    <row r="12" spans="1:73" ht="20.100000000000001" customHeight="1" x14ac:dyDescent="0.2">
      <c r="A12" s="171">
        <v>43869</v>
      </c>
      <c r="B12" s="171">
        <v>43865</v>
      </c>
      <c r="C12" s="3">
        <v>6</v>
      </c>
      <c r="D12" s="172">
        <v>4248630.7</v>
      </c>
      <c r="E12" s="172">
        <v>1706089.7</v>
      </c>
      <c r="F12" s="172">
        <v>174587.7</v>
      </c>
      <c r="G12" s="172">
        <v>65211.3</v>
      </c>
      <c r="H12" s="172">
        <v>0</v>
      </c>
      <c r="I12" s="172">
        <v>0</v>
      </c>
      <c r="J12" s="172">
        <v>0</v>
      </c>
      <c r="K12" s="172">
        <v>0</v>
      </c>
      <c r="L12" s="172">
        <v>2338.4</v>
      </c>
      <c r="M12" s="172">
        <v>0</v>
      </c>
      <c r="N12" s="92">
        <f t="shared" si="0"/>
        <v>6196857.8000000007</v>
      </c>
      <c r="O12" s="176">
        <v>2574398.2999999998</v>
      </c>
      <c r="P12" s="176">
        <v>99.485399999999998</v>
      </c>
      <c r="Q12" s="78">
        <v>1116618.8999999999</v>
      </c>
      <c r="R12" s="78">
        <v>99.271745999999993</v>
      </c>
      <c r="S12" s="172">
        <v>116630.5</v>
      </c>
      <c r="T12" s="172">
        <v>116.810909</v>
      </c>
      <c r="U12" s="172">
        <v>10751.8</v>
      </c>
      <c r="V12" s="172">
        <v>60.762728000000003</v>
      </c>
      <c r="W12" s="172">
        <v>0</v>
      </c>
      <c r="X12" s="172">
        <v>0</v>
      </c>
      <c r="Y12" s="172">
        <v>0</v>
      </c>
      <c r="Z12" s="172">
        <v>0</v>
      </c>
      <c r="AA12" s="172">
        <v>0</v>
      </c>
      <c r="AB12" s="172">
        <v>0</v>
      </c>
      <c r="AC12" s="172">
        <v>0</v>
      </c>
      <c r="AD12" s="172">
        <v>0</v>
      </c>
      <c r="AE12" s="172">
        <v>2235.6</v>
      </c>
      <c r="AF12" s="172">
        <v>235.16765000000001</v>
      </c>
      <c r="AG12" s="172">
        <v>0</v>
      </c>
      <c r="AH12" s="172">
        <v>0</v>
      </c>
      <c r="AI12" s="79">
        <f t="shared" ref="AI12" si="11">O12+Q12+S12+U12+AA12+AC12+AE12+AG12+Y12</f>
        <v>3820635.0999999996</v>
      </c>
      <c r="AJ12" s="79">
        <f t="shared" ref="AJ12" si="12">(O12*P12+Q12*R12+S12*T12+U12*V12+AA12*AB12+AC12*AD12+AE12*AF12+AG12*AH12+Y12*Z12)/AI12</f>
        <v>99.922265979756702</v>
      </c>
      <c r="AL12" s="65">
        <v>43505</v>
      </c>
      <c r="AM12" s="65">
        <v>43501</v>
      </c>
      <c r="AN12" s="3">
        <v>6</v>
      </c>
      <c r="AO12" s="158">
        <v>987612.7</v>
      </c>
      <c r="AP12" s="158">
        <v>672432.9</v>
      </c>
      <c r="AQ12" s="158">
        <v>7779.1</v>
      </c>
      <c r="AR12" s="158">
        <v>635.79999999999995</v>
      </c>
      <c r="AS12" s="158">
        <v>0</v>
      </c>
      <c r="AT12" s="158">
        <v>0</v>
      </c>
      <c r="AU12" s="158">
        <v>0</v>
      </c>
      <c r="AV12" s="158">
        <v>0</v>
      </c>
      <c r="AW12" s="158">
        <v>1809.5</v>
      </c>
      <c r="AX12" s="158">
        <v>0</v>
      </c>
      <c r="AY12" s="79">
        <v>1670270.0000000002</v>
      </c>
      <c r="AZ12" s="158">
        <v>819203.5</v>
      </c>
      <c r="BA12" s="158">
        <v>121.62192</v>
      </c>
      <c r="BB12" s="158">
        <v>488144.4</v>
      </c>
      <c r="BC12" s="158">
        <v>118.238856</v>
      </c>
      <c r="BD12" s="158">
        <v>7163.7</v>
      </c>
      <c r="BE12" s="158">
        <v>159.69459900000001</v>
      </c>
      <c r="BF12" s="158">
        <v>172.6</v>
      </c>
      <c r="BG12" s="158">
        <v>109</v>
      </c>
      <c r="BH12" s="158">
        <v>0</v>
      </c>
      <c r="BI12" s="158">
        <v>0</v>
      </c>
      <c r="BJ12" s="158">
        <v>0</v>
      </c>
      <c r="BK12" s="158">
        <v>0</v>
      </c>
      <c r="BL12" s="158">
        <v>0</v>
      </c>
      <c r="BM12" s="158">
        <v>0</v>
      </c>
      <c r="BN12" s="158">
        <v>0</v>
      </c>
      <c r="BO12" s="158">
        <v>0</v>
      </c>
      <c r="BP12" s="158">
        <v>1511.5</v>
      </c>
      <c r="BQ12" s="158">
        <v>304.527489</v>
      </c>
      <c r="BR12" s="158">
        <v>0</v>
      </c>
      <c r="BS12" s="158">
        <v>0</v>
      </c>
      <c r="BT12" s="79">
        <v>1316195.7</v>
      </c>
      <c r="BU12" s="79">
        <v>120.78283560568251</v>
      </c>
    </row>
    <row r="13" spans="1:73" ht="20.100000000000001" customHeight="1" x14ac:dyDescent="0.2">
      <c r="A13" s="173">
        <v>43876</v>
      </c>
      <c r="B13" s="173">
        <v>43872</v>
      </c>
      <c r="C13" s="3">
        <v>7</v>
      </c>
      <c r="D13" s="174">
        <v>4329265.2</v>
      </c>
      <c r="E13" s="174">
        <v>1878901.7</v>
      </c>
      <c r="F13" s="174">
        <v>109705.2</v>
      </c>
      <c r="G13" s="174">
        <v>127280.5</v>
      </c>
      <c r="H13" s="174">
        <v>0</v>
      </c>
      <c r="I13" s="174">
        <v>0</v>
      </c>
      <c r="J13" s="174">
        <v>0</v>
      </c>
      <c r="K13" s="174">
        <v>0</v>
      </c>
      <c r="L13" s="174">
        <v>1149.0999999999999</v>
      </c>
      <c r="M13" s="174">
        <v>0</v>
      </c>
      <c r="N13" s="92">
        <f t="shared" si="0"/>
        <v>6446301.7000000002</v>
      </c>
      <c r="O13" s="174">
        <v>2726487.8</v>
      </c>
      <c r="P13" s="174">
        <v>90.836382999999998</v>
      </c>
      <c r="Q13" s="174">
        <v>1139674.3999999999</v>
      </c>
      <c r="R13" s="174">
        <v>94.169585999999995</v>
      </c>
      <c r="S13" s="174">
        <v>90944.2</v>
      </c>
      <c r="T13" s="174">
        <v>120.94939599999999</v>
      </c>
      <c r="U13" s="174">
        <v>38021.599999999999</v>
      </c>
      <c r="V13" s="174">
        <v>61.443758000000003</v>
      </c>
      <c r="W13" s="174">
        <v>0</v>
      </c>
      <c r="X13" s="174">
        <v>0</v>
      </c>
      <c r="Y13" s="174">
        <v>0</v>
      </c>
      <c r="Z13" s="174">
        <v>0</v>
      </c>
      <c r="AA13" s="174">
        <v>0</v>
      </c>
      <c r="AB13" s="174">
        <v>0</v>
      </c>
      <c r="AC13" s="174">
        <v>0</v>
      </c>
      <c r="AD13" s="174">
        <v>0</v>
      </c>
      <c r="AE13" s="174">
        <v>801</v>
      </c>
      <c r="AF13" s="174">
        <v>289.57827700000001</v>
      </c>
      <c r="AG13" s="174">
        <v>0</v>
      </c>
      <c r="AH13" s="174">
        <v>0</v>
      </c>
      <c r="AI13" s="79">
        <f t="shared" ref="AI13" si="13">O13+Q13+S13+U13+AA13+AC13+AE13+AG13+Y13</f>
        <v>3995929</v>
      </c>
      <c r="AJ13" s="79">
        <f t="shared" ref="AJ13" si="14">(O13*P13+Q13*R13+S13*T13+U13*V13+AA13*AB13+AC13*AD13+AE13*AF13+AG13*AH13+Y13*Z13)/AI13</f>
        <v>92.232555863024288</v>
      </c>
      <c r="AL13" s="65">
        <v>43512</v>
      </c>
      <c r="AM13" s="65">
        <v>43508</v>
      </c>
      <c r="AN13" s="3">
        <v>7</v>
      </c>
      <c r="AO13" s="158">
        <v>585654.19999999995</v>
      </c>
      <c r="AP13" s="158">
        <v>426144.6</v>
      </c>
      <c r="AQ13" s="158">
        <v>3007.7</v>
      </c>
      <c r="AR13" s="158">
        <v>89.6</v>
      </c>
      <c r="AS13" s="158">
        <v>0</v>
      </c>
      <c r="AT13" s="158">
        <v>0</v>
      </c>
      <c r="AU13" s="158">
        <v>0</v>
      </c>
      <c r="AV13" s="158">
        <v>0</v>
      </c>
      <c r="AW13" s="158">
        <v>1253.5999999999999</v>
      </c>
      <c r="AX13" s="158">
        <v>0</v>
      </c>
      <c r="AY13" s="79">
        <v>1016149.6999999998</v>
      </c>
      <c r="AZ13" s="158">
        <v>508199.8</v>
      </c>
      <c r="BA13" s="158">
        <v>126.545243</v>
      </c>
      <c r="BB13" s="158">
        <v>278997.5</v>
      </c>
      <c r="BC13" s="158">
        <v>120.64686399999999</v>
      </c>
      <c r="BD13" s="158">
        <v>1691.6</v>
      </c>
      <c r="BE13" s="158">
        <v>230.97458</v>
      </c>
      <c r="BF13" s="158">
        <v>0</v>
      </c>
      <c r="BG13" s="158">
        <v>0</v>
      </c>
      <c r="BH13" s="158">
        <v>0</v>
      </c>
      <c r="BI13" s="158">
        <v>0</v>
      </c>
      <c r="BJ13" s="158">
        <v>0</v>
      </c>
      <c r="BK13" s="158">
        <v>0</v>
      </c>
      <c r="BL13" s="158">
        <v>0</v>
      </c>
      <c r="BM13" s="158">
        <v>0</v>
      </c>
      <c r="BN13" s="158">
        <v>0</v>
      </c>
      <c r="BO13" s="158">
        <v>0</v>
      </c>
      <c r="BP13" s="158">
        <v>877</v>
      </c>
      <c r="BQ13" s="158">
        <v>427.85541599999999</v>
      </c>
      <c r="BR13" s="158">
        <v>0</v>
      </c>
      <c r="BS13" s="158">
        <v>0</v>
      </c>
      <c r="BT13" s="79">
        <v>789765.9</v>
      </c>
      <c r="BU13" s="79">
        <v>125.0198146333634</v>
      </c>
    </row>
    <row r="14" spans="1:73" ht="20.100000000000001" customHeight="1" x14ac:dyDescent="0.2">
      <c r="A14" s="175">
        <v>43883</v>
      </c>
      <c r="B14" s="175">
        <v>43879</v>
      </c>
      <c r="C14" s="3">
        <v>8</v>
      </c>
      <c r="D14" s="176">
        <v>4137676.1</v>
      </c>
      <c r="E14" s="176">
        <v>2098345.5</v>
      </c>
      <c r="F14" s="176">
        <v>168293.9</v>
      </c>
      <c r="G14" s="176">
        <v>56903.7</v>
      </c>
      <c r="H14" s="176">
        <v>0</v>
      </c>
      <c r="I14" s="176">
        <v>0</v>
      </c>
      <c r="J14" s="176">
        <v>0</v>
      </c>
      <c r="K14" s="176">
        <v>0</v>
      </c>
      <c r="L14" s="176">
        <v>1063.3</v>
      </c>
      <c r="M14" s="176">
        <v>0</v>
      </c>
      <c r="N14" s="92">
        <f t="shared" si="0"/>
        <v>6462282.5</v>
      </c>
      <c r="O14" s="78">
        <v>2952145.8</v>
      </c>
      <c r="P14" s="78">
        <v>85.351555000000005</v>
      </c>
      <c r="Q14" s="176">
        <v>1248472.1000000001</v>
      </c>
      <c r="R14" s="176">
        <v>86.506202999999999</v>
      </c>
      <c r="S14" s="176">
        <v>112568.9</v>
      </c>
      <c r="T14" s="176">
        <v>98.453395999999998</v>
      </c>
      <c r="U14" s="176">
        <v>1988.1</v>
      </c>
      <c r="V14" s="176">
        <v>54.099893999999999</v>
      </c>
      <c r="W14" s="176">
        <v>0</v>
      </c>
      <c r="X14" s="176">
        <v>0</v>
      </c>
      <c r="Y14" s="176">
        <v>0</v>
      </c>
      <c r="Z14" s="176">
        <v>0</v>
      </c>
      <c r="AA14" s="176">
        <v>0</v>
      </c>
      <c r="AB14" s="176">
        <v>0</v>
      </c>
      <c r="AC14" s="176">
        <v>0</v>
      </c>
      <c r="AD14" s="176">
        <v>0</v>
      </c>
      <c r="AE14" s="176">
        <v>742.6</v>
      </c>
      <c r="AF14" s="176">
        <v>177.29733300000001</v>
      </c>
      <c r="AG14" s="176">
        <v>0</v>
      </c>
      <c r="AH14" s="176">
        <v>0</v>
      </c>
      <c r="AI14" s="79">
        <f t="shared" ref="AI14" si="15">O14+Q14+S14+U14+AA14+AC14+AE14+AG14+Y14</f>
        <v>4315917.5</v>
      </c>
      <c r="AJ14" s="79">
        <f t="shared" ref="AJ14" si="16">(O14*P14+Q14*R14+S14*T14+U14*V14+AA14*AB14+AC14*AD14+AE14*AF14+AG14*AH14+Y14*Z14)/AI14</f>
        <v>86.028711861820085</v>
      </c>
      <c r="AL14" s="65">
        <v>43519</v>
      </c>
      <c r="AM14" s="65"/>
      <c r="AN14" s="3">
        <v>8</v>
      </c>
      <c r="AO14" s="158">
        <v>0</v>
      </c>
      <c r="AP14" s="158">
        <v>0</v>
      </c>
      <c r="AQ14" s="158">
        <v>0</v>
      </c>
      <c r="AR14" s="158">
        <v>0</v>
      </c>
      <c r="AS14" s="158">
        <v>0</v>
      </c>
      <c r="AT14" s="158">
        <v>0</v>
      </c>
      <c r="AU14" s="158">
        <v>0</v>
      </c>
      <c r="AV14" s="158">
        <v>0</v>
      </c>
      <c r="AW14" s="158">
        <v>0</v>
      </c>
      <c r="AX14" s="158">
        <v>0</v>
      </c>
      <c r="AY14" s="79">
        <v>0</v>
      </c>
      <c r="AZ14" s="158">
        <v>0</v>
      </c>
      <c r="BA14" s="158">
        <v>0</v>
      </c>
      <c r="BB14" s="158">
        <v>0</v>
      </c>
      <c r="BC14" s="158">
        <v>0</v>
      </c>
      <c r="BD14" s="158">
        <v>0</v>
      </c>
      <c r="BE14" s="158">
        <v>0</v>
      </c>
      <c r="BF14" s="158">
        <v>0</v>
      </c>
      <c r="BG14" s="158">
        <v>0</v>
      </c>
      <c r="BH14" s="158">
        <v>0</v>
      </c>
      <c r="BI14" s="158">
        <v>0</v>
      </c>
      <c r="BJ14" s="158">
        <v>0</v>
      </c>
      <c r="BK14" s="158">
        <v>0</v>
      </c>
      <c r="BL14" s="158">
        <v>0</v>
      </c>
      <c r="BM14" s="158">
        <v>0</v>
      </c>
      <c r="BN14" s="158">
        <v>0</v>
      </c>
      <c r="BO14" s="158">
        <v>0</v>
      </c>
      <c r="BP14" s="158">
        <v>0</v>
      </c>
      <c r="BQ14" s="158">
        <v>0</v>
      </c>
      <c r="BR14" s="158">
        <v>0</v>
      </c>
      <c r="BS14" s="158">
        <v>0</v>
      </c>
      <c r="BT14" s="79">
        <v>0</v>
      </c>
      <c r="BU14" s="79">
        <v>0</v>
      </c>
    </row>
    <row r="15" spans="1:73" ht="20.100000000000001" customHeight="1" x14ac:dyDescent="0.2">
      <c r="A15" s="177">
        <v>43890</v>
      </c>
      <c r="B15" s="177">
        <v>43886</v>
      </c>
      <c r="C15" s="3">
        <v>9</v>
      </c>
      <c r="D15" s="178">
        <v>2658398.4</v>
      </c>
      <c r="E15" s="178">
        <v>1067658.7</v>
      </c>
      <c r="F15" s="178">
        <v>107764.1</v>
      </c>
      <c r="G15" s="178">
        <v>63040.800000000003</v>
      </c>
      <c r="H15" s="178">
        <v>0</v>
      </c>
      <c r="I15" s="178">
        <v>0</v>
      </c>
      <c r="J15" s="178">
        <v>0</v>
      </c>
      <c r="K15" s="178">
        <v>0</v>
      </c>
      <c r="L15" s="178">
        <v>1693.2</v>
      </c>
      <c r="M15" s="178">
        <v>0</v>
      </c>
      <c r="N15" s="92">
        <f t="shared" si="0"/>
        <v>3898555.1999999997</v>
      </c>
      <c r="O15" s="78">
        <v>2028580.2</v>
      </c>
      <c r="P15" s="78">
        <v>87.291157999999996</v>
      </c>
      <c r="Q15" s="78">
        <v>700834.6</v>
      </c>
      <c r="R15" s="78">
        <v>93.272492</v>
      </c>
      <c r="S15" s="178">
        <v>81768.5</v>
      </c>
      <c r="T15" s="178">
        <v>93.027058999999994</v>
      </c>
      <c r="U15" s="178">
        <v>1853</v>
      </c>
      <c r="V15" s="178">
        <v>74.456017000000003</v>
      </c>
      <c r="W15" s="178">
        <v>0</v>
      </c>
      <c r="X15" s="178">
        <v>0</v>
      </c>
      <c r="Y15" s="178">
        <v>0</v>
      </c>
      <c r="Z15" s="178">
        <v>0</v>
      </c>
      <c r="AA15" s="178">
        <v>0</v>
      </c>
      <c r="AB15" s="178">
        <v>0</v>
      </c>
      <c r="AC15" s="178">
        <v>0</v>
      </c>
      <c r="AD15" s="178">
        <v>0</v>
      </c>
      <c r="AE15" s="178">
        <v>722.4</v>
      </c>
      <c r="AF15" s="178">
        <v>217.940753</v>
      </c>
      <c r="AG15" s="178">
        <v>0</v>
      </c>
      <c r="AH15" s="178">
        <v>0</v>
      </c>
      <c r="AI15" s="79">
        <f t="shared" ref="AI15" si="17">O15+Q15+S15+U15+AA15+AC15+AE15+AG15+Y15</f>
        <v>2813758.6999999997</v>
      </c>
      <c r="AJ15" s="79">
        <f t="shared" ref="AJ15" si="18">(O15*P15+Q15*R15+S15*T15+U15*V15+AA15*AB15+AC15*AD15+AE15*AF15+AG15*AH15+Y15*Z15)/AI15</f>
        <v>88.972730621500872</v>
      </c>
      <c r="AL15" s="65">
        <v>43526</v>
      </c>
      <c r="AM15" s="65">
        <v>43522</v>
      </c>
      <c r="AN15" s="3">
        <v>9</v>
      </c>
      <c r="AO15" s="158">
        <v>724696.5</v>
      </c>
      <c r="AP15" s="158">
        <v>605615.4</v>
      </c>
      <c r="AQ15" s="158">
        <v>1748</v>
      </c>
      <c r="AR15" s="158">
        <v>460.8</v>
      </c>
      <c r="AS15" s="158">
        <v>0</v>
      </c>
      <c r="AT15" s="158">
        <v>0</v>
      </c>
      <c r="AU15" s="158">
        <v>0</v>
      </c>
      <c r="AV15" s="158">
        <v>0</v>
      </c>
      <c r="AW15" s="158">
        <v>3114.4</v>
      </c>
      <c r="AX15" s="158">
        <v>0</v>
      </c>
      <c r="AY15" s="79">
        <v>1335635.0999999999</v>
      </c>
      <c r="AZ15" s="158">
        <v>699912.6</v>
      </c>
      <c r="BA15" s="158">
        <v>124.75874399999999</v>
      </c>
      <c r="BB15" s="158">
        <v>411477</v>
      </c>
      <c r="BC15" s="158">
        <v>115.84979199999999</v>
      </c>
      <c r="BD15" s="158">
        <v>1482</v>
      </c>
      <c r="BE15" s="158">
        <v>265.68502000000001</v>
      </c>
      <c r="BF15" s="158">
        <v>0</v>
      </c>
      <c r="BG15" s="158">
        <v>0</v>
      </c>
      <c r="BH15" s="158">
        <v>0</v>
      </c>
      <c r="BI15" s="158">
        <v>0</v>
      </c>
      <c r="BJ15" s="158">
        <v>0</v>
      </c>
      <c r="BK15" s="158">
        <v>0</v>
      </c>
      <c r="BL15" s="158">
        <v>0</v>
      </c>
      <c r="BM15" s="158">
        <v>0</v>
      </c>
      <c r="BN15" s="158">
        <v>0</v>
      </c>
      <c r="BO15" s="158">
        <v>0</v>
      </c>
      <c r="BP15" s="158">
        <v>2550.1</v>
      </c>
      <c r="BQ15" s="158">
        <v>325.84404499999999</v>
      </c>
      <c r="BR15" s="158">
        <v>0</v>
      </c>
      <c r="BS15" s="158">
        <v>0</v>
      </c>
      <c r="BT15" s="79">
        <v>1115421.7000000002</v>
      </c>
      <c r="BU15" s="79">
        <v>122.11921450636373</v>
      </c>
    </row>
    <row r="16" spans="1:73" ht="20.100000000000001" customHeight="1" x14ac:dyDescent="0.2">
      <c r="A16" s="179">
        <v>43897</v>
      </c>
      <c r="B16" s="179">
        <v>43893</v>
      </c>
      <c r="C16" s="3">
        <v>10</v>
      </c>
      <c r="D16" s="180">
        <v>2791833.2</v>
      </c>
      <c r="E16" s="180">
        <v>1144358.8999999999</v>
      </c>
      <c r="F16" s="180">
        <v>66391.929999999993</v>
      </c>
      <c r="G16" s="180">
        <v>127281</v>
      </c>
      <c r="H16" s="180">
        <v>0</v>
      </c>
      <c r="I16" s="180">
        <v>0</v>
      </c>
      <c r="J16" s="180">
        <v>0</v>
      </c>
      <c r="K16" s="180">
        <v>0</v>
      </c>
      <c r="L16" s="180">
        <v>1269.7</v>
      </c>
      <c r="M16" s="180">
        <v>0</v>
      </c>
      <c r="N16" s="92">
        <f t="shared" si="0"/>
        <v>4131134.7300000004</v>
      </c>
      <c r="O16" s="180">
        <v>2179762.9</v>
      </c>
      <c r="P16" s="180">
        <v>84.488293999999996</v>
      </c>
      <c r="Q16" s="180">
        <v>743423.5</v>
      </c>
      <c r="R16" s="180">
        <v>90.736694</v>
      </c>
      <c r="S16" s="180">
        <v>52659.43</v>
      </c>
      <c r="T16" s="180">
        <v>92.389869000000004</v>
      </c>
      <c r="U16" s="180">
        <v>10677.7</v>
      </c>
      <c r="V16" s="180">
        <v>55.571854999999999</v>
      </c>
      <c r="W16" s="180">
        <v>0</v>
      </c>
      <c r="X16" s="180">
        <v>0</v>
      </c>
      <c r="Y16" s="180">
        <v>0</v>
      </c>
      <c r="Z16" s="180">
        <v>0</v>
      </c>
      <c r="AA16" s="180">
        <v>0</v>
      </c>
      <c r="AB16" s="180">
        <v>0</v>
      </c>
      <c r="AC16" s="180">
        <v>0</v>
      </c>
      <c r="AD16" s="180">
        <v>0</v>
      </c>
      <c r="AE16" s="180">
        <v>1269.7</v>
      </c>
      <c r="AF16" s="180">
        <v>229.953374</v>
      </c>
      <c r="AG16" s="180">
        <v>0</v>
      </c>
      <c r="AH16" s="180">
        <v>0</v>
      </c>
      <c r="AI16" s="79">
        <f t="shared" ref="AI16:AI17" si="19">O16+Q16+S16+U16+AA16+AC16+AE16+AG16+Y16</f>
        <v>2987793.2300000004</v>
      </c>
      <c r="AJ16" s="79">
        <f t="shared" ref="AJ16" si="20">(O16*P16+Q16*R16+S16*T16+U16*V16+AA16*AB16+AC16*AD16+AE16*AF16+AG16*AH16+Y16*Z16)/AI16</f>
        <v>86.140763031254849</v>
      </c>
      <c r="AL16" s="65">
        <v>43533</v>
      </c>
      <c r="AM16" s="65"/>
      <c r="AN16" s="3">
        <v>10</v>
      </c>
      <c r="AO16" s="158">
        <v>0</v>
      </c>
      <c r="AP16" s="158">
        <v>0</v>
      </c>
      <c r="AQ16" s="158">
        <v>0</v>
      </c>
      <c r="AR16" s="158">
        <v>0</v>
      </c>
      <c r="AS16" s="158">
        <v>0</v>
      </c>
      <c r="AT16" s="158">
        <v>0</v>
      </c>
      <c r="AU16" s="158">
        <v>0</v>
      </c>
      <c r="AV16" s="158">
        <v>0</v>
      </c>
      <c r="AW16" s="158">
        <v>0</v>
      </c>
      <c r="AX16" s="158">
        <v>0</v>
      </c>
      <c r="AY16" s="79">
        <v>0</v>
      </c>
      <c r="AZ16" s="158">
        <v>0</v>
      </c>
      <c r="BA16" s="158">
        <v>0</v>
      </c>
      <c r="BB16" s="158">
        <v>0</v>
      </c>
      <c r="BC16" s="158">
        <v>0</v>
      </c>
      <c r="BD16" s="158">
        <v>0</v>
      </c>
      <c r="BE16" s="158">
        <v>0</v>
      </c>
      <c r="BF16" s="158">
        <v>0</v>
      </c>
      <c r="BG16" s="158">
        <v>0</v>
      </c>
      <c r="BH16" s="158">
        <v>0</v>
      </c>
      <c r="BI16" s="158">
        <v>0</v>
      </c>
      <c r="BJ16" s="158">
        <v>0</v>
      </c>
      <c r="BK16" s="158">
        <v>0</v>
      </c>
      <c r="BL16" s="158">
        <v>0</v>
      </c>
      <c r="BM16" s="158">
        <v>0</v>
      </c>
      <c r="BN16" s="158">
        <v>0</v>
      </c>
      <c r="BO16" s="158">
        <v>0</v>
      </c>
      <c r="BP16" s="158">
        <v>0</v>
      </c>
      <c r="BQ16" s="158">
        <v>0</v>
      </c>
      <c r="BR16" s="158">
        <v>0</v>
      </c>
      <c r="BS16" s="158">
        <v>0</v>
      </c>
      <c r="BT16" s="79">
        <v>0</v>
      </c>
      <c r="BU16" s="79">
        <v>0</v>
      </c>
    </row>
    <row r="17" spans="1:73" ht="20.100000000000001" customHeight="1" x14ac:dyDescent="0.2">
      <c r="A17" s="182">
        <v>43904</v>
      </c>
      <c r="B17" s="65"/>
      <c r="C17" s="3">
        <v>11</v>
      </c>
      <c r="D17" s="125">
        <v>0</v>
      </c>
      <c r="E17" s="125">
        <v>0</v>
      </c>
      <c r="F17" s="125">
        <v>0</v>
      </c>
      <c r="G17" s="125">
        <v>0</v>
      </c>
      <c r="H17" s="125">
        <v>0</v>
      </c>
      <c r="I17" s="125">
        <v>0</v>
      </c>
      <c r="J17" s="125">
        <v>0</v>
      </c>
      <c r="K17" s="125">
        <v>0</v>
      </c>
      <c r="L17" s="125">
        <v>0</v>
      </c>
      <c r="M17" s="125">
        <v>0</v>
      </c>
      <c r="N17" s="79">
        <f t="shared" si="0"/>
        <v>0</v>
      </c>
      <c r="O17" s="176">
        <v>0</v>
      </c>
      <c r="P17" s="176">
        <v>0</v>
      </c>
      <c r="Q17" s="125">
        <v>0</v>
      </c>
      <c r="R17" s="125">
        <v>0</v>
      </c>
      <c r="S17" s="125">
        <v>0</v>
      </c>
      <c r="T17" s="125">
        <v>0</v>
      </c>
      <c r="U17" s="125">
        <v>0</v>
      </c>
      <c r="V17" s="125">
        <v>0</v>
      </c>
      <c r="W17" s="125">
        <v>0</v>
      </c>
      <c r="X17" s="125">
        <v>0</v>
      </c>
      <c r="Y17" s="125">
        <v>0</v>
      </c>
      <c r="Z17" s="125">
        <v>0</v>
      </c>
      <c r="AA17" s="125">
        <v>0</v>
      </c>
      <c r="AB17" s="125">
        <v>0</v>
      </c>
      <c r="AC17" s="125">
        <v>0</v>
      </c>
      <c r="AD17" s="125">
        <v>0</v>
      </c>
      <c r="AE17" s="125">
        <v>0</v>
      </c>
      <c r="AF17" s="125">
        <v>0</v>
      </c>
      <c r="AG17" s="125">
        <v>0</v>
      </c>
      <c r="AH17" s="125">
        <v>0</v>
      </c>
      <c r="AI17" s="79">
        <f t="shared" si="19"/>
        <v>0</v>
      </c>
      <c r="AJ17" s="79">
        <v>0</v>
      </c>
      <c r="AL17" s="65">
        <v>43540</v>
      </c>
      <c r="AM17" s="65"/>
      <c r="AN17" s="3">
        <v>11</v>
      </c>
      <c r="AO17" s="158">
        <v>0</v>
      </c>
      <c r="AP17" s="158">
        <v>0</v>
      </c>
      <c r="AQ17" s="158">
        <v>0</v>
      </c>
      <c r="AR17" s="158">
        <v>0</v>
      </c>
      <c r="AS17" s="158">
        <v>0</v>
      </c>
      <c r="AT17" s="158">
        <v>0</v>
      </c>
      <c r="AU17" s="158">
        <v>0</v>
      </c>
      <c r="AV17" s="158">
        <v>0</v>
      </c>
      <c r="AW17" s="158">
        <v>0</v>
      </c>
      <c r="AX17" s="158">
        <v>0</v>
      </c>
      <c r="AY17" s="79">
        <v>0</v>
      </c>
      <c r="AZ17" s="158">
        <v>0</v>
      </c>
      <c r="BA17" s="158">
        <v>0</v>
      </c>
      <c r="BB17" s="158">
        <v>0</v>
      </c>
      <c r="BC17" s="158">
        <v>0</v>
      </c>
      <c r="BD17" s="158">
        <v>0</v>
      </c>
      <c r="BE17" s="158">
        <v>0</v>
      </c>
      <c r="BF17" s="158">
        <v>0</v>
      </c>
      <c r="BG17" s="158">
        <v>0</v>
      </c>
      <c r="BH17" s="158">
        <v>0</v>
      </c>
      <c r="BI17" s="158">
        <v>0</v>
      </c>
      <c r="BJ17" s="158">
        <v>0</v>
      </c>
      <c r="BK17" s="158">
        <v>0</v>
      </c>
      <c r="BL17" s="158">
        <v>0</v>
      </c>
      <c r="BM17" s="158">
        <v>0</v>
      </c>
      <c r="BN17" s="158">
        <v>0</v>
      </c>
      <c r="BO17" s="158">
        <v>0</v>
      </c>
      <c r="BP17" s="158">
        <v>0</v>
      </c>
      <c r="BQ17" s="158">
        <v>0</v>
      </c>
      <c r="BR17" s="158">
        <v>0</v>
      </c>
      <c r="BS17" s="158">
        <v>0</v>
      </c>
      <c r="BT17" s="79">
        <v>0</v>
      </c>
      <c r="BU17" s="79">
        <v>0</v>
      </c>
    </row>
    <row r="18" spans="1:73" ht="20.100000000000001" customHeight="1" x14ac:dyDescent="0.2">
      <c r="A18" s="184">
        <v>43911</v>
      </c>
      <c r="B18" s="185">
        <v>43907</v>
      </c>
      <c r="C18" s="3">
        <v>12</v>
      </c>
      <c r="D18" s="186">
        <v>1280891.1000000001</v>
      </c>
      <c r="E18" s="186">
        <v>986460.7</v>
      </c>
      <c r="F18" s="186">
        <v>46554.6</v>
      </c>
      <c r="G18" s="186">
        <v>72568.2</v>
      </c>
      <c r="H18" s="186">
        <v>0</v>
      </c>
      <c r="I18" s="186">
        <v>0</v>
      </c>
      <c r="J18" s="186">
        <v>0</v>
      </c>
      <c r="K18" s="186">
        <v>0</v>
      </c>
      <c r="L18" s="186">
        <v>1772.8</v>
      </c>
      <c r="M18" s="186">
        <v>0</v>
      </c>
      <c r="N18" s="92">
        <f t="shared" si="0"/>
        <v>2388247.4</v>
      </c>
      <c r="O18" s="186">
        <v>907703.5</v>
      </c>
      <c r="P18" s="186">
        <v>86.046334000000002</v>
      </c>
      <c r="Q18" s="186">
        <v>546858.5</v>
      </c>
      <c r="R18" s="186">
        <v>75.912846000000002</v>
      </c>
      <c r="S18" s="186">
        <v>8792.4</v>
      </c>
      <c r="T18" s="186">
        <v>120.276704</v>
      </c>
      <c r="U18" s="186">
        <v>275.39999999999998</v>
      </c>
      <c r="V18" s="186">
        <v>60</v>
      </c>
      <c r="W18" s="186">
        <v>0</v>
      </c>
      <c r="X18" s="186">
        <v>0</v>
      </c>
      <c r="Y18" s="186">
        <v>0</v>
      </c>
      <c r="Z18" s="186">
        <v>0</v>
      </c>
      <c r="AA18" s="186">
        <v>0</v>
      </c>
      <c r="AB18" s="186">
        <v>0</v>
      </c>
      <c r="AC18" s="186">
        <v>0</v>
      </c>
      <c r="AD18" s="186">
        <v>0</v>
      </c>
      <c r="AE18" s="186">
        <v>1207.4000000000001</v>
      </c>
      <c r="AF18" s="186">
        <v>272.41941300000002</v>
      </c>
      <c r="AG18" s="186">
        <v>0</v>
      </c>
      <c r="AH18" s="186">
        <v>0</v>
      </c>
      <c r="AI18" s="79">
        <f t="shared" ref="AI18" si="21">O18+Q18+S18+U18+AA18+AC18+AE18+AG18+Y18</f>
        <v>1464837.1999999997</v>
      </c>
      <c r="AJ18" s="79">
        <f t="shared" ref="AJ18" si="22">(O18*P18+Q18*R18+S18*T18+U18*V18+AA18*AB18+AC18*AD18+AE18*AF18+AG18*AH18+Y18*Z18)/AI18</f>
        <v>82.617445624514332</v>
      </c>
      <c r="AL18" s="65">
        <v>43547</v>
      </c>
      <c r="AM18" s="65">
        <v>43543</v>
      </c>
      <c r="AN18" s="3">
        <v>12</v>
      </c>
      <c r="AO18" s="158">
        <v>351948.1</v>
      </c>
      <c r="AP18" s="158">
        <v>360074.1</v>
      </c>
      <c r="AQ18" s="158">
        <v>1453.5</v>
      </c>
      <c r="AR18" s="158">
        <v>87.2</v>
      </c>
      <c r="AS18" s="158">
        <v>0</v>
      </c>
      <c r="AT18" s="158">
        <v>0</v>
      </c>
      <c r="AU18" s="158">
        <v>0</v>
      </c>
      <c r="AV18" s="158">
        <v>0</v>
      </c>
      <c r="AW18" s="158">
        <v>1991.6</v>
      </c>
      <c r="AX18" s="158">
        <v>0</v>
      </c>
      <c r="AY18" s="79">
        <v>715554.49999999988</v>
      </c>
      <c r="AZ18" s="158">
        <v>350304.5</v>
      </c>
      <c r="BA18" s="158">
        <v>117.278367</v>
      </c>
      <c r="BB18" s="158">
        <v>281666.90000000002</v>
      </c>
      <c r="BC18" s="158">
        <v>107.681332</v>
      </c>
      <c r="BD18" s="158">
        <v>846.6</v>
      </c>
      <c r="BE18" s="158">
        <v>207.60536200000001</v>
      </c>
      <c r="BF18" s="158">
        <v>0</v>
      </c>
      <c r="BG18" s="158">
        <v>0</v>
      </c>
      <c r="BH18" s="158">
        <v>0</v>
      </c>
      <c r="BI18" s="158">
        <v>0</v>
      </c>
      <c r="BJ18" s="158">
        <v>0</v>
      </c>
      <c r="BK18" s="158">
        <v>0</v>
      </c>
      <c r="BL18" s="158">
        <v>0</v>
      </c>
      <c r="BM18" s="158">
        <v>0</v>
      </c>
      <c r="BN18" s="158">
        <v>0</v>
      </c>
      <c r="BO18" s="158">
        <v>0</v>
      </c>
      <c r="BP18" s="158">
        <v>48.1</v>
      </c>
      <c r="BQ18" s="158">
        <v>495.62577900000002</v>
      </c>
      <c r="BR18" s="158">
        <v>0</v>
      </c>
      <c r="BS18" s="158">
        <v>0</v>
      </c>
      <c r="BT18" s="79">
        <v>632866.1</v>
      </c>
      <c r="BU18" s="79">
        <v>113.15664559138402</v>
      </c>
    </row>
    <row r="19" spans="1:73" s="88" customFormat="1" ht="20.100000000000001" customHeight="1" x14ac:dyDescent="0.2">
      <c r="A19" s="187">
        <v>43918</v>
      </c>
      <c r="B19" s="65"/>
      <c r="C19" s="87"/>
      <c r="D19" s="188">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L19" s="65">
        <v>43554</v>
      </c>
      <c r="AM19" s="65">
        <v>43550</v>
      </c>
      <c r="AN19" s="87">
        <v>13</v>
      </c>
      <c r="AO19" s="78">
        <v>54495</v>
      </c>
      <c r="AP19" s="78">
        <v>20608.400000000001</v>
      </c>
      <c r="AQ19" s="78">
        <v>1912.6</v>
      </c>
      <c r="AR19" s="78">
        <v>0</v>
      </c>
      <c r="AS19" s="78">
        <v>0</v>
      </c>
      <c r="AT19" s="78">
        <v>0</v>
      </c>
      <c r="AU19" s="78">
        <v>0</v>
      </c>
      <c r="AV19" s="78">
        <v>0</v>
      </c>
      <c r="AW19" s="78">
        <v>223.8</v>
      </c>
      <c r="AX19" s="78">
        <v>0</v>
      </c>
      <c r="AY19" s="79">
        <v>77239.8</v>
      </c>
      <c r="AZ19" s="78">
        <v>44957.7</v>
      </c>
      <c r="BA19" s="78">
        <v>145.359824</v>
      </c>
      <c r="BB19" s="78">
        <v>14321.1</v>
      </c>
      <c r="BC19" s="78">
        <v>141.52794800000001</v>
      </c>
      <c r="BD19" s="78">
        <v>1872.7</v>
      </c>
      <c r="BE19" s="78">
        <v>241.324611</v>
      </c>
      <c r="BF19" s="78">
        <v>0</v>
      </c>
      <c r="BG19" s="78">
        <v>0</v>
      </c>
      <c r="BH19" s="78">
        <v>0</v>
      </c>
      <c r="BI19" s="78">
        <v>0</v>
      </c>
      <c r="BJ19" s="78">
        <v>0</v>
      </c>
      <c r="BK19" s="78">
        <v>0</v>
      </c>
      <c r="BL19" s="78">
        <v>0</v>
      </c>
      <c r="BM19" s="78">
        <v>0</v>
      </c>
      <c r="BN19" s="78">
        <v>0</v>
      </c>
      <c r="BO19" s="78">
        <v>0</v>
      </c>
      <c r="BP19" s="78">
        <v>208.3</v>
      </c>
      <c r="BQ19" s="78">
        <v>198.51368199999999</v>
      </c>
      <c r="BR19" s="78">
        <v>0</v>
      </c>
      <c r="BS19" s="78">
        <v>0</v>
      </c>
      <c r="BT19" s="79">
        <v>61359.799999999996</v>
      </c>
      <c r="BU19" s="79">
        <v>147.57476808151102</v>
      </c>
    </row>
    <row r="20" spans="1:73" s="88" customFormat="1" ht="20.100000000000001" customHeight="1" x14ac:dyDescent="0.2">
      <c r="A20" s="187">
        <v>43925</v>
      </c>
      <c r="B20" s="65"/>
      <c r="C20" s="87"/>
      <c r="D20" s="188">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L20" s="65">
        <v>43561</v>
      </c>
      <c r="AM20" s="65">
        <v>43557</v>
      </c>
      <c r="AN20" s="87">
        <v>14</v>
      </c>
      <c r="AO20" s="78">
        <v>221810.9</v>
      </c>
      <c r="AP20" s="78">
        <v>82085.100000000006</v>
      </c>
      <c r="AQ20" s="78">
        <v>5735.9</v>
      </c>
      <c r="AR20" s="78">
        <v>0</v>
      </c>
      <c r="AS20" s="78">
        <v>0</v>
      </c>
      <c r="AT20" s="78">
        <v>0</v>
      </c>
      <c r="AU20" s="78">
        <v>0</v>
      </c>
      <c r="AV20" s="78">
        <v>0</v>
      </c>
      <c r="AW20" s="78">
        <v>498.1</v>
      </c>
      <c r="AX20" s="78">
        <v>0</v>
      </c>
      <c r="AY20" s="79">
        <v>310130</v>
      </c>
      <c r="AZ20" s="78">
        <v>185472.1</v>
      </c>
      <c r="BA20" s="78">
        <v>173.566911</v>
      </c>
      <c r="BB20" s="78">
        <v>55054.3</v>
      </c>
      <c r="BC20" s="78">
        <v>179.93639300000001</v>
      </c>
      <c r="BD20" s="78">
        <v>5354.5</v>
      </c>
      <c r="BE20" s="78">
        <v>252.21174999999999</v>
      </c>
      <c r="BF20" s="78">
        <v>0</v>
      </c>
      <c r="BG20" s="78">
        <v>0</v>
      </c>
      <c r="BH20" s="78">
        <v>0</v>
      </c>
      <c r="BI20" s="78">
        <v>0</v>
      </c>
      <c r="BJ20" s="78">
        <v>0</v>
      </c>
      <c r="BK20" s="78">
        <v>0</v>
      </c>
      <c r="BL20" s="78">
        <v>0</v>
      </c>
      <c r="BM20" s="78">
        <v>0</v>
      </c>
      <c r="BN20" s="78">
        <v>0</v>
      </c>
      <c r="BO20" s="78">
        <v>0</v>
      </c>
      <c r="BP20" s="78">
        <v>498.1</v>
      </c>
      <c r="BQ20" s="78">
        <v>60</v>
      </c>
      <c r="BR20" s="78">
        <v>0</v>
      </c>
      <c r="BS20" s="78">
        <v>0</v>
      </c>
      <c r="BT20" s="79">
        <v>246379.00000000003</v>
      </c>
      <c r="BU20" s="79">
        <v>176.46976994872938</v>
      </c>
    </row>
    <row r="21" spans="1:73" ht="20.100000000000001" customHeight="1" x14ac:dyDescent="0.2">
      <c r="A21" s="187">
        <v>43932</v>
      </c>
      <c r="B21" s="65"/>
      <c r="C21" s="3"/>
      <c r="D21" s="188">
        <v>0</v>
      </c>
      <c r="E21" s="188">
        <v>0</v>
      </c>
      <c r="F21" s="188">
        <v>0</v>
      </c>
      <c r="G21" s="188">
        <v>0</v>
      </c>
      <c r="H21" s="188">
        <v>0</v>
      </c>
      <c r="I21" s="188">
        <v>0</v>
      </c>
      <c r="J21" s="188">
        <v>0</v>
      </c>
      <c r="K21" s="188">
        <v>0</v>
      </c>
      <c r="L21" s="188">
        <v>0</v>
      </c>
      <c r="M21" s="188">
        <v>0</v>
      </c>
      <c r="N21" s="79">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188">
        <v>0</v>
      </c>
      <c r="AI21" s="79">
        <v>0</v>
      </c>
      <c r="AJ21" s="79">
        <v>0</v>
      </c>
      <c r="AL21" s="65">
        <v>43568</v>
      </c>
      <c r="AM21" s="65">
        <v>43564</v>
      </c>
      <c r="AN21" s="3">
        <v>15</v>
      </c>
      <c r="AO21" s="158">
        <v>525324.85</v>
      </c>
      <c r="AP21" s="158">
        <v>267180.2</v>
      </c>
      <c r="AQ21" s="158">
        <v>11540.7</v>
      </c>
      <c r="AR21" s="158">
        <v>422.4</v>
      </c>
      <c r="AS21" s="78">
        <v>0</v>
      </c>
      <c r="AT21" s="78">
        <v>0</v>
      </c>
      <c r="AU21" s="78">
        <v>0</v>
      </c>
      <c r="AV21" s="78">
        <v>0</v>
      </c>
      <c r="AW21" s="158">
        <v>2673.2</v>
      </c>
      <c r="AX21" s="78">
        <v>0</v>
      </c>
      <c r="AY21" s="79">
        <v>807141.35</v>
      </c>
      <c r="AZ21" s="158">
        <v>391053.55</v>
      </c>
      <c r="BA21" s="158">
        <v>175.006079</v>
      </c>
      <c r="BB21" s="158">
        <v>167204.35</v>
      </c>
      <c r="BC21" s="158">
        <v>157.81422800000001</v>
      </c>
      <c r="BD21" s="158">
        <v>10845.3</v>
      </c>
      <c r="BE21" s="158">
        <v>233.256157</v>
      </c>
      <c r="BF21" s="158">
        <v>337.6</v>
      </c>
      <c r="BG21" s="158">
        <v>125</v>
      </c>
      <c r="BH21" s="78">
        <v>0</v>
      </c>
      <c r="BI21" s="78">
        <v>0</v>
      </c>
      <c r="BJ21" s="78">
        <v>0</v>
      </c>
      <c r="BK21" s="78">
        <v>0</v>
      </c>
      <c r="BL21" s="78">
        <v>0</v>
      </c>
      <c r="BM21" s="78">
        <v>0</v>
      </c>
      <c r="BN21" s="78">
        <v>0</v>
      </c>
      <c r="BO21" s="78">
        <v>0</v>
      </c>
      <c r="BP21" s="158">
        <v>1111.9000000000001</v>
      </c>
      <c r="BQ21" s="158">
        <v>267.54186499999997</v>
      </c>
      <c r="BR21" s="78">
        <v>0</v>
      </c>
      <c r="BS21" s="78">
        <v>0</v>
      </c>
      <c r="BT21" s="79">
        <v>570552.70000000007</v>
      </c>
      <c r="BU21" s="79">
        <v>171.22587742942562</v>
      </c>
    </row>
    <row r="22" spans="1:73" s="88" customFormat="1" ht="20.100000000000001" customHeight="1" x14ac:dyDescent="0.2">
      <c r="A22" s="189">
        <v>43939</v>
      </c>
      <c r="B22" s="65"/>
      <c r="C22" s="87"/>
      <c r="D22" s="190">
        <v>0</v>
      </c>
      <c r="E22" s="190">
        <v>0</v>
      </c>
      <c r="F22" s="190">
        <v>0</v>
      </c>
      <c r="G22" s="190">
        <v>0</v>
      </c>
      <c r="H22" s="190">
        <v>0</v>
      </c>
      <c r="I22" s="190">
        <v>0</v>
      </c>
      <c r="J22" s="190">
        <v>0</v>
      </c>
      <c r="K22" s="190">
        <v>0</v>
      </c>
      <c r="L22" s="190">
        <v>0</v>
      </c>
      <c r="M22" s="190">
        <v>0</v>
      </c>
      <c r="N22" s="79">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190">
        <v>0</v>
      </c>
      <c r="AI22" s="79">
        <v>0</v>
      </c>
      <c r="AJ22" s="79">
        <v>0</v>
      </c>
      <c r="AL22" s="65">
        <v>43575</v>
      </c>
      <c r="AM22" s="65">
        <v>43573</v>
      </c>
      <c r="AN22" s="87">
        <v>16</v>
      </c>
      <c r="AO22" s="78">
        <v>846497.1</v>
      </c>
      <c r="AP22" s="158">
        <v>412537.4</v>
      </c>
      <c r="AQ22" s="78">
        <v>22165.4</v>
      </c>
      <c r="AR22" s="78">
        <v>1644.6</v>
      </c>
      <c r="AS22" s="78">
        <v>0</v>
      </c>
      <c r="AT22" s="78">
        <v>0</v>
      </c>
      <c r="AU22" s="78">
        <v>0</v>
      </c>
      <c r="AV22" s="78">
        <v>0</v>
      </c>
      <c r="AW22" s="78">
        <v>1179.4000000000001</v>
      </c>
      <c r="AX22" s="78">
        <v>102.6</v>
      </c>
      <c r="AY22" s="79">
        <v>1284126.5</v>
      </c>
      <c r="AZ22" s="78">
        <v>599770.9</v>
      </c>
      <c r="BA22" s="78">
        <v>169.56617600000001</v>
      </c>
      <c r="BB22" s="78">
        <v>287197.40000000002</v>
      </c>
      <c r="BC22" s="88">
        <v>158.03817100000001</v>
      </c>
      <c r="BD22" s="78">
        <v>21861.8</v>
      </c>
      <c r="BE22" s="78">
        <v>226.57430299999999</v>
      </c>
      <c r="BF22" s="78">
        <v>649.20000000000005</v>
      </c>
      <c r="BG22" s="78">
        <v>116.378927</v>
      </c>
      <c r="BH22" s="78">
        <v>0</v>
      </c>
      <c r="BI22" s="78">
        <v>0</v>
      </c>
      <c r="BJ22" s="78">
        <v>0</v>
      </c>
      <c r="BK22" s="78">
        <v>0</v>
      </c>
      <c r="BL22" s="78">
        <v>0</v>
      </c>
      <c r="BM22" s="78">
        <v>0</v>
      </c>
      <c r="BN22" s="78">
        <v>0</v>
      </c>
      <c r="BO22" s="78">
        <v>0</v>
      </c>
      <c r="BP22" s="78">
        <v>1076.2</v>
      </c>
      <c r="BQ22" s="78">
        <v>241.56188399999999</v>
      </c>
      <c r="BR22" s="78">
        <v>0</v>
      </c>
      <c r="BS22" s="78">
        <v>0</v>
      </c>
      <c r="BT22" s="79">
        <v>910555.5</v>
      </c>
      <c r="BU22" s="79">
        <v>167.34603656485351</v>
      </c>
    </row>
    <row r="23" spans="1:73" ht="20.100000000000001" customHeight="1" x14ac:dyDescent="0.2">
      <c r="A23" s="189">
        <v>43946</v>
      </c>
      <c r="B23" s="189">
        <v>43944</v>
      </c>
      <c r="C23" s="39">
        <v>13</v>
      </c>
      <c r="D23" s="40">
        <v>489986.2</v>
      </c>
      <c r="E23" s="40">
        <v>350059.8</v>
      </c>
      <c r="F23" s="40">
        <v>2075.1</v>
      </c>
      <c r="G23" s="40">
        <v>33351.800000000003</v>
      </c>
      <c r="H23" s="190">
        <v>0</v>
      </c>
      <c r="I23" s="190">
        <v>0</v>
      </c>
      <c r="J23" s="190">
        <v>0</v>
      </c>
      <c r="K23" s="190">
        <v>0</v>
      </c>
      <c r="L23" s="40">
        <v>948.6</v>
      </c>
      <c r="M23" s="190">
        <v>0</v>
      </c>
      <c r="N23" s="92">
        <f t="shared" ref="N23:N43" si="23">SUM(D23:M23)</f>
        <v>876421.5</v>
      </c>
      <c r="O23" s="40">
        <v>398424.4</v>
      </c>
      <c r="P23" s="40">
        <v>118.431556</v>
      </c>
      <c r="Q23" s="40">
        <v>275493.40000000002</v>
      </c>
      <c r="R23" s="40">
        <v>102.48947099999999</v>
      </c>
      <c r="S23" s="40">
        <v>2075.1</v>
      </c>
      <c r="T23" s="40">
        <v>110.544648</v>
      </c>
      <c r="U23" s="40">
        <v>6697.6</v>
      </c>
      <c r="V23" s="40">
        <v>54.833894999999998</v>
      </c>
      <c r="W23" s="190">
        <v>0</v>
      </c>
      <c r="X23" s="190">
        <v>0</v>
      </c>
      <c r="Y23" s="190">
        <v>0</v>
      </c>
      <c r="Z23" s="190">
        <v>0</v>
      </c>
      <c r="AA23" s="190">
        <v>0</v>
      </c>
      <c r="AB23" s="190">
        <v>0</v>
      </c>
      <c r="AC23" s="190">
        <v>0</v>
      </c>
      <c r="AD23" s="190">
        <v>0</v>
      </c>
      <c r="AE23" s="40">
        <v>948.6</v>
      </c>
      <c r="AF23" s="40">
        <v>105.172675</v>
      </c>
      <c r="AG23" s="190">
        <v>0</v>
      </c>
      <c r="AH23" s="190">
        <v>0</v>
      </c>
      <c r="AI23" s="79">
        <f t="shared" ref="AI23" si="24">O23+Q23+S23+U23+AA23+AC23+AE23+AG23+Y23</f>
        <v>683639.1</v>
      </c>
      <c r="AJ23" s="79">
        <f t="shared" ref="AJ23" si="25">(O23*P23+Q23*R23+S23*T23+U23*V23+AA23*AB23+AC23*AD23+AE23*AF23+AG23*AH23+Y23*Z23)/AI23</f>
        <v>111.3418000288158</v>
      </c>
      <c r="AL23" s="65">
        <v>43582</v>
      </c>
      <c r="AM23" s="65">
        <v>43578</v>
      </c>
      <c r="AN23" s="39">
        <v>17</v>
      </c>
      <c r="AO23" s="40">
        <v>1915931.7</v>
      </c>
      <c r="AP23" s="40">
        <v>841387.7</v>
      </c>
      <c r="AQ23" s="40">
        <v>28803.4</v>
      </c>
      <c r="AR23" s="40">
        <v>2130</v>
      </c>
      <c r="AS23" s="158">
        <v>0</v>
      </c>
      <c r="AT23" s="158">
        <v>0</v>
      </c>
      <c r="AU23" s="158">
        <v>0</v>
      </c>
      <c r="AV23" s="158">
        <v>0</v>
      </c>
      <c r="AW23" s="40">
        <v>1133.0999999999999</v>
      </c>
      <c r="AX23" s="158">
        <v>0</v>
      </c>
      <c r="AY23" s="79">
        <v>2789385.9</v>
      </c>
      <c r="AZ23" s="40">
        <v>1293189.8999999999</v>
      </c>
      <c r="BA23" s="40">
        <v>153.594617</v>
      </c>
      <c r="BB23" s="40">
        <v>529398.1</v>
      </c>
      <c r="BC23" s="40">
        <v>145.60567599999999</v>
      </c>
      <c r="BD23" s="40">
        <v>27248.3</v>
      </c>
      <c r="BE23" s="40">
        <v>221.96157099999999</v>
      </c>
      <c r="BF23" s="40">
        <v>1332.4</v>
      </c>
      <c r="BG23" s="40">
        <v>116.61062699999999</v>
      </c>
      <c r="BH23" s="158">
        <v>0</v>
      </c>
      <c r="BI23" s="158">
        <v>0</v>
      </c>
      <c r="BJ23" s="158">
        <v>0</v>
      </c>
      <c r="BK23" s="158">
        <v>0</v>
      </c>
      <c r="BL23" s="158">
        <v>0</v>
      </c>
      <c r="BM23" s="158">
        <v>0</v>
      </c>
      <c r="BN23" s="158">
        <v>0</v>
      </c>
      <c r="BO23" s="158">
        <v>0</v>
      </c>
      <c r="BP23" s="40">
        <v>1133.0999999999999</v>
      </c>
      <c r="BQ23" s="40">
        <v>157.463154</v>
      </c>
      <c r="BR23" s="158">
        <v>0</v>
      </c>
      <c r="BS23" s="158">
        <v>0</v>
      </c>
      <c r="BT23" s="79">
        <v>1852301.8</v>
      </c>
      <c r="BU23" s="79">
        <v>152.29280919376924</v>
      </c>
    </row>
    <row r="24" spans="1:73" s="132" customFormat="1" ht="20.100000000000001" customHeight="1" x14ac:dyDescent="0.2">
      <c r="A24" s="193">
        <v>43953</v>
      </c>
      <c r="B24" s="193">
        <v>43949</v>
      </c>
      <c r="C24" s="87">
        <v>14</v>
      </c>
      <c r="D24" s="78">
        <v>61013.5</v>
      </c>
      <c r="E24" s="78">
        <v>20735.8</v>
      </c>
      <c r="F24" s="78">
        <v>2420.1</v>
      </c>
      <c r="G24" s="196">
        <v>0</v>
      </c>
      <c r="H24" s="196">
        <v>0</v>
      </c>
      <c r="I24" s="196">
        <v>0</v>
      </c>
      <c r="J24" s="196">
        <v>0</v>
      </c>
      <c r="K24" s="196">
        <v>0</v>
      </c>
      <c r="L24" s="78">
        <v>196.2</v>
      </c>
      <c r="M24" s="196">
        <v>0</v>
      </c>
      <c r="N24" s="92">
        <f t="shared" si="23"/>
        <v>84365.6</v>
      </c>
      <c r="O24" s="78">
        <v>52336.5</v>
      </c>
      <c r="P24" s="78">
        <v>220.73103</v>
      </c>
      <c r="Q24" s="196">
        <v>20735.8</v>
      </c>
      <c r="R24" s="196">
        <v>208.01530600000001</v>
      </c>
      <c r="S24" s="78">
        <v>1316</v>
      </c>
      <c r="T24" s="78">
        <v>241.945592</v>
      </c>
      <c r="U24" s="196">
        <v>0</v>
      </c>
      <c r="V24" s="196">
        <v>0</v>
      </c>
      <c r="W24" s="196">
        <v>0</v>
      </c>
      <c r="X24" s="196">
        <v>0</v>
      </c>
      <c r="Y24" s="196">
        <v>0</v>
      </c>
      <c r="Z24" s="196">
        <v>0</v>
      </c>
      <c r="AA24" s="196">
        <v>0</v>
      </c>
      <c r="AB24" s="196">
        <v>0</v>
      </c>
      <c r="AC24" s="196">
        <v>0</v>
      </c>
      <c r="AD24" s="196">
        <v>0</v>
      </c>
      <c r="AE24" s="196">
        <v>0</v>
      </c>
      <c r="AF24" s="196">
        <v>0</v>
      </c>
      <c r="AG24" s="196">
        <v>0</v>
      </c>
      <c r="AH24" s="196">
        <v>0</v>
      </c>
      <c r="AI24" s="79">
        <f t="shared" ref="AI24" si="26">O24+Q24+S24+U24+AA24+AC24+AE24+AG24+Y24</f>
        <v>74388.3</v>
      </c>
      <c r="AJ24" s="79">
        <f t="shared" ref="AJ24" si="27">(O24*P24+Q24*R24+S24*T24+U24*V24+AA24*AB24+AC24*AD24+AE24*AF24+AG24*AH24+Y24*Z24)/AI24</f>
        <v>217.56181728607592</v>
      </c>
      <c r="AL24" s="86">
        <v>43589</v>
      </c>
      <c r="AM24" s="86">
        <v>43585</v>
      </c>
      <c r="AN24" s="87">
        <v>18</v>
      </c>
      <c r="AO24" s="78">
        <v>2458311.2000000002</v>
      </c>
      <c r="AP24" s="78">
        <v>1172228.1499999999</v>
      </c>
      <c r="AQ24" s="78">
        <v>31506.1</v>
      </c>
      <c r="AR24" s="78">
        <v>1907</v>
      </c>
      <c r="AS24" s="78">
        <v>0</v>
      </c>
      <c r="AT24" s="78">
        <v>0</v>
      </c>
      <c r="AU24" s="78">
        <v>0</v>
      </c>
      <c r="AV24" s="78">
        <v>0</v>
      </c>
      <c r="AW24" s="78">
        <v>1739.7</v>
      </c>
      <c r="AX24" s="78">
        <v>0</v>
      </c>
      <c r="AY24" s="90">
        <v>3665692.1500000004</v>
      </c>
      <c r="AZ24" s="78">
        <v>1613724.7</v>
      </c>
      <c r="BA24" s="78">
        <v>141.98286300000001</v>
      </c>
      <c r="BB24" s="158">
        <v>774848.65</v>
      </c>
      <c r="BC24" s="158">
        <v>144.49002899999999</v>
      </c>
      <c r="BD24" s="78">
        <v>27950</v>
      </c>
      <c r="BE24" s="78">
        <v>209.98599200000001</v>
      </c>
      <c r="BF24" s="78">
        <v>1586</v>
      </c>
      <c r="BG24" s="78">
        <v>117.220933</v>
      </c>
      <c r="BH24" s="78">
        <v>0</v>
      </c>
      <c r="BI24" s="78">
        <v>0</v>
      </c>
      <c r="BJ24" s="78">
        <v>0</v>
      </c>
      <c r="BK24" s="78">
        <v>0</v>
      </c>
      <c r="BL24" s="78">
        <v>0</v>
      </c>
      <c r="BM24" s="78">
        <v>0</v>
      </c>
      <c r="BN24" s="78">
        <v>0</v>
      </c>
      <c r="BO24" s="78">
        <v>0</v>
      </c>
      <c r="BP24" s="78">
        <v>1145.8</v>
      </c>
      <c r="BQ24" s="78">
        <v>146.375632</v>
      </c>
      <c r="BR24" s="78">
        <v>0</v>
      </c>
      <c r="BS24" s="78">
        <v>0</v>
      </c>
      <c r="BT24" s="90">
        <v>2419255.15</v>
      </c>
      <c r="BU24" s="90">
        <v>143.55736516018604</v>
      </c>
    </row>
    <row r="25" spans="1:73" s="1" customFormat="1" ht="20.100000000000001" customHeight="1" x14ac:dyDescent="0.2">
      <c r="A25" s="197">
        <v>43960</v>
      </c>
      <c r="B25" s="197">
        <v>43957</v>
      </c>
      <c r="C25" s="3">
        <v>15</v>
      </c>
      <c r="D25" s="200">
        <v>267531.5</v>
      </c>
      <c r="E25" s="200">
        <v>291892.2</v>
      </c>
      <c r="F25" s="200">
        <v>3367</v>
      </c>
      <c r="G25" s="200">
        <v>8098.9</v>
      </c>
      <c r="H25" s="200">
        <v>0</v>
      </c>
      <c r="I25" s="200">
        <v>0</v>
      </c>
      <c r="J25" s="200">
        <v>0</v>
      </c>
      <c r="K25" s="200">
        <v>0</v>
      </c>
      <c r="L25" s="200">
        <v>487.4</v>
      </c>
      <c r="M25" s="200">
        <v>0</v>
      </c>
      <c r="N25" s="92">
        <f t="shared" si="23"/>
        <v>571377</v>
      </c>
      <c r="O25" s="200">
        <v>231310.6</v>
      </c>
      <c r="P25" s="200">
        <v>185.70514299999999</v>
      </c>
      <c r="Q25" s="200">
        <v>263964.79999999999</v>
      </c>
      <c r="R25" s="200">
        <v>121.337616</v>
      </c>
      <c r="S25" s="200">
        <v>3367</v>
      </c>
      <c r="T25" s="200">
        <v>214.065043</v>
      </c>
      <c r="U25" s="200">
        <v>7774.9</v>
      </c>
      <c r="V25" s="200">
        <v>63.910069</v>
      </c>
      <c r="W25" s="200">
        <v>0</v>
      </c>
      <c r="X25" s="200">
        <v>0</v>
      </c>
      <c r="Y25" s="200">
        <v>0</v>
      </c>
      <c r="Z25" s="200">
        <v>0</v>
      </c>
      <c r="AA25" s="200">
        <v>0</v>
      </c>
      <c r="AB25" s="200">
        <v>0</v>
      </c>
      <c r="AC25" s="200">
        <v>0</v>
      </c>
      <c r="AD25" s="200">
        <v>0</v>
      </c>
      <c r="AE25" s="200">
        <v>67.8</v>
      </c>
      <c r="AF25" s="200">
        <v>350</v>
      </c>
      <c r="AG25" s="200">
        <v>0</v>
      </c>
      <c r="AH25" s="200">
        <v>0</v>
      </c>
      <c r="AI25" s="79">
        <f t="shared" ref="AI25" si="28">O25+Q25+S25+U25+AA25+AC25+AE25+AG25+Y25</f>
        <v>506485.10000000003</v>
      </c>
      <c r="AJ25" s="79">
        <f t="shared" ref="AJ25" si="29">(O25*P25+Q25*R25+S25*T25+U25*V25+AA25*AB25+AC25*AD25+AE25*AF25+AG25*AH25+Y25*Z25)/AI25</f>
        <v>150.49960795605179</v>
      </c>
      <c r="AL25" s="65">
        <v>43596</v>
      </c>
      <c r="AM25" s="65">
        <v>43592</v>
      </c>
      <c r="AN25" s="3">
        <v>19</v>
      </c>
      <c r="AO25" s="158">
        <v>2639875.25</v>
      </c>
      <c r="AP25" s="158">
        <v>1236717.5</v>
      </c>
      <c r="AQ25" s="158">
        <v>23150.5</v>
      </c>
      <c r="AR25" s="158">
        <v>1738.8</v>
      </c>
      <c r="AS25" s="158">
        <v>0</v>
      </c>
      <c r="AT25" s="158">
        <v>0</v>
      </c>
      <c r="AU25" s="158">
        <v>0</v>
      </c>
      <c r="AV25" s="158">
        <v>0</v>
      </c>
      <c r="AW25" s="158">
        <v>1022.1</v>
      </c>
      <c r="AX25" s="158">
        <v>102.4</v>
      </c>
      <c r="AY25" s="79">
        <v>3902606.55</v>
      </c>
      <c r="AZ25" s="158">
        <v>1639121.75</v>
      </c>
      <c r="BA25" s="158">
        <v>133.78113500000001</v>
      </c>
      <c r="BB25" s="158">
        <v>802940.8</v>
      </c>
      <c r="BC25" s="158">
        <v>136.78098900000001</v>
      </c>
      <c r="BD25" s="158">
        <v>22967.200000000001</v>
      </c>
      <c r="BE25" s="158">
        <v>211.48509100000001</v>
      </c>
      <c r="BF25" s="158">
        <v>1738.8</v>
      </c>
      <c r="BG25" s="158">
        <v>117.907292</v>
      </c>
      <c r="BH25" s="158">
        <v>0</v>
      </c>
      <c r="BI25" s="158">
        <v>0</v>
      </c>
      <c r="BJ25" s="158">
        <v>0</v>
      </c>
      <c r="BK25" s="158">
        <v>0</v>
      </c>
      <c r="BL25" s="158">
        <v>0</v>
      </c>
      <c r="BM25" s="158">
        <v>0</v>
      </c>
      <c r="BN25" s="158">
        <v>0</v>
      </c>
      <c r="BO25" s="158">
        <v>0</v>
      </c>
      <c r="BP25" s="158">
        <v>919.3</v>
      </c>
      <c r="BQ25" s="158">
        <v>151.26683299999999</v>
      </c>
      <c r="BR25" s="158">
        <v>0</v>
      </c>
      <c r="BS25" s="158">
        <v>0</v>
      </c>
      <c r="BT25" s="79">
        <v>2467687.8499999996</v>
      </c>
      <c r="BU25" s="79">
        <v>135.47576612315828</v>
      </c>
    </row>
    <row r="26" spans="1:73" s="1" customFormat="1" ht="20.100000000000001" customHeight="1" x14ac:dyDescent="0.2">
      <c r="A26" s="201">
        <v>43967</v>
      </c>
      <c r="B26" s="201">
        <v>43965</v>
      </c>
      <c r="C26" s="3">
        <v>20</v>
      </c>
      <c r="D26" s="202">
        <v>1070871.7</v>
      </c>
      <c r="E26" s="202">
        <v>496203</v>
      </c>
      <c r="F26" s="202">
        <v>183475.3</v>
      </c>
      <c r="G26" s="202">
        <v>10529.2</v>
      </c>
      <c r="H26" s="202">
        <v>0</v>
      </c>
      <c r="I26" s="202">
        <v>0</v>
      </c>
      <c r="J26" s="202">
        <v>0</v>
      </c>
      <c r="K26" s="202">
        <v>0</v>
      </c>
      <c r="L26" s="202">
        <v>733.4</v>
      </c>
      <c r="M26" s="202">
        <v>0</v>
      </c>
      <c r="N26" s="92">
        <f t="shared" si="23"/>
        <v>1761812.5999999999</v>
      </c>
      <c r="O26" s="202">
        <v>933471.2</v>
      </c>
      <c r="P26" s="202">
        <v>224.372333</v>
      </c>
      <c r="Q26" s="202">
        <v>383215.2</v>
      </c>
      <c r="R26" s="202">
        <v>198.78892200000001</v>
      </c>
      <c r="S26" s="202">
        <v>157933</v>
      </c>
      <c r="T26" s="202">
        <v>267.74205599999999</v>
      </c>
      <c r="U26" s="202">
        <v>4578.8999999999996</v>
      </c>
      <c r="V26" s="202">
        <v>106.566861</v>
      </c>
      <c r="W26" s="202">
        <v>0</v>
      </c>
      <c r="X26" s="202">
        <v>0</v>
      </c>
      <c r="Y26" s="202">
        <v>0</v>
      </c>
      <c r="Z26" s="202">
        <v>0</v>
      </c>
      <c r="AA26" s="202">
        <v>0</v>
      </c>
      <c r="AB26" s="202">
        <v>0</v>
      </c>
      <c r="AC26" s="202">
        <v>0</v>
      </c>
      <c r="AD26" s="202">
        <v>0</v>
      </c>
      <c r="AE26" s="202">
        <v>0</v>
      </c>
      <c r="AF26" s="202">
        <v>0</v>
      </c>
      <c r="AG26" s="202">
        <v>0</v>
      </c>
      <c r="AH26" s="202">
        <v>0</v>
      </c>
      <c r="AI26" s="79">
        <f t="shared" ref="AI26" si="30">O26+Q26+S26+U26+AA26+AC26+AE26+AG26+Y26</f>
        <v>1479198.2999999998</v>
      </c>
      <c r="AJ26" s="79">
        <f t="shared" ref="AJ26" si="31">(O26*P26+Q26*R26+S26*T26+U26*V26+AA26*AB26+AC26*AD26+AE26*AF26+AG26*AH26+Y26*Z26)/AI26</f>
        <v>222.01033665628538</v>
      </c>
      <c r="AL26" s="65">
        <v>43603</v>
      </c>
      <c r="AM26" s="65">
        <v>43599</v>
      </c>
      <c r="AN26" s="3">
        <v>20</v>
      </c>
      <c r="AO26" s="158">
        <v>2716402.2</v>
      </c>
      <c r="AP26" s="158">
        <v>1450056.9</v>
      </c>
      <c r="AQ26" s="158">
        <v>25150.3</v>
      </c>
      <c r="AR26" s="158">
        <v>3470.9</v>
      </c>
      <c r="AS26" s="158">
        <v>0</v>
      </c>
      <c r="AT26" s="158">
        <v>0</v>
      </c>
      <c r="AU26" s="158">
        <v>0</v>
      </c>
      <c r="AV26" s="158">
        <v>0</v>
      </c>
      <c r="AW26" s="158">
        <v>396.9</v>
      </c>
      <c r="AX26" s="158">
        <v>0</v>
      </c>
      <c r="AY26" s="79">
        <v>4195477.2</v>
      </c>
      <c r="AZ26" s="158">
        <v>1857780.3</v>
      </c>
      <c r="BA26" s="158">
        <v>133.75302500000001</v>
      </c>
      <c r="BB26" s="158">
        <v>951586.6</v>
      </c>
      <c r="BC26" s="158">
        <v>136.13476199999999</v>
      </c>
      <c r="BD26" s="158">
        <v>24297.7</v>
      </c>
      <c r="BE26" s="158">
        <v>207.18731399999999</v>
      </c>
      <c r="BF26" s="158">
        <v>3470.9</v>
      </c>
      <c r="BG26" s="158">
        <v>88.042899000000006</v>
      </c>
      <c r="BH26" s="158">
        <v>0</v>
      </c>
      <c r="BI26" s="158">
        <v>0</v>
      </c>
      <c r="BJ26" s="158">
        <v>0</v>
      </c>
      <c r="BK26" s="158">
        <v>0</v>
      </c>
      <c r="BL26" s="158">
        <v>0</v>
      </c>
      <c r="BM26" s="158">
        <v>0</v>
      </c>
      <c r="BN26" s="158">
        <v>0</v>
      </c>
      <c r="BO26" s="158">
        <v>0</v>
      </c>
      <c r="BP26" s="158">
        <v>242.2</v>
      </c>
      <c r="BQ26" s="158">
        <v>273.68992500000002</v>
      </c>
      <c r="BR26" s="158">
        <v>0</v>
      </c>
      <c r="BS26" s="158">
        <v>0</v>
      </c>
      <c r="BT26" s="79">
        <v>2837377.7</v>
      </c>
      <c r="BU26" s="79">
        <v>135.13667962539799</v>
      </c>
    </row>
    <row r="27" spans="1:73" s="1" customFormat="1" ht="20.100000000000001" customHeight="1" x14ac:dyDescent="0.2">
      <c r="A27" s="203">
        <v>43974</v>
      </c>
      <c r="B27" s="203">
        <v>43970</v>
      </c>
      <c r="C27" s="3">
        <v>21</v>
      </c>
      <c r="D27" s="204">
        <v>2035390.5</v>
      </c>
      <c r="E27" s="204">
        <v>820691.1</v>
      </c>
      <c r="F27" s="204">
        <v>157409.20000000001</v>
      </c>
      <c r="G27" s="204">
        <v>8709.7000000000007</v>
      </c>
      <c r="H27" s="204">
        <v>0</v>
      </c>
      <c r="I27" s="204">
        <v>0</v>
      </c>
      <c r="J27" s="204">
        <v>0</v>
      </c>
      <c r="K27" s="204">
        <v>0</v>
      </c>
      <c r="L27" s="204">
        <v>2965.1</v>
      </c>
      <c r="M27" s="204">
        <v>0</v>
      </c>
      <c r="N27" s="92">
        <f t="shared" si="23"/>
        <v>3025165.6000000006</v>
      </c>
      <c r="O27" s="204">
        <v>1603035.1</v>
      </c>
      <c r="P27" s="204">
        <v>200.83718300000001</v>
      </c>
      <c r="Q27" s="204">
        <v>667051.19999999995</v>
      </c>
      <c r="R27" s="204">
        <v>183.429608</v>
      </c>
      <c r="S27" s="204">
        <v>143528.6</v>
      </c>
      <c r="T27" s="204">
        <v>254.920367</v>
      </c>
      <c r="U27" s="204">
        <v>7461.3</v>
      </c>
      <c r="V27" s="204">
        <v>132.49480600000001</v>
      </c>
      <c r="W27" s="204">
        <v>0</v>
      </c>
      <c r="X27" s="204">
        <v>0</v>
      </c>
      <c r="Y27" s="204">
        <v>0</v>
      </c>
      <c r="Z27" s="204">
        <v>0</v>
      </c>
      <c r="AA27" s="204">
        <v>0</v>
      </c>
      <c r="AB27" s="204">
        <v>0</v>
      </c>
      <c r="AC27" s="204">
        <v>0</v>
      </c>
      <c r="AD27" s="204">
        <v>0</v>
      </c>
      <c r="AE27" s="204">
        <v>989</v>
      </c>
      <c r="AF27" s="204">
        <v>305.67826000000002</v>
      </c>
      <c r="AG27" s="204">
        <v>0</v>
      </c>
      <c r="AH27" s="204">
        <v>0</v>
      </c>
      <c r="AI27" s="79">
        <f t="shared" ref="AI27" si="32">O27+Q27+S27+U27+AA27+AC27+AE27+AG27+Y27</f>
        <v>2422065.1999999997</v>
      </c>
      <c r="AJ27" s="79">
        <f t="shared" ref="AJ27" si="33">(O27*P27+Q27*R27+S27*T27+U27*V27+AA27*AB27+AC27*AD27+AE27*AF27+AG27*AH27+Y27*Z27)/AI27</f>
        <v>199.08021326106208</v>
      </c>
      <c r="AL27" s="65">
        <v>43610</v>
      </c>
      <c r="AM27" s="65">
        <v>43606</v>
      </c>
      <c r="AN27" s="3">
        <v>21</v>
      </c>
      <c r="AO27" s="158">
        <v>2692792.9</v>
      </c>
      <c r="AP27" s="158">
        <v>1344242.2</v>
      </c>
      <c r="AQ27" s="158">
        <v>35842</v>
      </c>
      <c r="AR27" s="158">
        <v>1789.7</v>
      </c>
      <c r="AS27" s="158">
        <v>0</v>
      </c>
      <c r="AT27" s="158">
        <v>0</v>
      </c>
      <c r="AU27" s="158">
        <v>0</v>
      </c>
      <c r="AV27" s="158">
        <v>0</v>
      </c>
      <c r="AW27" s="158">
        <v>1729.3</v>
      </c>
      <c r="AX27" s="158">
        <v>0</v>
      </c>
      <c r="AY27" s="79">
        <v>4076396.0999999996</v>
      </c>
      <c r="AZ27" s="158">
        <v>1951352</v>
      </c>
      <c r="BA27" s="158">
        <v>134.30636000000001</v>
      </c>
      <c r="BB27" s="158">
        <v>883892.3</v>
      </c>
      <c r="BC27" s="158">
        <v>134.30761899999999</v>
      </c>
      <c r="BD27" s="158">
        <v>34334.699999999997</v>
      </c>
      <c r="BE27" s="158">
        <v>210.750302</v>
      </c>
      <c r="BF27" s="158">
        <v>1151.5999999999999</v>
      </c>
      <c r="BG27" s="158">
        <v>83.342305999999994</v>
      </c>
      <c r="BH27" s="158">
        <v>0</v>
      </c>
      <c r="BI27" s="158">
        <v>0</v>
      </c>
      <c r="BJ27" s="158">
        <v>0</v>
      </c>
      <c r="BK27" s="158">
        <v>0</v>
      </c>
      <c r="BL27" s="158">
        <v>0</v>
      </c>
      <c r="BM27" s="158">
        <v>0</v>
      </c>
      <c r="BN27" s="158">
        <v>0</v>
      </c>
      <c r="BO27" s="158">
        <v>0</v>
      </c>
      <c r="BP27" s="158">
        <v>604</v>
      </c>
      <c r="BQ27" s="158">
        <v>261.58178800000002</v>
      </c>
      <c r="BR27" s="158">
        <v>0</v>
      </c>
      <c r="BS27" s="158">
        <v>0</v>
      </c>
      <c r="BT27" s="79">
        <v>2871334.6</v>
      </c>
      <c r="BU27" s="79">
        <v>135.22717807174919</v>
      </c>
    </row>
    <row r="28" spans="1:73" ht="20.100000000000001" customHeight="1" x14ac:dyDescent="0.2">
      <c r="A28" s="203">
        <v>43981</v>
      </c>
      <c r="B28" s="203">
        <v>43977</v>
      </c>
      <c r="C28" s="39">
        <v>22</v>
      </c>
      <c r="D28" s="68">
        <v>1428162.4</v>
      </c>
      <c r="E28" s="68">
        <v>633239.30000000005</v>
      </c>
      <c r="F28" s="68">
        <v>107872.4</v>
      </c>
      <c r="G28" s="68">
        <v>5927.1</v>
      </c>
      <c r="H28" s="204">
        <v>0</v>
      </c>
      <c r="I28" s="204">
        <v>0</v>
      </c>
      <c r="J28" s="204">
        <v>0</v>
      </c>
      <c r="K28" s="204">
        <v>0</v>
      </c>
      <c r="L28" s="68">
        <v>884.6</v>
      </c>
      <c r="M28" s="204">
        <v>0</v>
      </c>
      <c r="N28" s="92">
        <f t="shared" si="23"/>
        <v>2176085.8000000003</v>
      </c>
      <c r="O28" s="68">
        <v>1238608.2</v>
      </c>
      <c r="P28" s="68">
        <v>200.90980400000001</v>
      </c>
      <c r="Q28" s="68">
        <v>511594.7</v>
      </c>
      <c r="R28" s="68">
        <v>186.31618800000001</v>
      </c>
      <c r="S28" s="68">
        <v>89699.7</v>
      </c>
      <c r="T28" s="68">
        <v>231.82611399999999</v>
      </c>
      <c r="U28" s="7">
        <v>2303.1</v>
      </c>
      <c r="V28" s="68">
        <v>134.51639</v>
      </c>
      <c r="W28" s="204">
        <v>0</v>
      </c>
      <c r="X28" s="204">
        <v>0</v>
      </c>
      <c r="Y28" s="204">
        <v>0</v>
      </c>
      <c r="Z28" s="204">
        <v>0</v>
      </c>
      <c r="AA28" s="204">
        <v>0</v>
      </c>
      <c r="AB28" s="204">
        <v>0</v>
      </c>
      <c r="AC28" s="204">
        <v>0</v>
      </c>
      <c r="AD28" s="204">
        <v>0</v>
      </c>
      <c r="AE28" s="68">
        <v>358.9</v>
      </c>
      <c r="AF28" s="68">
        <v>272.42518799999999</v>
      </c>
      <c r="AG28" s="204">
        <v>0</v>
      </c>
      <c r="AH28" s="204">
        <v>0</v>
      </c>
      <c r="AI28" s="79">
        <f t="shared" ref="AI28" si="34">O28+Q28+S28+U28+AA28+AC28+AE28+AG28+Y28</f>
        <v>1842564.5999999999</v>
      </c>
      <c r="AJ28" s="79">
        <f t="shared" ref="AJ28" si="35">(O28*P28+Q28*R28+S28*T28+U28*V28+AA28*AB28+AC28*AD28+AE28*AF28+AG28*AH28+Y28*Z28)/AI28</f>
        <v>198.29384325279256</v>
      </c>
      <c r="AL28" s="65">
        <v>43617</v>
      </c>
      <c r="AM28" s="65">
        <v>43613</v>
      </c>
      <c r="AN28" s="39">
        <v>22</v>
      </c>
      <c r="AO28" s="68">
        <v>2309483.96</v>
      </c>
      <c r="AP28" s="68">
        <v>1198440.3</v>
      </c>
      <c r="AQ28" s="68">
        <v>26347.8</v>
      </c>
      <c r="AR28" s="68">
        <v>933.8</v>
      </c>
      <c r="AS28" s="158">
        <v>0</v>
      </c>
      <c r="AT28" s="158">
        <v>0</v>
      </c>
      <c r="AU28" s="158">
        <v>0</v>
      </c>
      <c r="AV28" s="158">
        <v>0</v>
      </c>
      <c r="AW28" s="68">
        <v>1740.1</v>
      </c>
      <c r="AX28" s="158">
        <v>0</v>
      </c>
      <c r="AY28" s="79">
        <v>3536945.9599999995</v>
      </c>
      <c r="AZ28" s="68">
        <v>1593631.34</v>
      </c>
      <c r="BA28" s="68">
        <v>138.765253</v>
      </c>
      <c r="BB28" s="68">
        <v>812753.1</v>
      </c>
      <c r="BC28" s="68">
        <v>137.88422499999999</v>
      </c>
      <c r="BD28" s="68">
        <v>24230.6</v>
      </c>
      <c r="BE28" s="68">
        <v>210.641738</v>
      </c>
      <c r="BF28" s="7">
        <v>933.8</v>
      </c>
      <c r="BG28" s="68">
        <v>85.118440000000007</v>
      </c>
      <c r="BH28" s="158">
        <v>0</v>
      </c>
      <c r="BI28" s="158">
        <v>0</v>
      </c>
      <c r="BJ28" s="158">
        <v>0</v>
      </c>
      <c r="BK28" s="158">
        <v>0</v>
      </c>
      <c r="BL28" s="158">
        <v>0</v>
      </c>
      <c r="BM28" s="158">
        <v>0</v>
      </c>
      <c r="BN28" s="158">
        <v>0</v>
      </c>
      <c r="BO28" s="158">
        <v>0</v>
      </c>
      <c r="BP28" s="68">
        <v>1474.5</v>
      </c>
      <c r="BQ28" s="68">
        <v>230.31881899999999</v>
      </c>
      <c r="BR28" s="158">
        <v>0</v>
      </c>
      <c r="BS28" s="158">
        <v>0</v>
      </c>
      <c r="BT28" s="79">
        <v>2433023.34</v>
      </c>
      <c r="BU28" s="79">
        <v>139.2216614692841</v>
      </c>
    </row>
    <row r="29" spans="1:73" ht="20.100000000000001" customHeight="1" x14ac:dyDescent="0.2">
      <c r="A29" s="205">
        <v>43988</v>
      </c>
      <c r="B29" s="205">
        <v>43984</v>
      </c>
      <c r="C29" s="3">
        <v>23</v>
      </c>
      <c r="D29" s="206">
        <v>1446869.7</v>
      </c>
      <c r="E29" s="206">
        <v>700000.5</v>
      </c>
      <c r="F29" s="206">
        <v>108627</v>
      </c>
      <c r="G29" s="206">
        <v>13723.2</v>
      </c>
      <c r="H29" s="206">
        <v>0</v>
      </c>
      <c r="I29" s="206">
        <v>0</v>
      </c>
      <c r="J29" s="206">
        <v>0</v>
      </c>
      <c r="K29" s="206">
        <v>0</v>
      </c>
      <c r="L29" s="206">
        <v>1123.3</v>
      </c>
      <c r="M29" s="206">
        <v>0</v>
      </c>
      <c r="N29" s="92">
        <f t="shared" si="23"/>
        <v>2270343.7000000002</v>
      </c>
      <c r="O29" s="206">
        <v>1262331.2</v>
      </c>
      <c r="P29" s="206">
        <v>219.371791</v>
      </c>
      <c r="Q29" s="206">
        <v>534638</v>
      </c>
      <c r="R29" s="206">
        <v>204.098332</v>
      </c>
      <c r="S29" s="206">
        <v>94788.6</v>
      </c>
      <c r="T29" s="206">
        <v>253.597283</v>
      </c>
      <c r="U29" s="206">
        <v>9657.9</v>
      </c>
      <c r="V29" s="206">
        <v>132.40019000000001</v>
      </c>
      <c r="W29" s="206">
        <v>0</v>
      </c>
      <c r="X29" s="206">
        <v>0</v>
      </c>
      <c r="Y29" s="206">
        <v>0</v>
      </c>
      <c r="Z29" s="206">
        <v>0</v>
      </c>
      <c r="AA29" s="206">
        <v>0</v>
      </c>
      <c r="AB29" s="206">
        <v>0</v>
      </c>
      <c r="AC29" s="206">
        <v>0</v>
      </c>
      <c r="AD29" s="206">
        <v>0</v>
      </c>
      <c r="AE29" s="206">
        <v>1045.5</v>
      </c>
      <c r="AF29" s="206">
        <v>233.871927</v>
      </c>
      <c r="AG29" s="206">
        <v>0</v>
      </c>
      <c r="AH29" s="206">
        <v>0</v>
      </c>
      <c r="AI29" s="79">
        <f t="shared" ref="AI29" si="36">O29+Q29+S29+U29+AA29+AC29+AE29+AG29+Y29</f>
        <v>1902461.2</v>
      </c>
      <c r="AJ29" s="79">
        <f t="shared" ref="AJ29" si="37">(O29*P29+Q29*R29+S29*T29+U29*V29+AA29*AB29+AC29*AD29+AE29*AF29+AG29*AH29+Y29*Z29)/AI29</f>
        <v>216.35128880265651</v>
      </c>
      <c r="AL29" s="65">
        <v>43624</v>
      </c>
      <c r="AM29" s="65">
        <v>43620</v>
      </c>
      <c r="AN29" s="10">
        <v>23</v>
      </c>
      <c r="AO29" s="158">
        <v>2283690.7000000002</v>
      </c>
      <c r="AP29" s="158">
        <v>1254206.2</v>
      </c>
      <c r="AQ29" s="158">
        <v>38652</v>
      </c>
      <c r="AR29" s="158">
        <v>3709.4</v>
      </c>
      <c r="AS29" s="158">
        <v>0</v>
      </c>
      <c r="AT29" s="158">
        <v>0</v>
      </c>
      <c r="AU29" s="158">
        <v>0</v>
      </c>
      <c r="AV29" s="158">
        <v>0</v>
      </c>
      <c r="AW29" s="158">
        <v>1458.4</v>
      </c>
      <c r="AX29" s="158">
        <v>0</v>
      </c>
      <c r="AY29" s="79">
        <v>3581716.7</v>
      </c>
      <c r="AZ29" s="158">
        <v>1683283.9</v>
      </c>
      <c r="BA29" s="158">
        <v>148.749346</v>
      </c>
      <c r="BB29" s="158">
        <v>831539.3</v>
      </c>
      <c r="BC29" s="158">
        <v>143.45558</v>
      </c>
      <c r="BD29" s="158">
        <v>34988.300000000003</v>
      </c>
      <c r="BE29" s="158">
        <v>221.11333200000001</v>
      </c>
      <c r="BF29" s="158">
        <v>3709.4</v>
      </c>
      <c r="BG29" s="158">
        <v>89.215344000000002</v>
      </c>
      <c r="BH29" s="158">
        <v>0</v>
      </c>
      <c r="BI29" s="158">
        <v>0</v>
      </c>
      <c r="BJ29" s="158">
        <v>0</v>
      </c>
      <c r="BK29" s="158">
        <v>0</v>
      </c>
      <c r="BL29" s="158">
        <v>0</v>
      </c>
      <c r="BM29" s="158">
        <v>0</v>
      </c>
      <c r="BN29" s="158">
        <v>0</v>
      </c>
      <c r="BO29" s="158">
        <v>0</v>
      </c>
      <c r="BP29" s="158">
        <v>1292</v>
      </c>
      <c r="BQ29" s="158">
        <v>236.930263</v>
      </c>
      <c r="BR29" s="158">
        <v>0</v>
      </c>
      <c r="BS29" s="158">
        <v>0</v>
      </c>
      <c r="BT29" s="79">
        <v>2554812.9</v>
      </c>
      <c r="BU29" s="79">
        <v>147.97551739404034</v>
      </c>
    </row>
    <row r="30" spans="1:73" ht="20.100000000000001" customHeight="1" x14ac:dyDescent="0.2">
      <c r="A30" s="207">
        <v>43995</v>
      </c>
      <c r="B30" s="207">
        <v>43991</v>
      </c>
      <c r="C30" s="3">
        <v>24</v>
      </c>
      <c r="D30" s="208">
        <v>1748748.4</v>
      </c>
      <c r="E30" s="208">
        <v>861520.3</v>
      </c>
      <c r="F30" s="208">
        <v>82998.899999999994</v>
      </c>
      <c r="G30" s="208">
        <v>5085.5</v>
      </c>
      <c r="H30" s="208">
        <v>0</v>
      </c>
      <c r="I30" s="208">
        <v>0</v>
      </c>
      <c r="J30" s="208">
        <v>0</v>
      </c>
      <c r="K30" s="208">
        <v>0</v>
      </c>
      <c r="L30" s="208">
        <v>1470.4</v>
      </c>
      <c r="M30" s="208">
        <v>0</v>
      </c>
      <c r="N30" s="92">
        <f t="shared" si="23"/>
        <v>2699823.5</v>
      </c>
      <c r="O30" s="208">
        <v>1446507.9</v>
      </c>
      <c r="P30" s="208">
        <v>233.07634999999999</v>
      </c>
      <c r="Q30" s="208">
        <v>703229.7</v>
      </c>
      <c r="R30" s="208">
        <v>223.78642199999999</v>
      </c>
      <c r="S30" s="208">
        <v>76036.399999999994</v>
      </c>
      <c r="T30" s="208">
        <v>267.05272600000001</v>
      </c>
      <c r="U30" s="208">
        <v>3111.8</v>
      </c>
      <c r="V30" s="208">
        <v>132.85705999999999</v>
      </c>
      <c r="W30" s="208">
        <v>0</v>
      </c>
      <c r="X30" s="208">
        <v>0</v>
      </c>
      <c r="Y30" s="208">
        <v>0</v>
      </c>
      <c r="Z30" s="208">
        <v>0</v>
      </c>
      <c r="AA30" s="208">
        <v>0</v>
      </c>
      <c r="AB30" s="208">
        <v>0</v>
      </c>
      <c r="AC30" s="208">
        <v>0</v>
      </c>
      <c r="AD30" s="208">
        <v>0</v>
      </c>
      <c r="AE30" s="208">
        <v>1079.2</v>
      </c>
      <c r="AF30" s="208">
        <v>267.35656</v>
      </c>
      <c r="AG30" s="208">
        <v>0</v>
      </c>
      <c r="AH30" s="208">
        <v>0</v>
      </c>
      <c r="AI30" s="79">
        <f t="shared" ref="AI30" si="38">O30+Q30+S30+U30+AA30+AC30+AE30+AG30+Y30</f>
        <v>2229964.9999999995</v>
      </c>
      <c r="AJ30" s="79">
        <f t="shared" ref="AJ30" si="39">(O30*P30+Q30*R30+S30*T30+U30*V30+AA30*AB30+AC30*AD30+AE30*AF30+AG30*AH30+Y30*Z30)/AI30</f>
        <v>231.18197984245714</v>
      </c>
      <c r="AL30" s="65">
        <v>43631</v>
      </c>
      <c r="AM30" s="65">
        <v>43627</v>
      </c>
      <c r="AN30" s="3">
        <v>24</v>
      </c>
      <c r="AO30" s="158">
        <v>2176390.9500000002</v>
      </c>
      <c r="AP30" s="158">
        <v>1233104.3</v>
      </c>
      <c r="AQ30" s="158">
        <v>34532.85</v>
      </c>
      <c r="AR30" s="158">
        <v>2201.9</v>
      </c>
      <c r="AS30" s="158">
        <v>0</v>
      </c>
      <c r="AT30" s="158">
        <v>0</v>
      </c>
      <c r="AU30" s="158">
        <v>0</v>
      </c>
      <c r="AV30" s="158">
        <v>0</v>
      </c>
      <c r="AW30" s="158">
        <v>985.1</v>
      </c>
      <c r="AX30" s="158">
        <v>0</v>
      </c>
      <c r="AY30" s="79">
        <v>3447215.1</v>
      </c>
      <c r="AZ30" s="158">
        <v>1693141.15</v>
      </c>
      <c r="BA30" s="158">
        <v>155.608158</v>
      </c>
      <c r="BB30" s="158">
        <v>852692.2</v>
      </c>
      <c r="BC30" s="158">
        <v>151.12045699999999</v>
      </c>
      <c r="BD30" s="158">
        <v>33688.1</v>
      </c>
      <c r="BE30" s="158">
        <v>223.83988400000001</v>
      </c>
      <c r="BF30" s="158">
        <v>1259</v>
      </c>
      <c r="BG30" s="158">
        <v>112.510881</v>
      </c>
      <c r="BH30" s="158">
        <v>0</v>
      </c>
      <c r="BI30" s="158">
        <v>0</v>
      </c>
      <c r="BJ30" s="158">
        <v>0</v>
      </c>
      <c r="BK30" s="158">
        <v>0</v>
      </c>
      <c r="BL30" s="158">
        <v>0</v>
      </c>
      <c r="BM30" s="158">
        <v>0</v>
      </c>
      <c r="BN30" s="158">
        <v>0</v>
      </c>
      <c r="BO30" s="158">
        <v>0</v>
      </c>
      <c r="BP30" s="158">
        <v>28.2</v>
      </c>
      <c r="BQ30" s="158">
        <v>360</v>
      </c>
      <c r="BR30" s="158">
        <v>0</v>
      </c>
      <c r="BS30" s="158">
        <v>0</v>
      </c>
      <c r="BT30" s="79">
        <v>2580808.65</v>
      </c>
      <c r="BU30" s="79">
        <v>154.99729285439139</v>
      </c>
    </row>
    <row r="31" spans="1:73" ht="20.100000000000001" customHeight="1" x14ac:dyDescent="0.2">
      <c r="A31" s="209">
        <v>44002</v>
      </c>
      <c r="B31" s="209">
        <v>43998</v>
      </c>
      <c r="C31" s="10">
        <v>25</v>
      </c>
      <c r="D31" s="210">
        <v>2090169.1</v>
      </c>
      <c r="E31" s="210">
        <v>1156158.7</v>
      </c>
      <c r="F31" s="210">
        <v>109619.1</v>
      </c>
      <c r="G31" s="210">
        <v>9867.5</v>
      </c>
      <c r="H31" s="210">
        <v>0</v>
      </c>
      <c r="I31" s="210">
        <v>0</v>
      </c>
      <c r="J31" s="210">
        <v>0</v>
      </c>
      <c r="K31" s="210">
        <v>0</v>
      </c>
      <c r="L31" s="210">
        <v>1789.4</v>
      </c>
      <c r="M31" s="210">
        <v>0</v>
      </c>
      <c r="N31" s="92">
        <f t="shared" si="23"/>
        <v>3367603.8</v>
      </c>
      <c r="O31" s="210">
        <v>1771516.6</v>
      </c>
      <c r="P31" s="210">
        <v>259.16069599999997</v>
      </c>
      <c r="Q31" s="210">
        <v>991951.5</v>
      </c>
      <c r="R31" s="210">
        <v>240.38634200000001</v>
      </c>
      <c r="S31" s="210">
        <v>94031.7</v>
      </c>
      <c r="T31" s="210">
        <v>277.21716500000002</v>
      </c>
      <c r="U31" s="210">
        <v>5645</v>
      </c>
      <c r="V31" s="210">
        <v>119.41372800000001</v>
      </c>
      <c r="W31" s="210">
        <v>0</v>
      </c>
      <c r="X31" s="210">
        <v>0</v>
      </c>
      <c r="Y31" s="210">
        <v>0</v>
      </c>
      <c r="Z31" s="210">
        <v>0</v>
      </c>
      <c r="AA31" s="210">
        <v>0</v>
      </c>
      <c r="AB31" s="210">
        <v>0</v>
      </c>
      <c r="AC31" s="210">
        <v>0</v>
      </c>
      <c r="AD31" s="210">
        <v>0</v>
      </c>
      <c r="AE31" s="210">
        <v>1193.8</v>
      </c>
      <c r="AF31" s="210">
        <v>337.439437</v>
      </c>
      <c r="AG31" s="210">
        <v>0</v>
      </c>
      <c r="AH31" s="210">
        <v>0</v>
      </c>
      <c r="AI31" s="79">
        <f t="shared" ref="AI31" si="40">O31+Q31+S31+U31+AA31+AC31+AE31+AG31+Y31</f>
        <v>2864338.6</v>
      </c>
      <c r="AJ31" s="79">
        <f t="shared" ref="AJ31" si="41">(O31*P31+Q31*R31+S31*T31+U31*V31+AA31*AB31+AC31*AD31+AE31*AF31+AG31*AH31+Y31*Z31)/AI31</f>
        <v>253.00891261478222</v>
      </c>
      <c r="AL31" s="65">
        <v>43638</v>
      </c>
      <c r="AM31" s="65">
        <v>43634</v>
      </c>
      <c r="AN31" s="10">
        <v>25</v>
      </c>
      <c r="AO31" s="158">
        <v>2487969.8199999998</v>
      </c>
      <c r="AP31" s="158">
        <v>1332367.2</v>
      </c>
      <c r="AQ31" s="158">
        <v>50940.2</v>
      </c>
      <c r="AR31" s="158">
        <v>2817.2</v>
      </c>
      <c r="AS31" s="158">
        <v>0</v>
      </c>
      <c r="AT31" s="158">
        <v>0</v>
      </c>
      <c r="AU31" s="158">
        <v>0</v>
      </c>
      <c r="AV31" s="158">
        <v>0</v>
      </c>
      <c r="AW31" s="158">
        <v>2311.5</v>
      </c>
      <c r="AX31" s="158">
        <v>0</v>
      </c>
      <c r="AY31" s="79">
        <v>3876405.92</v>
      </c>
      <c r="AZ31" s="158">
        <v>1928579.52</v>
      </c>
      <c r="BA31" s="158">
        <v>162.17775900000001</v>
      </c>
      <c r="BB31" s="158">
        <v>914122.9</v>
      </c>
      <c r="BC31" s="158">
        <v>161.55129299999999</v>
      </c>
      <c r="BD31" s="158">
        <v>45978.400000000001</v>
      </c>
      <c r="BE31" s="158">
        <v>227.647345</v>
      </c>
      <c r="BF31" s="158">
        <v>2817.2</v>
      </c>
      <c r="BG31" s="158">
        <v>112.26778299999999</v>
      </c>
      <c r="BH31" s="158">
        <v>0</v>
      </c>
      <c r="BI31" s="158">
        <v>0</v>
      </c>
      <c r="BJ31" s="158">
        <v>0</v>
      </c>
      <c r="BK31" s="158">
        <v>0</v>
      </c>
      <c r="BL31" s="158">
        <v>0</v>
      </c>
      <c r="BM31" s="158">
        <v>0</v>
      </c>
      <c r="BN31" s="158">
        <v>0</v>
      </c>
      <c r="BO31" s="158">
        <v>0</v>
      </c>
      <c r="BP31" s="158">
        <v>942.4</v>
      </c>
      <c r="BQ31" s="158">
        <v>319.10324700000001</v>
      </c>
      <c r="BR31" s="158">
        <v>0</v>
      </c>
      <c r="BS31" s="158">
        <v>0</v>
      </c>
      <c r="BT31" s="79">
        <v>2892440.42</v>
      </c>
      <c r="BU31" s="79">
        <v>163.02299683960086</v>
      </c>
    </row>
    <row r="32" spans="1:73" ht="20.100000000000001" customHeight="1" x14ac:dyDescent="0.2">
      <c r="A32" s="211">
        <v>44009</v>
      </c>
      <c r="B32" s="211">
        <v>44004</v>
      </c>
      <c r="C32" s="3" t="s">
        <v>84</v>
      </c>
      <c r="D32" s="212">
        <v>2728448.4</v>
      </c>
      <c r="E32" s="212">
        <v>1424928.9</v>
      </c>
      <c r="F32" s="212">
        <v>149089.20000000001</v>
      </c>
      <c r="G32" s="212">
        <v>10417.299999999999</v>
      </c>
      <c r="H32" s="212">
        <v>0</v>
      </c>
      <c r="I32" s="212">
        <v>0</v>
      </c>
      <c r="J32" s="212">
        <v>0</v>
      </c>
      <c r="K32" s="212">
        <v>0</v>
      </c>
      <c r="L32" s="212">
        <v>1461.4</v>
      </c>
      <c r="M32" s="212">
        <v>0</v>
      </c>
      <c r="N32" s="92">
        <f t="shared" si="23"/>
        <v>4314345.2</v>
      </c>
      <c r="O32" s="212">
        <v>2249435.1</v>
      </c>
      <c r="P32" s="212">
        <v>268.876439</v>
      </c>
      <c r="Q32" s="212">
        <v>1218102.6000000001</v>
      </c>
      <c r="R32" s="212">
        <v>254.28463400000001</v>
      </c>
      <c r="S32" s="212">
        <v>126229.8</v>
      </c>
      <c r="T32" s="212">
        <v>305.853163</v>
      </c>
      <c r="U32" s="212">
        <v>5100.6000000000004</v>
      </c>
      <c r="V32" s="212">
        <v>145.219562</v>
      </c>
      <c r="W32" s="212">
        <v>0</v>
      </c>
      <c r="X32" s="212">
        <v>0</v>
      </c>
      <c r="Y32" s="212">
        <v>0</v>
      </c>
      <c r="Z32" s="212">
        <v>0</v>
      </c>
      <c r="AA32" s="212">
        <v>0</v>
      </c>
      <c r="AB32" s="212">
        <v>0</v>
      </c>
      <c r="AC32" s="212">
        <v>0</v>
      </c>
      <c r="AD32" s="212">
        <v>0</v>
      </c>
      <c r="AE32" s="212">
        <v>1461.4</v>
      </c>
      <c r="AF32" s="212">
        <v>406.23470600000002</v>
      </c>
      <c r="AG32" s="212">
        <v>0</v>
      </c>
      <c r="AH32" s="212">
        <v>0</v>
      </c>
      <c r="AI32" s="79">
        <f t="shared" ref="AI32" si="42">O32+Q32+S32+U32+AA32+AC32+AE32+AG32+Y32</f>
        <v>3600329.5</v>
      </c>
      <c r="AJ32" s="79">
        <f t="shared" ref="AJ32" si="43">(O32*P32+Q32*R32+S32*T32+U32*V32+AA32*AB32+AC32*AD32+AE32*AF32+AG32*AH32+Y32*Z32)/AI32</f>
        <v>265.11657756802549</v>
      </c>
      <c r="AL32" s="65">
        <v>43645</v>
      </c>
      <c r="AM32" s="65">
        <v>43642</v>
      </c>
      <c r="AN32" s="3">
        <v>26</v>
      </c>
      <c r="AO32" s="158">
        <v>3052752.5</v>
      </c>
      <c r="AP32" s="158">
        <v>1562841.3</v>
      </c>
      <c r="AQ32" s="158">
        <v>59326.9</v>
      </c>
      <c r="AR32" s="158">
        <v>3634.5</v>
      </c>
      <c r="AS32" s="158">
        <v>0</v>
      </c>
      <c r="AT32" s="158">
        <v>0</v>
      </c>
      <c r="AU32" s="158">
        <v>0</v>
      </c>
      <c r="AV32" s="158">
        <v>0</v>
      </c>
      <c r="AW32" s="158">
        <v>1586.3</v>
      </c>
      <c r="AX32" s="158">
        <v>0</v>
      </c>
      <c r="AY32" s="79">
        <v>4680141.5</v>
      </c>
      <c r="AZ32" s="158">
        <v>2206445.7999999998</v>
      </c>
      <c r="BA32" s="158">
        <v>155.78243399999999</v>
      </c>
      <c r="BB32" s="158">
        <v>1141089.8</v>
      </c>
      <c r="BC32" s="158">
        <v>157.00550899999999</v>
      </c>
      <c r="BD32" s="158">
        <v>41898.1</v>
      </c>
      <c r="BE32" s="158">
        <v>221.44612000000001</v>
      </c>
      <c r="BF32" s="158">
        <v>3634.5</v>
      </c>
      <c r="BG32" s="158">
        <v>100.940156</v>
      </c>
      <c r="BH32" s="158">
        <v>0</v>
      </c>
      <c r="BI32" s="158">
        <v>0</v>
      </c>
      <c r="BJ32" s="158">
        <v>0</v>
      </c>
      <c r="BK32" s="158">
        <v>0</v>
      </c>
      <c r="BL32" s="158">
        <v>0</v>
      </c>
      <c r="BM32" s="158">
        <v>0</v>
      </c>
      <c r="BN32" s="158">
        <v>0</v>
      </c>
      <c r="BO32" s="158">
        <v>0</v>
      </c>
      <c r="BP32" s="158">
        <v>1374.9</v>
      </c>
      <c r="BQ32" s="158">
        <v>210.06465900000001</v>
      </c>
      <c r="BR32" s="158">
        <v>0</v>
      </c>
      <c r="BS32" s="158">
        <v>0</v>
      </c>
      <c r="BT32" s="79">
        <v>3394443.0999999996</v>
      </c>
      <c r="BU32" s="79">
        <v>156.96735015349014</v>
      </c>
    </row>
    <row r="33" spans="1:73" ht="20.100000000000001" customHeight="1" x14ac:dyDescent="0.2">
      <c r="A33" s="213">
        <v>44016</v>
      </c>
      <c r="B33" s="213">
        <v>44013</v>
      </c>
      <c r="C33" s="3">
        <v>27</v>
      </c>
      <c r="D33" s="214">
        <v>2755934.2</v>
      </c>
      <c r="E33" s="214">
        <v>1575515.1</v>
      </c>
      <c r="F33" s="214">
        <v>152144.4</v>
      </c>
      <c r="G33" s="214">
        <v>19074.099999999999</v>
      </c>
      <c r="H33" s="214">
        <v>0</v>
      </c>
      <c r="I33" s="214">
        <v>0</v>
      </c>
      <c r="J33" s="214">
        <v>0</v>
      </c>
      <c r="K33" s="214">
        <v>0</v>
      </c>
      <c r="L33" s="214">
        <v>488.1</v>
      </c>
      <c r="M33" s="214">
        <v>0</v>
      </c>
      <c r="N33" s="92">
        <f t="shared" si="23"/>
        <v>4503155.9000000004</v>
      </c>
      <c r="O33" s="214">
        <v>2266097.7000000002</v>
      </c>
      <c r="P33" s="214">
        <v>274.64772199999999</v>
      </c>
      <c r="Q33" s="214">
        <v>1389720.2</v>
      </c>
      <c r="R33" s="214">
        <v>269.20730099999997</v>
      </c>
      <c r="S33" s="214">
        <v>131701.4</v>
      </c>
      <c r="T33" s="214">
        <v>312.56073099999998</v>
      </c>
      <c r="U33" s="214">
        <v>15490.2</v>
      </c>
      <c r="V33" s="214">
        <v>162.512666</v>
      </c>
      <c r="W33" s="214">
        <v>0</v>
      </c>
      <c r="X33" s="214">
        <v>0</v>
      </c>
      <c r="Y33" s="214">
        <v>0</v>
      </c>
      <c r="Z33" s="214">
        <v>0</v>
      </c>
      <c r="AA33" s="214">
        <v>0</v>
      </c>
      <c r="AB33" s="214">
        <v>0</v>
      </c>
      <c r="AC33" s="214">
        <v>0</v>
      </c>
      <c r="AD33" s="214">
        <v>0</v>
      </c>
      <c r="AE33" s="214">
        <v>488.1</v>
      </c>
      <c r="AF33" s="214">
        <v>357.287645</v>
      </c>
      <c r="AG33" s="214">
        <v>0</v>
      </c>
      <c r="AH33" s="214">
        <v>0</v>
      </c>
      <c r="AI33" s="79">
        <f t="shared" ref="AI33" si="44">O33+Q33+S33+U33+AA33+AC33+AE33+AG33+Y33</f>
        <v>3803497.6000000006</v>
      </c>
      <c r="AJ33" s="79">
        <f t="shared" ref="AJ33" si="45">(O33*P33+Q33*R33+S33*T33+U33*V33+AA33*AB33+AC33*AD33+AE33*AF33+AG33*AH33+Y33*Z33)/AI33</f>
        <v>273.52661586476103</v>
      </c>
      <c r="AL33" s="65">
        <v>43652</v>
      </c>
      <c r="AM33" s="65">
        <v>43648</v>
      </c>
      <c r="AN33" s="3">
        <v>27</v>
      </c>
      <c r="AO33" s="158">
        <v>2535128.5499999998</v>
      </c>
      <c r="AP33" s="158">
        <v>1453090.1</v>
      </c>
      <c r="AQ33" s="158">
        <v>55065.4</v>
      </c>
      <c r="AR33" s="158">
        <v>2683.4</v>
      </c>
      <c r="AS33" s="158">
        <v>0</v>
      </c>
      <c r="AT33" s="158">
        <v>0</v>
      </c>
      <c r="AU33" s="158">
        <v>0</v>
      </c>
      <c r="AV33" s="158">
        <v>0</v>
      </c>
      <c r="AW33" s="158">
        <v>1388.4</v>
      </c>
      <c r="AX33" s="158">
        <v>0</v>
      </c>
      <c r="AY33" s="79">
        <v>4047355.8499999996</v>
      </c>
      <c r="AZ33" s="158">
        <v>1890752.65</v>
      </c>
      <c r="BA33" s="158">
        <v>158.22808499999999</v>
      </c>
      <c r="BB33" s="158">
        <v>1069476</v>
      </c>
      <c r="BC33" s="158">
        <v>157.836274</v>
      </c>
      <c r="BD33" s="158">
        <v>44430.9</v>
      </c>
      <c r="BE33" s="158">
        <v>220.61235300000001</v>
      </c>
      <c r="BF33" s="158">
        <v>2683.4</v>
      </c>
      <c r="BG33" s="158">
        <v>107.979727</v>
      </c>
      <c r="BH33" s="158">
        <v>0</v>
      </c>
      <c r="BI33" s="158">
        <v>0</v>
      </c>
      <c r="BJ33" s="158">
        <v>0</v>
      </c>
      <c r="BK33" s="158">
        <v>0</v>
      </c>
      <c r="BL33" s="158">
        <v>0</v>
      </c>
      <c r="BM33" s="158">
        <v>0</v>
      </c>
      <c r="BN33" s="158">
        <v>0</v>
      </c>
      <c r="BO33" s="158">
        <v>0</v>
      </c>
      <c r="BP33" s="158">
        <v>206.9</v>
      </c>
      <c r="BQ33" s="158">
        <v>315.78733599999998</v>
      </c>
      <c r="BR33" s="158">
        <v>0</v>
      </c>
      <c r="BS33" s="158">
        <v>0</v>
      </c>
      <c r="BT33" s="79">
        <v>3007549.8499999996</v>
      </c>
      <c r="BU33" s="79">
        <v>158.97637493348856</v>
      </c>
    </row>
    <row r="34" spans="1:73" ht="20.100000000000001" customHeight="1" x14ac:dyDescent="0.2">
      <c r="A34" s="215">
        <v>44023</v>
      </c>
      <c r="B34" s="65"/>
      <c r="C34" s="3"/>
      <c r="D34" s="134">
        <v>0</v>
      </c>
      <c r="E34" s="134">
        <v>0</v>
      </c>
      <c r="F34" s="134">
        <v>0</v>
      </c>
      <c r="G34" s="134">
        <v>0</v>
      </c>
      <c r="H34" s="134">
        <v>0</v>
      </c>
      <c r="I34" s="134">
        <v>0</v>
      </c>
      <c r="J34" s="134">
        <v>0</v>
      </c>
      <c r="K34" s="134">
        <v>0</v>
      </c>
      <c r="L34" s="134">
        <v>0</v>
      </c>
      <c r="M34" s="134">
        <v>0</v>
      </c>
      <c r="N34" s="92">
        <f t="shared" si="23"/>
        <v>0</v>
      </c>
      <c r="O34" s="216">
        <v>0</v>
      </c>
      <c r="P34" s="216">
        <v>0</v>
      </c>
      <c r="Q34" s="216">
        <v>0</v>
      </c>
      <c r="R34" s="216">
        <v>0</v>
      </c>
      <c r="S34" s="216">
        <v>0</v>
      </c>
      <c r="T34" s="216">
        <v>0</v>
      </c>
      <c r="U34" s="216">
        <v>0</v>
      </c>
      <c r="V34" s="216">
        <v>0</v>
      </c>
      <c r="W34" s="216">
        <v>0</v>
      </c>
      <c r="X34" s="216">
        <v>0</v>
      </c>
      <c r="Y34" s="216">
        <v>0</v>
      </c>
      <c r="Z34" s="216">
        <v>0</v>
      </c>
      <c r="AA34" s="216">
        <v>0</v>
      </c>
      <c r="AB34" s="216">
        <v>0</v>
      </c>
      <c r="AC34" s="216">
        <v>0</v>
      </c>
      <c r="AD34" s="216">
        <v>0</v>
      </c>
      <c r="AE34" s="216">
        <v>0</v>
      </c>
      <c r="AF34" s="216">
        <v>0</v>
      </c>
      <c r="AG34" s="216">
        <v>0</v>
      </c>
      <c r="AH34" s="216">
        <v>0</v>
      </c>
      <c r="AI34" s="79">
        <v>0</v>
      </c>
      <c r="AJ34" s="79">
        <v>0</v>
      </c>
      <c r="AL34" s="65">
        <v>43659</v>
      </c>
      <c r="AM34" s="65">
        <v>43655</v>
      </c>
      <c r="AN34" s="3">
        <v>28</v>
      </c>
      <c r="AO34" s="158">
        <v>2815600.8</v>
      </c>
      <c r="AP34" s="158">
        <v>1551573.3</v>
      </c>
      <c r="AQ34" s="158">
        <v>71243.3</v>
      </c>
      <c r="AR34" s="158">
        <v>3661.3</v>
      </c>
      <c r="AS34" s="158">
        <v>0</v>
      </c>
      <c r="AT34" s="158">
        <v>0</v>
      </c>
      <c r="AU34" s="158">
        <v>0</v>
      </c>
      <c r="AV34" s="158">
        <v>0</v>
      </c>
      <c r="AW34" s="158">
        <v>1172.7</v>
      </c>
      <c r="AX34" s="158">
        <v>0</v>
      </c>
      <c r="AY34" s="79">
        <v>4443251.3999999994</v>
      </c>
      <c r="AZ34" s="158">
        <v>2220419.1</v>
      </c>
      <c r="BA34" s="158">
        <v>158.410337</v>
      </c>
      <c r="BB34" s="158">
        <v>1269116</v>
      </c>
      <c r="BC34" s="158">
        <v>156.21227999999999</v>
      </c>
      <c r="BD34" s="158">
        <v>58410.1</v>
      </c>
      <c r="BE34" s="158">
        <v>205.024822</v>
      </c>
      <c r="BF34" s="158">
        <v>3383.2</v>
      </c>
      <c r="BG34" s="158">
        <v>94.246274999999997</v>
      </c>
      <c r="BH34" s="158">
        <v>0</v>
      </c>
      <c r="BI34" s="158">
        <v>0</v>
      </c>
      <c r="BJ34" s="158">
        <v>0</v>
      </c>
      <c r="BK34" s="158">
        <v>0</v>
      </c>
      <c r="BL34" s="158">
        <v>0</v>
      </c>
      <c r="BM34" s="158">
        <v>0</v>
      </c>
      <c r="BN34" s="158">
        <v>0</v>
      </c>
      <c r="BO34" s="158">
        <v>0</v>
      </c>
      <c r="BP34" s="158">
        <v>797.5</v>
      </c>
      <c r="BQ34" s="158">
        <v>150.31598700000001</v>
      </c>
      <c r="BR34" s="158">
        <v>0</v>
      </c>
      <c r="BS34" s="158">
        <v>0</v>
      </c>
      <c r="BT34" s="79">
        <v>3552125.9000000004</v>
      </c>
      <c r="BU34" s="79">
        <v>158.32859224089759</v>
      </c>
    </row>
    <row r="35" spans="1:73" ht="20.100000000000001" customHeight="1" x14ac:dyDescent="0.2">
      <c r="A35" s="217">
        <v>44030</v>
      </c>
      <c r="B35" s="217">
        <v>44028</v>
      </c>
      <c r="C35" s="3">
        <v>28</v>
      </c>
      <c r="D35" s="218">
        <v>2733696.1</v>
      </c>
      <c r="E35" s="7">
        <v>1556663.1</v>
      </c>
      <c r="F35" s="218">
        <v>390502.7</v>
      </c>
      <c r="G35" s="218">
        <v>16034.3</v>
      </c>
      <c r="H35" s="218">
        <v>0</v>
      </c>
      <c r="I35" s="218">
        <v>0</v>
      </c>
      <c r="J35" s="218">
        <v>0</v>
      </c>
      <c r="K35" s="218">
        <v>0</v>
      </c>
      <c r="L35" s="218">
        <v>2073.8000000000002</v>
      </c>
      <c r="M35" s="218">
        <v>0</v>
      </c>
      <c r="N35" s="92">
        <f t="shared" si="23"/>
        <v>4698970</v>
      </c>
      <c r="O35" s="220">
        <v>2166439.1</v>
      </c>
      <c r="P35" s="220">
        <v>277.55997100000002</v>
      </c>
      <c r="Q35" s="218">
        <v>1362955.9</v>
      </c>
      <c r="R35" s="218">
        <v>288.18934200000001</v>
      </c>
      <c r="S35" s="218">
        <v>316892.2</v>
      </c>
      <c r="T35" s="218">
        <v>308.73404199999999</v>
      </c>
      <c r="U35" s="218">
        <v>11332.4</v>
      </c>
      <c r="V35" s="218">
        <v>146.32252600000001</v>
      </c>
      <c r="W35" s="218">
        <v>0</v>
      </c>
      <c r="X35" s="218">
        <v>0</v>
      </c>
      <c r="Y35" s="218">
        <v>0</v>
      </c>
      <c r="Z35" s="218">
        <v>0</v>
      </c>
      <c r="AA35" s="218">
        <v>0</v>
      </c>
      <c r="AB35" s="218">
        <v>0</v>
      </c>
      <c r="AC35" s="218">
        <v>0</v>
      </c>
      <c r="AD35" s="218">
        <v>0</v>
      </c>
      <c r="AE35" s="218">
        <v>1680.4</v>
      </c>
      <c r="AF35" s="218">
        <v>363.58890700000001</v>
      </c>
      <c r="AG35" s="218">
        <v>0</v>
      </c>
      <c r="AH35" s="218">
        <v>0</v>
      </c>
      <c r="AI35" s="79">
        <f t="shared" ref="AI35" si="46">O35+Q35+S35+U35+AA35+AC35+AE35+AG35+Y35</f>
        <v>3859300</v>
      </c>
      <c r="AJ35" s="79">
        <f t="shared" ref="AJ35" si="47">(O35*P35+Q35*R35+S35*T35+U35*V35+AA35*AB35+AC35*AD35+AE35*AF35+AG35*AH35+Y35*Z35)/AI35</f>
        <v>283.52569319371946</v>
      </c>
      <c r="AL35" s="65">
        <v>43666</v>
      </c>
      <c r="AM35" s="65">
        <v>43662</v>
      </c>
      <c r="AN35" s="3">
        <v>29</v>
      </c>
      <c r="AO35" s="158">
        <v>3209872.45</v>
      </c>
      <c r="AP35" s="158">
        <v>1655392.2</v>
      </c>
      <c r="AQ35" s="158">
        <v>81196.100000000006</v>
      </c>
      <c r="AR35" s="158">
        <v>5070.3</v>
      </c>
      <c r="AS35" s="158">
        <v>0</v>
      </c>
      <c r="AT35" s="158">
        <v>0</v>
      </c>
      <c r="AU35" s="158">
        <v>0</v>
      </c>
      <c r="AV35" s="158">
        <v>0</v>
      </c>
      <c r="AW35" s="158">
        <v>1592.5</v>
      </c>
      <c r="AX35" s="158">
        <v>0</v>
      </c>
      <c r="AY35" s="79">
        <v>4953123.55</v>
      </c>
      <c r="AZ35" s="158">
        <v>2428759.15</v>
      </c>
      <c r="BA35" s="158">
        <v>161.40552600000001</v>
      </c>
      <c r="BB35" s="158">
        <v>1299276</v>
      </c>
      <c r="BC35" s="158">
        <v>161.29873799999999</v>
      </c>
      <c r="BD35" s="158">
        <v>71675.8</v>
      </c>
      <c r="BE35" s="158">
        <v>202.71575999999999</v>
      </c>
      <c r="BF35" s="158">
        <v>3842.5</v>
      </c>
      <c r="BG35" s="158">
        <v>101.916746</v>
      </c>
      <c r="BH35" s="158">
        <v>0</v>
      </c>
      <c r="BI35" s="158">
        <v>0</v>
      </c>
      <c r="BJ35" s="158">
        <v>0</v>
      </c>
      <c r="BK35" s="158">
        <v>0</v>
      </c>
      <c r="BL35" s="158">
        <v>0</v>
      </c>
      <c r="BM35" s="158">
        <v>0</v>
      </c>
      <c r="BN35" s="158">
        <v>0</v>
      </c>
      <c r="BO35" s="158">
        <v>0</v>
      </c>
      <c r="BP35" s="158">
        <v>642.5</v>
      </c>
      <c r="BQ35" s="158">
        <v>290.36</v>
      </c>
      <c r="BR35" s="158">
        <v>0</v>
      </c>
      <c r="BS35" s="158">
        <v>0</v>
      </c>
      <c r="BT35" s="79">
        <v>3804195.9499999997</v>
      </c>
      <c r="BU35" s="79">
        <v>162.1090819240959</v>
      </c>
    </row>
    <row r="36" spans="1:73" ht="20.100000000000001" customHeight="1" x14ac:dyDescent="0.2">
      <c r="A36" s="221">
        <v>44037</v>
      </c>
      <c r="B36" s="65"/>
      <c r="C36" s="3"/>
      <c r="D36" s="222">
        <v>0</v>
      </c>
      <c r="E36" s="222">
        <v>0</v>
      </c>
      <c r="F36" s="222">
        <v>0</v>
      </c>
      <c r="G36" s="222">
        <v>0</v>
      </c>
      <c r="H36" s="222">
        <v>0</v>
      </c>
      <c r="I36" s="222">
        <v>0</v>
      </c>
      <c r="J36" s="222">
        <v>0</v>
      </c>
      <c r="K36" s="222">
        <v>0</v>
      </c>
      <c r="L36" s="222">
        <v>0</v>
      </c>
      <c r="M36" s="222">
        <v>0</v>
      </c>
      <c r="N36" s="92">
        <f t="shared" ref="N36" si="48">SUM(D36:M36)</f>
        <v>0</v>
      </c>
      <c r="O36" s="222">
        <v>0</v>
      </c>
      <c r="P36" s="222">
        <v>0</v>
      </c>
      <c r="Q36" s="222">
        <v>0</v>
      </c>
      <c r="R36" s="222">
        <v>0</v>
      </c>
      <c r="S36" s="222">
        <v>0</v>
      </c>
      <c r="T36" s="222">
        <v>0</v>
      </c>
      <c r="U36" s="222">
        <v>0</v>
      </c>
      <c r="V36" s="222">
        <v>0</v>
      </c>
      <c r="W36" s="222">
        <v>0</v>
      </c>
      <c r="X36" s="222">
        <v>0</v>
      </c>
      <c r="Y36" s="222">
        <v>0</v>
      </c>
      <c r="Z36" s="222">
        <v>0</v>
      </c>
      <c r="AA36" s="222">
        <v>0</v>
      </c>
      <c r="AB36" s="222">
        <v>0</v>
      </c>
      <c r="AC36" s="222">
        <v>0</v>
      </c>
      <c r="AD36" s="222">
        <v>0</v>
      </c>
      <c r="AE36" s="222">
        <v>0</v>
      </c>
      <c r="AF36" s="222">
        <v>0</v>
      </c>
      <c r="AG36" s="222">
        <v>0</v>
      </c>
      <c r="AH36" s="222">
        <v>0</v>
      </c>
      <c r="AI36" s="79">
        <v>0</v>
      </c>
      <c r="AJ36" s="79">
        <v>0</v>
      </c>
      <c r="AL36" s="65">
        <v>43673</v>
      </c>
      <c r="AM36" s="65">
        <v>43669</v>
      </c>
      <c r="AN36" s="3">
        <v>30</v>
      </c>
      <c r="AO36" s="158">
        <v>3118796.7</v>
      </c>
      <c r="AP36" s="158">
        <v>1534157.7</v>
      </c>
      <c r="AQ36" s="158">
        <v>85861.7</v>
      </c>
      <c r="AR36" s="158">
        <v>4113.3999999999996</v>
      </c>
      <c r="AS36" s="158">
        <v>0</v>
      </c>
      <c r="AT36" s="158">
        <v>0</v>
      </c>
      <c r="AU36" s="158">
        <v>0</v>
      </c>
      <c r="AV36" s="158">
        <v>0</v>
      </c>
      <c r="AW36" s="158">
        <v>1837.4</v>
      </c>
      <c r="AX36" s="158">
        <v>0</v>
      </c>
      <c r="AY36" s="79">
        <v>4744766.9000000013</v>
      </c>
      <c r="AZ36" s="158">
        <v>2556784.9</v>
      </c>
      <c r="BA36" s="158">
        <v>162.50753</v>
      </c>
      <c r="BB36" s="158">
        <v>1201317.8</v>
      </c>
      <c r="BC36" s="158">
        <v>167.13968700000001</v>
      </c>
      <c r="BD36" s="158">
        <v>75928.100000000006</v>
      </c>
      <c r="BE36" s="158">
        <v>198.81270499999999</v>
      </c>
      <c r="BF36" s="158">
        <v>2262.6</v>
      </c>
      <c r="BG36" s="158">
        <v>95.968001000000001</v>
      </c>
      <c r="BH36" s="158">
        <v>0</v>
      </c>
      <c r="BI36" s="158">
        <v>0</v>
      </c>
      <c r="BJ36" s="158">
        <v>0</v>
      </c>
      <c r="BK36" s="158">
        <v>0</v>
      </c>
      <c r="BL36" s="158">
        <v>0</v>
      </c>
      <c r="BM36" s="158">
        <v>0</v>
      </c>
      <c r="BN36" s="158">
        <v>0</v>
      </c>
      <c r="BO36" s="158">
        <v>0</v>
      </c>
      <c r="BP36" s="158">
        <v>816.8</v>
      </c>
      <c r="BQ36" s="158">
        <v>289.32798700000001</v>
      </c>
      <c r="BR36" s="158">
        <v>0</v>
      </c>
      <c r="BS36" s="158">
        <v>0</v>
      </c>
      <c r="BT36" s="79">
        <v>3837110.2</v>
      </c>
      <c r="BU36" s="79">
        <v>164.66392108446098</v>
      </c>
    </row>
    <row r="37" spans="1:73" ht="20.100000000000001" customHeight="1" x14ac:dyDescent="0.2">
      <c r="A37" s="223">
        <v>44044</v>
      </c>
      <c r="B37" s="223">
        <v>44041</v>
      </c>
      <c r="C37" s="3">
        <v>29</v>
      </c>
      <c r="D37" s="224">
        <v>3032994</v>
      </c>
      <c r="E37" s="224">
        <v>1737688.4</v>
      </c>
      <c r="F37" s="224">
        <v>488031</v>
      </c>
      <c r="G37" s="224">
        <v>25315.5</v>
      </c>
      <c r="H37" s="224">
        <v>0</v>
      </c>
      <c r="I37" s="224">
        <v>0</v>
      </c>
      <c r="J37" s="224">
        <v>0</v>
      </c>
      <c r="K37" s="224">
        <v>0</v>
      </c>
      <c r="L37" s="224">
        <v>1130.4000000000001</v>
      </c>
      <c r="M37" s="224">
        <v>0</v>
      </c>
      <c r="N37" s="92">
        <f t="shared" si="23"/>
        <v>5285159.3000000007</v>
      </c>
      <c r="O37" s="224">
        <v>2625963.9</v>
      </c>
      <c r="P37" s="224">
        <v>276.04641199999998</v>
      </c>
      <c r="Q37" s="224">
        <v>1517467.7</v>
      </c>
      <c r="R37" s="224">
        <v>286.17172099999999</v>
      </c>
      <c r="S37" s="224">
        <v>333084.40000000002</v>
      </c>
      <c r="T37" s="224">
        <v>266.70671800000002</v>
      </c>
      <c r="U37" s="224">
        <v>18625</v>
      </c>
      <c r="V37" s="224">
        <v>159.343591</v>
      </c>
      <c r="W37" s="224">
        <v>0</v>
      </c>
      <c r="X37" s="224">
        <v>0</v>
      </c>
      <c r="Y37" s="224">
        <v>0</v>
      </c>
      <c r="Z37" s="224">
        <v>0</v>
      </c>
      <c r="AA37" s="224">
        <v>0</v>
      </c>
      <c r="AB37" s="224">
        <v>0</v>
      </c>
      <c r="AC37" s="224">
        <v>0</v>
      </c>
      <c r="AD37" s="224">
        <v>0</v>
      </c>
      <c r="AE37" s="224">
        <v>1030.4000000000001</v>
      </c>
      <c r="AF37" s="224">
        <v>391.211568</v>
      </c>
      <c r="AG37" s="224">
        <v>0</v>
      </c>
      <c r="AH37" s="224">
        <v>0</v>
      </c>
      <c r="AI37" s="79">
        <f t="shared" ref="AI37" si="49">O37+Q37+S37+U37+AA37+AC37+AE37+AG37+Y37</f>
        <v>4496171.4000000004</v>
      </c>
      <c r="AJ37" s="79">
        <f t="shared" ref="AJ37" si="50">(O37*P37+Q37*R37+S37*T37+U37*V37+AA37*AB37+AC37*AD37+AE37*AF37+AG37*AH37+Y37*Z37)/AI37</f>
        <v>278.31478618241283</v>
      </c>
      <c r="AL37" s="65">
        <v>43680</v>
      </c>
      <c r="AM37" s="65">
        <v>43676</v>
      </c>
      <c r="AN37" s="3">
        <v>31</v>
      </c>
      <c r="AO37" s="158">
        <v>3086516.2</v>
      </c>
      <c r="AP37" s="158">
        <v>1511203.1</v>
      </c>
      <c r="AQ37" s="158">
        <v>67862.100000000006</v>
      </c>
      <c r="AR37" s="158">
        <v>5417.7</v>
      </c>
      <c r="AS37" s="158">
        <v>0</v>
      </c>
      <c r="AT37" s="158">
        <v>0</v>
      </c>
      <c r="AU37" s="158">
        <v>0</v>
      </c>
      <c r="AV37" s="158">
        <v>0</v>
      </c>
      <c r="AW37" s="158">
        <v>1616</v>
      </c>
      <c r="AX37" s="158">
        <v>0</v>
      </c>
      <c r="AY37" s="79">
        <v>4672615.1000000006</v>
      </c>
      <c r="AZ37" s="158">
        <v>2514973.9</v>
      </c>
      <c r="BA37" s="158">
        <v>158.69921400000001</v>
      </c>
      <c r="BB37" s="158">
        <v>1195499.2</v>
      </c>
      <c r="BC37" s="158">
        <v>165.62985499999999</v>
      </c>
      <c r="BD37" s="158">
        <v>51392.2</v>
      </c>
      <c r="BE37" s="158">
        <v>204.85038499999999</v>
      </c>
      <c r="BF37" s="158">
        <v>5059.6000000000004</v>
      </c>
      <c r="BG37" s="158">
        <v>82.508459000000002</v>
      </c>
      <c r="BH37" s="158">
        <v>0</v>
      </c>
      <c r="BI37" s="158">
        <v>0</v>
      </c>
      <c r="BJ37" s="158">
        <v>0</v>
      </c>
      <c r="BK37" s="158">
        <v>0</v>
      </c>
      <c r="BL37" s="158">
        <v>0</v>
      </c>
      <c r="BM37" s="158">
        <v>0</v>
      </c>
      <c r="BN37" s="158">
        <v>0</v>
      </c>
      <c r="BO37" s="158">
        <v>0</v>
      </c>
      <c r="BP37" s="158">
        <v>1220.3</v>
      </c>
      <c r="BQ37" s="158">
        <v>300.23617100000001</v>
      </c>
      <c r="BR37" s="158">
        <v>0</v>
      </c>
      <c r="BS37" s="158">
        <v>0</v>
      </c>
      <c r="BT37" s="79">
        <v>3768145.1999999997</v>
      </c>
      <c r="BU37" s="79">
        <v>161.47103096339157</v>
      </c>
    </row>
    <row r="38" spans="1:73" ht="20.100000000000001" customHeight="1" x14ac:dyDescent="0.2">
      <c r="A38" s="225">
        <v>44051</v>
      </c>
      <c r="B38" s="225">
        <v>44048</v>
      </c>
      <c r="C38" s="3">
        <v>31</v>
      </c>
      <c r="D38" s="226">
        <v>3388232.8</v>
      </c>
      <c r="E38" s="226">
        <v>1812249.8</v>
      </c>
      <c r="F38" s="226">
        <v>152022.39999999999</v>
      </c>
      <c r="G38" s="228">
        <v>14224.5</v>
      </c>
      <c r="H38" s="228">
        <v>0</v>
      </c>
      <c r="I38" s="228">
        <v>0</v>
      </c>
      <c r="J38" s="228">
        <v>0</v>
      </c>
      <c r="K38" s="228">
        <v>0</v>
      </c>
      <c r="L38" s="226">
        <v>1309.9000000000001</v>
      </c>
      <c r="M38" s="228">
        <v>97.8</v>
      </c>
      <c r="N38" s="92">
        <f t="shared" si="23"/>
        <v>5368137.2</v>
      </c>
      <c r="O38" s="228">
        <v>2945433.3</v>
      </c>
      <c r="P38" s="228">
        <v>289.01342299999999</v>
      </c>
      <c r="Q38" s="228">
        <v>1596424</v>
      </c>
      <c r="R38" s="228">
        <v>288.87359900000001</v>
      </c>
      <c r="S38" s="228">
        <v>133114.29999999999</v>
      </c>
      <c r="T38" s="228">
        <v>257.63881700000002</v>
      </c>
      <c r="U38" s="228">
        <v>8729.4</v>
      </c>
      <c r="V38" s="228">
        <v>156.42345399999999</v>
      </c>
      <c r="W38" s="228">
        <v>0</v>
      </c>
      <c r="X38" s="228">
        <v>0</v>
      </c>
      <c r="Y38" s="228">
        <v>0</v>
      </c>
      <c r="Z38" s="228">
        <v>0</v>
      </c>
      <c r="AA38" s="228">
        <v>0</v>
      </c>
      <c r="AB38" s="228">
        <v>0</v>
      </c>
      <c r="AC38" s="228">
        <v>0</v>
      </c>
      <c r="AD38" s="228">
        <v>0</v>
      </c>
      <c r="AE38" s="228">
        <v>1237.0999999999999</v>
      </c>
      <c r="AF38" s="228">
        <v>400.72661799999997</v>
      </c>
      <c r="AG38" s="228">
        <v>0</v>
      </c>
      <c r="AH38" s="228">
        <v>0</v>
      </c>
      <c r="AI38" s="79">
        <f t="shared" ref="AI38" si="51">O38+Q38+S38+U38+AA38+AC38+AE38+AG38+Y38</f>
        <v>4684938.0999999996</v>
      </c>
      <c r="AJ38" s="79">
        <f t="shared" ref="AJ38" si="52">(O38*P38+Q38*R38+S38*T38+U38*V38+AA38*AB38+AC38*AD38+AE38*AF38+AG38*AH38+Y38*Z38)/AI38</f>
        <v>287.85676789143071</v>
      </c>
      <c r="AL38" s="65">
        <v>43687</v>
      </c>
      <c r="AM38" s="65">
        <v>43683</v>
      </c>
      <c r="AN38" s="3">
        <v>32</v>
      </c>
      <c r="AO38" s="158">
        <v>3782113.2</v>
      </c>
      <c r="AP38" s="158">
        <v>1715456.1</v>
      </c>
      <c r="AQ38" s="158">
        <v>94541.85</v>
      </c>
      <c r="AR38" s="158">
        <v>6572</v>
      </c>
      <c r="AS38" s="158">
        <v>0</v>
      </c>
      <c r="AT38" s="158">
        <v>0</v>
      </c>
      <c r="AU38" s="158">
        <v>0</v>
      </c>
      <c r="AV38" s="158">
        <v>0</v>
      </c>
      <c r="AW38" s="158">
        <v>1973.3</v>
      </c>
      <c r="AX38" s="158">
        <v>0</v>
      </c>
      <c r="AY38" s="79">
        <v>5600656.4500000002</v>
      </c>
      <c r="AZ38" s="158">
        <v>2967191.2</v>
      </c>
      <c r="BA38" s="158">
        <v>159.04983999999999</v>
      </c>
      <c r="BB38" s="158">
        <v>1337567.5</v>
      </c>
      <c r="BC38" s="158">
        <v>167.68917999999999</v>
      </c>
      <c r="BD38" s="158">
        <v>76881.45</v>
      </c>
      <c r="BE38" s="158">
        <v>178.04852</v>
      </c>
      <c r="BF38" s="158">
        <v>6186.8</v>
      </c>
      <c r="BG38" s="158">
        <v>96.175113999999994</v>
      </c>
      <c r="BH38" s="158">
        <v>0</v>
      </c>
      <c r="BI38" s="158">
        <v>0</v>
      </c>
      <c r="BJ38" s="158">
        <v>0</v>
      </c>
      <c r="BK38" s="158">
        <v>0</v>
      </c>
      <c r="BL38" s="158">
        <v>0</v>
      </c>
      <c r="BM38" s="158">
        <v>0</v>
      </c>
      <c r="BN38" s="158">
        <v>0</v>
      </c>
      <c r="BO38" s="158">
        <v>0</v>
      </c>
      <c r="BP38" s="158">
        <v>808.5</v>
      </c>
      <c r="BQ38" s="158">
        <v>300.709338</v>
      </c>
      <c r="BR38" s="158">
        <v>0</v>
      </c>
      <c r="BS38" s="158">
        <v>0</v>
      </c>
      <c r="BT38" s="79">
        <v>4388635.45</v>
      </c>
      <c r="BU38" s="79">
        <v>161.95322192051296</v>
      </c>
    </row>
    <row r="39" spans="1:73" ht="20.100000000000001" customHeight="1" x14ac:dyDescent="0.2">
      <c r="A39" s="229">
        <v>44058</v>
      </c>
      <c r="B39" s="229">
        <v>44055</v>
      </c>
      <c r="C39" s="10">
        <v>32</v>
      </c>
      <c r="D39" s="230">
        <v>2361473.7999999998</v>
      </c>
      <c r="E39" s="230">
        <v>1203242.6000000001</v>
      </c>
      <c r="F39" s="230">
        <v>113307.3</v>
      </c>
      <c r="G39" s="230">
        <v>8350.9</v>
      </c>
      <c r="H39" s="230">
        <v>0</v>
      </c>
      <c r="I39" s="230">
        <v>0</v>
      </c>
      <c r="J39" s="230">
        <v>0</v>
      </c>
      <c r="K39" s="230">
        <v>0</v>
      </c>
      <c r="L39" s="230">
        <v>815</v>
      </c>
      <c r="M39" s="230">
        <v>0</v>
      </c>
      <c r="N39" s="92">
        <f t="shared" si="23"/>
        <v>3687189.5999999996</v>
      </c>
      <c r="O39" s="230">
        <v>2062821.1</v>
      </c>
      <c r="P39" s="230">
        <v>292.19077700000003</v>
      </c>
      <c r="Q39" s="230">
        <v>1060243.8999999999</v>
      </c>
      <c r="R39" s="230">
        <v>310.11407000000003</v>
      </c>
      <c r="S39" s="230">
        <v>92775.5</v>
      </c>
      <c r="T39" s="230">
        <v>261.26989600000002</v>
      </c>
      <c r="U39" s="230">
        <v>8155.3</v>
      </c>
      <c r="V39" s="230">
        <v>154.57335699999999</v>
      </c>
      <c r="W39" s="230">
        <v>0</v>
      </c>
      <c r="X39" s="230">
        <v>0</v>
      </c>
      <c r="Y39" s="230">
        <v>0</v>
      </c>
      <c r="Z39" s="230">
        <v>0</v>
      </c>
      <c r="AA39" s="230">
        <v>0</v>
      </c>
      <c r="AB39" s="230">
        <v>0</v>
      </c>
      <c r="AC39" s="230">
        <v>0</v>
      </c>
      <c r="AD39" s="230">
        <v>0</v>
      </c>
      <c r="AE39" s="230">
        <v>815</v>
      </c>
      <c r="AF39" s="230">
        <v>433.26797499999998</v>
      </c>
      <c r="AG39" s="230">
        <v>0</v>
      </c>
      <c r="AH39" s="230">
        <v>0</v>
      </c>
      <c r="AI39" s="79">
        <f t="shared" ref="AI39" si="53">O39+Q39+S39+U39+AA39+AC39+AE39+AG39+Y39</f>
        <v>3224810.8</v>
      </c>
      <c r="AJ39" s="79">
        <f t="shared" ref="AJ39" si="54">(O39*P39+Q39*R39+S39*T39+U39*V39+AA39*AB39+AC39*AD39+AE39*AF39+AG39*AH39+Y39*Z39)/AI39</f>
        <v>296.88160365159501</v>
      </c>
      <c r="AL39" s="65">
        <v>43694</v>
      </c>
      <c r="AM39" s="65">
        <v>43690</v>
      </c>
      <c r="AN39" s="10">
        <v>33</v>
      </c>
      <c r="AO39" s="158">
        <v>2567014.7999999998</v>
      </c>
      <c r="AP39" s="158">
        <v>1309048.5</v>
      </c>
      <c r="AQ39" s="158">
        <v>68106.55</v>
      </c>
      <c r="AR39" s="158">
        <v>7200</v>
      </c>
      <c r="AS39" s="158">
        <v>0</v>
      </c>
      <c r="AT39" s="158">
        <v>0</v>
      </c>
      <c r="AU39" s="158">
        <v>0</v>
      </c>
      <c r="AV39" s="158">
        <v>0</v>
      </c>
      <c r="AW39" s="158">
        <v>2137.1</v>
      </c>
      <c r="AX39" s="158">
        <v>0</v>
      </c>
      <c r="AY39" s="79">
        <v>3953506.9499999997</v>
      </c>
      <c r="AZ39" s="158">
        <v>1972342.8</v>
      </c>
      <c r="BA39" s="158">
        <v>154.03888799999999</v>
      </c>
      <c r="BB39" s="158">
        <v>1072234.3</v>
      </c>
      <c r="BC39" s="158">
        <v>161.80527900000001</v>
      </c>
      <c r="BD39" s="158">
        <v>51552.55</v>
      </c>
      <c r="BE39" s="158">
        <v>187.637147</v>
      </c>
      <c r="BF39" s="158">
        <v>5569.6</v>
      </c>
      <c r="BG39" s="158">
        <v>96.484199000000004</v>
      </c>
      <c r="BH39" s="158">
        <v>0</v>
      </c>
      <c r="BI39" s="158">
        <v>0</v>
      </c>
      <c r="BJ39" s="158">
        <v>0</v>
      </c>
      <c r="BK39" s="158">
        <v>0</v>
      </c>
      <c r="BL39" s="158">
        <v>0</v>
      </c>
      <c r="BM39" s="158">
        <v>0</v>
      </c>
      <c r="BN39" s="158">
        <v>0</v>
      </c>
      <c r="BO39" s="158">
        <v>0</v>
      </c>
      <c r="BP39" s="158">
        <v>1395.6</v>
      </c>
      <c r="BQ39" s="158">
        <v>264.63062400000001</v>
      </c>
      <c r="BR39" s="158">
        <v>0</v>
      </c>
      <c r="BS39" s="158">
        <v>0</v>
      </c>
      <c r="BT39" s="79">
        <v>3103094.85</v>
      </c>
      <c r="BU39" s="79">
        <v>157.22707671273915</v>
      </c>
    </row>
    <row r="40" spans="1:73" ht="20.100000000000001" customHeight="1" x14ac:dyDescent="0.2">
      <c r="A40" s="235">
        <v>44065</v>
      </c>
      <c r="B40" s="235">
        <v>44062</v>
      </c>
      <c r="C40" s="3">
        <v>33</v>
      </c>
      <c r="D40" s="236">
        <v>3549816</v>
      </c>
      <c r="E40" s="236">
        <v>1909722.3</v>
      </c>
      <c r="F40" s="236">
        <v>216854.7</v>
      </c>
      <c r="G40" s="236">
        <v>11898.6</v>
      </c>
      <c r="H40" s="236">
        <v>0</v>
      </c>
      <c r="I40" s="236">
        <v>0</v>
      </c>
      <c r="J40" s="236">
        <v>0</v>
      </c>
      <c r="K40" s="236">
        <v>0</v>
      </c>
      <c r="L40" s="236">
        <v>1111.5999999999999</v>
      </c>
      <c r="M40" s="236">
        <v>0</v>
      </c>
      <c r="N40" s="92">
        <f t="shared" si="23"/>
        <v>5689403.1999999993</v>
      </c>
      <c r="O40" s="239">
        <v>2940539.6</v>
      </c>
      <c r="P40" s="239">
        <v>290.52954699999998</v>
      </c>
      <c r="Q40" s="236">
        <v>1716608.5</v>
      </c>
      <c r="R40" s="236">
        <v>306.22634199999999</v>
      </c>
      <c r="S40" s="239">
        <v>176369</v>
      </c>
      <c r="T40" s="239">
        <v>268.88921800000003</v>
      </c>
      <c r="U40" s="236">
        <v>7033.9</v>
      </c>
      <c r="V40" s="236">
        <v>141.177312</v>
      </c>
      <c r="W40" s="236">
        <v>0</v>
      </c>
      <c r="X40" s="236">
        <v>0</v>
      </c>
      <c r="Y40" s="236">
        <v>0</v>
      </c>
      <c r="Z40" s="236">
        <v>0</v>
      </c>
      <c r="AA40" s="236">
        <v>0</v>
      </c>
      <c r="AB40" s="236">
        <v>0</v>
      </c>
      <c r="AC40" s="236">
        <v>0</v>
      </c>
      <c r="AD40" s="236">
        <v>0</v>
      </c>
      <c r="AE40" s="239">
        <v>1111.5999999999999</v>
      </c>
      <c r="AF40" s="239">
        <v>450.21662400000002</v>
      </c>
      <c r="AG40" s="236">
        <v>0</v>
      </c>
      <c r="AH40" s="236">
        <v>0</v>
      </c>
      <c r="AI40" s="79">
        <f t="shared" ref="AI40" si="55">O40+Q40+S40+U40+AA40+AC40+AE40+AG40+Y40</f>
        <v>4841662.5999999996</v>
      </c>
      <c r="AJ40" s="79">
        <f t="shared" ref="AJ40" si="56">(O40*P40+Q40*R40+S40*T40+U40*V40+AA40*AB40+AC40*AD40+AE40*AF40+AG40*AH40+Y40*Z40)/AI40</f>
        <v>295.12622170496257</v>
      </c>
      <c r="AL40" s="65">
        <v>43701</v>
      </c>
      <c r="AM40" s="65">
        <v>43697</v>
      </c>
      <c r="AN40" s="3">
        <v>34</v>
      </c>
      <c r="AO40" s="158">
        <v>4421337</v>
      </c>
      <c r="AP40" s="158">
        <v>2063723.9</v>
      </c>
      <c r="AQ40" s="158">
        <v>177810.9</v>
      </c>
      <c r="AR40" s="158">
        <v>5589.2</v>
      </c>
      <c r="AS40" s="158">
        <v>0</v>
      </c>
      <c r="AT40" s="158">
        <v>0</v>
      </c>
      <c r="AU40" s="158">
        <v>0</v>
      </c>
      <c r="AV40" s="158">
        <v>0</v>
      </c>
      <c r="AW40" s="158">
        <v>1862.9</v>
      </c>
      <c r="AX40" s="158">
        <v>0</v>
      </c>
      <c r="AY40" s="79">
        <v>6670323.9000000013</v>
      </c>
      <c r="AZ40" s="158">
        <v>3256854</v>
      </c>
      <c r="BA40" s="158">
        <v>151.45380900000001</v>
      </c>
      <c r="BB40" s="158">
        <v>1509980.5</v>
      </c>
      <c r="BC40" s="158">
        <v>166.21904799999999</v>
      </c>
      <c r="BD40" s="158">
        <v>128470.6</v>
      </c>
      <c r="BE40" s="158">
        <v>196.89596599999999</v>
      </c>
      <c r="BF40" s="158">
        <v>187.6</v>
      </c>
      <c r="BG40" s="158">
        <v>80</v>
      </c>
      <c r="BH40" s="158">
        <v>0</v>
      </c>
      <c r="BI40" s="158">
        <v>0</v>
      </c>
      <c r="BJ40" s="158">
        <v>0</v>
      </c>
      <c r="BK40" s="158">
        <v>0</v>
      </c>
      <c r="BL40" s="158">
        <v>0</v>
      </c>
      <c r="BM40" s="158">
        <v>0</v>
      </c>
      <c r="BN40" s="158">
        <v>0</v>
      </c>
      <c r="BO40" s="158">
        <v>0</v>
      </c>
      <c r="BP40" s="158">
        <v>1444.3</v>
      </c>
      <c r="BQ40" s="158">
        <v>193.50633500000001</v>
      </c>
      <c r="BR40" s="158">
        <v>0</v>
      </c>
      <c r="BS40" s="158">
        <v>0</v>
      </c>
      <c r="BT40" s="79">
        <v>4896936.9999999991</v>
      </c>
      <c r="BU40" s="79">
        <v>157.20853606135637</v>
      </c>
    </row>
    <row r="41" spans="1:73" ht="20.100000000000001" customHeight="1" x14ac:dyDescent="0.2">
      <c r="A41" s="237">
        <v>44072</v>
      </c>
      <c r="B41" s="237">
        <v>44069</v>
      </c>
      <c r="C41" s="3">
        <v>34</v>
      </c>
      <c r="D41" s="238">
        <v>3240187.7</v>
      </c>
      <c r="E41" s="238">
        <v>1675952.5</v>
      </c>
      <c r="F41" s="238">
        <v>91552.5</v>
      </c>
      <c r="G41" s="238">
        <v>6751.8</v>
      </c>
      <c r="H41" s="238">
        <v>0</v>
      </c>
      <c r="I41" s="238">
        <v>0</v>
      </c>
      <c r="J41" s="238">
        <v>0</v>
      </c>
      <c r="K41" s="238">
        <v>0</v>
      </c>
      <c r="L41" s="238">
        <v>951.8</v>
      </c>
      <c r="M41" s="238">
        <v>0</v>
      </c>
      <c r="N41" s="92">
        <f t="shared" si="23"/>
        <v>5015396.3</v>
      </c>
      <c r="O41" s="238">
        <v>2486695.4</v>
      </c>
      <c r="P41" s="238">
        <v>288.32653399999998</v>
      </c>
      <c r="Q41" s="238">
        <v>1482435.2</v>
      </c>
      <c r="R41" s="238">
        <v>314.31003199999998</v>
      </c>
      <c r="S41" s="238">
        <v>76445.7</v>
      </c>
      <c r="T41" s="238">
        <v>255.061553</v>
      </c>
      <c r="U41" s="238">
        <v>6751.8</v>
      </c>
      <c r="V41" s="238">
        <v>166.10549700000001</v>
      </c>
      <c r="W41" s="238">
        <v>0</v>
      </c>
      <c r="X41" s="238">
        <v>0</v>
      </c>
      <c r="Y41" s="238">
        <v>0</v>
      </c>
      <c r="Z41" s="238">
        <v>0</v>
      </c>
      <c r="AA41" s="238">
        <v>0</v>
      </c>
      <c r="AB41" s="238">
        <v>0</v>
      </c>
      <c r="AC41" s="238">
        <v>0</v>
      </c>
      <c r="AD41" s="238">
        <v>0</v>
      </c>
      <c r="AE41" s="238">
        <v>951.8</v>
      </c>
      <c r="AF41" s="238">
        <v>421.83147700000001</v>
      </c>
      <c r="AG41" s="238">
        <v>0</v>
      </c>
      <c r="AH41" s="238">
        <v>0</v>
      </c>
      <c r="AI41" s="79">
        <f t="shared" ref="AI41" si="57">O41+Q41+S41+U41+AA41+AC41+AE41+AG41+Y41</f>
        <v>4053279.8999999994</v>
      </c>
      <c r="AJ41" s="79">
        <f t="shared" ref="AJ41" si="58">(O41*P41+Q41*R41+S41*T41+U41*V41+AA41*AB41+AC41*AD41+AE41*AF41+AG41*AH41+Y41*Z41)/AI41</f>
        <v>297.03003984558165</v>
      </c>
      <c r="AL41" s="65">
        <v>43708</v>
      </c>
      <c r="AM41" s="65">
        <v>43704</v>
      </c>
      <c r="AN41" s="3">
        <v>35</v>
      </c>
      <c r="AO41" s="158">
        <v>3894077.5</v>
      </c>
      <c r="AP41" s="158">
        <v>1839307.8</v>
      </c>
      <c r="AQ41" s="158">
        <v>120304.1</v>
      </c>
      <c r="AR41" s="158">
        <v>2750.4</v>
      </c>
      <c r="AS41" s="158">
        <v>0</v>
      </c>
      <c r="AT41" s="158">
        <v>0</v>
      </c>
      <c r="AU41" s="158">
        <v>0</v>
      </c>
      <c r="AV41" s="158">
        <v>0</v>
      </c>
      <c r="AW41" s="158">
        <v>2060.6</v>
      </c>
      <c r="AX41" s="158">
        <v>0</v>
      </c>
      <c r="AY41" s="79">
        <v>5858500.3999999994</v>
      </c>
      <c r="AZ41" s="158">
        <v>2944903.7</v>
      </c>
      <c r="BA41" s="158">
        <v>151.04454100000001</v>
      </c>
      <c r="BB41" s="158">
        <v>1469274.8</v>
      </c>
      <c r="BC41" s="158">
        <v>164.12102100000001</v>
      </c>
      <c r="BD41" s="158">
        <v>93981.3</v>
      </c>
      <c r="BE41" s="158">
        <v>181.69688400000001</v>
      </c>
      <c r="BF41" s="158">
        <v>1770.4</v>
      </c>
      <c r="BG41" s="158">
        <v>91.896519999999995</v>
      </c>
      <c r="BH41" s="158">
        <v>0</v>
      </c>
      <c r="BI41" s="158">
        <v>0</v>
      </c>
      <c r="BJ41" s="158">
        <v>0</v>
      </c>
      <c r="BK41" s="158">
        <v>0</v>
      </c>
      <c r="BL41" s="158">
        <v>0</v>
      </c>
      <c r="BM41" s="158">
        <v>0</v>
      </c>
      <c r="BN41" s="158">
        <v>0</v>
      </c>
      <c r="BO41" s="158">
        <v>0</v>
      </c>
      <c r="BP41" s="158">
        <v>708.9</v>
      </c>
      <c r="BQ41" s="158">
        <v>268.16588999999999</v>
      </c>
      <c r="BR41" s="158">
        <v>0</v>
      </c>
      <c r="BS41" s="158">
        <v>0</v>
      </c>
      <c r="BT41" s="79">
        <v>4510639.1000000006</v>
      </c>
      <c r="BU41" s="79">
        <v>155.93786116117573</v>
      </c>
    </row>
    <row r="42" spans="1:73" ht="20.100000000000001" customHeight="1" x14ac:dyDescent="0.2">
      <c r="A42" s="240">
        <v>44079</v>
      </c>
      <c r="B42" s="240">
        <v>44076</v>
      </c>
      <c r="C42" s="10">
        <v>35</v>
      </c>
      <c r="D42" s="241">
        <v>3065284.2</v>
      </c>
      <c r="E42" s="241">
        <v>1606206.8</v>
      </c>
      <c r="F42" s="241">
        <v>108473.4</v>
      </c>
      <c r="G42" s="241">
        <v>6117.3</v>
      </c>
      <c r="H42" s="241">
        <v>0</v>
      </c>
      <c r="I42" s="241">
        <v>0</v>
      </c>
      <c r="J42" s="241">
        <v>0</v>
      </c>
      <c r="K42" s="241">
        <v>0</v>
      </c>
      <c r="L42" s="241">
        <v>994</v>
      </c>
      <c r="M42" s="241">
        <v>0</v>
      </c>
      <c r="N42" s="92">
        <f t="shared" si="23"/>
        <v>4787075.7</v>
      </c>
      <c r="O42" s="241">
        <v>2498637.2999999998</v>
      </c>
      <c r="P42" s="241">
        <v>284.66420399999998</v>
      </c>
      <c r="Q42" s="241">
        <v>1347781.9</v>
      </c>
      <c r="R42" s="241">
        <v>299.57019700000001</v>
      </c>
      <c r="S42" s="241">
        <v>93408</v>
      </c>
      <c r="T42" s="241">
        <v>239.633466</v>
      </c>
      <c r="U42" s="241">
        <v>6117.3</v>
      </c>
      <c r="V42" s="241">
        <v>165.52683300000001</v>
      </c>
      <c r="W42" s="241">
        <v>0</v>
      </c>
      <c r="X42" s="241">
        <v>0</v>
      </c>
      <c r="Y42" s="241">
        <v>0</v>
      </c>
      <c r="Z42" s="241">
        <v>0</v>
      </c>
      <c r="AA42" s="241">
        <v>0</v>
      </c>
      <c r="AB42" s="241">
        <v>0</v>
      </c>
      <c r="AC42" s="241">
        <v>0</v>
      </c>
      <c r="AD42" s="241">
        <v>0</v>
      </c>
      <c r="AE42" s="241">
        <v>994</v>
      </c>
      <c r="AF42" s="241">
        <v>433.67565300000001</v>
      </c>
      <c r="AG42" s="241">
        <v>0</v>
      </c>
      <c r="AH42" s="241">
        <v>0</v>
      </c>
      <c r="AI42" s="79">
        <f t="shared" ref="AI42" si="59">O42+Q42+S42+U42+AA42+AC42+AE42+AG42+Y42</f>
        <v>3946938.4999999995</v>
      </c>
      <c r="AJ42" s="79">
        <f t="shared" ref="AJ42" si="60">(O42*P42+Q42*R42+S42*T42+U42*V42+AA42*AB42+AC42*AD42+AE42*AF42+AG42*AH42+Y42*Z42)/AI42</f>
        <v>288.54141534558107</v>
      </c>
      <c r="AL42" s="65">
        <v>43715</v>
      </c>
      <c r="AM42" s="65">
        <v>43711</v>
      </c>
      <c r="AN42" s="10">
        <v>36</v>
      </c>
      <c r="AO42" s="158">
        <v>4296623.3</v>
      </c>
      <c r="AP42" s="158">
        <v>1807667.4</v>
      </c>
      <c r="AQ42" s="158">
        <v>93426.5</v>
      </c>
      <c r="AR42" s="158">
        <v>5869.7</v>
      </c>
      <c r="AS42" s="158">
        <v>0</v>
      </c>
      <c r="AT42" s="158">
        <v>0</v>
      </c>
      <c r="AU42" s="158">
        <v>0</v>
      </c>
      <c r="AV42" s="158">
        <v>0</v>
      </c>
      <c r="AW42" s="158">
        <v>1814.1</v>
      </c>
      <c r="AX42" s="158">
        <v>0</v>
      </c>
      <c r="AY42" s="79">
        <v>6205400.9999999991</v>
      </c>
      <c r="AZ42" s="158">
        <v>3202388.8</v>
      </c>
      <c r="BA42" s="158">
        <v>151.30078900000001</v>
      </c>
      <c r="BB42" s="158">
        <v>1448346</v>
      </c>
      <c r="BC42" s="158">
        <v>166.05883</v>
      </c>
      <c r="BD42" s="158">
        <v>69172.5</v>
      </c>
      <c r="BE42" s="158">
        <v>185.41098400000001</v>
      </c>
      <c r="BF42" s="158">
        <v>1850.3</v>
      </c>
      <c r="BG42" s="158">
        <v>94.291898000000003</v>
      </c>
      <c r="BH42" s="158">
        <v>0</v>
      </c>
      <c r="BI42" s="158">
        <v>0</v>
      </c>
      <c r="BJ42" s="158">
        <v>0</v>
      </c>
      <c r="BK42" s="158">
        <v>0</v>
      </c>
      <c r="BL42" s="158">
        <v>0</v>
      </c>
      <c r="BM42" s="158">
        <v>0</v>
      </c>
      <c r="BN42" s="158">
        <v>0</v>
      </c>
      <c r="BO42" s="158">
        <v>0</v>
      </c>
      <c r="BP42" s="158">
        <v>946.5</v>
      </c>
      <c r="BQ42" s="158">
        <v>295.909244</v>
      </c>
      <c r="BR42" s="158">
        <v>0</v>
      </c>
      <c r="BS42" s="158">
        <v>0</v>
      </c>
      <c r="BT42" s="79">
        <v>4722704.0999999996</v>
      </c>
      <c r="BU42" s="79">
        <v>156.33299617670281</v>
      </c>
    </row>
    <row r="43" spans="1:73" ht="20.100000000000001" customHeight="1" x14ac:dyDescent="0.2">
      <c r="A43" s="242">
        <v>44086</v>
      </c>
      <c r="B43" s="242">
        <v>44086</v>
      </c>
      <c r="C43" s="3">
        <v>36</v>
      </c>
      <c r="D43" s="243">
        <v>3246422.75</v>
      </c>
      <c r="E43" s="243">
        <v>1713076.8</v>
      </c>
      <c r="F43" s="243">
        <v>88090.9</v>
      </c>
      <c r="G43" s="243">
        <v>5160.3</v>
      </c>
      <c r="H43" s="243">
        <v>0</v>
      </c>
      <c r="I43" s="243">
        <v>0</v>
      </c>
      <c r="J43" s="243">
        <v>0</v>
      </c>
      <c r="K43" s="243">
        <v>0</v>
      </c>
      <c r="L43" s="243">
        <v>1149.8</v>
      </c>
      <c r="M43" s="243">
        <v>0</v>
      </c>
      <c r="N43" s="92">
        <f t="shared" si="23"/>
        <v>5053900.55</v>
      </c>
      <c r="O43" s="243">
        <v>2541657.5</v>
      </c>
      <c r="P43" s="243">
        <v>276.51808199999999</v>
      </c>
      <c r="Q43" s="243">
        <v>1442115.8</v>
      </c>
      <c r="R43" s="243">
        <v>290.10091799999998</v>
      </c>
      <c r="S43" s="243">
        <v>81449.8</v>
      </c>
      <c r="T43" s="243">
        <v>251.898223</v>
      </c>
      <c r="U43" s="243">
        <v>5160.3</v>
      </c>
      <c r="V43" s="243">
        <v>172.39284499999999</v>
      </c>
      <c r="W43" s="243">
        <v>0</v>
      </c>
      <c r="X43" s="243">
        <v>0</v>
      </c>
      <c r="Y43" s="243">
        <v>0</v>
      </c>
      <c r="Z43" s="243">
        <v>0</v>
      </c>
      <c r="AA43" s="243">
        <v>0</v>
      </c>
      <c r="AB43" s="243">
        <v>0</v>
      </c>
      <c r="AC43" s="243">
        <v>0</v>
      </c>
      <c r="AD43" s="243">
        <v>0</v>
      </c>
      <c r="AE43" s="243">
        <v>1149.8</v>
      </c>
      <c r="AF43" s="243">
        <v>378.39728600000001</v>
      </c>
      <c r="AG43" s="243">
        <v>0</v>
      </c>
      <c r="AH43" s="243">
        <v>0</v>
      </c>
      <c r="AI43" s="79">
        <f t="shared" ref="AI43" si="61">O43+Q43+S43+U43+AA43+AC43+AE43+AG43+Y43</f>
        <v>4071533.1999999993</v>
      </c>
      <c r="AJ43" s="79">
        <f t="shared" ref="AJ43" si="62">(O43*P43+Q43*R43+S43*T43+U43*V43+AA43*AB43+AC43*AD43+AE43*AF43+AG43*AH43+Y43*Z43)/AI43</f>
        <v>280.73334004114741</v>
      </c>
      <c r="AL43" s="65">
        <v>43722</v>
      </c>
      <c r="AM43" s="65">
        <v>43718</v>
      </c>
      <c r="AN43" s="3">
        <v>37</v>
      </c>
      <c r="AO43" s="158">
        <v>4142368.2</v>
      </c>
      <c r="AP43" s="158">
        <v>1842245.9</v>
      </c>
      <c r="AQ43" s="158">
        <v>121658.6</v>
      </c>
      <c r="AR43" s="158">
        <v>5606.7</v>
      </c>
      <c r="AS43" s="158">
        <v>0</v>
      </c>
      <c r="AT43" s="158">
        <v>0</v>
      </c>
      <c r="AU43" s="158">
        <v>0</v>
      </c>
      <c r="AV43" s="158">
        <v>0</v>
      </c>
      <c r="AW43" s="158">
        <v>2230.4</v>
      </c>
      <c r="AX43" s="158">
        <v>0</v>
      </c>
      <c r="AY43" s="79">
        <v>6114109.7999999998</v>
      </c>
      <c r="AZ43" s="158">
        <v>3043419.9</v>
      </c>
      <c r="BA43" s="158">
        <v>146.39719099999999</v>
      </c>
      <c r="BB43" s="158">
        <v>1407303.9</v>
      </c>
      <c r="BC43" s="158">
        <v>156.30614499999999</v>
      </c>
      <c r="BD43" s="158">
        <v>95324.800000000003</v>
      </c>
      <c r="BE43" s="158">
        <v>176.948758</v>
      </c>
      <c r="BF43" s="158">
        <v>3750.9</v>
      </c>
      <c r="BG43" s="158">
        <v>113.949398</v>
      </c>
      <c r="BH43" s="158">
        <v>0</v>
      </c>
      <c r="BI43" s="158">
        <v>0</v>
      </c>
      <c r="BJ43" s="158">
        <v>0</v>
      </c>
      <c r="BK43" s="158">
        <v>0</v>
      </c>
      <c r="BL43" s="158">
        <v>0</v>
      </c>
      <c r="BM43" s="158">
        <v>0</v>
      </c>
      <c r="BN43" s="158">
        <v>0</v>
      </c>
      <c r="BO43" s="158">
        <v>0</v>
      </c>
      <c r="BP43" s="158">
        <v>1342.2</v>
      </c>
      <c r="BQ43" s="158">
        <v>254.48949400000001</v>
      </c>
      <c r="BR43" s="158">
        <v>0</v>
      </c>
      <c r="BS43" s="158">
        <v>0</v>
      </c>
      <c r="BT43" s="79">
        <v>4551141.7</v>
      </c>
      <c r="BU43" s="79">
        <v>150.10628331092607</v>
      </c>
    </row>
    <row r="44" spans="1:73" ht="20.100000000000001" customHeight="1" x14ac:dyDescent="0.2">
      <c r="A44" s="65"/>
      <c r="B44" s="65"/>
      <c r="C44" s="3"/>
      <c r="D44" s="137"/>
      <c r="E44" s="137"/>
      <c r="F44" s="137"/>
      <c r="G44" s="137"/>
      <c r="H44" s="137"/>
      <c r="I44" s="137"/>
      <c r="J44" s="137"/>
      <c r="K44" s="137"/>
      <c r="L44" s="137"/>
      <c r="M44" s="137"/>
      <c r="N44" s="79"/>
      <c r="O44" s="145"/>
      <c r="P44" s="145"/>
      <c r="Q44" s="137"/>
      <c r="R44" s="137"/>
      <c r="S44" s="137"/>
      <c r="T44" s="137"/>
      <c r="U44" s="137"/>
      <c r="V44" s="137"/>
      <c r="W44" s="137"/>
      <c r="X44" s="137"/>
      <c r="Y44" s="137"/>
      <c r="Z44" s="137"/>
      <c r="AA44" s="137"/>
      <c r="AB44" s="137"/>
      <c r="AC44" s="137"/>
      <c r="AD44" s="137"/>
      <c r="AE44" s="137"/>
      <c r="AF44" s="137"/>
      <c r="AG44" s="137"/>
      <c r="AH44" s="137"/>
      <c r="AI44" s="79"/>
      <c r="AJ44" s="79"/>
      <c r="AL44" s="65">
        <v>43729</v>
      </c>
      <c r="AM44" s="65">
        <v>43725</v>
      </c>
      <c r="AN44" s="3">
        <v>38</v>
      </c>
      <c r="AO44" s="158">
        <v>4487724.5</v>
      </c>
      <c r="AP44" s="158">
        <v>1905967</v>
      </c>
      <c r="AQ44" s="158">
        <v>147752.79999999999</v>
      </c>
      <c r="AR44" s="158">
        <v>3616.3</v>
      </c>
      <c r="AS44" s="158">
        <v>0</v>
      </c>
      <c r="AT44" s="158">
        <v>0</v>
      </c>
      <c r="AU44" s="158">
        <v>0</v>
      </c>
      <c r="AV44" s="158">
        <v>0</v>
      </c>
      <c r="AW44" s="158">
        <v>1962.3</v>
      </c>
      <c r="AX44" s="158">
        <v>105</v>
      </c>
      <c r="AY44" s="79">
        <v>6547127.8999999994</v>
      </c>
      <c r="AZ44" s="158">
        <v>3069416.6</v>
      </c>
      <c r="BA44" s="158">
        <v>144.675286</v>
      </c>
      <c r="BB44" s="158">
        <v>1397788.5</v>
      </c>
      <c r="BC44" s="158">
        <v>159.56035800000001</v>
      </c>
      <c r="BD44" s="158">
        <v>107222.9</v>
      </c>
      <c r="BE44" s="158">
        <v>183.23093299999999</v>
      </c>
      <c r="BF44" s="158">
        <v>1935.4</v>
      </c>
      <c r="BG44" s="158">
        <v>130.95070699999999</v>
      </c>
      <c r="BH44" s="158">
        <v>0</v>
      </c>
      <c r="BI44" s="158">
        <v>0</v>
      </c>
      <c r="BJ44" s="158">
        <v>0</v>
      </c>
      <c r="BK44" s="158">
        <v>0</v>
      </c>
      <c r="BL44" s="158">
        <v>0</v>
      </c>
      <c r="BM44" s="158">
        <v>0</v>
      </c>
      <c r="BN44" s="158">
        <v>0</v>
      </c>
      <c r="BO44" s="158">
        <v>0</v>
      </c>
      <c r="BP44" s="158">
        <v>992.9</v>
      </c>
      <c r="BQ44" s="158">
        <v>274.001913</v>
      </c>
      <c r="BR44" s="158">
        <v>0</v>
      </c>
      <c r="BS44" s="158">
        <v>0</v>
      </c>
      <c r="BT44" s="79">
        <v>4577356.3000000007</v>
      </c>
      <c r="BU44" s="79">
        <v>150.14614624387917</v>
      </c>
    </row>
    <row r="45" spans="1:73" ht="20.100000000000001" customHeight="1" x14ac:dyDescent="0.2">
      <c r="A45" s="65"/>
      <c r="B45" s="65"/>
      <c r="C45" s="3"/>
      <c r="D45" s="138"/>
      <c r="E45" s="138"/>
      <c r="F45" s="138"/>
      <c r="G45" s="138"/>
      <c r="H45" s="138"/>
      <c r="I45" s="138"/>
      <c r="J45" s="138"/>
      <c r="K45" s="138"/>
      <c r="L45" s="138"/>
      <c r="M45" s="138"/>
      <c r="N45" s="79"/>
      <c r="O45" s="145"/>
      <c r="P45" s="145"/>
      <c r="Q45" s="145"/>
      <c r="R45" s="145"/>
      <c r="S45" s="138"/>
      <c r="T45" s="138"/>
      <c r="U45" s="138"/>
      <c r="V45" s="138"/>
      <c r="W45" s="138"/>
      <c r="X45" s="138"/>
      <c r="Y45" s="138"/>
      <c r="Z45" s="138"/>
      <c r="AA45" s="138"/>
      <c r="AB45" s="138"/>
      <c r="AC45" s="138"/>
      <c r="AD45" s="138"/>
      <c r="AE45" s="138"/>
      <c r="AF45" s="138"/>
      <c r="AG45" s="138"/>
      <c r="AH45" s="138"/>
      <c r="AI45" s="79"/>
      <c r="AJ45" s="79"/>
      <c r="AL45" s="65">
        <v>43736</v>
      </c>
      <c r="AM45" s="65">
        <v>43732</v>
      </c>
      <c r="AN45" s="3">
        <v>39</v>
      </c>
      <c r="AO45" s="158">
        <v>4679052.78</v>
      </c>
      <c r="AP45" s="158">
        <v>2111566.7999999998</v>
      </c>
      <c r="AQ45" s="158">
        <v>429691.9</v>
      </c>
      <c r="AR45" s="158">
        <v>8580.2000000000007</v>
      </c>
      <c r="AS45" s="158">
        <v>0</v>
      </c>
      <c r="AT45" s="158">
        <v>0</v>
      </c>
      <c r="AU45" s="158">
        <v>0</v>
      </c>
      <c r="AV45" s="158">
        <v>0</v>
      </c>
      <c r="AW45" s="158">
        <v>1450.6</v>
      </c>
      <c r="AX45" s="158">
        <v>0</v>
      </c>
      <c r="AY45" s="79">
        <v>7230342.2800000003</v>
      </c>
      <c r="AZ45" s="158">
        <v>3368057.28</v>
      </c>
      <c r="BA45" s="158">
        <v>142.34799100000001</v>
      </c>
      <c r="BB45" s="158">
        <v>1672677.8</v>
      </c>
      <c r="BC45" s="158">
        <v>163.46210099999999</v>
      </c>
      <c r="BD45" s="158">
        <v>232525.5</v>
      </c>
      <c r="BE45" s="158">
        <v>179.81583000000001</v>
      </c>
      <c r="BF45" s="158">
        <v>6339.2</v>
      </c>
      <c r="BG45" s="158">
        <v>94.424028000000007</v>
      </c>
      <c r="BH45" s="158">
        <v>0</v>
      </c>
      <c r="BI45" s="158">
        <v>0</v>
      </c>
      <c r="BJ45" s="158">
        <v>0</v>
      </c>
      <c r="BK45" s="158">
        <v>0</v>
      </c>
      <c r="BL45" s="158">
        <v>0</v>
      </c>
      <c r="BM45" s="158">
        <v>0</v>
      </c>
      <c r="BN45" s="158">
        <v>0</v>
      </c>
      <c r="BO45" s="158">
        <v>0</v>
      </c>
      <c r="BP45" s="158">
        <v>1314.7</v>
      </c>
      <c r="BQ45" s="158">
        <v>204.28972300000001</v>
      </c>
      <c r="BR45" s="158">
        <v>0</v>
      </c>
      <c r="BS45" s="158">
        <v>0</v>
      </c>
      <c r="BT45" s="79">
        <v>5280914.4800000004</v>
      </c>
      <c r="BU45" s="79">
        <v>150.64332818750228</v>
      </c>
    </row>
    <row r="46" spans="1:73" ht="20.100000000000001" customHeight="1" x14ac:dyDescent="0.2">
      <c r="A46" s="65"/>
      <c r="B46" s="65"/>
      <c r="C46" s="3"/>
      <c r="D46" s="139"/>
      <c r="E46" s="139"/>
      <c r="F46" s="139"/>
      <c r="G46" s="139"/>
      <c r="H46" s="139"/>
      <c r="I46" s="139"/>
      <c r="J46" s="139"/>
      <c r="K46" s="139"/>
      <c r="L46" s="139"/>
      <c r="M46" s="139"/>
      <c r="N46" s="79"/>
      <c r="O46" s="145"/>
      <c r="P46" s="145"/>
      <c r="Q46" s="44"/>
      <c r="R46" s="6"/>
      <c r="S46" s="139"/>
      <c r="T46" s="139"/>
      <c r="U46" s="139"/>
      <c r="V46" s="139"/>
      <c r="W46" s="139"/>
      <c r="X46" s="139"/>
      <c r="Y46" s="139"/>
      <c r="Z46" s="139"/>
      <c r="AA46" s="139"/>
      <c r="AB46" s="139"/>
      <c r="AC46" s="139"/>
      <c r="AD46" s="139"/>
      <c r="AE46" s="139"/>
      <c r="AF46" s="139"/>
      <c r="AG46" s="139"/>
      <c r="AH46" s="139"/>
      <c r="AI46" s="79"/>
      <c r="AJ46" s="79"/>
      <c r="AL46" s="65">
        <v>43743</v>
      </c>
      <c r="AM46" s="65">
        <v>43738</v>
      </c>
      <c r="AN46" s="3">
        <v>40</v>
      </c>
      <c r="AO46" s="158">
        <v>3259618.4</v>
      </c>
      <c r="AP46" s="158">
        <v>1410323</v>
      </c>
      <c r="AQ46" s="158">
        <v>109705.3</v>
      </c>
      <c r="AR46" s="158">
        <v>935.3</v>
      </c>
      <c r="AS46" s="158">
        <v>0</v>
      </c>
      <c r="AT46" s="158">
        <v>0</v>
      </c>
      <c r="AU46" s="158">
        <v>0</v>
      </c>
      <c r="AV46" s="158">
        <v>0</v>
      </c>
      <c r="AW46" s="158">
        <v>777.8</v>
      </c>
      <c r="AX46" s="158">
        <v>0</v>
      </c>
      <c r="AY46" s="79">
        <v>4781359.8</v>
      </c>
      <c r="AZ46" s="158">
        <v>2426471.6</v>
      </c>
      <c r="BA46" s="158">
        <v>146.54554400000001</v>
      </c>
      <c r="BB46" s="44">
        <v>1194262.8999999999</v>
      </c>
      <c r="BC46" s="6">
        <v>166.61515700000001</v>
      </c>
      <c r="BD46" s="158">
        <v>90922.7</v>
      </c>
      <c r="BE46" s="158">
        <v>186.64803699999999</v>
      </c>
      <c r="BF46" s="158">
        <v>935.3</v>
      </c>
      <c r="BG46" s="158">
        <v>91.954453000000001</v>
      </c>
      <c r="BH46" s="158">
        <v>0</v>
      </c>
      <c r="BI46" s="158">
        <v>0</v>
      </c>
      <c r="BJ46" s="158">
        <v>0</v>
      </c>
      <c r="BK46" s="158">
        <v>0</v>
      </c>
      <c r="BL46" s="158">
        <v>0</v>
      </c>
      <c r="BM46" s="158">
        <v>0</v>
      </c>
      <c r="BN46" s="158">
        <v>0</v>
      </c>
      <c r="BO46" s="158">
        <v>0</v>
      </c>
      <c r="BP46" s="158">
        <v>576.6</v>
      </c>
      <c r="BQ46" s="158">
        <v>269.94606299999998</v>
      </c>
      <c r="BR46" s="158">
        <v>0</v>
      </c>
      <c r="BS46" s="158">
        <v>0</v>
      </c>
      <c r="BT46" s="79">
        <v>3713169.1</v>
      </c>
      <c r="BU46" s="79">
        <v>153.98789690964583</v>
      </c>
    </row>
    <row r="47" spans="1:73" ht="20.100000000000001" customHeight="1" x14ac:dyDescent="0.2">
      <c r="A47" s="65"/>
      <c r="B47" s="65"/>
      <c r="C47" s="3"/>
      <c r="D47" s="140"/>
      <c r="E47" s="140"/>
      <c r="F47" s="140"/>
      <c r="G47" s="140"/>
      <c r="H47" s="11"/>
      <c r="I47" s="11"/>
      <c r="J47" s="140"/>
      <c r="K47" s="140"/>
      <c r="L47" s="140"/>
      <c r="M47" s="140"/>
      <c r="N47" s="79"/>
      <c r="O47" s="140"/>
      <c r="P47" s="140"/>
      <c r="Q47" s="140"/>
      <c r="R47" s="140"/>
      <c r="S47" s="140"/>
      <c r="T47" s="140"/>
      <c r="U47" s="140"/>
      <c r="V47" s="140"/>
      <c r="W47" s="11"/>
      <c r="X47" s="11"/>
      <c r="Y47" s="11"/>
      <c r="Z47" s="11"/>
      <c r="AA47" s="140"/>
      <c r="AB47" s="140"/>
      <c r="AC47" s="140"/>
      <c r="AD47" s="140"/>
      <c r="AE47" s="140"/>
      <c r="AF47" s="140"/>
      <c r="AG47" s="140"/>
      <c r="AH47" s="140"/>
      <c r="AI47" s="79"/>
      <c r="AJ47" s="79"/>
      <c r="AL47" s="65">
        <v>43750</v>
      </c>
      <c r="AM47" s="65"/>
      <c r="AN47" s="3">
        <v>41</v>
      </c>
      <c r="AO47" s="158">
        <v>0</v>
      </c>
      <c r="AP47" s="158">
        <v>0</v>
      </c>
      <c r="AQ47" s="158">
        <v>0</v>
      </c>
      <c r="AR47" s="158">
        <v>0</v>
      </c>
      <c r="AS47" s="11">
        <v>0</v>
      </c>
      <c r="AT47" s="11">
        <v>0</v>
      </c>
      <c r="AU47" s="158">
        <v>0</v>
      </c>
      <c r="AV47" s="158">
        <v>0</v>
      </c>
      <c r="AW47" s="158">
        <v>0</v>
      </c>
      <c r="AX47" s="158">
        <v>0</v>
      </c>
      <c r="AY47" s="79">
        <v>0</v>
      </c>
      <c r="AZ47" s="158">
        <v>0</v>
      </c>
      <c r="BA47" s="158">
        <v>0</v>
      </c>
      <c r="BB47" s="158">
        <v>0</v>
      </c>
      <c r="BC47" s="158">
        <v>0</v>
      </c>
      <c r="BD47" s="158">
        <v>0</v>
      </c>
      <c r="BE47" s="158">
        <v>0</v>
      </c>
      <c r="BF47" s="158">
        <v>0</v>
      </c>
      <c r="BG47" s="158">
        <v>0</v>
      </c>
      <c r="BH47" s="11">
        <v>0</v>
      </c>
      <c r="BI47" s="11">
        <v>0</v>
      </c>
      <c r="BJ47" s="11">
        <v>0</v>
      </c>
      <c r="BK47" s="11">
        <v>0</v>
      </c>
      <c r="BL47" s="158">
        <v>0</v>
      </c>
      <c r="BM47" s="158">
        <v>0</v>
      </c>
      <c r="BN47" s="158">
        <v>0</v>
      </c>
      <c r="BO47" s="158">
        <v>0</v>
      </c>
      <c r="BP47" s="158">
        <v>0</v>
      </c>
      <c r="BQ47" s="158">
        <v>0</v>
      </c>
      <c r="BR47" s="158">
        <v>0</v>
      </c>
      <c r="BS47" s="158">
        <v>0</v>
      </c>
      <c r="BT47" s="79">
        <v>0</v>
      </c>
      <c r="BU47" s="79">
        <v>0</v>
      </c>
    </row>
    <row r="48" spans="1:73" ht="20.100000000000001" customHeight="1" x14ac:dyDescent="0.2">
      <c r="A48" s="65"/>
      <c r="B48" s="65"/>
      <c r="C48" s="3"/>
      <c r="D48" s="143"/>
      <c r="E48" s="143"/>
      <c r="F48" s="143"/>
      <c r="G48" s="143"/>
      <c r="H48" s="11"/>
      <c r="I48" s="11"/>
      <c r="J48" s="143"/>
      <c r="K48" s="143"/>
      <c r="L48" s="143"/>
      <c r="M48" s="143"/>
      <c r="N48" s="79"/>
      <c r="O48" s="143"/>
      <c r="P48" s="143"/>
      <c r="Q48" s="143"/>
      <c r="R48" s="143"/>
      <c r="S48" s="143"/>
      <c r="T48" s="143"/>
      <c r="U48" s="143"/>
      <c r="V48" s="143"/>
      <c r="W48" s="11"/>
      <c r="X48" s="11"/>
      <c r="Y48" s="11"/>
      <c r="Z48" s="11"/>
      <c r="AA48" s="143"/>
      <c r="AB48" s="143"/>
      <c r="AC48" s="143"/>
      <c r="AD48" s="143"/>
      <c r="AE48" s="143"/>
      <c r="AF48" s="143"/>
      <c r="AG48" s="143"/>
      <c r="AH48" s="143"/>
      <c r="AI48" s="79"/>
      <c r="AJ48" s="79"/>
      <c r="AL48" s="65">
        <v>43757</v>
      </c>
      <c r="AM48" s="65">
        <v>43753</v>
      </c>
      <c r="AN48" s="3">
        <v>42</v>
      </c>
      <c r="AO48" s="158">
        <v>4021992.6</v>
      </c>
      <c r="AP48" s="158">
        <v>1633338.8</v>
      </c>
      <c r="AQ48" s="158">
        <v>194989.4</v>
      </c>
      <c r="AR48" s="158">
        <v>4214.5</v>
      </c>
      <c r="AS48" s="11">
        <v>0</v>
      </c>
      <c r="AT48" s="11">
        <v>0</v>
      </c>
      <c r="AU48" s="158">
        <v>0</v>
      </c>
      <c r="AV48" s="158">
        <v>0</v>
      </c>
      <c r="AW48" s="158">
        <v>689.8</v>
      </c>
      <c r="AX48" s="158">
        <v>0</v>
      </c>
      <c r="AY48" s="79">
        <v>5855225.1000000006</v>
      </c>
      <c r="AZ48" s="158">
        <v>3217819.7</v>
      </c>
      <c r="BA48" s="158">
        <v>145.904178</v>
      </c>
      <c r="BB48" s="158">
        <v>1362007.8</v>
      </c>
      <c r="BC48" s="158">
        <v>157.971947</v>
      </c>
      <c r="BD48" s="158">
        <v>160069.4</v>
      </c>
      <c r="BE48" s="158">
        <v>187.914672</v>
      </c>
      <c r="BF48" s="158">
        <v>1225</v>
      </c>
      <c r="BG48" s="158">
        <v>100</v>
      </c>
      <c r="BH48" s="11">
        <v>0</v>
      </c>
      <c r="BI48" s="11">
        <v>0</v>
      </c>
      <c r="BJ48" s="11">
        <v>0</v>
      </c>
      <c r="BK48" s="11">
        <v>0</v>
      </c>
      <c r="BL48" s="158">
        <v>0</v>
      </c>
      <c r="BM48" s="158">
        <v>0</v>
      </c>
      <c r="BN48" s="158">
        <v>0</v>
      </c>
      <c r="BO48" s="158">
        <v>0</v>
      </c>
      <c r="BP48" s="158">
        <v>503.4</v>
      </c>
      <c r="BQ48" s="158">
        <v>353.37425500000001</v>
      </c>
      <c r="BR48" s="158">
        <v>0</v>
      </c>
      <c r="BS48" s="158">
        <v>0</v>
      </c>
      <c r="BT48" s="79">
        <v>4741625.3000000007</v>
      </c>
      <c r="BU48" s="79">
        <v>150.79895488032278</v>
      </c>
    </row>
    <row r="49" spans="1:73" ht="20.100000000000001" customHeight="1" x14ac:dyDescent="0.2">
      <c r="A49" s="65"/>
      <c r="B49" s="65"/>
      <c r="C49" s="3"/>
      <c r="D49" s="144"/>
      <c r="E49" s="144"/>
      <c r="F49" s="144"/>
      <c r="G49" s="144"/>
      <c r="H49" s="11"/>
      <c r="I49" s="11"/>
      <c r="J49" s="11"/>
      <c r="K49" s="11"/>
      <c r="L49" s="144"/>
      <c r="M49" s="144"/>
      <c r="N49" s="79"/>
      <c r="O49" s="144"/>
      <c r="P49" s="144"/>
      <c r="Q49" s="144"/>
      <c r="R49" s="144"/>
      <c r="S49" s="144"/>
      <c r="T49" s="144"/>
      <c r="U49" s="144"/>
      <c r="V49" s="144"/>
      <c r="W49" s="11"/>
      <c r="X49" s="11"/>
      <c r="Y49" s="11"/>
      <c r="Z49" s="11"/>
      <c r="AA49" s="144"/>
      <c r="AB49" s="144"/>
      <c r="AC49" s="144"/>
      <c r="AD49" s="144"/>
      <c r="AE49" s="144"/>
      <c r="AF49" s="144"/>
      <c r="AG49" s="144"/>
      <c r="AH49" s="144"/>
      <c r="AI49" s="79"/>
      <c r="AJ49" s="79"/>
      <c r="AL49" s="65">
        <v>43764</v>
      </c>
      <c r="AM49" s="65">
        <v>43760</v>
      </c>
      <c r="AN49" s="3">
        <v>43</v>
      </c>
      <c r="AO49" s="158">
        <v>4466407.9000000004</v>
      </c>
      <c r="AP49" s="158">
        <v>1884711.7</v>
      </c>
      <c r="AQ49" s="158">
        <v>303405.90000000002</v>
      </c>
      <c r="AR49" s="158">
        <v>6584.8</v>
      </c>
      <c r="AS49" s="11">
        <v>0</v>
      </c>
      <c r="AT49" s="11">
        <v>0</v>
      </c>
      <c r="AU49" s="11">
        <v>0</v>
      </c>
      <c r="AV49" s="11">
        <v>0</v>
      </c>
      <c r="AW49" s="158">
        <v>1819.6</v>
      </c>
      <c r="AX49" s="158">
        <v>0</v>
      </c>
      <c r="AY49" s="79">
        <v>6662929.9000000004</v>
      </c>
      <c r="AZ49" s="158">
        <v>3208795.9</v>
      </c>
      <c r="BA49" s="158">
        <v>144.435338</v>
      </c>
      <c r="BB49" s="158">
        <v>1468191.5</v>
      </c>
      <c r="BC49" s="158">
        <v>159.18647999999999</v>
      </c>
      <c r="BD49" s="158">
        <v>227527.6</v>
      </c>
      <c r="BE49" s="158">
        <v>174.55664400000001</v>
      </c>
      <c r="BF49" s="158">
        <v>1295.3</v>
      </c>
      <c r="BG49" s="158">
        <v>105.680151</v>
      </c>
      <c r="BH49" s="11">
        <v>0</v>
      </c>
      <c r="BI49" s="11">
        <v>0</v>
      </c>
      <c r="BJ49" s="11">
        <v>0</v>
      </c>
      <c r="BK49" s="11">
        <v>0</v>
      </c>
      <c r="BL49" s="158">
        <v>0</v>
      </c>
      <c r="BM49" s="158">
        <v>0</v>
      </c>
      <c r="BN49" s="158">
        <v>0</v>
      </c>
      <c r="BO49" s="158">
        <v>0</v>
      </c>
      <c r="BP49" s="158">
        <v>1150.0999999999999</v>
      </c>
      <c r="BQ49" s="158">
        <v>310.761325</v>
      </c>
      <c r="BR49" s="158">
        <v>0</v>
      </c>
      <c r="BS49" s="158">
        <v>0</v>
      </c>
      <c r="BT49" s="79">
        <v>4906960.3999999994</v>
      </c>
      <c r="BU49" s="79">
        <v>150.27439504367743</v>
      </c>
    </row>
    <row r="50" spans="1:73" ht="20.100000000000001" customHeight="1" x14ac:dyDescent="0.2">
      <c r="A50" s="65"/>
      <c r="B50" s="65"/>
      <c r="C50" s="3"/>
      <c r="D50" s="145"/>
      <c r="E50" s="145"/>
      <c r="F50" s="145"/>
      <c r="G50" s="145"/>
      <c r="H50" s="108"/>
      <c r="I50" s="108"/>
      <c r="J50" s="108"/>
      <c r="K50" s="108"/>
      <c r="L50" s="145"/>
      <c r="M50" s="108"/>
      <c r="N50" s="79"/>
      <c r="O50" s="147"/>
      <c r="P50" s="147"/>
      <c r="Q50" s="145"/>
      <c r="R50" s="145"/>
      <c r="S50" s="145"/>
      <c r="T50" s="145"/>
      <c r="U50" s="145"/>
      <c r="V50" s="145"/>
      <c r="W50" s="108"/>
      <c r="X50" s="108"/>
      <c r="Y50" s="108"/>
      <c r="Z50" s="108"/>
      <c r="AA50" s="108"/>
      <c r="AB50" s="108"/>
      <c r="AC50" s="108"/>
      <c r="AD50" s="108"/>
      <c r="AE50" s="145"/>
      <c r="AF50" s="145"/>
      <c r="AG50" s="108"/>
      <c r="AH50" s="108"/>
      <c r="AI50" s="79"/>
      <c r="AJ50" s="79"/>
      <c r="AL50" s="65">
        <v>43771</v>
      </c>
      <c r="AM50" s="65">
        <v>43768</v>
      </c>
      <c r="AN50" s="3">
        <v>44</v>
      </c>
      <c r="AO50" s="158">
        <v>4935255.5</v>
      </c>
      <c r="AP50" s="158">
        <v>1806348.9</v>
      </c>
      <c r="AQ50" s="158">
        <v>329241.90000000002</v>
      </c>
      <c r="AR50" s="158">
        <v>2183.6</v>
      </c>
      <c r="AS50" s="158">
        <v>0</v>
      </c>
      <c r="AT50" s="158">
        <v>0</v>
      </c>
      <c r="AU50" s="158">
        <v>0</v>
      </c>
      <c r="AV50" s="158">
        <v>0</v>
      </c>
      <c r="AW50" s="158">
        <v>486.8</v>
      </c>
      <c r="AX50" s="158">
        <v>0</v>
      </c>
      <c r="AY50" s="79">
        <v>7073516.7000000002</v>
      </c>
      <c r="AZ50" s="158">
        <v>3340423.1</v>
      </c>
      <c r="BA50" s="158">
        <v>138.57234</v>
      </c>
      <c r="BB50" s="158">
        <v>1349784.6</v>
      </c>
      <c r="BC50" s="158">
        <v>153.19894600000001</v>
      </c>
      <c r="BD50" s="158">
        <v>236421.2</v>
      </c>
      <c r="BE50" s="158">
        <v>184.03116</v>
      </c>
      <c r="BF50" s="158">
        <v>555</v>
      </c>
      <c r="BG50" s="158">
        <v>100</v>
      </c>
      <c r="BH50" s="158">
        <v>0</v>
      </c>
      <c r="BI50" s="158">
        <v>0</v>
      </c>
      <c r="BJ50" s="158">
        <v>0</v>
      </c>
      <c r="BK50" s="158">
        <v>0</v>
      </c>
      <c r="BL50" s="158">
        <v>0</v>
      </c>
      <c r="BM50" s="158">
        <v>0</v>
      </c>
      <c r="BN50" s="158">
        <v>0</v>
      </c>
      <c r="BO50" s="158">
        <v>0</v>
      </c>
      <c r="BP50" s="158">
        <v>190.7</v>
      </c>
      <c r="BQ50" s="158">
        <v>351.20293600000002</v>
      </c>
      <c r="BR50" s="158">
        <v>0</v>
      </c>
      <c r="BS50" s="158">
        <v>0</v>
      </c>
      <c r="BT50" s="79">
        <v>4927374.6000000006</v>
      </c>
      <c r="BU50" s="79">
        <v>144.76414390912612</v>
      </c>
    </row>
    <row r="51" spans="1:73" ht="20.100000000000001" customHeight="1" x14ac:dyDescent="0.2">
      <c r="A51" s="65"/>
      <c r="B51" s="65"/>
      <c r="C51" s="3"/>
      <c r="D51" s="146"/>
      <c r="E51" s="146"/>
      <c r="F51" s="146"/>
      <c r="G51" s="146"/>
      <c r="H51" s="146"/>
      <c r="I51" s="146"/>
      <c r="J51" s="146"/>
      <c r="K51" s="146"/>
      <c r="L51" s="146"/>
      <c r="M51" s="146"/>
      <c r="N51" s="79"/>
      <c r="O51" s="146"/>
      <c r="P51" s="146"/>
      <c r="Q51" s="146"/>
      <c r="R51" s="146"/>
      <c r="S51" s="146"/>
      <c r="T51" s="146"/>
      <c r="U51" s="146"/>
      <c r="V51" s="146"/>
      <c r="W51" s="146"/>
      <c r="X51" s="146"/>
      <c r="Y51" s="146"/>
      <c r="Z51" s="146"/>
      <c r="AA51" s="146"/>
      <c r="AB51" s="146"/>
      <c r="AC51" s="146"/>
      <c r="AD51" s="146"/>
      <c r="AE51" s="146"/>
      <c r="AF51" s="146"/>
      <c r="AG51" s="146"/>
      <c r="AH51" s="146"/>
      <c r="AI51" s="79"/>
      <c r="AJ51" s="79"/>
      <c r="AL51" s="65">
        <v>43778</v>
      </c>
      <c r="AM51" s="65">
        <v>43775</v>
      </c>
      <c r="AN51" s="3">
        <v>45</v>
      </c>
      <c r="AO51" s="158">
        <v>3599367</v>
      </c>
      <c r="AP51" s="158">
        <v>1408143.2</v>
      </c>
      <c r="AQ51" s="158">
        <v>212674.6</v>
      </c>
      <c r="AR51" s="158">
        <v>4148.5</v>
      </c>
      <c r="AS51" s="158">
        <v>0</v>
      </c>
      <c r="AT51" s="158">
        <v>0</v>
      </c>
      <c r="AU51" s="158">
        <v>0</v>
      </c>
      <c r="AV51" s="158">
        <v>0</v>
      </c>
      <c r="AW51" s="158">
        <v>1827.9</v>
      </c>
      <c r="AX51" s="158">
        <v>0</v>
      </c>
      <c r="AY51" s="79">
        <v>5226161.2</v>
      </c>
      <c r="AZ51" s="158">
        <v>2551886.4</v>
      </c>
      <c r="BA51" s="158">
        <v>139.91588200000001</v>
      </c>
      <c r="BB51" s="158">
        <v>1100460.2</v>
      </c>
      <c r="BC51" s="158">
        <v>162.10033300000001</v>
      </c>
      <c r="BD51" s="158">
        <v>139372.29999999999</v>
      </c>
      <c r="BE51" s="158">
        <v>178.46915899999999</v>
      </c>
      <c r="BF51" s="158">
        <v>815.3</v>
      </c>
      <c r="BG51" s="158">
        <v>86.581993999999995</v>
      </c>
      <c r="BH51" s="158">
        <v>0</v>
      </c>
      <c r="BI51" s="158">
        <v>0</v>
      </c>
      <c r="BJ51" s="158">
        <v>0</v>
      </c>
      <c r="BK51" s="158">
        <v>0</v>
      </c>
      <c r="BL51" s="158">
        <v>0</v>
      </c>
      <c r="BM51" s="158">
        <v>0</v>
      </c>
      <c r="BN51" s="158">
        <v>0</v>
      </c>
      <c r="BO51" s="158">
        <v>0</v>
      </c>
      <c r="BP51" s="158">
        <v>1758.1</v>
      </c>
      <c r="BQ51" s="158">
        <v>294.97019499999999</v>
      </c>
      <c r="BR51" s="158">
        <v>0</v>
      </c>
      <c r="BS51" s="158">
        <v>0</v>
      </c>
      <c r="BT51" s="79">
        <v>3794292.2999999993</v>
      </c>
      <c r="BU51" s="79">
        <v>147.82657515908434</v>
      </c>
    </row>
    <row r="52" spans="1:73" ht="20.100000000000001" customHeight="1" x14ac:dyDescent="0.2">
      <c r="A52" s="65"/>
      <c r="B52" s="65"/>
      <c r="C52" s="3"/>
      <c r="D52" s="147"/>
      <c r="E52" s="147"/>
      <c r="F52" s="147"/>
      <c r="G52" s="147"/>
      <c r="H52" s="147"/>
      <c r="I52" s="147"/>
      <c r="J52" s="147"/>
      <c r="K52" s="147"/>
      <c r="L52" s="147"/>
      <c r="M52" s="147"/>
      <c r="N52" s="79"/>
      <c r="O52" s="147"/>
      <c r="P52" s="147"/>
      <c r="Q52" s="147"/>
      <c r="R52" s="147"/>
      <c r="S52" s="147"/>
      <c r="T52" s="147"/>
      <c r="U52" s="147"/>
      <c r="V52" s="147"/>
      <c r="W52" s="147"/>
      <c r="X52" s="147"/>
      <c r="Y52" s="147"/>
      <c r="Z52" s="147"/>
      <c r="AA52" s="147"/>
      <c r="AB52" s="147"/>
      <c r="AC52" s="147"/>
      <c r="AD52" s="147"/>
      <c r="AE52" s="147"/>
      <c r="AF52" s="147"/>
      <c r="AG52" s="147"/>
      <c r="AH52" s="147"/>
      <c r="AI52" s="79"/>
      <c r="AJ52" s="79"/>
      <c r="AL52" s="65">
        <v>43785</v>
      </c>
      <c r="AM52" s="65">
        <v>43781</v>
      </c>
      <c r="AN52" s="3">
        <v>46</v>
      </c>
      <c r="AO52" s="158">
        <v>4034827.9</v>
      </c>
      <c r="AP52" s="158">
        <v>1504182.7</v>
      </c>
      <c r="AQ52" s="158">
        <v>165188.70000000001</v>
      </c>
      <c r="AR52" s="158">
        <v>5767.6</v>
      </c>
      <c r="AS52" s="158">
        <v>0</v>
      </c>
      <c r="AT52" s="158">
        <v>0</v>
      </c>
      <c r="AU52" s="158">
        <v>0</v>
      </c>
      <c r="AV52" s="158">
        <v>0</v>
      </c>
      <c r="AW52" s="158">
        <v>1275.9000000000001</v>
      </c>
      <c r="AX52" s="158">
        <v>0</v>
      </c>
      <c r="AY52" s="79">
        <v>5711242.7999999998</v>
      </c>
      <c r="AZ52" s="181">
        <v>2868848.3</v>
      </c>
      <c r="BA52" s="181">
        <v>139.52000000000001</v>
      </c>
      <c r="BB52" s="158">
        <v>1163807.2</v>
      </c>
      <c r="BC52" s="158">
        <v>156.94492</v>
      </c>
      <c r="BD52" s="158">
        <v>122301.8</v>
      </c>
      <c r="BE52" s="158">
        <v>166.18157199999999</v>
      </c>
      <c r="BF52" s="158">
        <v>3052.1</v>
      </c>
      <c r="BG52" s="158">
        <v>81.727825999999993</v>
      </c>
      <c r="BH52" s="158">
        <v>0</v>
      </c>
      <c r="BI52" s="158">
        <v>0</v>
      </c>
      <c r="BJ52" s="158">
        <v>0</v>
      </c>
      <c r="BK52" s="158">
        <v>0</v>
      </c>
      <c r="BL52" s="158">
        <v>0</v>
      </c>
      <c r="BM52" s="158">
        <v>0</v>
      </c>
      <c r="BN52" s="158">
        <v>0</v>
      </c>
      <c r="BO52" s="158">
        <v>0</v>
      </c>
      <c r="BP52" s="158">
        <v>295.60000000000002</v>
      </c>
      <c r="BQ52" s="158">
        <v>300.53721200000001</v>
      </c>
      <c r="BR52" s="158">
        <v>0</v>
      </c>
      <c r="BS52" s="158">
        <v>0</v>
      </c>
      <c r="BT52" s="79">
        <v>4158940.7</v>
      </c>
      <c r="BU52" s="79">
        <v>145.14530552915247</v>
      </c>
    </row>
    <row r="53" spans="1:73" ht="20.100000000000001" customHeight="1" x14ac:dyDescent="0.2">
      <c r="A53" s="65"/>
      <c r="B53" s="65"/>
      <c r="C53" s="3"/>
      <c r="D53" s="148"/>
      <c r="E53" s="148"/>
      <c r="F53" s="148"/>
      <c r="G53" s="148"/>
      <c r="H53" s="109"/>
      <c r="I53" s="109"/>
      <c r="J53" s="109"/>
      <c r="K53" s="109"/>
      <c r="L53" s="148"/>
      <c r="M53" s="109"/>
      <c r="N53" s="79"/>
      <c r="O53" s="148"/>
      <c r="P53" s="148"/>
      <c r="Q53" s="148"/>
      <c r="R53" s="148"/>
      <c r="S53" s="148"/>
      <c r="T53" s="148"/>
      <c r="U53" s="148"/>
      <c r="V53" s="148"/>
      <c r="W53" s="109"/>
      <c r="X53" s="109"/>
      <c r="Y53" s="109"/>
      <c r="Z53" s="109"/>
      <c r="AA53" s="109"/>
      <c r="AB53" s="109"/>
      <c r="AC53" s="109"/>
      <c r="AD53" s="109"/>
      <c r="AE53" s="148"/>
      <c r="AF53" s="148"/>
      <c r="AG53" s="109"/>
      <c r="AH53" s="109"/>
      <c r="AI53" s="79"/>
      <c r="AJ53" s="79"/>
      <c r="AL53" s="65">
        <v>43792</v>
      </c>
      <c r="AM53" s="65">
        <v>43788</v>
      </c>
      <c r="AN53" s="3">
        <v>47</v>
      </c>
      <c r="AO53" s="158">
        <v>4263476.8</v>
      </c>
      <c r="AP53" s="158">
        <v>1606134.2</v>
      </c>
      <c r="AQ53" s="158">
        <v>219312.6</v>
      </c>
      <c r="AR53" s="158">
        <v>7393.8</v>
      </c>
      <c r="AS53" s="158">
        <v>0</v>
      </c>
      <c r="AT53" s="158">
        <v>0</v>
      </c>
      <c r="AU53" s="158">
        <v>0</v>
      </c>
      <c r="AV53" s="158">
        <v>0</v>
      </c>
      <c r="AW53" s="158">
        <v>2899.2</v>
      </c>
      <c r="AX53" s="158">
        <v>0</v>
      </c>
      <c r="AY53" s="79">
        <v>6099216.5999999996</v>
      </c>
      <c r="AZ53" s="158">
        <v>2864050.4</v>
      </c>
      <c r="BA53" s="158">
        <v>137.188557</v>
      </c>
      <c r="BB53" s="158">
        <v>1211379.6000000001</v>
      </c>
      <c r="BC53" s="158">
        <v>152.53054</v>
      </c>
      <c r="BD53" s="158">
        <v>165452.20000000001</v>
      </c>
      <c r="BE53" s="158">
        <v>169.85549700000001</v>
      </c>
      <c r="BF53" s="158">
        <v>2073</v>
      </c>
      <c r="BG53" s="158">
        <v>89.882006000000004</v>
      </c>
      <c r="BH53" s="158">
        <v>0</v>
      </c>
      <c r="BI53" s="158">
        <v>0</v>
      </c>
      <c r="BJ53" s="158">
        <v>0</v>
      </c>
      <c r="BK53" s="158">
        <v>0</v>
      </c>
      <c r="BL53" s="158">
        <v>0</v>
      </c>
      <c r="BM53" s="158">
        <v>0</v>
      </c>
      <c r="BN53" s="158">
        <v>0</v>
      </c>
      <c r="BO53" s="158">
        <v>0</v>
      </c>
      <c r="BP53" s="158">
        <v>2636.7</v>
      </c>
      <c r="BQ53" s="158">
        <v>284.70637499999998</v>
      </c>
      <c r="BR53" s="158">
        <v>0</v>
      </c>
      <c r="BS53" s="158">
        <v>0</v>
      </c>
      <c r="BT53" s="79">
        <v>4245591.9000000004</v>
      </c>
      <c r="BU53" s="79">
        <v>142.90758903190874</v>
      </c>
    </row>
    <row r="54" spans="1:73" ht="20.100000000000001" customHeight="1" x14ac:dyDescent="0.2">
      <c r="A54" s="65"/>
      <c r="B54" s="65"/>
      <c r="C54" s="10"/>
      <c r="D54" s="149"/>
      <c r="E54" s="149"/>
      <c r="F54" s="149"/>
      <c r="G54" s="149"/>
      <c r="H54" s="149"/>
      <c r="I54" s="149"/>
      <c r="J54" s="149"/>
      <c r="K54" s="149"/>
      <c r="L54" s="149"/>
      <c r="M54" s="149"/>
      <c r="N54" s="79"/>
      <c r="O54" s="149"/>
      <c r="P54" s="149"/>
      <c r="Q54" s="149"/>
      <c r="R54" s="149"/>
      <c r="S54" s="28"/>
      <c r="T54" s="28"/>
      <c r="U54" s="149"/>
      <c r="V54" s="149"/>
      <c r="W54" s="149"/>
      <c r="X54" s="149"/>
      <c r="Y54" s="149"/>
      <c r="Z54" s="149"/>
      <c r="AA54" s="149"/>
      <c r="AB54" s="149"/>
      <c r="AC54" s="149"/>
      <c r="AD54" s="149"/>
      <c r="AE54" s="149"/>
      <c r="AF54" s="149"/>
      <c r="AG54" s="149"/>
      <c r="AH54" s="149"/>
      <c r="AI54" s="79"/>
      <c r="AJ54" s="79"/>
      <c r="AL54" s="65">
        <v>43799</v>
      </c>
      <c r="AM54" s="65">
        <v>43795</v>
      </c>
      <c r="AN54" s="10">
        <v>48</v>
      </c>
      <c r="AO54" s="158">
        <v>4833775.5999999996</v>
      </c>
      <c r="AP54" s="158">
        <v>1664974.1</v>
      </c>
      <c r="AQ54" s="158">
        <v>219353.7</v>
      </c>
      <c r="AR54" s="158">
        <v>2410.1</v>
      </c>
      <c r="AS54" s="158">
        <v>0</v>
      </c>
      <c r="AT54" s="158">
        <v>0</v>
      </c>
      <c r="AU54" s="158">
        <v>0</v>
      </c>
      <c r="AV54" s="158">
        <v>0</v>
      </c>
      <c r="AW54" s="158">
        <v>2778.9</v>
      </c>
      <c r="AX54" s="158">
        <v>0</v>
      </c>
      <c r="AY54" s="79">
        <v>6723292.3999999994</v>
      </c>
      <c r="AZ54" s="158">
        <v>3217072.4</v>
      </c>
      <c r="BA54" s="158">
        <v>134.148404</v>
      </c>
      <c r="BB54" s="158">
        <v>1270918.1000000001</v>
      </c>
      <c r="BC54" s="158">
        <v>147.474987</v>
      </c>
      <c r="BD54" s="28">
        <v>175022.9</v>
      </c>
      <c r="BE54" s="28">
        <v>159.12289799999999</v>
      </c>
      <c r="BF54" s="158">
        <v>1752.5</v>
      </c>
      <c r="BG54" s="158">
        <v>81.203993999999994</v>
      </c>
      <c r="BH54" s="158">
        <v>0</v>
      </c>
      <c r="BI54" s="158">
        <v>0</v>
      </c>
      <c r="BJ54" s="158">
        <v>0</v>
      </c>
      <c r="BK54" s="158">
        <v>0</v>
      </c>
      <c r="BL54" s="158">
        <v>0</v>
      </c>
      <c r="BM54" s="158">
        <v>0</v>
      </c>
      <c r="BN54" s="158">
        <v>0</v>
      </c>
      <c r="BO54" s="158">
        <v>0</v>
      </c>
      <c r="BP54" s="158">
        <v>2607.3000000000002</v>
      </c>
      <c r="BQ54" s="158">
        <v>287.430905</v>
      </c>
      <c r="BR54" s="158">
        <v>0</v>
      </c>
      <c r="BS54" s="158">
        <v>0</v>
      </c>
      <c r="BT54" s="79">
        <v>4667373.2</v>
      </c>
      <c r="BU54" s="79">
        <v>138.77948263285865</v>
      </c>
    </row>
    <row r="55" spans="1:73" ht="20.100000000000001" customHeight="1" x14ac:dyDescent="0.2">
      <c r="A55" s="65"/>
      <c r="B55" s="65"/>
      <c r="C55" s="3"/>
      <c r="D55" s="150"/>
      <c r="E55" s="150"/>
      <c r="F55" s="150"/>
      <c r="G55" s="150"/>
      <c r="H55" s="150"/>
      <c r="I55" s="150"/>
      <c r="J55" s="150"/>
      <c r="K55" s="150"/>
      <c r="L55" s="150"/>
      <c r="M55" s="150"/>
      <c r="N55" s="79"/>
      <c r="O55" s="150"/>
      <c r="P55" s="150"/>
      <c r="Q55" s="150"/>
      <c r="R55" s="150"/>
      <c r="S55" s="150"/>
      <c r="T55" s="150"/>
      <c r="U55" s="150"/>
      <c r="V55" s="150"/>
      <c r="W55" s="150"/>
      <c r="X55" s="150"/>
      <c r="Y55" s="150"/>
      <c r="Z55" s="150"/>
      <c r="AA55" s="150"/>
      <c r="AB55" s="150"/>
      <c r="AC55" s="150"/>
      <c r="AD55" s="150"/>
      <c r="AE55" s="150"/>
      <c r="AF55" s="150"/>
      <c r="AG55" s="150"/>
      <c r="AH55" s="150"/>
      <c r="AI55" s="79"/>
      <c r="AJ55" s="79"/>
      <c r="AL55" s="65">
        <v>43806</v>
      </c>
      <c r="AM55" s="65">
        <v>43802</v>
      </c>
      <c r="AN55" s="3">
        <v>49</v>
      </c>
      <c r="AO55" s="158">
        <v>4337602.3</v>
      </c>
      <c r="AP55" s="158">
        <v>1297312.1000000001</v>
      </c>
      <c r="AQ55" s="158">
        <v>111425.60000000001</v>
      </c>
      <c r="AR55" s="158">
        <v>5598.9</v>
      </c>
      <c r="AS55" s="158">
        <v>0</v>
      </c>
      <c r="AT55" s="158">
        <v>0</v>
      </c>
      <c r="AU55" s="158">
        <v>0</v>
      </c>
      <c r="AV55" s="158">
        <v>0</v>
      </c>
      <c r="AW55" s="158">
        <v>1405.3</v>
      </c>
      <c r="AX55" s="158">
        <v>0</v>
      </c>
      <c r="AY55" s="79">
        <v>5753344.2000000002</v>
      </c>
      <c r="AZ55" s="158">
        <v>2823553.1</v>
      </c>
      <c r="BA55" s="158">
        <v>136.14288199999999</v>
      </c>
      <c r="BB55" s="158">
        <v>988284.5</v>
      </c>
      <c r="BC55" s="158">
        <v>153.38499200000001</v>
      </c>
      <c r="BD55" s="158">
        <v>88063.4</v>
      </c>
      <c r="BE55" s="158">
        <v>161.06556</v>
      </c>
      <c r="BF55" s="158">
        <v>1582</v>
      </c>
      <c r="BG55" s="158">
        <v>75.532426999999998</v>
      </c>
      <c r="BH55" s="158">
        <v>0</v>
      </c>
      <c r="BI55" s="158">
        <v>0</v>
      </c>
      <c r="BJ55" s="158">
        <v>0</v>
      </c>
      <c r="BK55" s="158">
        <v>0</v>
      </c>
      <c r="BL55" s="158">
        <v>0</v>
      </c>
      <c r="BM55" s="158">
        <v>0</v>
      </c>
      <c r="BN55" s="158">
        <v>0</v>
      </c>
      <c r="BO55" s="158">
        <v>0</v>
      </c>
      <c r="BP55" s="158">
        <v>1140.3</v>
      </c>
      <c r="BQ55" s="158">
        <v>347.37025299999999</v>
      </c>
      <c r="BR55" s="158">
        <v>0</v>
      </c>
      <c r="BS55" s="158">
        <v>0</v>
      </c>
      <c r="BT55" s="79">
        <v>3902623.3</v>
      </c>
      <c r="BU55" s="79">
        <v>141.1087373141477</v>
      </c>
    </row>
    <row r="56" spans="1:73" ht="20.100000000000001" customHeight="1" x14ac:dyDescent="0.2">
      <c r="A56" s="65"/>
      <c r="B56" s="65"/>
      <c r="C56" s="3"/>
      <c r="D56" s="110"/>
      <c r="E56" s="110"/>
      <c r="F56" s="110"/>
      <c r="G56" s="110"/>
      <c r="H56" s="110"/>
      <c r="I56" s="110"/>
      <c r="J56" s="110"/>
      <c r="K56" s="110"/>
      <c r="L56" s="110"/>
      <c r="M56" s="110"/>
      <c r="N56" s="79"/>
      <c r="O56" s="110"/>
      <c r="P56" s="110"/>
      <c r="Q56" s="110"/>
      <c r="R56" s="110"/>
      <c r="S56" s="110"/>
      <c r="T56" s="110"/>
      <c r="U56" s="110"/>
      <c r="V56" s="110"/>
      <c r="W56" s="110"/>
      <c r="X56" s="110"/>
      <c r="Y56" s="110"/>
      <c r="Z56" s="110"/>
      <c r="AA56" s="110"/>
      <c r="AB56" s="110"/>
      <c r="AC56" s="110"/>
      <c r="AD56" s="110"/>
      <c r="AE56" s="110"/>
      <c r="AF56" s="110"/>
      <c r="AG56" s="110"/>
      <c r="AH56" s="110"/>
      <c r="AI56" s="79"/>
      <c r="AJ56" s="79"/>
      <c r="AL56" s="65">
        <v>43813</v>
      </c>
      <c r="AM56" s="65"/>
      <c r="AN56" s="3"/>
      <c r="AO56" s="158">
        <v>0</v>
      </c>
      <c r="AP56" s="158">
        <v>0</v>
      </c>
      <c r="AQ56" s="158">
        <v>0</v>
      </c>
      <c r="AR56" s="158">
        <v>0</v>
      </c>
      <c r="AS56" s="158">
        <v>0</v>
      </c>
      <c r="AT56" s="158">
        <v>0</v>
      </c>
      <c r="AU56" s="158">
        <v>0</v>
      </c>
      <c r="AV56" s="158">
        <v>0</v>
      </c>
      <c r="AW56" s="158">
        <v>0</v>
      </c>
      <c r="AX56" s="158">
        <v>0</v>
      </c>
      <c r="AY56" s="79">
        <v>0</v>
      </c>
      <c r="AZ56" s="158">
        <v>0</v>
      </c>
      <c r="BA56" s="158">
        <v>0</v>
      </c>
      <c r="BB56" s="158">
        <v>0</v>
      </c>
      <c r="BC56" s="158">
        <v>0</v>
      </c>
      <c r="BD56" s="158">
        <v>0</v>
      </c>
      <c r="BE56" s="158">
        <v>0</v>
      </c>
      <c r="BF56" s="158">
        <v>0</v>
      </c>
      <c r="BG56" s="158">
        <v>0</v>
      </c>
      <c r="BH56" s="158">
        <v>0</v>
      </c>
      <c r="BI56" s="158">
        <v>0</v>
      </c>
      <c r="BJ56" s="158">
        <v>0</v>
      </c>
      <c r="BK56" s="158">
        <v>0</v>
      </c>
      <c r="BL56" s="158">
        <v>0</v>
      </c>
      <c r="BM56" s="158">
        <v>0</v>
      </c>
      <c r="BN56" s="158">
        <v>0</v>
      </c>
      <c r="BO56" s="158">
        <v>0</v>
      </c>
      <c r="BP56" s="158">
        <v>0</v>
      </c>
      <c r="BQ56" s="158">
        <v>0</v>
      </c>
      <c r="BR56" s="158">
        <v>0</v>
      </c>
      <c r="BS56" s="158">
        <v>0</v>
      </c>
      <c r="BT56" s="79">
        <v>0</v>
      </c>
      <c r="BU56" s="79">
        <v>0</v>
      </c>
    </row>
    <row r="57" spans="1:73" ht="20.100000000000001" customHeight="1" x14ac:dyDescent="0.2">
      <c r="A57" s="65"/>
      <c r="B57" s="65"/>
      <c r="C57" s="3"/>
      <c r="D57" s="154"/>
      <c r="E57" s="154"/>
      <c r="F57" s="154"/>
      <c r="G57" s="154"/>
      <c r="H57" s="154"/>
      <c r="I57" s="154"/>
      <c r="J57" s="154"/>
      <c r="K57" s="154"/>
      <c r="L57" s="154"/>
      <c r="M57" s="154"/>
      <c r="N57" s="79"/>
      <c r="O57" s="154"/>
      <c r="P57" s="154"/>
      <c r="Q57" s="154"/>
      <c r="R57" s="154"/>
      <c r="S57" s="154"/>
      <c r="T57" s="154"/>
      <c r="U57" s="154"/>
      <c r="V57" s="154"/>
      <c r="W57" s="154"/>
      <c r="X57" s="154"/>
      <c r="Y57" s="154"/>
      <c r="Z57" s="154"/>
      <c r="AA57" s="154"/>
      <c r="AB57" s="154"/>
      <c r="AC57" s="154"/>
      <c r="AD57" s="154"/>
      <c r="AE57" s="154"/>
      <c r="AF57" s="154"/>
      <c r="AG57" s="154"/>
      <c r="AH57" s="154"/>
      <c r="AI57" s="79"/>
      <c r="AJ57" s="79"/>
      <c r="AL57" s="65">
        <v>43820</v>
      </c>
      <c r="AM57" s="65">
        <v>43810</v>
      </c>
      <c r="AN57" s="3">
        <v>50</v>
      </c>
      <c r="AO57" s="158">
        <v>4386053.2</v>
      </c>
      <c r="AP57" s="158">
        <v>1577512.1</v>
      </c>
      <c r="AQ57" s="158">
        <v>183914.8</v>
      </c>
      <c r="AR57" s="158">
        <v>5621.5</v>
      </c>
      <c r="AS57" s="158">
        <v>0</v>
      </c>
      <c r="AT57" s="158">
        <v>0</v>
      </c>
      <c r="AU57" s="158">
        <v>0</v>
      </c>
      <c r="AV57" s="158">
        <v>0</v>
      </c>
      <c r="AW57" s="158">
        <v>1659.8</v>
      </c>
      <c r="AX57" s="158">
        <v>0</v>
      </c>
      <c r="AY57" s="79">
        <v>6154761.4000000004</v>
      </c>
      <c r="AZ57" s="158">
        <v>3099552.2</v>
      </c>
      <c r="BA57" s="158">
        <v>134.008779</v>
      </c>
      <c r="BB57" s="158">
        <v>1289270.1000000001</v>
      </c>
      <c r="BC57" s="158">
        <v>150.567106</v>
      </c>
      <c r="BD57" s="158">
        <v>96580.3</v>
      </c>
      <c r="BE57" s="158">
        <v>158.96999299999999</v>
      </c>
      <c r="BF57" s="158">
        <v>2860.1</v>
      </c>
      <c r="BG57" s="158">
        <v>78.803013000000007</v>
      </c>
      <c r="BH57" s="158">
        <v>0</v>
      </c>
      <c r="BI57" s="158">
        <v>0</v>
      </c>
      <c r="BJ57" s="158">
        <v>0</v>
      </c>
      <c r="BK57" s="158">
        <v>0</v>
      </c>
      <c r="BL57" s="158">
        <v>0</v>
      </c>
      <c r="BM57" s="158">
        <v>0</v>
      </c>
      <c r="BN57" s="158">
        <v>0</v>
      </c>
      <c r="BO57" s="158">
        <v>0</v>
      </c>
      <c r="BP57" s="158">
        <v>1445.8</v>
      </c>
      <c r="BQ57" s="158">
        <v>312.41215899999997</v>
      </c>
      <c r="BR57" s="158">
        <v>0</v>
      </c>
      <c r="BS57" s="158">
        <v>0</v>
      </c>
      <c r="BT57" s="79">
        <v>4489708.5</v>
      </c>
      <c r="BU57" s="79">
        <v>139.32292334569067</v>
      </c>
    </row>
    <row r="58" spans="1:73" ht="20.100000000000001" customHeight="1" x14ac:dyDescent="0.2">
      <c r="A58" s="65"/>
      <c r="B58" s="65"/>
      <c r="C58" s="3"/>
      <c r="D58" s="155"/>
      <c r="E58" s="155"/>
      <c r="F58" s="155"/>
      <c r="G58" s="155"/>
      <c r="H58" s="155"/>
      <c r="I58" s="155"/>
      <c r="J58" s="155"/>
      <c r="K58" s="155"/>
      <c r="L58" s="155"/>
      <c r="M58" s="155"/>
      <c r="N58" s="79"/>
      <c r="O58" s="155"/>
      <c r="P58" s="155"/>
      <c r="Q58" s="155"/>
      <c r="R58" s="155"/>
      <c r="S58" s="155"/>
      <c r="T58" s="155"/>
      <c r="U58" s="155"/>
      <c r="V58" s="155"/>
      <c r="W58" s="155"/>
      <c r="X58" s="155"/>
      <c r="Y58" s="155"/>
      <c r="Z58" s="155"/>
      <c r="AA58" s="155"/>
      <c r="AB58" s="155"/>
      <c r="AC58" s="155"/>
      <c r="AD58" s="155"/>
      <c r="AE58" s="155"/>
      <c r="AF58" s="155"/>
      <c r="AG58" s="155"/>
      <c r="AH58" s="155"/>
      <c r="AI58" s="79"/>
      <c r="AJ58" s="79"/>
      <c r="AL58" s="65">
        <v>43827</v>
      </c>
      <c r="AM58" s="65">
        <v>43823</v>
      </c>
      <c r="AN58" s="3">
        <v>51</v>
      </c>
      <c r="AO58" s="158">
        <v>4680899.8</v>
      </c>
      <c r="AP58" s="158">
        <v>1466416.5</v>
      </c>
      <c r="AQ58" s="158">
        <v>163509.9</v>
      </c>
      <c r="AR58" s="158">
        <v>7099</v>
      </c>
      <c r="AS58" s="158">
        <v>0</v>
      </c>
      <c r="AT58" s="158">
        <v>0</v>
      </c>
      <c r="AU58" s="158">
        <v>0</v>
      </c>
      <c r="AV58" s="158">
        <v>0</v>
      </c>
      <c r="AW58" s="158">
        <v>2463</v>
      </c>
      <c r="AX58" s="158">
        <v>0</v>
      </c>
      <c r="AY58" s="79">
        <v>6320388.2000000002</v>
      </c>
      <c r="AZ58" s="158">
        <v>3328564</v>
      </c>
      <c r="BA58" s="158">
        <v>131.162364</v>
      </c>
      <c r="BB58" s="158">
        <v>1178402.3999999999</v>
      </c>
      <c r="BC58" s="158">
        <v>143.169985</v>
      </c>
      <c r="BD58" s="158">
        <v>111588.4</v>
      </c>
      <c r="BE58" s="158">
        <v>152.78435500000001</v>
      </c>
      <c r="BF58" s="158">
        <v>3742.2</v>
      </c>
      <c r="BG58" s="158">
        <v>72.671423000000004</v>
      </c>
      <c r="BH58" s="158">
        <v>0</v>
      </c>
      <c r="BI58" s="158">
        <v>0</v>
      </c>
      <c r="BJ58" s="158">
        <v>0</v>
      </c>
      <c r="BK58" s="158">
        <v>0</v>
      </c>
      <c r="BL58" s="158">
        <v>0</v>
      </c>
      <c r="BM58" s="158">
        <v>0</v>
      </c>
      <c r="BN58" s="158">
        <v>0</v>
      </c>
      <c r="BO58" s="158">
        <v>0</v>
      </c>
      <c r="BP58" s="158">
        <v>1188.7</v>
      </c>
      <c r="BQ58" s="158">
        <v>299.15529500000002</v>
      </c>
      <c r="BR58" s="158">
        <v>0</v>
      </c>
      <c r="BS58" s="158">
        <v>0</v>
      </c>
      <c r="BT58" s="79">
        <v>4623485.7000000011</v>
      </c>
      <c r="BU58" s="79">
        <v>134.74048281690563</v>
      </c>
    </row>
    <row r="59" spans="1:73" x14ac:dyDescent="0.2">
      <c r="A59" s="20"/>
      <c r="B59" s="1"/>
      <c r="C59" s="10"/>
      <c r="D59" s="4"/>
      <c r="E59" s="4"/>
      <c r="F59" s="4"/>
      <c r="G59" s="4"/>
      <c r="H59" s="4"/>
      <c r="I59" s="81"/>
      <c r="J59" s="4"/>
      <c r="K59" s="4"/>
      <c r="L59" s="4"/>
      <c r="M59" s="4"/>
      <c r="N59" s="4"/>
      <c r="O59" s="4"/>
      <c r="P59" s="4"/>
      <c r="Q59" s="4"/>
      <c r="R59" s="4"/>
      <c r="S59" s="4"/>
      <c r="T59" s="4"/>
      <c r="U59" s="4"/>
      <c r="V59" s="4"/>
      <c r="W59" s="4"/>
      <c r="X59" s="4"/>
      <c r="Y59" s="81"/>
      <c r="Z59" s="81"/>
      <c r="AA59" s="4"/>
      <c r="AB59" s="4"/>
      <c r="AC59" s="4"/>
      <c r="AD59" s="4"/>
      <c r="AE59" s="4"/>
      <c r="AF59" s="4"/>
      <c r="AG59" s="4"/>
      <c r="AH59" s="4"/>
      <c r="AI59" s="4"/>
      <c r="AJ59" s="4"/>
      <c r="AL59" s="20"/>
      <c r="AM59" s="1"/>
      <c r="AN59" s="10"/>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c r="BK59" s="158"/>
      <c r="BL59" s="158"/>
      <c r="BM59" s="158"/>
      <c r="BN59" s="158"/>
      <c r="BO59" s="158"/>
      <c r="BP59" s="158"/>
      <c r="BQ59" s="158"/>
      <c r="BR59" s="158"/>
      <c r="BS59" s="158"/>
      <c r="BT59" s="158"/>
      <c r="BU59" s="158"/>
    </row>
  </sheetData>
  <mergeCells count="3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 ref="A3:A5"/>
    <mergeCell ref="B3:B5"/>
    <mergeCell ref="U4:V4"/>
    <mergeCell ref="AE4:AF4"/>
    <mergeCell ref="C3:C5"/>
    <mergeCell ref="N4:N5"/>
    <mergeCell ref="O3:AJ3"/>
    <mergeCell ref="D3:N3"/>
    <mergeCell ref="S4:T4"/>
    <mergeCell ref="Q4:R4"/>
    <mergeCell ref="Y4:Z4"/>
    <mergeCell ref="AZ4:BA4"/>
    <mergeCell ref="AZ3:BU3"/>
    <mergeCell ref="AM3:AM5"/>
    <mergeCell ref="BR4:BS4"/>
    <mergeCell ref="BN4:BO4"/>
    <mergeCell ref="BJ4:BK4"/>
    <mergeCell ref="AY4:AY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59"/>
  <sheetViews>
    <sheetView topLeftCell="A28" workbookViewId="0">
      <selection activeCell="A44" sqref="A44"/>
    </sheetView>
  </sheetViews>
  <sheetFormatPr defaultRowHeight="12.75" x14ac:dyDescent="0.2"/>
  <cols>
    <col min="1" max="1" width="9.7109375" bestFit="1" customWidth="1"/>
    <col min="2" max="2" width="12.140625" bestFit="1" customWidth="1"/>
    <col min="3" max="3" width="8.7109375" bestFit="1" customWidth="1"/>
    <col min="4" max="4" width="10.5703125" style="7" bestFit="1" customWidth="1"/>
    <col min="5" max="5" width="10.28515625" style="7" customWidth="1"/>
    <col min="6" max="6" width="10.85546875" style="7" customWidth="1"/>
    <col min="7" max="7" width="10.5703125" style="7" bestFit="1" customWidth="1"/>
    <col min="8" max="8" width="12.140625" style="7" bestFit="1" customWidth="1"/>
    <col min="9" max="9" width="12.140625" style="7" customWidth="1"/>
    <col min="10" max="10" width="10.28515625" style="7" bestFit="1" customWidth="1"/>
    <col min="11" max="11" width="10.28515625" style="7" customWidth="1"/>
    <col min="12" max="12" width="11.140625" style="7" bestFit="1" customWidth="1"/>
    <col min="13" max="13" width="11.140625" style="7" customWidth="1"/>
    <col min="14" max="14" width="10.28515625" style="7" customWidth="1"/>
    <col min="15" max="15" width="10.5703125" style="7" bestFit="1" customWidth="1"/>
    <col min="16" max="16" width="9.28515625" style="7" bestFit="1" customWidth="1"/>
    <col min="17" max="17" width="10.5703125" style="7" bestFit="1" customWidth="1"/>
    <col min="18" max="22" width="9.28515625" style="7" bestFit="1" customWidth="1"/>
    <col min="23" max="26" width="9.28515625" style="7" customWidth="1"/>
    <col min="27" max="28" width="9.28515625" style="7" bestFit="1" customWidth="1"/>
    <col min="29" max="30" width="9.28515625" style="7" customWidth="1"/>
    <col min="31" max="32" width="9.28515625" style="7" bestFit="1" customWidth="1"/>
    <col min="33" max="34" width="9.28515625" style="7" customWidth="1"/>
    <col min="35" max="35" width="10.5703125" style="7" bestFit="1" customWidth="1"/>
    <col min="36" max="36" width="9.7109375" style="7" bestFit="1" customWidth="1"/>
    <col min="38" max="39" width="17.42578125" style="52" bestFit="1" customWidth="1"/>
    <col min="41" max="41" width="9.5703125" style="7" bestFit="1" customWidth="1"/>
    <col min="42" max="44" width="9.28515625" style="7" bestFit="1" customWidth="1"/>
    <col min="45" max="45" width="12.140625" style="7" bestFit="1" customWidth="1"/>
    <col min="46" max="46" width="12.140625" style="7" customWidth="1"/>
    <col min="47" max="47" width="9.28515625" style="7" bestFit="1" customWidth="1"/>
    <col min="48" max="48" width="9.28515625" style="7" customWidth="1"/>
    <col min="49" max="50" width="11.140625" style="7" bestFit="1" customWidth="1"/>
    <col min="51" max="51" width="10.5703125" style="7" bestFit="1" customWidth="1"/>
    <col min="52" max="61" width="9.28515625" style="7" bestFit="1" customWidth="1"/>
    <col min="62" max="63" width="9.28515625" style="7" customWidth="1"/>
    <col min="64" max="65" width="9.28515625" style="7" bestFit="1" customWidth="1"/>
    <col min="66" max="67" width="9.28515625" style="7" customWidth="1"/>
    <col min="68" max="69" width="9.28515625" style="7" bestFit="1" customWidth="1"/>
    <col min="70" max="71" width="9.28515625" style="7" customWidth="1"/>
    <col min="72" max="72" width="10.28515625" style="7" bestFit="1" customWidth="1"/>
    <col min="73" max="73" width="9.7109375" style="7" bestFit="1" customWidth="1"/>
  </cols>
  <sheetData>
    <row r="2" spans="1:73" ht="12.75" customHeight="1" x14ac:dyDescent="0.2">
      <c r="B2" s="253" t="s">
        <v>61</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51</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c r="BT2" s="45"/>
      <c r="BU2" s="45"/>
    </row>
    <row r="3" spans="1:73" ht="33" customHeight="1" x14ac:dyDescent="0.2">
      <c r="A3" s="252" t="s">
        <v>14</v>
      </c>
      <c r="B3" s="252" t="s">
        <v>9</v>
      </c>
      <c r="C3" s="252" t="s">
        <v>17</v>
      </c>
      <c r="D3" s="257" t="s">
        <v>10</v>
      </c>
      <c r="E3" s="258"/>
      <c r="F3" s="258"/>
      <c r="G3" s="258"/>
      <c r="H3" s="258"/>
      <c r="I3" s="258"/>
      <c r="J3" s="258"/>
      <c r="K3" s="258"/>
      <c r="L3" s="258"/>
      <c r="M3" s="258"/>
      <c r="N3" s="256"/>
      <c r="O3" s="251" t="s">
        <v>1</v>
      </c>
      <c r="P3" s="251"/>
      <c r="Q3" s="251"/>
      <c r="R3" s="251"/>
      <c r="S3" s="251"/>
      <c r="T3" s="251"/>
      <c r="U3" s="251"/>
      <c r="V3" s="251"/>
      <c r="W3" s="251"/>
      <c r="X3" s="251"/>
      <c r="Y3" s="251"/>
      <c r="Z3" s="251"/>
      <c r="AA3" s="251"/>
      <c r="AB3" s="251"/>
      <c r="AC3" s="251"/>
      <c r="AD3" s="251"/>
      <c r="AE3" s="251"/>
      <c r="AF3" s="251"/>
      <c r="AG3" s="251"/>
      <c r="AH3" s="251"/>
      <c r="AI3" s="251"/>
      <c r="AJ3" s="251"/>
      <c r="AL3" s="267" t="s">
        <v>14</v>
      </c>
      <c r="AM3" s="267" t="s">
        <v>9</v>
      </c>
      <c r="AN3" s="252" t="s">
        <v>17</v>
      </c>
      <c r="AO3" s="257" t="s">
        <v>10</v>
      </c>
      <c r="AP3" s="258"/>
      <c r="AQ3" s="258"/>
      <c r="AR3" s="258"/>
      <c r="AS3" s="258"/>
      <c r="AT3" s="258"/>
      <c r="AU3" s="258"/>
      <c r="AV3" s="258"/>
      <c r="AW3" s="258"/>
      <c r="AX3" s="258"/>
      <c r="AY3" s="256"/>
      <c r="AZ3" s="253" t="s">
        <v>1</v>
      </c>
      <c r="BA3" s="254"/>
      <c r="BB3" s="254"/>
      <c r="BC3" s="254"/>
      <c r="BD3" s="254"/>
      <c r="BE3" s="254"/>
      <c r="BF3" s="254"/>
      <c r="BG3" s="254"/>
      <c r="BH3" s="254"/>
      <c r="BI3" s="254"/>
      <c r="BJ3" s="254"/>
      <c r="BK3" s="254"/>
      <c r="BL3" s="254"/>
      <c r="BM3" s="254"/>
      <c r="BN3" s="254"/>
      <c r="BO3" s="254"/>
      <c r="BP3" s="254"/>
      <c r="BQ3" s="254"/>
      <c r="BR3" s="254"/>
      <c r="BS3" s="254"/>
      <c r="BT3" s="254"/>
      <c r="BU3" s="254"/>
    </row>
    <row r="4" spans="1:73" ht="33" customHeight="1" x14ac:dyDescent="0.2">
      <c r="A4" s="252"/>
      <c r="B4" s="252"/>
      <c r="C4" s="252"/>
      <c r="D4" s="47" t="s">
        <v>3</v>
      </c>
      <c r="E4" s="47" t="s">
        <v>4</v>
      </c>
      <c r="F4" s="47" t="s">
        <v>5</v>
      </c>
      <c r="G4" s="47" t="s">
        <v>6</v>
      </c>
      <c r="H4" s="47" t="s">
        <v>16</v>
      </c>
      <c r="I4" s="47" t="s">
        <v>21</v>
      </c>
      <c r="J4" s="46" t="s">
        <v>7</v>
      </c>
      <c r="K4" s="46" t="s">
        <v>8</v>
      </c>
      <c r="L4" s="29" t="s">
        <v>13</v>
      </c>
      <c r="M4" s="29" t="s">
        <v>19</v>
      </c>
      <c r="N4" s="268" t="s">
        <v>56</v>
      </c>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83"/>
      <c r="AJ4" s="83"/>
      <c r="AL4" s="267"/>
      <c r="AM4" s="267"/>
      <c r="AN4" s="252"/>
      <c r="AO4" s="47" t="s">
        <v>3</v>
      </c>
      <c r="AP4" s="47" t="s">
        <v>4</v>
      </c>
      <c r="AQ4" s="47" t="s">
        <v>5</v>
      </c>
      <c r="AR4" s="47" t="s">
        <v>6</v>
      </c>
      <c r="AS4" s="47" t="s">
        <v>16</v>
      </c>
      <c r="AT4" s="47" t="s">
        <v>21</v>
      </c>
      <c r="AU4" s="46" t="s">
        <v>7</v>
      </c>
      <c r="AV4" s="46" t="s">
        <v>8</v>
      </c>
      <c r="AW4" s="48" t="s">
        <v>13</v>
      </c>
      <c r="AX4" s="48" t="s">
        <v>19</v>
      </c>
      <c r="AY4" s="38"/>
      <c r="AZ4" s="251" t="s">
        <v>3</v>
      </c>
      <c r="BA4" s="251"/>
      <c r="BB4" s="251" t="s">
        <v>4</v>
      </c>
      <c r="BC4" s="251"/>
      <c r="BD4" s="251" t="s">
        <v>5</v>
      </c>
      <c r="BE4" s="251"/>
      <c r="BF4" s="251" t="s">
        <v>6</v>
      </c>
      <c r="BG4" s="251"/>
      <c r="BH4" s="251" t="s">
        <v>16</v>
      </c>
      <c r="BI4" s="251"/>
      <c r="BJ4" s="251" t="s">
        <v>21</v>
      </c>
      <c r="BK4" s="251"/>
      <c r="BL4" s="251" t="s">
        <v>7</v>
      </c>
      <c r="BM4" s="251"/>
      <c r="BN4" s="251" t="s">
        <v>8</v>
      </c>
      <c r="BO4" s="251"/>
      <c r="BP4" s="251" t="s">
        <v>13</v>
      </c>
      <c r="BQ4" s="251"/>
      <c r="BR4" s="251" t="s">
        <v>19</v>
      </c>
      <c r="BS4" s="251"/>
      <c r="BT4" s="97"/>
      <c r="BU4" s="97"/>
    </row>
    <row r="5" spans="1:73" ht="29.25" customHeight="1" x14ac:dyDescent="0.2">
      <c r="A5" s="252"/>
      <c r="B5" s="252"/>
      <c r="C5" s="252"/>
      <c r="D5" s="46" t="s">
        <v>0</v>
      </c>
      <c r="E5" s="46" t="s">
        <v>0</v>
      </c>
      <c r="F5" s="46" t="s">
        <v>0</v>
      </c>
      <c r="G5" s="46" t="s">
        <v>0</v>
      </c>
      <c r="H5" s="46" t="s">
        <v>0</v>
      </c>
      <c r="I5" s="46" t="s">
        <v>0</v>
      </c>
      <c r="J5" s="46" t="s">
        <v>0</v>
      </c>
      <c r="K5" s="46" t="s">
        <v>0</v>
      </c>
      <c r="L5" s="46" t="s">
        <v>0</v>
      </c>
      <c r="M5" s="46" t="s">
        <v>0</v>
      </c>
      <c r="N5" s="269"/>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4" t="s">
        <v>57</v>
      </c>
      <c r="AJ5" s="84" t="s">
        <v>58</v>
      </c>
      <c r="AL5" s="267"/>
      <c r="AM5" s="267"/>
      <c r="AN5" s="252"/>
      <c r="AO5" s="46" t="s">
        <v>0</v>
      </c>
      <c r="AP5" s="46" t="s">
        <v>0</v>
      </c>
      <c r="AQ5" s="46" t="s">
        <v>0</v>
      </c>
      <c r="AR5" s="46" t="s">
        <v>0</v>
      </c>
      <c r="AS5" s="46" t="s">
        <v>0</v>
      </c>
      <c r="AT5" s="46" t="s">
        <v>0</v>
      </c>
      <c r="AU5" s="46" t="s">
        <v>0</v>
      </c>
      <c r="AV5" s="46" t="s">
        <v>0</v>
      </c>
      <c r="AW5" s="46" t="s">
        <v>0</v>
      </c>
      <c r="AX5" s="46" t="s">
        <v>0</v>
      </c>
      <c r="AY5" s="32" t="s">
        <v>38</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91" t="s">
        <v>40</v>
      </c>
      <c r="BU5" s="91" t="s">
        <v>39</v>
      </c>
    </row>
    <row r="6" spans="1:73" ht="29.25" customHeight="1" x14ac:dyDescent="0.2">
      <c r="A6" s="160"/>
      <c r="B6" s="160"/>
      <c r="C6" s="159"/>
      <c r="D6" s="63"/>
      <c r="E6" s="63"/>
      <c r="F6" s="63"/>
      <c r="G6" s="63"/>
      <c r="H6" s="46"/>
      <c r="I6" s="63"/>
      <c r="J6" s="63"/>
      <c r="K6" s="63"/>
      <c r="L6" s="63"/>
      <c r="M6" s="76"/>
      <c r="N6" s="64"/>
      <c r="O6" s="63"/>
      <c r="P6" s="63"/>
      <c r="Q6" s="63"/>
      <c r="R6" s="63"/>
      <c r="S6" s="63"/>
      <c r="T6" s="63"/>
      <c r="U6" s="63"/>
      <c r="V6" s="63"/>
      <c r="W6" s="63"/>
      <c r="X6" s="63"/>
      <c r="Y6" s="63"/>
      <c r="Z6" s="63"/>
      <c r="AA6" s="63"/>
      <c r="AB6" s="63"/>
      <c r="AC6" s="63"/>
      <c r="AD6" s="63"/>
      <c r="AE6" s="63"/>
      <c r="AF6" s="63"/>
      <c r="AG6" s="76"/>
      <c r="AH6" s="76"/>
      <c r="AI6" s="85"/>
      <c r="AJ6" s="85"/>
      <c r="AL6" s="62"/>
      <c r="AM6" s="62"/>
      <c r="AN6" s="16"/>
      <c r="AO6" s="46"/>
      <c r="AP6" s="46"/>
      <c r="AQ6" s="46"/>
      <c r="AR6" s="46"/>
      <c r="AS6" s="46"/>
      <c r="AT6" s="46"/>
      <c r="AU6" s="46"/>
      <c r="AV6" s="46"/>
      <c r="AW6" s="46"/>
      <c r="AX6" s="49"/>
      <c r="AY6" s="32"/>
      <c r="AZ6" s="46"/>
      <c r="BA6" s="46"/>
      <c r="BB6" s="46"/>
      <c r="BC6" s="46"/>
      <c r="BD6" s="46"/>
      <c r="BE6" s="46"/>
      <c r="BF6" s="46"/>
      <c r="BG6" s="46"/>
      <c r="BH6" s="46"/>
      <c r="BI6" s="46"/>
      <c r="BJ6" s="46"/>
      <c r="BK6" s="46"/>
      <c r="BL6" s="46"/>
      <c r="BM6" s="46"/>
      <c r="BN6" s="46"/>
      <c r="BO6" s="46"/>
      <c r="BP6" s="46"/>
      <c r="BQ6" s="46"/>
      <c r="BR6" s="49"/>
      <c r="BS6" s="49"/>
      <c r="BT6" s="91"/>
      <c r="BU6" s="91"/>
    </row>
    <row r="7" spans="1:73" ht="20.100000000000001" customHeight="1" x14ac:dyDescent="0.2">
      <c r="A7" s="160">
        <v>43834</v>
      </c>
      <c r="B7" s="160"/>
      <c r="C7" s="159">
        <v>1</v>
      </c>
      <c r="D7" s="40">
        <v>0</v>
      </c>
      <c r="E7" s="40">
        <v>0</v>
      </c>
      <c r="F7" s="40">
        <v>0</v>
      </c>
      <c r="G7" s="40">
        <v>0</v>
      </c>
      <c r="H7" s="4">
        <v>0</v>
      </c>
      <c r="I7" s="82">
        <v>0</v>
      </c>
      <c r="J7" s="40">
        <v>0</v>
      </c>
      <c r="K7" s="40">
        <v>0</v>
      </c>
      <c r="L7" s="40">
        <v>0</v>
      </c>
      <c r="M7" s="40">
        <v>0</v>
      </c>
      <c r="N7" s="79">
        <f t="shared" ref="N7" si="0">SUM(D7:M7)</f>
        <v>0</v>
      </c>
      <c r="O7" s="40">
        <v>0</v>
      </c>
      <c r="P7" s="40">
        <v>0</v>
      </c>
      <c r="Q7" s="40">
        <v>0</v>
      </c>
      <c r="R7" s="40">
        <v>0</v>
      </c>
      <c r="S7" s="40">
        <v>0</v>
      </c>
      <c r="T7" s="40">
        <v>0</v>
      </c>
      <c r="U7" s="40">
        <v>0</v>
      </c>
      <c r="V7" s="40">
        <v>0</v>
      </c>
      <c r="W7" s="40">
        <v>0</v>
      </c>
      <c r="X7" s="40">
        <v>0</v>
      </c>
      <c r="Y7" s="40">
        <v>0</v>
      </c>
      <c r="Z7" s="40">
        <v>0</v>
      </c>
      <c r="AA7" s="40">
        <v>0</v>
      </c>
      <c r="AB7" s="40">
        <v>0</v>
      </c>
      <c r="AC7" s="40">
        <v>0</v>
      </c>
      <c r="AD7" s="40">
        <v>0</v>
      </c>
      <c r="AE7" s="40">
        <v>0</v>
      </c>
      <c r="AF7" s="40">
        <v>0</v>
      </c>
      <c r="AG7" s="40">
        <v>0</v>
      </c>
      <c r="AH7" s="40">
        <v>0</v>
      </c>
      <c r="AI7" s="79">
        <f t="shared" ref="AI7:AI12" si="1">O7+Q7+S7+U7+AA7+AC7+AE7+AG7+Y7</f>
        <v>0</v>
      </c>
      <c r="AJ7" s="79">
        <v>0</v>
      </c>
      <c r="AL7" s="65">
        <v>43106</v>
      </c>
      <c r="AM7" s="65"/>
      <c r="AN7" s="39">
        <v>1</v>
      </c>
      <c r="AO7" s="40">
        <v>0</v>
      </c>
      <c r="AP7" s="40">
        <v>0</v>
      </c>
      <c r="AQ7" s="40">
        <v>0</v>
      </c>
      <c r="AR7" s="40">
        <v>0</v>
      </c>
      <c r="AS7" s="112">
        <v>0</v>
      </c>
      <c r="AT7" s="112">
        <v>0</v>
      </c>
      <c r="AU7" s="40">
        <v>0</v>
      </c>
      <c r="AV7" s="40">
        <v>0</v>
      </c>
      <c r="AW7" s="40">
        <v>0</v>
      </c>
      <c r="AX7" s="40">
        <v>0</v>
      </c>
      <c r="AY7" s="79">
        <f t="shared" ref="AY7:AY8" si="2">SUM(AO7:AX7)</f>
        <v>0</v>
      </c>
      <c r="AZ7" s="40">
        <v>0</v>
      </c>
      <c r="BA7" s="40">
        <v>0</v>
      </c>
      <c r="BB7" s="40">
        <v>0</v>
      </c>
      <c r="BC7" s="40">
        <v>0</v>
      </c>
      <c r="BD7" s="40">
        <v>0</v>
      </c>
      <c r="BE7" s="40">
        <v>0</v>
      </c>
      <c r="BF7" s="40">
        <v>0</v>
      </c>
      <c r="BG7" s="40">
        <v>0</v>
      </c>
      <c r="BH7" s="40">
        <v>0</v>
      </c>
      <c r="BI7" s="40">
        <v>0</v>
      </c>
      <c r="BJ7" s="40">
        <v>0</v>
      </c>
      <c r="BK7" s="40">
        <v>0</v>
      </c>
      <c r="BL7" s="40">
        <v>0</v>
      </c>
      <c r="BM7" s="40">
        <v>0</v>
      </c>
      <c r="BN7" s="40">
        <v>0</v>
      </c>
      <c r="BO7" s="40">
        <v>0</v>
      </c>
      <c r="BP7" s="40">
        <v>0</v>
      </c>
      <c r="BQ7" s="40">
        <v>0</v>
      </c>
      <c r="BR7" s="40">
        <v>0</v>
      </c>
      <c r="BS7" s="40">
        <v>0</v>
      </c>
      <c r="BT7" s="79">
        <f>AZ7+BB7+BD7+BF7+BL7+BN7+BP7+BR7+BJ7</f>
        <v>0</v>
      </c>
      <c r="BU7" s="79">
        <v>0</v>
      </c>
    </row>
    <row r="8" spans="1:73" ht="20.100000000000001" customHeight="1" x14ac:dyDescent="0.2">
      <c r="A8" s="162">
        <v>43841</v>
      </c>
      <c r="B8" s="65"/>
      <c r="C8" s="3">
        <v>2</v>
      </c>
      <c r="D8" s="40">
        <v>0</v>
      </c>
      <c r="E8" s="40">
        <v>0</v>
      </c>
      <c r="F8" s="40">
        <v>0</v>
      </c>
      <c r="G8" s="40">
        <v>0</v>
      </c>
      <c r="H8" s="163">
        <v>0</v>
      </c>
      <c r="I8" s="163">
        <v>0</v>
      </c>
      <c r="J8" s="40">
        <v>0</v>
      </c>
      <c r="K8" s="40">
        <v>0</v>
      </c>
      <c r="L8" s="40">
        <v>0</v>
      </c>
      <c r="M8" s="40">
        <v>0</v>
      </c>
      <c r="N8" s="79">
        <f t="shared" ref="N8" si="3">SUM(D8:M8)</f>
        <v>0</v>
      </c>
      <c r="O8" s="40">
        <v>0</v>
      </c>
      <c r="P8" s="40">
        <v>0</v>
      </c>
      <c r="Q8" s="40">
        <v>0</v>
      </c>
      <c r="R8" s="40">
        <v>0</v>
      </c>
      <c r="S8" s="40">
        <v>0</v>
      </c>
      <c r="T8" s="40">
        <v>0</v>
      </c>
      <c r="U8" s="40">
        <v>0</v>
      </c>
      <c r="V8" s="40">
        <v>0</v>
      </c>
      <c r="W8" s="40">
        <v>0</v>
      </c>
      <c r="X8" s="40">
        <v>0</v>
      </c>
      <c r="Y8" s="40">
        <v>0</v>
      </c>
      <c r="Z8" s="40">
        <v>0</v>
      </c>
      <c r="AA8" s="40">
        <v>0</v>
      </c>
      <c r="AB8" s="40">
        <v>0</v>
      </c>
      <c r="AC8" s="40">
        <v>0</v>
      </c>
      <c r="AD8" s="40">
        <v>0</v>
      </c>
      <c r="AE8" s="40">
        <v>0</v>
      </c>
      <c r="AF8" s="40">
        <v>0</v>
      </c>
      <c r="AG8" s="40">
        <v>0</v>
      </c>
      <c r="AH8" s="40">
        <v>0</v>
      </c>
      <c r="AI8" s="79">
        <f t="shared" si="1"/>
        <v>0</v>
      </c>
      <c r="AJ8" s="79">
        <v>0</v>
      </c>
      <c r="AL8" s="65">
        <v>43113</v>
      </c>
      <c r="AM8" s="65"/>
      <c r="AN8" s="3">
        <v>2</v>
      </c>
      <c r="AO8" s="40">
        <v>0</v>
      </c>
      <c r="AP8" s="40">
        <v>0</v>
      </c>
      <c r="AQ8" s="40">
        <v>0</v>
      </c>
      <c r="AR8" s="40">
        <v>0</v>
      </c>
      <c r="AS8" s="112">
        <v>0</v>
      </c>
      <c r="AT8" s="112">
        <v>0</v>
      </c>
      <c r="AU8" s="40">
        <v>0</v>
      </c>
      <c r="AV8" s="40">
        <v>0</v>
      </c>
      <c r="AW8" s="40">
        <v>0</v>
      </c>
      <c r="AX8" s="40">
        <v>0</v>
      </c>
      <c r="AY8" s="79">
        <f t="shared" si="2"/>
        <v>0</v>
      </c>
      <c r="AZ8" s="40">
        <v>0</v>
      </c>
      <c r="BA8" s="40">
        <v>0</v>
      </c>
      <c r="BB8" s="40">
        <v>0</v>
      </c>
      <c r="BC8" s="40">
        <v>0</v>
      </c>
      <c r="BD8" s="40">
        <v>0</v>
      </c>
      <c r="BE8" s="40">
        <v>0</v>
      </c>
      <c r="BF8" s="40">
        <v>0</v>
      </c>
      <c r="BG8" s="40">
        <v>0</v>
      </c>
      <c r="BH8" s="40">
        <v>0</v>
      </c>
      <c r="BI8" s="40">
        <v>0</v>
      </c>
      <c r="BJ8" s="40">
        <v>0</v>
      </c>
      <c r="BK8" s="40">
        <v>0</v>
      </c>
      <c r="BL8" s="40">
        <v>0</v>
      </c>
      <c r="BM8" s="40">
        <v>0</v>
      </c>
      <c r="BN8" s="40">
        <v>0</v>
      </c>
      <c r="BO8" s="40">
        <v>0</v>
      </c>
      <c r="BP8" s="40">
        <v>0</v>
      </c>
      <c r="BQ8" s="40">
        <v>0</v>
      </c>
      <c r="BR8" s="40">
        <v>0</v>
      </c>
      <c r="BS8" s="40">
        <v>0</v>
      </c>
      <c r="BT8" s="79">
        <f>AZ8+BB8+BD8+BF8+BL8+BN8+BP8+BR8+BJ8</f>
        <v>0</v>
      </c>
      <c r="BU8" s="79">
        <v>0</v>
      </c>
    </row>
    <row r="9" spans="1:73" ht="20.100000000000001" customHeight="1" x14ac:dyDescent="0.2">
      <c r="A9" s="164">
        <v>43848</v>
      </c>
      <c r="B9" s="65"/>
      <c r="C9" s="3">
        <v>3</v>
      </c>
      <c r="D9" s="40">
        <v>0</v>
      </c>
      <c r="E9" s="40">
        <v>0</v>
      </c>
      <c r="F9" s="40">
        <v>0</v>
      </c>
      <c r="G9" s="40">
        <v>0</v>
      </c>
      <c r="H9" s="165">
        <v>0</v>
      </c>
      <c r="I9" s="165">
        <v>0</v>
      </c>
      <c r="J9" s="40">
        <v>0</v>
      </c>
      <c r="K9" s="40">
        <v>0</v>
      </c>
      <c r="L9" s="40">
        <v>0</v>
      </c>
      <c r="M9" s="40">
        <v>0</v>
      </c>
      <c r="N9" s="79">
        <f t="shared" ref="N9" si="4">SUM(D9:M9)</f>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79">
        <f t="shared" si="1"/>
        <v>0</v>
      </c>
      <c r="AJ9" s="79">
        <v>0</v>
      </c>
      <c r="AL9" s="65">
        <v>43120</v>
      </c>
      <c r="AM9" s="65"/>
      <c r="AN9" s="3">
        <v>3</v>
      </c>
      <c r="AO9" s="40">
        <v>0</v>
      </c>
      <c r="AP9" s="40">
        <v>0</v>
      </c>
      <c r="AQ9" s="40">
        <v>0</v>
      </c>
      <c r="AR9" s="40">
        <v>0</v>
      </c>
      <c r="AS9" s="112">
        <v>0</v>
      </c>
      <c r="AT9" s="112">
        <v>0</v>
      </c>
      <c r="AU9" s="40">
        <v>0</v>
      </c>
      <c r="AV9" s="40">
        <v>0</v>
      </c>
      <c r="AW9" s="40">
        <v>0</v>
      </c>
      <c r="AX9" s="40">
        <v>0</v>
      </c>
      <c r="AY9" s="79">
        <f t="shared" ref="AY9" si="5">SUM(AO9:AX9)</f>
        <v>0</v>
      </c>
      <c r="AZ9" s="40">
        <v>0</v>
      </c>
      <c r="BA9" s="40">
        <v>0</v>
      </c>
      <c r="BB9" s="40">
        <v>0</v>
      </c>
      <c r="BC9" s="40">
        <v>0</v>
      </c>
      <c r="BD9" s="40">
        <v>0</v>
      </c>
      <c r="BE9" s="40">
        <v>0</v>
      </c>
      <c r="BF9" s="40">
        <v>0</v>
      </c>
      <c r="BG9" s="40">
        <v>0</v>
      </c>
      <c r="BH9" s="40">
        <v>0</v>
      </c>
      <c r="BI9" s="40">
        <v>0</v>
      </c>
      <c r="BJ9" s="40">
        <v>0</v>
      </c>
      <c r="BK9" s="40">
        <v>0</v>
      </c>
      <c r="BL9" s="40">
        <v>0</v>
      </c>
      <c r="BM9" s="40">
        <v>0</v>
      </c>
      <c r="BN9" s="40">
        <v>0</v>
      </c>
      <c r="BO9" s="40">
        <v>0</v>
      </c>
      <c r="BP9" s="40">
        <v>0</v>
      </c>
      <c r="BQ9" s="40">
        <v>0</v>
      </c>
      <c r="BR9" s="40">
        <v>0</v>
      </c>
      <c r="BS9" s="40">
        <v>0</v>
      </c>
      <c r="BT9" s="79">
        <f>AZ9+BB9+BD9+BF9+BL9+BN9+BP9+BR9+BJ9</f>
        <v>0</v>
      </c>
      <c r="BU9" s="79">
        <v>0</v>
      </c>
    </row>
    <row r="10" spans="1:73" ht="20.100000000000001" customHeight="1" x14ac:dyDescent="0.2">
      <c r="A10" s="166">
        <v>43855</v>
      </c>
      <c r="B10" s="65"/>
      <c r="C10" s="3">
        <v>4</v>
      </c>
      <c r="D10" s="40">
        <v>0</v>
      </c>
      <c r="E10" s="40">
        <v>0</v>
      </c>
      <c r="F10" s="40">
        <v>0</v>
      </c>
      <c r="G10" s="40">
        <v>0</v>
      </c>
      <c r="H10" s="167">
        <v>0</v>
      </c>
      <c r="I10" s="167">
        <v>0</v>
      </c>
      <c r="J10" s="40">
        <v>0</v>
      </c>
      <c r="K10" s="40">
        <v>0</v>
      </c>
      <c r="L10" s="40">
        <v>0</v>
      </c>
      <c r="M10" s="40">
        <v>0</v>
      </c>
      <c r="N10" s="79">
        <f t="shared" ref="N10" si="6">SUM(D10:M10)</f>
        <v>0</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79">
        <f t="shared" si="1"/>
        <v>0</v>
      </c>
      <c r="AJ10" s="79">
        <v>0</v>
      </c>
      <c r="AL10" s="65">
        <v>43127</v>
      </c>
      <c r="AM10" s="65"/>
      <c r="AN10" s="3">
        <v>4</v>
      </c>
      <c r="AO10" s="40">
        <v>0</v>
      </c>
      <c r="AP10" s="40">
        <v>0</v>
      </c>
      <c r="AQ10" s="40">
        <v>0</v>
      </c>
      <c r="AR10" s="40">
        <v>0</v>
      </c>
      <c r="AS10" s="112">
        <v>0</v>
      </c>
      <c r="AT10" s="112">
        <v>0</v>
      </c>
      <c r="AU10" s="40">
        <v>0</v>
      </c>
      <c r="AV10" s="40">
        <v>0</v>
      </c>
      <c r="AW10" s="40">
        <v>0</v>
      </c>
      <c r="AX10" s="40">
        <v>0</v>
      </c>
      <c r="AY10" s="79">
        <f t="shared" ref="AY10" si="7">SUM(AO10:AX10)</f>
        <v>0</v>
      </c>
      <c r="AZ10" s="40">
        <v>0</v>
      </c>
      <c r="BA10" s="40">
        <v>0</v>
      </c>
      <c r="BB10" s="40">
        <v>0</v>
      </c>
      <c r="BC10" s="40">
        <v>0</v>
      </c>
      <c r="BD10" s="40">
        <v>0</v>
      </c>
      <c r="BE10" s="40">
        <v>0</v>
      </c>
      <c r="BF10" s="40">
        <v>0</v>
      </c>
      <c r="BG10" s="40">
        <v>0</v>
      </c>
      <c r="BH10" s="40">
        <v>0</v>
      </c>
      <c r="BI10" s="40">
        <v>0</v>
      </c>
      <c r="BJ10" s="40">
        <v>0</v>
      </c>
      <c r="BK10" s="40">
        <v>0</v>
      </c>
      <c r="BL10" s="40">
        <v>0</v>
      </c>
      <c r="BM10" s="40">
        <v>0</v>
      </c>
      <c r="BN10" s="40">
        <v>0</v>
      </c>
      <c r="BO10" s="40">
        <v>0</v>
      </c>
      <c r="BP10" s="40">
        <v>0</v>
      </c>
      <c r="BQ10" s="40">
        <v>0</v>
      </c>
      <c r="BR10" s="40">
        <v>0</v>
      </c>
      <c r="BS10" s="40">
        <v>0</v>
      </c>
      <c r="BT10" s="79">
        <f>AZ10+BB10+BD10+BF10+BL10+BN10+BP10+BR10+BJ10</f>
        <v>0</v>
      </c>
      <c r="BU10" s="79">
        <v>0</v>
      </c>
    </row>
    <row r="11" spans="1:73" ht="20.100000000000001" customHeight="1" x14ac:dyDescent="0.2">
      <c r="A11" s="168">
        <v>43862</v>
      </c>
      <c r="B11" s="65"/>
      <c r="C11" s="114">
        <v>5</v>
      </c>
      <c r="D11" s="40">
        <v>0</v>
      </c>
      <c r="E11" s="40">
        <v>0</v>
      </c>
      <c r="F11" s="40">
        <v>0</v>
      </c>
      <c r="G11" s="40">
        <v>0</v>
      </c>
      <c r="H11" s="169">
        <v>0</v>
      </c>
      <c r="I11" s="169">
        <v>0</v>
      </c>
      <c r="J11" s="40">
        <v>0</v>
      </c>
      <c r="K11" s="40">
        <v>0</v>
      </c>
      <c r="L11" s="40">
        <v>0</v>
      </c>
      <c r="M11" s="40">
        <v>0</v>
      </c>
      <c r="N11" s="79">
        <f t="shared" ref="N11" si="8">SUM(D11:M11)</f>
        <v>0</v>
      </c>
      <c r="O11" s="40">
        <v>0</v>
      </c>
      <c r="P11" s="40">
        <v>0</v>
      </c>
      <c r="Q11" s="40">
        <v>0</v>
      </c>
      <c r="R11" s="40">
        <v>0</v>
      </c>
      <c r="S11" s="40">
        <v>0</v>
      </c>
      <c r="T11" s="40">
        <v>0</v>
      </c>
      <c r="U11" s="40">
        <v>0</v>
      </c>
      <c r="V11" s="40">
        <v>0</v>
      </c>
      <c r="W11" s="40">
        <v>0</v>
      </c>
      <c r="X11" s="40">
        <v>0</v>
      </c>
      <c r="Y11" s="40">
        <v>0</v>
      </c>
      <c r="Z11" s="40">
        <v>0</v>
      </c>
      <c r="AA11" s="40">
        <v>0</v>
      </c>
      <c r="AB11" s="40">
        <v>0</v>
      </c>
      <c r="AC11" s="40">
        <v>0</v>
      </c>
      <c r="AD11" s="40">
        <v>0</v>
      </c>
      <c r="AE11" s="40">
        <v>0</v>
      </c>
      <c r="AF11" s="40">
        <v>0</v>
      </c>
      <c r="AG11" s="40">
        <v>0</v>
      </c>
      <c r="AH11" s="40">
        <v>0</v>
      </c>
      <c r="AI11" s="79">
        <f t="shared" si="1"/>
        <v>0</v>
      </c>
      <c r="AJ11" s="79">
        <v>0</v>
      </c>
      <c r="AK11" s="36"/>
      <c r="AL11" s="65">
        <v>43134</v>
      </c>
      <c r="AM11" s="65"/>
      <c r="AN11" s="3">
        <v>5</v>
      </c>
      <c r="AO11" s="40">
        <v>0</v>
      </c>
      <c r="AP11" s="40">
        <v>0</v>
      </c>
      <c r="AQ11" s="40">
        <v>0</v>
      </c>
      <c r="AR11" s="40">
        <v>0</v>
      </c>
      <c r="AS11" s="112">
        <v>0</v>
      </c>
      <c r="AT11" s="112">
        <v>0</v>
      </c>
      <c r="AU11" s="40">
        <v>0</v>
      </c>
      <c r="AV11" s="40">
        <v>0</v>
      </c>
      <c r="AW11" s="40">
        <v>0</v>
      </c>
      <c r="AX11" s="40">
        <v>0</v>
      </c>
      <c r="AY11" s="55">
        <v>0</v>
      </c>
      <c r="AZ11" s="40">
        <v>0</v>
      </c>
      <c r="BA11" s="40">
        <v>0</v>
      </c>
      <c r="BB11" s="40">
        <v>0</v>
      </c>
      <c r="BC11" s="40">
        <v>0</v>
      </c>
      <c r="BD11" s="40">
        <v>0</v>
      </c>
      <c r="BE11" s="40">
        <v>0</v>
      </c>
      <c r="BF11" s="40">
        <v>0</v>
      </c>
      <c r="BG11" s="40">
        <v>0</v>
      </c>
      <c r="BH11" s="40">
        <v>0</v>
      </c>
      <c r="BI11" s="40">
        <v>0</v>
      </c>
      <c r="BJ11" s="40">
        <v>0</v>
      </c>
      <c r="BK11" s="40">
        <v>0</v>
      </c>
      <c r="BL11" s="40">
        <v>0</v>
      </c>
      <c r="BM11" s="40">
        <v>0</v>
      </c>
      <c r="BN11" s="40">
        <v>0</v>
      </c>
      <c r="BO11" s="40">
        <v>0</v>
      </c>
      <c r="BP11" s="40">
        <v>0</v>
      </c>
      <c r="BQ11" s="40">
        <v>0</v>
      </c>
      <c r="BR11" s="40">
        <v>0</v>
      </c>
      <c r="BS11" s="40">
        <v>0</v>
      </c>
      <c r="BT11" s="83">
        <v>0</v>
      </c>
      <c r="BU11" s="83">
        <v>0</v>
      </c>
    </row>
    <row r="12" spans="1:73" ht="20.100000000000001" customHeight="1" x14ac:dyDescent="0.2">
      <c r="A12" s="171">
        <v>43869</v>
      </c>
      <c r="B12" s="65"/>
      <c r="C12" s="3">
        <v>6</v>
      </c>
      <c r="D12" s="40">
        <v>0</v>
      </c>
      <c r="E12" s="40">
        <v>0</v>
      </c>
      <c r="F12" s="40">
        <v>0</v>
      </c>
      <c r="G12" s="40">
        <v>0</v>
      </c>
      <c r="H12" s="172">
        <v>0</v>
      </c>
      <c r="I12" s="172">
        <v>0</v>
      </c>
      <c r="J12" s="40">
        <v>0</v>
      </c>
      <c r="K12" s="40">
        <v>0</v>
      </c>
      <c r="L12" s="40">
        <v>0</v>
      </c>
      <c r="M12" s="40">
        <v>0</v>
      </c>
      <c r="N12" s="79">
        <f t="shared" ref="N12" si="9">SUM(D12:M12)</f>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79">
        <f t="shared" si="1"/>
        <v>0</v>
      </c>
      <c r="AJ12" s="79">
        <v>0</v>
      </c>
      <c r="AL12" s="65">
        <v>43141</v>
      </c>
      <c r="AM12" s="65"/>
      <c r="AN12" s="3">
        <v>6</v>
      </c>
      <c r="AO12" s="40">
        <v>0</v>
      </c>
      <c r="AP12" s="40">
        <v>0</v>
      </c>
      <c r="AQ12" s="40">
        <v>0</v>
      </c>
      <c r="AR12" s="40">
        <v>0</v>
      </c>
      <c r="AS12" s="112">
        <v>0</v>
      </c>
      <c r="AT12" s="112">
        <v>0</v>
      </c>
      <c r="AU12" s="40">
        <v>0</v>
      </c>
      <c r="AV12" s="40">
        <v>0</v>
      </c>
      <c r="AW12" s="40">
        <v>0</v>
      </c>
      <c r="AX12" s="40">
        <v>0</v>
      </c>
      <c r="AY12" s="55">
        <v>0</v>
      </c>
      <c r="AZ12" s="40">
        <v>0</v>
      </c>
      <c r="BA12" s="40">
        <v>0</v>
      </c>
      <c r="BB12" s="40">
        <v>0</v>
      </c>
      <c r="BC12" s="40">
        <v>0</v>
      </c>
      <c r="BD12" s="40">
        <v>0</v>
      </c>
      <c r="BE12" s="40">
        <v>0</v>
      </c>
      <c r="BF12" s="40">
        <v>0</v>
      </c>
      <c r="BG12" s="40">
        <v>0</v>
      </c>
      <c r="BH12" s="40">
        <v>0</v>
      </c>
      <c r="BI12" s="40">
        <v>0</v>
      </c>
      <c r="BJ12" s="40">
        <v>0</v>
      </c>
      <c r="BK12" s="40">
        <v>0</v>
      </c>
      <c r="BL12" s="40">
        <v>0</v>
      </c>
      <c r="BM12" s="40">
        <v>0</v>
      </c>
      <c r="BN12" s="40">
        <v>0</v>
      </c>
      <c r="BO12" s="40">
        <v>0</v>
      </c>
      <c r="BP12" s="40">
        <v>0</v>
      </c>
      <c r="BQ12" s="40">
        <v>0</v>
      </c>
      <c r="BR12" s="40">
        <v>0</v>
      </c>
      <c r="BS12" s="40">
        <v>0</v>
      </c>
      <c r="BT12" s="83">
        <v>0</v>
      </c>
      <c r="BU12" s="83">
        <v>0</v>
      </c>
    </row>
    <row r="13" spans="1:73" ht="20.100000000000001" customHeight="1" x14ac:dyDescent="0.2">
      <c r="A13" s="173">
        <v>43876</v>
      </c>
      <c r="B13" s="65"/>
      <c r="C13" s="3">
        <v>7</v>
      </c>
      <c r="D13" s="40">
        <v>0</v>
      </c>
      <c r="E13" s="40">
        <v>0</v>
      </c>
      <c r="F13" s="40">
        <v>0</v>
      </c>
      <c r="G13" s="40">
        <v>0</v>
      </c>
      <c r="H13" s="174">
        <v>0</v>
      </c>
      <c r="I13" s="174">
        <v>0</v>
      </c>
      <c r="J13" s="40">
        <v>0</v>
      </c>
      <c r="K13" s="40">
        <v>0</v>
      </c>
      <c r="L13" s="40">
        <v>0</v>
      </c>
      <c r="M13" s="40">
        <v>0</v>
      </c>
      <c r="N13" s="79">
        <f t="shared" ref="N13" si="10">SUM(D13:M13)</f>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79">
        <f t="shared" ref="AI13" si="11">O13+Q13+S13+U13+AA13+AC13+AE13+AG13+Y13</f>
        <v>0</v>
      </c>
      <c r="AJ13" s="79">
        <v>0</v>
      </c>
      <c r="AL13" s="65">
        <v>43148</v>
      </c>
      <c r="AM13" s="65"/>
      <c r="AN13" s="3">
        <v>7</v>
      </c>
      <c r="AO13" s="40">
        <v>0</v>
      </c>
      <c r="AP13" s="40">
        <v>0</v>
      </c>
      <c r="AQ13" s="40">
        <v>0</v>
      </c>
      <c r="AR13" s="40">
        <v>0</v>
      </c>
      <c r="AS13" s="112">
        <v>0</v>
      </c>
      <c r="AT13" s="112">
        <v>0</v>
      </c>
      <c r="AU13" s="40">
        <v>0</v>
      </c>
      <c r="AV13" s="40">
        <v>0</v>
      </c>
      <c r="AW13" s="40">
        <v>0</v>
      </c>
      <c r="AX13" s="40">
        <v>0</v>
      </c>
      <c r="AY13" s="55">
        <v>0</v>
      </c>
      <c r="AZ13" s="40">
        <v>0</v>
      </c>
      <c r="BA13" s="40">
        <v>0</v>
      </c>
      <c r="BB13" s="40">
        <v>0</v>
      </c>
      <c r="BC13" s="40">
        <v>0</v>
      </c>
      <c r="BD13" s="40">
        <v>0</v>
      </c>
      <c r="BE13" s="40">
        <v>0</v>
      </c>
      <c r="BF13" s="40">
        <v>0</v>
      </c>
      <c r="BG13" s="40">
        <v>0</v>
      </c>
      <c r="BH13" s="40">
        <v>0</v>
      </c>
      <c r="BI13" s="40">
        <v>0</v>
      </c>
      <c r="BJ13" s="40">
        <v>0</v>
      </c>
      <c r="BK13" s="40">
        <v>0</v>
      </c>
      <c r="BL13" s="40">
        <v>0</v>
      </c>
      <c r="BM13" s="40">
        <v>0</v>
      </c>
      <c r="BN13" s="40">
        <v>0</v>
      </c>
      <c r="BO13" s="40">
        <v>0</v>
      </c>
      <c r="BP13" s="40">
        <v>0</v>
      </c>
      <c r="BQ13" s="40">
        <v>0</v>
      </c>
      <c r="BR13" s="40">
        <v>0</v>
      </c>
      <c r="BS13" s="40">
        <v>0</v>
      </c>
      <c r="BT13" s="83">
        <v>0</v>
      </c>
      <c r="BU13" s="83">
        <v>0</v>
      </c>
    </row>
    <row r="14" spans="1:73" ht="20.100000000000001" customHeight="1" x14ac:dyDescent="0.2">
      <c r="A14" s="175">
        <v>43883</v>
      </c>
      <c r="B14" s="65"/>
      <c r="C14" s="3">
        <v>8</v>
      </c>
      <c r="D14" s="40">
        <v>0</v>
      </c>
      <c r="E14" s="40">
        <v>0</v>
      </c>
      <c r="F14" s="40">
        <v>0</v>
      </c>
      <c r="G14" s="40">
        <v>0</v>
      </c>
      <c r="H14" s="176">
        <v>0</v>
      </c>
      <c r="I14" s="176">
        <v>0</v>
      </c>
      <c r="J14" s="40">
        <v>0</v>
      </c>
      <c r="K14" s="40">
        <v>0</v>
      </c>
      <c r="L14" s="40">
        <v>0</v>
      </c>
      <c r="M14" s="40">
        <v>0</v>
      </c>
      <c r="N14" s="79">
        <f t="shared" ref="N14" si="12">SUM(D14:M14)</f>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79">
        <f t="shared" ref="AI14" si="13">O14+Q14+S14+U14+AA14+AC14+AE14+AG14+Y14</f>
        <v>0</v>
      </c>
      <c r="AJ14" s="79">
        <v>0</v>
      </c>
      <c r="AL14" s="65">
        <v>43155</v>
      </c>
      <c r="AM14" s="65"/>
      <c r="AN14" s="3">
        <v>8</v>
      </c>
      <c r="AO14" s="40">
        <v>0</v>
      </c>
      <c r="AP14" s="40">
        <v>0</v>
      </c>
      <c r="AQ14" s="40">
        <v>0</v>
      </c>
      <c r="AR14" s="40">
        <v>0</v>
      </c>
      <c r="AS14" s="40">
        <v>0</v>
      </c>
      <c r="AT14" s="112">
        <v>0</v>
      </c>
      <c r="AU14" s="40">
        <v>0</v>
      </c>
      <c r="AV14" s="40">
        <v>0</v>
      </c>
      <c r="AW14" s="40">
        <v>0</v>
      </c>
      <c r="AX14" s="40">
        <v>0</v>
      </c>
      <c r="AY14" s="55">
        <v>0</v>
      </c>
      <c r="AZ14" s="40">
        <v>0</v>
      </c>
      <c r="BA14" s="40">
        <v>0</v>
      </c>
      <c r="BB14" s="40">
        <v>0</v>
      </c>
      <c r="BC14" s="40">
        <v>0</v>
      </c>
      <c r="BD14" s="40">
        <v>0</v>
      </c>
      <c r="BE14" s="40">
        <v>0</v>
      </c>
      <c r="BF14" s="40">
        <v>0</v>
      </c>
      <c r="BG14" s="40">
        <v>0</v>
      </c>
      <c r="BH14" s="40">
        <v>0</v>
      </c>
      <c r="BI14" s="40">
        <v>0</v>
      </c>
      <c r="BJ14" s="40">
        <v>0</v>
      </c>
      <c r="BK14" s="40">
        <v>0</v>
      </c>
      <c r="BL14" s="40">
        <v>0</v>
      </c>
      <c r="BM14" s="40">
        <v>0</v>
      </c>
      <c r="BN14" s="40">
        <v>0</v>
      </c>
      <c r="BO14" s="40">
        <v>0</v>
      </c>
      <c r="BP14" s="40">
        <v>0</v>
      </c>
      <c r="BQ14" s="40">
        <v>0</v>
      </c>
      <c r="BR14" s="40">
        <v>0</v>
      </c>
      <c r="BS14" s="40">
        <v>0</v>
      </c>
      <c r="BT14" s="83">
        <v>0</v>
      </c>
      <c r="BU14" s="83">
        <v>0</v>
      </c>
    </row>
    <row r="15" spans="1:73" ht="20.100000000000001" customHeight="1" x14ac:dyDescent="0.2">
      <c r="A15" s="177">
        <v>43890</v>
      </c>
      <c r="B15" s="65"/>
      <c r="C15" s="3">
        <v>9</v>
      </c>
      <c r="D15" s="40">
        <v>0</v>
      </c>
      <c r="E15" s="40">
        <v>0</v>
      </c>
      <c r="F15" s="40">
        <v>0</v>
      </c>
      <c r="G15" s="40">
        <v>0</v>
      </c>
      <c r="H15" s="178">
        <v>0</v>
      </c>
      <c r="I15" s="178">
        <v>0</v>
      </c>
      <c r="J15" s="40">
        <v>0</v>
      </c>
      <c r="K15" s="40">
        <v>0</v>
      </c>
      <c r="L15" s="40">
        <v>0</v>
      </c>
      <c r="M15" s="40">
        <v>0</v>
      </c>
      <c r="N15" s="79">
        <f t="shared" ref="N15" si="14">SUM(D15:M15)</f>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79">
        <f t="shared" ref="AI15" si="15">O15+Q15+S15+U15+AA15+AC15+AE15+AG15+Y15</f>
        <v>0</v>
      </c>
      <c r="AJ15" s="79">
        <v>0</v>
      </c>
      <c r="AL15" s="65">
        <v>43162</v>
      </c>
      <c r="AM15" s="2"/>
      <c r="AN15" s="3">
        <v>9</v>
      </c>
      <c r="AO15" s="40">
        <v>0</v>
      </c>
      <c r="AP15" s="40">
        <v>0</v>
      </c>
      <c r="AQ15" s="40">
        <v>0</v>
      </c>
      <c r="AR15" s="40">
        <v>0</v>
      </c>
      <c r="AS15" s="40">
        <v>0</v>
      </c>
      <c r="AT15" s="112">
        <v>0</v>
      </c>
      <c r="AU15" s="40">
        <v>0</v>
      </c>
      <c r="AV15" s="40">
        <v>0</v>
      </c>
      <c r="AW15" s="40">
        <v>0</v>
      </c>
      <c r="AX15" s="40">
        <v>0</v>
      </c>
      <c r="AY15" s="55">
        <v>0</v>
      </c>
      <c r="AZ15" s="40">
        <v>0</v>
      </c>
      <c r="BA15" s="40">
        <v>0</v>
      </c>
      <c r="BB15" s="40">
        <v>0</v>
      </c>
      <c r="BC15" s="40">
        <v>0</v>
      </c>
      <c r="BD15" s="40">
        <v>0</v>
      </c>
      <c r="BE15" s="40">
        <v>0</v>
      </c>
      <c r="BF15" s="40">
        <v>0</v>
      </c>
      <c r="BG15" s="40">
        <v>0</v>
      </c>
      <c r="BH15" s="40">
        <v>0</v>
      </c>
      <c r="BI15" s="40">
        <v>0</v>
      </c>
      <c r="BJ15" s="40">
        <v>0</v>
      </c>
      <c r="BK15" s="40">
        <v>0</v>
      </c>
      <c r="BL15" s="40">
        <v>0</v>
      </c>
      <c r="BM15" s="40">
        <v>0</v>
      </c>
      <c r="BN15" s="40">
        <v>0</v>
      </c>
      <c r="BO15" s="40">
        <v>0</v>
      </c>
      <c r="BP15" s="40">
        <v>0</v>
      </c>
      <c r="BQ15" s="40">
        <v>0</v>
      </c>
      <c r="BR15" s="40">
        <v>0</v>
      </c>
      <c r="BS15" s="40">
        <v>0</v>
      </c>
      <c r="BT15" s="83">
        <v>0</v>
      </c>
      <c r="BU15" s="83">
        <v>0</v>
      </c>
    </row>
    <row r="16" spans="1:73" ht="20.100000000000001" customHeight="1" x14ac:dyDescent="0.2">
      <c r="A16" s="179">
        <v>43897</v>
      </c>
      <c r="B16" s="65"/>
      <c r="C16" s="3">
        <v>10</v>
      </c>
      <c r="D16" s="40">
        <v>0</v>
      </c>
      <c r="E16" s="40">
        <v>0</v>
      </c>
      <c r="F16" s="40">
        <v>0</v>
      </c>
      <c r="G16" s="40">
        <v>0</v>
      </c>
      <c r="H16" s="180">
        <v>0</v>
      </c>
      <c r="I16" s="180">
        <v>0</v>
      </c>
      <c r="J16" s="40">
        <v>0</v>
      </c>
      <c r="K16" s="40">
        <v>0</v>
      </c>
      <c r="L16" s="40">
        <v>0</v>
      </c>
      <c r="M16" s="40">
        <v>0</v>
      </c>
      <c r="N16" s="79">
        <f t="shared" ref="N16" si="16">SUM(D16:M16)</f>
        <v>0</v>
      </c>
      <c r="O16" s="40">
        <v>0</v>
      </c>
      <c r="P16" s="40">
        <v>0</v>
      </c>
      <c r="Q16" s="40">
        <v>0</v>
      </c>
      <c r="R16" s="40">
        <v>0</v>
      </c>
      <c r="S16" s="40">
        <v>0</v>
      </c>
      <c r="T16" s="40">
        <v>0</v>
      </c>
      <c r="U16" s="40">
        <v>0</v>
      </c>
      <c r="V16" s="40">
        <v>0</v>
      </c>
      <c r="W16" s="40">
        <v>0</v>
      </c>
      <c r="X16" s="40">
        <v>0</v>
      </c>
      <c r="Y16" s="40">
        <v>0</v>
      </c>
      <c r="Z16" s="40">
        <v>0</v>
      </c>
      <c r="AA16" s="40">
        <v>0</v>
      </c>
      <c r="AB16" s="40">
        <v>0</v>
      </c>
      <c r="AC16" s="40">
        <v>0</v>
      </c>
      <c r="AD16" s="40">
        <v>0</v>
      </c>
      <c r="AE16" s="40">
        <v>0</v>
      </c>
      <c r="AF16" s="40">
        <v>0</v>
      </c>
      <c r="AG16" s="40">
        <v>0</v>
      </c>
      <c r="AH16" s="40">
        <v>0</v>
      </c>
      <c r="AI16" s="79">
        <f t="shared" ref="AI16" si="17">O16+Q16+S16+U16+AA16+AC16+AE16+AG16+Y16</f>
        <v>0</v>
      </c>
      <c r="AJ16" s="79">
        <v>0</v>
      </c>
      <c r="AL16" s="65">
        <v>43169</v>
      </c>
      <c r="AM16" s="65"/>
      <c r="AN16" s="3">
        <v>10</v>
      </c>
      <c r="AO16" s="40">
        <v>0</v>
      </c>
      <c r="AP16" s="40">
        <v>0</v>
      </c>
      <c r="AQ16" s="40">
        <v>0</v>
      </c>
      <c r="AR16" s="40">
        <v>0</v>
      </c>
      <c r="AS16" s="112">
        <v>0</v>
      </c>
      <c r="AT16" s="112">
        <v>0</v>
      </c>
      <c r="AU16" s="40">
        <v>0</v>
      </c>
      <c r="AV16" s="40">
        <v>0</v>
      </c>
      <c r="AW16" s="40">
        <v>0</v>
      </c>
      <c r="AX16" s="40">
        <v>0</v>
      </c>
      <c r="AY16" s="55">
        <v>0</v>
      </c>
      <c r="AZ16" s="40">
        <v>0</v>
      </c>
      <c r="BA16" s="40">
        <v>0</v>
      </c>
      <c r="BB16" s="40">
        <v>0</v>
      </c>
      <c r="BC16" s="40">
        <v>0</v>
      </c>
      <c r="BD16" s="40">
        <v>0</v>
      </c>
      <c r="BE16" s="40">
        <v>0</v>
      </c>
      <c r="BF16" s="40">
        <v>0</v>
      </c>
      <c r="BG16" s="40">
        <v>0</v>
      </c>
      <c r="BH16" s="40">
        <v>0</v>
      </c>
      <c r="BI16" s="40">
        <v>0</v>
      </c>
      <c r="BJ16" s="40">
        <v>0</v>
      </c>
      <c r="BK16" s="40">
        <v>0</v>
      </c>
      <c r="BL16" s="40">
        <v>0</v>
      </c>
      <c r="BM16" s="40">
        <v>0</v>
      </c>
      <c r="BN16" s="40">
        <v>0</v>
      </c>
      <c r="BO16" s="40">
        <v>0</v>
      </c>
      <c r="BP16" s="40">
        <v>0</v>
      </c>
      <c r="BQ16" s="40">
        <v>0</v>
      </c>
      <c r="BR16" s="40">
        <v>0</v>
      </c>
      <c r="BS16" s="40">
        <v>0</v>
      </c>
      <c r="BT16" s="83">
        <v>0</v>
      </c>
      <c r="BU16" s="83">
        <v>0</v>
      </c>
    </row>
    <row r="17" spans="1:73" ht="20.100000000000001" customHeight="1" x14ac:dyDescent="0.2">
      <c r="A17" s="182">
        <v>43904</v>
      </c>
      <c r="B17" s="65"/>
      <c r="C17" s="3">
        <v>11</v>
      </c>
      <c r="D17" s="40">
        <v>0</v>
      </c>
      <c r="E17" s="40">
        <v>0</v>
      </c>
      <c r="F17" s="40">
        <v>0</v>
      </c>
      <c r="G17" s="40">
        <v>0</v>
      </c>
      <c r="H17" s="183">
        <v>0</v>
      </c>
      <c r="I17" s="183">
        <v>0</v>
      </c>
      <c r="J17" s="40">
        <v>0</v>
      </c>
      <c r="K17" s="40">
        <v>0</v>
      </c>
      <c r="L17" s="40">
        <v>0</v>
      </c>
      <c r="M17" s="40">
        <v>0</v>
      </c>
      <c r="N17" s="79">
        <f t="shared" ref="N17" si="18">SUM(D17:M17)</f>
        <v>0</v>
      </c>
      <c r="O17" s="40">
        <v>0</v>
      </c>
      <c r="P17" s="40">
        <v>0</v>
      </c>
      <c r="Q17" s="40">
        <v>0</v>
      </c>
      <c r="R17" s="40">
        <v>0</v>
      </c>
      <c r="S17" s="40">
        <v>0</v>
      </c>
      <c r="T17" s="40">
        <v>0</v>
      </c>
      <c r="U17" s="40">
        <v>0</v>
      </c>
      <c r="V17" s="40">
        <v>0</v>
      </c>
      <c r="W17" s="40">
        <v>0</v>
      </c>
      <c r="X17" s="40">
        <v>0</v>
      </c>
      <c r="Y17" s="40">
        <v>0</v>
      </c>
      <c r="Z17" s="40">
        <v>0</v>
      </c>
      <c r="AA17" s="40">
        <v>0</v>
      </c>
      <c r="AB17" s="40">
        <v>0</v>
      </c>
      <c r="AC17" s="40">
        <v>0</v>
      </c>
      <c r="AD17" s="40">
        <v>0</v>
      </c>
      <c r="AE17" s="40">
        <v>0</v>
      </c>
      <c r="AF17" s="40">
        <v>0</v>
      </c>
      <c r="AG17" s="40">
        <v>0</v>
      </c>
      <c r="AH17" s="40">
        <v>0</v>
      </c>
      <c r="AI17" s="79">
        <f t="shared" ref="AI17" si="19">O17+Q17+S17+U17+AA17+AC17+AE17+AG17+Y17</f>
        <v>0</v>
      </c>
      <c r="AJ17" s="79">
        <v>0</v>
      </c>
      <c r="AL17" s="65">
        <v>43176</v>
      </c>
      <c r="AM17" s="2"/>
      <c r="AN17" s="3">
        <v>11</v>
      </c>
      <c r="AO17" s="40">
        <v>0</v>
      </c>
      <c r="AP17" s="40">
        <v>0</v>
      </c>
      <c r="AQ17" s="40">
        <v>0</v>
      </c>
      <c r="AR17" s="40">
        <v>0</v>
      </c>
      <c r="AS17" s="112">
        <v>0</v>
      </c>
      <c r="AT17" s="112">
        <v>0</v>
      </c>
      <c r="AU17" s="40">
        <v>0</v>
      </c>
      <c r="AV17" s="40">
        <v>0</v>
      </c>
      <c r="AW17" s="40">
        <v>0</v>
      </c>
      <c r="AX17" s="40">
        <v>0</v>
      </c>
      <c r="AY17" s="55">
        <v>0</v>
      </c>
      <c r="AZ17" s="40">
        <v>0</v>
      </c>
      <c r="BA17" s="40">
        <v>0</v>
      </c>
      <c r="BB17" s="40">
        <v>0</v>
      </c>
      <c r="BC17" s="40">
        <v>0</v>
      </c>
      <c r="BD17" s="40">
        <v>0</v>
      </c>
      <c r="BE17" s="40">
        <v>0</v>
      </c>
      <c r="BF17" s="40">
        <v>0</v>
      </c>
      <c r="BG17" s="40">
        <v>0</v>
      </c>
      <c r="BH17" s="40">
        <v>0</v>
      </c>
      <c r="BI17" s="40">
        <v>0</v>
      </c>
      <c r="BJ17" s="40">
        <v>0</v>
      </c>
      <c r="BK17" s="40">
        <v>0</v>
      </c>
      <c r="BL17" s="40">
        <v>0</v>
      </c>
      <c r="BM17" s="40">
        <v>0</v>
      </c>
      <c r="BN17" s="40">
        <v>0</v>
      </c>
      <c r="BO17" s="40">
        <v>0</v>
      </c>
      <c r="BP17" s="40">
        <v>0</v>
      </c>
      <c r="BQ17" s="40">
        <v>0</v>
      </c>
      <c r="BR17" s="40">
        <v>0</v>
      </c>
      <c r="BS17" s="40">
        <v>0</v>
      </c>
      <c r="BT17" s="83">
        <v>0</v>
      </c>
      <c r="BU17" s="83">
        <v>0</v>
      </c>
    </row>
    <row r="18" spans="1:73" ht="20.100000000000001" customHeight="1" x14ac:dyDescent="0.2">
      <c r="A18" s="184">
        <v>43911</v>
      </c>
      <c r="B18" s="65"/>
      <c r="C18" s="3">
        <v>12</v>
      </c>
      <c r="D18" s="40">
        <v>0</v>
      </c>
      <c r="E18" s="40">
        <v>0</v>
      </c>
      <c r="F18" s="40">
        <v>0</v>
      </c>
      <c r="G18" s="40">
        <v>0</v>
      </c>
      <c r="H18" s="186">
        <v>0</v>
      </c>
      <c r="I18" s="186">
        <v>0</v>
      </c>
      <c r="J18" s="40">
        <v>0</v>
      </c>
      <c r="K18" s="40">
        <v>0</v>
      </c>
      <c r="L18" s="40">
        <v>0</v>
      </c>
      <c r="M18" s="40">
        <v>0</v>
      </c>
      <c r="N18" s="79">
        <f t="shared" ref="N18" si="20">SUM(D18:M18)</f>
        <v>0</v>
      </c>
      <c r="O18" s="40">
        <v>0</v>
      </c>
      <c r="P18" s="40">
        <v>0</v>
      </c>
      <c r="Q18" s="40">
        <v>0</v>
      </c>
      <c r="R18" s="40">
        <v>0</v>
      </c>
      <c r="S18" s="40">
        <v>0</v>
      </c>
      <c r="T18" s="40">
        <v>0</v>
      </c>
      <c r="U18" s="40">
        <v>0</v>
      </c>
      <c r="V18" s="40">
        <v>0</v>
      </c>
      <c r="W18" s="40">
        <v>0</v>
      </c>
      <c r="X18" s="40">
        <v>0</v>
      </c>
      <c r="Y18" s="40">
        <v>0</v>
      </c>
      <c r="Z18" s="40">
        <v>0</v>
      </c>
      <c r="AA18" s="40">
        <v>0</v>
      </c>
      <c r="AB18" s="40">
        <v>0</v>
      </c>
      <c r="AC18" s="40">
        <v>0</v>
      </c>
      <c r="AD18" s="40">
        <v>0</v>
      </c>
      <c r="AE18" s="40">
        <v>0</v>
      </c>
      <c r="AF18" s="40">
        <v>0</v>
      </c>
      <c r="AG18" s="40">
        <v>0</v>
      </c>
      <c r="AH18" s="40">
        <v>0</v>
      </c>
      <c r="AI18" s="79">
        <f t="shared" ref="AI18" si="21">O18+Q18+S18+U18+AA18+AC18+AE18+AG18+Y18</f>
        <v>0</v>
      </c>
      <c r="AJ18" s="79">
        <v>0</v>
      </c>
      <c r="AL18" s="65">
        <v>43183</v>
      </c>
      <c r="AM18" s="2"/>
      <c r="AN18" s="3">
        <v>12</v>
      </c>
      <c r="AO18" s="40">
        <v>0</v>
      </c>
      <c r="AP18" s="40">
        <v>0</v>
      </c>
      <c r="AQ18" s="40">
        <v>0</v>
      </c>
      <c r="AR18" s="40">
        <v>0</v>
      </c>
      <c r="AS18" s="112">
        <v>0</v>
      </c>
      <c r="AT18" s="112">
        <v>0</v>
      </c>
      <c r="AU18" s="40">
        <v>0</v>
      </c>
      <c r="AV18" s="40">
        <v>0</v>
      </c>
      <c r="AW18" s="40">
        <v>0</v>
      </c>
      <c r="AX18" s="40">
        <v>0</v>
      </c>
      <c r="AY18" s="55">
        <v>0</v>
      </c>
      <c r="AZ18" s="40">
        <v>0</v>
      </c>
      <c r="BA18" s="40">
        <v>0</v>
      </c>
      <c r="BB18" s="40">
        <v>0</v>
      </c>
      <c r="BC18" s="40">
        <v>0</v>
      </c>
      <c r="BD18" s="40">
        <v>0</v>
      </c>
      <c r="BE18" s="40">
        <v>0</v>
      </c>
      <c r="BF18" s="40">
        <v>0</v>
      </c>
      <c r="BG18" s="40">
        <v>0</v>
      </c>
      <c r="BH18" s="40">
        <v>0</v>
      </c>
      <c r="BI18" s="40">
        <v>0</v>
      </c>
      <c r="BJ18" s="40">
        <v>0</v>
      </c>
      <c r="BK18" s="40">
        <v>0</v>
      </c>
      <c r="BL18" s="40">
        <v>0</v>
      </c>
      <c r="BM18" s="40">
        <v>0</v>
      </c>
      <c r="BN18" s="40">
        <v>0</v>
      </c>
      <c r="BO18" s="40">
        <v>0</v>
      </c>
      <c r="BP18" s="40">
        <v>0</v>
      </c>
      <c r="BQ18" s="40">
        <v>0</v>
      </c>
      <c r="BR18" s="40">
        <v>0</v>
      </c>
      <c r="BS18" s="40">
        <v>0</v>
      </c>
      <c r="BT18" s="83">
        <v>0</v>
      </c>
      <c r="BU18" s="83">
        <v>0</v>
      </c>
    </row>
    <row r="19" spans="1:73" ht="20.100000000000001" customHeight="1" x14ac:dyDescent="0.2">
      <c r="A19" s="187">
        <v>43918</v>
      </c>
      <c r="B19" s="65"/>
      <c r="C19" s="87"/>
      <c r="D19" s="188">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L19" s="86">
        <v>43190</v>
      </c>
      <c r="AM19" s="65"/>
      <c r="AN19" s="3">
        <v>13</v>
      </c>
      <c r="AO19" s="40">
        <v>0</v>
      </c>
      <c r="AP19" s="40">
        <v>0</v>
      </c>
      <c r="AQ19" s="40">
        <v>0</v>
      </c>
      <c r="AR19" s="40">
        <v>0</v>
      </c>
      <c r="AS19" s="112">
        <v>0</v>
      </c>
      <c r="AT19" s="112">
        <v>0</v>
      </c>
      <c r="AU19" s="40">
        <v>0</v>
      </c>
      <c r="AV19" s="40">
        <v>0</v>
      </c>
      <c r="AW19" s="40">
        <v>0</v>
      </c>
      <c r="AX19" s="40">
        <v>0</v>
      </c>
      <c r="AY19" s="55">
        <v>0</v>
      </c>
      <c r="AZ19" s="40">
        <v>0</v>
      </c>
      <c r="BA19" s="40">
        <v>0</v>
      </c>
      <c r="BB19" s="40">
        <v>0</v>
      </c>
      <c r="BC19" s="40">
        <v>0</v>
      </c>
      <c r="BD19" s="40">
        <v>0</v>
      </c>
      <c r="BE19" s="40">
        <v>0</v>
      </c>
      <c r="BF19" s="40">
        <v>0</v>
      </c>
      <c r="BG19" s="40">
        <v>0</v>
      </c>
      <c r="BH19" s="40">
        <v>0</v>
      </c>
      <c r="BI19" s="40">
        <v>0</v>
      </c>
      <c r="BJ19" s="40">
        <v>0</v>
      </c>
      <c r="BK19" s="40">
        <v>0</v>
      </c>
      <c r="BL19" s="40">
        <v>0</v>
      </c>
      <c r="BM19" s="40">
        <v>0</v>
      </c>
      <c r="BN19" s="40">
        <v>0</v>
      </c>
      <c r="BO19" s="40">
        <v>0</v>
      </c>
      <c r="BP19" s="40">
        <v>0</v>
      </c>
      <c r="BQ19" s="40">
        <v>0</v>
      </c>
      <c r="BR19" s="40">
        <v>0</v>
      </c>
      <c r="BS19" s="40">
        <v>0</v>
      </c>
      <c r="BT19" s="83">
        <v>0</v>
      </c>
      <c r="BU19" s="83">
        <v>0</v>
      </c>
    </row>
    <row r="20" spans="1:73" ht="20.100000000000001" customHeight="1" x14ac:dyDescent="0.2">
      <c r="A20" s="187">
        <v>43925</v>
      </c>
      <c r="B20" s="65"/>
      <c r="C20" s="87"/>
      <c r="D20" s="188">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K20" s="36"/>
      <c r="AL20" s="86">
        <v>43197</v>
      </c>
      <c r="AM20" s="65"/>
      <c r="AN20" s="10">
        <v>14</v>
      </c>
      <c r="AO20" s="40">
        <v>0</v>
      </c>
      <c r="AP20" s="40">
        <v>0</v>
      </c>
      <c r="AQ20" s="40">
        <v>0</v>
      </c>
      <c r="AR20" s="40">
        <v>0</v>
      </c>
      <c r="AS20" s="112">
        <v>0</v>
      </c>
      <c r="AT20" s="112">
        <v>0</v>
      </c>
      <c r="AU20" s="40">
        <v>0</v>
      </c>
      <c r="AV20" s="40">
        <v>0</v>
      </c>
      <c r="AW20" s="40">
        <v>0</v>
      </c>
      <c r="AX20" s="40">
        <v>0</v>
      </c>
      <c r="AY20" s="55">
        <v>0</v>
      </c>
      <c r="AZ20" s="40">
        <v>0</v>
      </c>
      <c r="BA20" s="40">
        <v>0</v>
      </c>
      <c r="BB20" s="40">
        <v>0</v>
      </c>
      <c r="BC20" s="40">
        <v>0</v>
      </c>
      <c r="BD20" s="40">
        <v>0</v>
      </c>
      <c r="BE20" s="40">
        <v>0</v>
      </c>
      <c r="BF20" s="40">
        <v>0</v>
      </c>
      <c r="BG20" s="40">
        <v>0</v>
      </c>
      <c r="BH20" s="40">
        <v>0</v>
      </c>
      <c r="BI20" s="40">
        <v>0</v>
      </c>
      <c r="BJ20" s="40">
        <v>0</v>
      </c>
      <c r="BK20" s="40">
        <v>0</v>
      </c>
      <c r="BL20" s="40">
        <v>0</v>
      </c>
      <c r="BM20" s="40">
        <v>0</v>
      </c>
      <c r="BN20" s="40">
        <v>0</v>
      </c>
      <c r="BO20" s="40">
        <v>0</v>
      </c>
      <c r="BP20" s="40">
        <v>0</v>
      </c>
      <c r="BQ20" s="40">
        <v>0</v>
      </c>
      <c r="BR20" s="40">
        <v>0</v>
      </c>
      <c r="BS20" s="40">
        <v>0</v>
      </c>
      <c r="BT20" s="83">
        <v>0</v>
      </c>
      <c r="BU20" s="83">
        <v>0</v>
      </c>
    </row>
    <row r="21" spans="1:73" ht="20.100000000000001" customHeight="1" x14ac:dyDescent="0.2">
      <c r="A21" s="187">
        <v>43932</v>
      </c>
      <c r="B21" s="65"/>
      <c r="C21" s="3"/>
      <c r="D21" s="188">
        <v>0</v>
      </c>
      <c r="E21" s="188">
        <v>0</v>
      </c>
      <c r="F21" s="188">
        <v>0</v>
      </c>
      <c r="G21" s="188">
        <v>0</v>
      </c>
      <c r="H21" s="188">
        <v>0</v>
      </c>
      <c r="I21" s="188">
        <v>0</v>
      </c>
      <c r="J21" s="188">
        <v>0</v>
      </c>
      <c r="K21" s="188">
        <v>0</v>
      </c>
      <c r="L21" s="188">
        <v>0</v>
      </c>
      <c r="M21" s="188">
        <v>0</v>
      </c>
      <c r="N21" s="79">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188">
        <v>0</v>
      </c>
      <c r="AI21" s="79">
        <v>0</v>
      </c>
      <c r="AJ21" s="79">
        <v>0</v>
      </c>
      <c r="AL21" s="65">
        <v>43204</v>
      </c>
      <c r="AM21" s="65"/>
      <c r="AN21" s="10">
        <v>15</v>
      </c>
      <c r="AO21" s="40">
        <v>0</v>
      </c>
      <c r="AP21" s="40">
        <v>0</v>
      </c>
      <c r="AQ21" s="40">
        <v>0</v>
      </c>
      <c r="AR21" s="40">
        <v>0</v>
      </c>
      <c r="AS21" s="112">
        <v>0</v>
      </c>
      <c r="AT21" s="112">
        <v>0</v>
      </c>
      <c r="AU21" s="40">
        <v>0</v>
      </c>
      <c r="AV21" s="40">
        <v>0</v>
      </c>
      <c r="AW21" s="40">
        <v>0</v>
      </c>
      <c r="AX21" s="40">
        <v>0</v>
      </c>
      <c r="AY21" s="55">
        <v>0</v>
      </c>
      <c r="AZ21" s="40">
        <v>0</v>
      </c>
      <c r="BA21" s="40">
        <v>0</v>
      </c>
      <c r="BB21" s="40">
        <v>0</v>
      </c>
      <c r="BC21" s="40">
        <v>0</v>
      </c>
      <c r="BD21" s="40">
        <v>0</v>
      </c>
      <c r="BE21" s="40">
        <v>0</v>
      </c>
      <c r="BF21" s="40">
        <v>0</v>
      </c>
      <c r="BG21" s="40">
        <v>0</v>
      </c>
      <c r="BH21" s="40">
        <v>0</v>
      </c>
      <c r="BI21" s="40">
        <v>0</v>
      </c>
      <c r="BJ21" s="40">
        <v>0</v>
      </c>
      <c r="BK21" s="40">
        <v>0</v>
      </c>
      <c r="BL21" s="40">
        <v>0</v>
      </c>
      <c r="BM21" s="40">
        <v>0</v>
      </c>
      <c r="BN21" s="40">
        <v>0</v>
      </c>
      <c r="BO21" s="40">
        <v>0</v>
      </c>
      <c r="BP21" s="40">
        <v>0</v>
      </c>
      <c r="BQ21" s="40">
        <v>0</v>
      </c>
      <c r="BR21" s="40">
        <v>0</v>
      </c>
      <c r="BS21" s="40">
        <v>0</v>
      </c>
      <c r="BT21" s="83">
        <v>0</v>
      </c>
      <c r="BU21" s="83">
        <v>0</v>
      </c>
    </row>
    <row r="22" spans="1:73" ht="20.100000000000001" customHeight="1" x14ac:dyDescent="0.2">
      <c r="A22" s="189">
        <v>43939</v>
      </c>
      <c r="B22" s="65"/>
      <c r="C22" s="87"/>
      <c r="D22" s="190">
        <v>0</v>
      </c>
      <c r="E22" s="190">
        <v>0</v>
      </c>
      <c r="F22" s="190">
        <v>0</v>
      </c>
      <c r="G22" s="190">
        <v>0</v>
      </c>
      <c r="H22" s="190">
        <v>0</v>
      </c>
      <c r="I22" s="190">
        <v>0</v>
      </c>
      <c r="J22" s="190">
        <v>0</v>
      </c>
      <c r="K22" s="190">
        <v>0</v>
      </c>
      <c r="L22" s="190">
        <v>0</v>
      </c>
      <c r="M22" s="190">
        <v>0</v>
      </c>
      <c r="N22" s="79">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190">
        <v>0</v>
      </c>
      <c r="AI22" s="79">
        <v>0</v>
      </c>
      <c r="AJ22" s="79">
        <v>0</v>
      </c>
      <c r="AL22" s="65">
        <v>43211</v>
      </c>
      <c r="AM22" s="66"/>
      <c r="AN22" s="35">
        <v>16</v>
      </c>
      <c r="AO22" s="40">
        <v>0</v>
      </c>
      <c r="AP22" s="40">
        <v>0</v>
      </c>
      <c r="AQ22" s="40">
        <v>0</v>
      </c>
      <c r="AR22" s="40">
        <v>0</v>
      </c>
      <c r="AS22" s="112">
        <v>0</v>
      </c>
      <c r="AT22" s="112">
        <v>0</v>
      </c>
      <c r="AU22" s="40">
        <v>0</v>
      </c>
      <c r="AV22" s="40">
        <v>0</v>
      </c>
      <c r="AW22" s="40">
        <v>0</v>
      </c>
      <c r="AX22" s="40">
        <v>0</v>
      </c>
      <c r="AY22" s="55">
        <v>0</v>
      </c>
      <c r="AZ22" s="40">
        <v>0</v>
      </c>
      <c r="BA22" s="40">
        <v>0</v>
      </c>
      <c r="BB22" s="40">
        <v>0</v>
      </c>
      <c r="BC22" s="40">
        <v>0</v>
      </c>
      <c r="BD22" s="40">
        <v>0</v>
      </c>
      <c r="BE22" s="40">
        <v>0</v>
      </c>
      <c r="BF22" s="40">
        <v>0</v>
      </c>
      <c r="BG22" s="40">
        <v>0</v>
      </c>
      <c r="BH22" s="40">
        <v>0</v>
      </c>
      <c r="BI22" s="40">
        <v>0</v>
      </c>
      <c r="BJ22" s="40">
        <v>0</v>
      </c>
      <c r="BK22" s="40">
        <v>0</v>
      </c>
      <c r="BL22" s="40">
        <v>0</v>
      </c>
      <c r="BM22" s="40">
        <v>0</v>
      </c>
      <c r="BN22" s="40">
        <v>0</v>
      </c>
      <c r="BO22" s="40">
        <v>0</v>
      </c>
      <c r="BP22" s="40">
        <v>0</v>
      </c>
      <c r="BQ22" s="40">
        <v>0</v>
      </c>
      <c r="BR22" s="40">
        <v>0</v>
      </c>
      <c r="BS22" s="40">
        <v>0</v>
      </c>
      <c r="BT22" s="83">
        <v>0</v>
      </c>
      <c r="BU22" s="83">
        <v>0</v>
      </c>
    </row>
    <row r="23" spans="1:73" ht="20.100000000000001" customHeight="1" x14ac:dyDescent="0.2">
      <c r="A23" s="189">
        <v>43946</v>
      </c>
      <c r="B23" s="65"/>
      <c r="C23" s="39"/>
      <c r="D23" s="190">
        <v>0</v>
      </c>
      <c r="E23" s="190">
        <v>0</v>
      </c>
      <c r="F23" s="190">
        <v>0</v>
      </c>
      <c r="G23" s="190">
        <v>0</v>
      </c>
      <c r="H23" s="190">
        <v>0</v>
      </c>
      <c r="I23" s="190">
        <v>0</v>
      </c>
      <c r="J23" s="190">
        <v>0</v>
      </c>
      <c r="K23" s="190">
        <v>0</v>
      </c>
      <c r="L23" s="190">
        <v>0</v>
      </c>
      <c r="M23" s="190">
        <v>0</v>
      </c>
      <c r="N23" s="79">
        <v>0</v>
      </c>
      <c r="O23" s="190">
        <v>0</v>
      </c>
      <c r="P23" s="190">
        <v>0</v>
      </c>
      <c r="Q23" s="190">
        <v>0</v>
      </c>
      <c r="R23" s="190">
        <v>0</v>
      </c>
      <c r="S23" s="190">
        <v>0</v>
      </c>
      <c r="T23" s="190">
        <v>0</v>
      </c>
      <c r="U23" s="190">
        <v>0</v>
      </c>
      <c r="V23" s="190">
        <v>0</v>
      </c>
      <c r="W23" s="190">
        <v>0</v>
      </c>
      <c r="X23" s="190">
        <v>0</v>
      </c>
      <c r="Y23" s="190">
        <v>0</v>
      </c>
      <c r="Z23" s="190">
        <v>0</v>
      </c>
      <c r="AA23" s="190">
        <v>0</v>
      </c>
      <c r="AB23" s="190">
        <v>0</v>
      </c>
      <c r="AC23" s="190">
        <v>0</v>
      </c>
      <c r="AD23" s="190">
        <v>0</v>
      </c>
      <c r="AE23" s="190">
        <v>0</v>
      </c>
      <c r="AF23" s="190">
        <v>0</v>
      </c>
      <c r="AG23" s="190">
        <v>0</v>
      </c>
      <c r="AH23" s="190">
        <v>0</v>
      </c>
      <c r="AI23" s="79">
        <v>0</v>
      </c>
      <c r="AJ23" s="79">
        <v>0</v>
      </c>
      <c r="AL23" s="65">
        <v>43218</v>
      </c>
      <c r="AM23" s="65"/>
      <c r="AN23" s="39">
        <v>17</v>
      </c>
      <c r="AO23" s="40">
        <v>0</v>
      </c>
      <c r="AP23" s="40">
        <v>0</v>
      </c>
      <c r="AQ23" s="40">
        <v>0</v>
      </c>
      <c r="AR23" s="40">
        <v>0</v>
      </c>
      <c r="AS23" s="112">
        <v>0</v>
      </c>
      <c r="AT23" s="112">
        <v>0</v>
      </c>
      <c r="AU23" s="40">
        <v>0</v>
      </c>
      <c r="AV23" s="40">
        <v>0</v>
      </c>
      <c r="AW23" s="40">
        <v>0</v>
      </c>
      <c r="AX23" s="40">
        <v>0</v>
      </c>
      <c r="AY23" s="55">
        <v>0</v>
      </c>
      <c r="AZ23" s="40">
        <v>0</v>
      </c>
      <c r="BA23" s="40">
        <v>0</v>
      </c>
      <c r="BB23" s="40">
        <v>0</v>
      </c>
      <c r="BC23" s="40">
        <v>0</v>
      </c>
      <c r="BD23" s="40">
        <v>0</v>
      </c>
      <c r="BE23" s="40">
        <v>0</v>
      </c>
      <c r="BF23" s="40">
        <v>0</v>
      </c>
      <c r="BG23" s="40">
        <v>0</v>
      </c>
      <c r="BH23" s="40">
        <v>0</v>
      </c>
      <c r="BI23" s="40">
        <v>0</v>
      </c>
      <c r="BJ23" s="40">
        <v>0</v>
      </c>
      <c r="BK23" s="40">
        <v>0</v>
      </c>
      <c r="BL23" s="40">
        <v>0</v>
      </c>
      <c r="BM23" s="40">
        <v>0</v>
      </c>
      <c r="BN23" s="40">
        <v>0</v>
      </c>
      <c r="BO23" s="40">
        <v>0</v>
      </c>
      <c r="BP23" s="40">
        <v>0</v>
      </c>
      <c r="BQ23" s="40">
        <v>0</v>
      </c>
      <c r="BR23" s="40">
        <v>0</v>
      </c>
      <c r="BS23" s="40">
        <v>0</v>
      </c>
      <c r="BT23" s="83">
        <v>0</v>
      </c>
      <c r="BU23" s="83">
        <v>0</v>
      </c>
    </row>
    <row r="24" spans="1:73" ht="20.100000000000001" customHeight="1" x14ac:dyDescent="0.2">
      <c r="A24" s="193">
        <v>43953</v>
      </c>
      <c r="B24" s="65"/>
      <c r="C24" s="3"/>
      <c r="D24" s="196">
        <v>0</v>
      </c>
      <c r="E24" s="196">
        <v>0</v>
      </c>
      <c r="F24" s="196">
        <v>0</v>
      </c>
      <c r="G24" s="196">
        <v>0</v>
      </c>
      <c r="H24" s="196">
        <v>0</v>
      </c>
      <c r="I24" s="196">
        <v>0</v>
      </c>
      <c r="J24" s="196">
        <v>0</v>
      </c>
      <c r="K24" s="196">
        <v>0</v>
      </c>
      <c r="L24" s="196">
        <v>0</v>
      </c>
      <c r="M24" s="196">
        <v>0</v>
      </c>
      <c r="N24" s="79">
        <v>0</v>
      </c>
      <c r="O24" s="196">
        <v>0</v>
      </c>
      <c r="P24" s="196">
        <v>0</v>
      </c>
      <c r="Q24" s="196">
        <v>0</v>
      </c>
      <c r="R24" s="196">
        <v>0</v>
      </c>
      <c r="S24" s="196">
        <v>0</v>
      </c>
      <c r="T24" s="196">
        <v>0</v>
      </c>
      <c r="U24" s="196">
        <v>0</v>
      </c>
      <c r="V24" s="196">
        <v>0</v>
      </c>
      <c r="W24" s="196">
        <v>0</v>
      </c>
      <c r="X24" s="196">
        <v>0</v>
      </c>
      <c r="Y24" s="196">
        <v>0</v>
      </c>
      <c r="Z24" s="196">
        <v>0</v>
      </c>
      <c r="AA24" s="196">
        <v>0</v>
      </c>
      <c r="AB24" s="196">
        <v>0</v>
      </c>
      <c r="AC24" s="196">
        <v>0</v>
      </c>
      <c r="AD24" s="196">
        <v>0</v>
      </c>
      <c r="AE24" s="196">
        <v>0</v>
      </c>
      <c r="AF24" s="196">
        <v>0</v>
      </c>
      <c r="AG24" s="196">
        <v>0</v>
      </c>
      <c r="AH24" s="196">
        <v>0</v>
      </c>
      <c r="AI24" s="79">
        <v>0</v>
      </c>
      <c r="AJ24" s="79">
        <v>0</v>
      </c>
      <c r="AL24" s="65">
        <v>43225</v>
      </c>
      <c r="AM24" s="66"/>
      <c r="AN24" s="39">
        <v>18</v>
      </c>
      <c r="AO24" s="40">
        <v>0</v>
      </c>
      <c r="AP24" s="40">
        <v>0</v>
      </c>
      <c r="AQ24" s="40">
        <v>0</v>
      </c>
      <c r="AR24" s="40">
        <v>0</v>
      </c>
      <c r="AS24" s="112">
        <v>0</v>
      </c>
      <c r="AT24" s="112">
        <v>0</v>
      </c>
      <c r="AU24" s="40">
        <v>0</v>
      </c>
      <c r="AV24" s="40">
        <v>0</v>
      </c>
      <c r="AW24" s="40">
        <v>0</v>
      </c>
      <c r="AX24" s="40">
        <v>0</v>
      </c>
      <c r="AY24" s="55">
        <v>0</v>
      </c>
      <c r="AZ24" s="40">
        <v>0</v>
      </c>
      <c r="BA24" s="40">
        <v>0</v>
      </c>
      <c r="BB24" s="40">
        <v>0</v>
      </c>
      <c r="BC24" s="40">
        <v>0</v>
      </c>
      <c r="BD24" s="40">
        <v>0</v>
      </c>
      <c r="BE24" s="40">
        <v>0</v>
      </c>
      <c r="BF24" s="40">
        <v>0</v>
      </c>
      <c r="BG24" s="40">
        <v>0</v>
      </c>
      <c r="BH24" s="40">
        <v>0</v>
      </c>
      <c r="BI24" s="40">
        <v>0</v>
      </c>
      <c r="BJ24" s="40">
        <v>0</v>
      </c>
      <c r="BK24" s="40">
        <v>0</v>
      </c>
      <c r="BL24" s="40">
        <v>0</v>
      </c>
      <c r="BM24" s="40">
        <v>0</v>
      </c>
      <c r="BN24" s="40">
        <v>0</v>
      </c>
      <c r="BO24" s="40">
        <v>0</v>
      </c>
      <c r="BP24" s="40">
        <v>0</v>
      </c>
      <c r="BQ24" s="40">
        <v>0</v>
      </c>
      <c r="BR24" s="40">
        <v>0</v>
      </c>
      <c r="BS24" s="40">
        <v>0</v>
      </c>
      <c r="BT24" s="83">
        <v>0</v>
      </c>
      <c r="BU24" s="83">
        <v>0</v>
      </c>
    </row>
    <row r="25" spans="1:73" ht="20.100000000000001" customHeight="1" x14ac:dyDescent="0.2">
      <c r="A25" s="197">
        <v>43960</v>
      </c>
      <c r="B25" s="65"/>
      <c r="C25" s="3"/>
      <c r="D25" s="200">
        <v>0</v>
      </c>
      <c r="E25" s="200">
        <v>0</v>
      </c>
      <c r="F25" s="200">
        <v>0</v>
      </c>
      <c r="G25" s="200">
        <v>0</v>
      </c>
      <c r="H25" s="200">
        <v>0</v>
      </c>
      <c r="I25" s="200">
        <v>0</v>
      </c>
      <c r="J25" s="200">
        <v>0</v>
      </c>
      <c r="K25" s="200">
        <v>0</v>
      </c>
      <c r="L25" s="200">
        <v>0</v>
      </c>
      <c r="M25" s="200">
        <v>0</v>
      </c>
      <c r="N25" s="79">
        <v>0</v>
      </c>
      <c r="O25" s="200">
        <v>0</v>
      </c>
      <c r="P25" s="200">
        <v>0</v>
      </c>
      <c r="Q25" s="200">
        <v>0</v>
      </c>
      <c r="R25" s="200">
        <v>0</v>
      </c>
      <c r="S25" s="200">
        <v>0</v>
      </c>
      <c r="T25" s="200">
        <v>0</v>
      </c>
      <c r="U25" s="200">
        <v>0</v>
      </c>
      <c r="V25" s="200">
        <v>0</v>
      </c>
      <c r="W25" s="200">
        <v>0</v>
      </c>
      <c r="X25" s="200">
        <v>0</v>
      </c>
      <c r="Y25" s="200">
        <v>0</v>
      </c>
      <c r="Z25" s="200">
        <v>0</v>
      </c>
      <c r="AA25" s="200">
        <v>0</v>
      </c>
      <c r="AB25" s="200">
        <v>0</v>
      </c>
      <c r="AC25" s="200">
        <v>0</v>
      </c>
      <c r="AD25" s="200">
        <v>0</v>
      </c>
      <c r="AE25" s="200">
        <v>0</v>
      </c>
      <c r="AF25" s="200">
        <v>0</v>
      </c>
      <c r="AG25" s="200">
        <v>0</v>
      </c>
      <c r="AH25" s="200">
        <v>0</v>
      </c>
      <c r="AI25" s="79">
        <v>0</v>
      </c>
      <c r="AJ25" s="79">
        <v>0</v>
      </c>
      <c r="AL25" s="65">
        <v>43232</v>
      </c>
      <c r="AM25" s="65"/>
      <c r="AN25" s="3">
        <v>19</v>
      </c>
      <c r="AO25" s="40">
        <v>0</v>
      </c>
      <c r="AP25" s="40">
        <v>0</v>
      </c>
      <c r="AQ25" s="40">
        <v>0</v>
      </c>
      <c r="AR25" s="40">
        <v>0</v>
      </c>
      <c r="AS25" s="112">
        <v>0</v>
      </c>
      <c r="AT25" s="112">
        <v>0</v>
      </c>
      <c r="AU25" s="40">
        <v>0</v>
      </c>
      <c r="AV25" s="40">
        <v>0</v>
      </c>
      <c r="AW25" s="40">
        <v>0</v>
      </c>
      <c r="AX25" s="40">
        <v>0</v>
      </c>
      <c r="AY25" s="55">
        <v>0</v>
      </c>
      <c r="AZ25" s="40">
        <v>0</v>
      </c>
      <c r="BA25" s="40">
        <v>0</v>
      </c>
      <c r="BB25" s="40">
        <v>0</v>
      </c>
      <c r="BC25" s="40">
        <v>0</v>
      </c>
      <c r="BD25" s="40">
        <v>0</v>
      </c>
      <c r="BE25" s="40">
        <v>0</v>
      </c>
      <c r="BF25" s="40">
        <v>0</v>
      </c>
      <c r="BG25" s="40">
        <v>0</v>
      </c>
      <c r="BH25" s="40">
        <v>0</v>
      </c>
      <c r="BI25" s="40">
        <v>0</v>
      </c>
      <c r="BJ25" s="40">
        <v>0</v>
      </c>
      <c r="BK25" s="40">
        <v>0</v>
      </c>
      <c r="BL25" s="40">
        <v>0</v>
      </c>
      <c r="BM25" s="40">
        <v>0</v>
      </c>
      <c r="BN25" s="40">
        <v>0</v>
      </c>
      <c r="BO25" s="40">
        <v>0</v>
      </c>
      <c r="BP25" s="40">
        <v>0</v>
      </c>
      <c r="BQ25" s="40">
        <v>0</v>
      </c>
      <c r="BR25" s="40">
        <v>0</v>
      </c>
      <c r="BS25" s="40">
        <v>0</v>
      </c>
      <c r="BT25" s="83">
        <v>0</v>
      </c>
      <c r="BU25" s="83">
        <v>0</v>
      </c>
    </row>
    <row r="26" spans="1:73" ht="20.100000000000001" customHeight="1" x14ac:dyDescent="0.2">
      <c r="A26" s="201">
        <v>43967</v>
      </c>
      <c r="B26" s="65"/>
      <c r="C26" s="3"/>
      <c r="D26" s="202">
        <v>0</v>
      </c>
      <c r="E26" s="202">
        <v>0</v>
      </c>
      <c r="F26" s="202">
        <v>0</v>
      </c>
      <c r="G26" s="202">
        <v>0</v>
      </c>
      <c r="H26" s="202">
        <v>0</v>
      </c>
      <c r="I26" s="202">
        <v>0</v>
      </c>
      <c r="J26" s="202">
        <v>0</v>
      </c>
      <c r="K26" s="202">
        <v>0</v>
      </c>
      <c r="L26" s="202">
        <v>0</v>
      </c>
      <c r="M26" s="202">
        <v>0</v>
      </c>
      <c r="N26" s="79">
        <v>0</v>
      </c>
      <c r="O26" s="202">
        <v>0</v>
      </c>
      <c r="P26" s="202">
        <v>0</v>
      </c>
      <c r="Q26" s="202">
        <v>0</v>
      </c>
      <c r="R26" s="202">
        <v>0</v>
      </c>
      <c r="S26" s="202">
        <v>0</v>
      </c>
      <c r="T26" s="202">
        <v>0</v>
      </c>
      <c r="U26" s="202">
        <v>0</v>
      </c>
      <c r="V26" s="202">
        <v>0</v>
      </c>
      <c r="W26" s="202">
        <v>0</v>
      </c>
      <c r="X26" s="202">
        <v>0</v>
      </c>
      <c r="Y26" s="202">
        <v>0</v>
      </c>
      <c r="Z26" s="202">
        <v>0</v>
      </c>
      <c r="AA26" s="202">
        <v>0</v>
      </c>
      <c r="AB26" s="202">
        <v>0</v>
      </c>
      <c r="AC26" s="202">
        <v>0</v>
      </c>
      <c r="AD26" s="202">
        <v>0</v>
      </c>
      <c r="AE26" s="202">
        <v>0</v>
      </c>
      <c r="AF26" s="202">
        <v>0</v>
      </c>
      <c r="AG26" s="202">
        <v>0</v>
      </c>
      <c r="AH26" s="202">
        <v>0</v>
      </c>
      <c r="AI26" s="79">
        <v>0</v>
      </c>
      <c r="AJ26" s="79">
        <v>0</v>
      </c>
      <c r="AL26" s="65">
        <v>43239</v>
      </c>
      <c r="AM26" s="65"/>
      <c r="AN26" s="3">
        <v>20</v>
      </c>
      <c r="AO26" s="40">
        <v>0</v>
      </c>
      <c r="AP26" s="40">
        <v>0</v>
      </c>
      <c r="AQ26" s="40">
        <v>0</v>
      </c>
      <c r="AR26" s="40">
        <v>0</v>
      </c>
      <c r="AS26" s="112">
        <v>0</v>
      </c>
      <c r="AT26" s="112">
        <v>0</v>
      </c>
      <c r="AU26" s="40">
        <v>0</v>
      </c>
      <c r="AV26" s="40">
        <v>0</v>
      </c>
      <c r="AW26" s="40">
        <v>0</v>
      </c>
      <c r="AX26" s="40">
        <v>0</v>
      </c>
      <c r="AY26" s="55">
        <v>0</v>
      </c>
      <c r="AZ26" s="40">
        <v>0</v>
      </c>
      <c r="BA26" s="40">
        <v>0</v>
      </c>
      <c r="BB26" s="40">
        <v>0</v>
      </c>
      <c r="BC26" s="40">
        <v>0</v>
      </c>
      <c r="BD26" s="40">
        <v>0</v>
      </c>
      <c r="BE26" s="40">
        <v>0</v>
      </c>
      <c r="BF26" s="40">
        <v>0</v>
      </c>
      <c r="BG26" s="40">
        <v>0</v>
      </c>
      <c r="BH26" s="40">
        <v>0</v>
      </c>
      <c r="BI26" s="40">
        <v>0</v>
      </c>
      <c r="BJ26" s="40">
        <v>0</v>
      </c>
      <c r="BK26" s="40">
        <v>0</v>
      </c>
      <c r="BL26" s="40">
        <v>0</v>
      </c>
      <c r="BM26" s="40">
        <v>0</v>
      </c>
      <c r="BN26" s="40">
        <v>0</v>
      </c>
      <c r="BO26" s="40">
        <v>0</v>
      </c>
      <c r="BP26" s="40">
        <v>0</v>
      </c>
      <c r="BQ26" s="40">
        <v>0</v>
      </c>
      <c r="BR26" s="40">
        <v>0</v>
      </c>
      <c r="BS26" s="40">
        <v>0</v>
      </c>
      <c r="BT26" s="83">
        <v>0</v>
      </c>
      <c r="BU26" s="83">
        <v>0</v>
      </c>
    </row>
    <row r="27" spans="1:73" ht="20.100000000000001" customHeight="1" x14ac:dyDescent="0.2">
      <c r="A27" s="203">
        <v>43974</v>
      </c>
      <c r="B27" s="65"/>
      <c r="C27" s="3"/>
      <c r="D27" s="204">
        <v>0</v>
      </c>
      <c r="E27" s="204">
        <v>0</v>
      </c>
      <c r="F27" s="204">
        <v>0</v>
      </c>
      <c r="G27" s="204">
        <v>0</v>
      </c>
      <c r="H27" s="204">
        <v>0</v>
      </c>
      <c r="I27" s="204">
        <v>0</v>
      </c>
      <c r="J27" s="204">
        <v>0</v>
      </c>
      <c r="K27" s="204">
        <v>0</v>
      </c>
      <c r="L27" s="204">
        <v>0</v>
      </c>
      <c r="M27" s="204">
        <v>0</v>
      </c>
      <c r="N27" s="79">
        <v>0</v>
      </c>
      <c r="O27" s="204">
        <v>0</v>
      </c>
      <c r="P27" s="204">
        <v>0</v>
      </c>
      <c r="Q27" s="204">
        <v>0</v>
      </c>
      <c r="R27" s="204">
        <v>0</v>
      </c>
      <c r="S27" s="204">
        <v>0</v>
      </c>
      <c r="T27" s="204">
        <v>0</v>
      </c>
      <c r="U27" s="204">
        <v>0</v>
      </c>
      <c r="V27" s="204">
        <v>0</v>
      </c>
      <c r="W27" s="204">
        <v>0</v>
      </c>
      <c r="X27" s="204">
        <v>0</v>
      </c>
      <c r="Y27" s="204">
        <v>0</v>
      </c>
      <c r="Z27" s="204">
        <v>0</v>
      </c>
      <c r="AA27" s="204">
        <v>0</v>
      </c>
      <c r="AB27" s="204">
        <v>0</v>
      </c>
      <c r="AC27" s="204">
        <v>0</v>
      </c>
      <c r="AD27" s="204">
        <v>0</v>
      </c>
      <c r="AE27" s="204">
        <v>0</v>
      </c>
      <c r="AF27" s="204">
        <v>0</v>
      </c>
      <c r="AG27" s="204">
        <v>0</v>
      </c>
      <c r="AH27" s="204">
        <v>0</v>
      </c>
      <c r="AI27" s="79">
        <v>0</v>
      </c>
      <c r="AJ27" s="79">
        <v>0</v>
      </c>
      <c r="AL27" s="65">
        <v>43246</v>
      </c>
      <c r="AM27" s="65"/>
      <c r="AN27" s="3">
        <v>21</v>
      </c>
      <c r="AO27" s="40">
        <v>0</v>
      </c>
      <c r="AP27" s="40">
        <v>0</v>
      </c>
      <c r="AQ27" s="40">
        <v>0</v>
      </c>
      <c r="AR27" s="40">
        <v>0</v>
      </c>
      <c r="AS27" s="112">
        <v>0</v>
      </c>
      <c r="AT27" s="112">
        <v>0</v>
      </c>
      <c r="AU27" s="40">
        <v>0</v>
      </c>
      <c r="AV27" s="40">
        <v>0</v>
      </c>
      <c r="AW27" s="40">
        <v>0</v>
      </c>
      <c r="AX27" s="40">
        <v>0</v>
      </c>
      <c r="AY27" s="55">
        <v>0</v>
      </c>
      <c r="AZ27" s="40">
        <v>0</v>
      </c>
      <c r="BA27" s="40">
        <v>0</v>
      </c>
      <c r="BB27" s="40">
        <v>0</v>
      </c>
      <c r="BC27" s="40">
        <v>0</v>
      </c>
      <c r="BD27" s="40">
        <v>0</v>
      </c>
      <c r="BE27" s="40">
        <v>0</v>
      </c>
      <c r="BF27" s="40">
        <v>0</v>
      </c>
      <c r="BG27" s="40">
        <v>0</v>
      </c>
      <c r="BH27" s="40">
        <v>0</v>
      </c>
      <c r="BI27" s="40">
        <v>0</v>
      </c>
      <c r="BJ27" s="40">
        <v>0</v>
      </c>
      <c r="BK27" s="40">
        <v>0</v>
      </c>
      <c r="BL27" s="40">
        <v>0</v>
      </c>
      <c r="BM27" s="40">
        <v>0</v>
      </c>
      <c r="BN27" s="40">
        <v>0</v>
      </c>
      <c r="BO27" s="40">
        <v>0</v>
      </c>
      <c r="BP27" s="40">
        <v>0</v>
      </c>
      <c r="BQ27" s="40">
        <v>0</v>
      </c>
      <c r="BR27" s="40">
        <v>0</v>
      </c>
      <c r="BS27" s="40">
        <v>0</v>
      </c>
      <c r="BT27" s="83">
        <v>0</v>
      </c>
      <c r="BU27" s="83">
        <v>0</v>
      </c>
    </row>
    <row r="28" spans="1:73" ht="20.100000000000001" customHeight="1" x14ac:dyDescent="0.2">
      <c r="A28" s="203">
        <v>43981</v>
      </c>
      <c r="B28" s="65"/>
      <c r="C28" s="39"/>
      <c r="D28" s="204">
        <v>0</v>
      </c>
      <c r="E28" s="204">
        <v>0</v>
      </c>
      <c r="F28" s="204">
        <v>0</v>
      </c>
      <c r="G28" s="204">
        <v>0</v>
      </c>
      <c r="H28" s="204">
        <v>0</v>
      </c>
      <c r="I28" s="204">
        <v>0</v>
      </c>
      <c r="J28" s="204">
        <v>0</v>
      </c>
      <c r="K28" s="204">
        <v>0</v>
      </c>
      <c r="L28" s="204">
        <v>0</v>
      </c>
      <c r="M28" s="204">
        <v>0</v>
      </c>
      <c r="N28" s="79">
        <v>0</v>
      </c>
      <c r="O28" s="204">
        <v>0</v>
      </c>
      <c r="P28" s="204">
        <v>0</v>
      </c>
      <c r="Q28" s="204">
        <v>0</v>
      </c>
      <c r="R28" s="204">
        <v>0</v>
      </c>
      <c r="S28" s="204">
        <v>0</v>
      </c>
      <c r="T28" s="204">
        <v>0</v>
      </c>
      <c r="U28" s="204">
        <v>0</v>
      </c>
      <c r="V28" s="204">
        <v>0</v>
      </c>
      <c r="W28" s="204">
        <v>0</v>
      </c>
      <c r="X28" s="204">
        <v>0</v>
      </c>
      <c r="Y28" s="204">
        <v>0</v>
      </c>
      <c r="Z28" s="204">
        <v>0</v>
      </c>
      <c r="AA28" s="204">
        <v>0</v>
      </c>
      <c r="AB28" s="204">
        <v>0</v>
      </c>
      <c r="AC28" s="204">
        <v>0</v>
      </c>
      <c r="AD28" s="204">
        <v>0</v>
      </c>
      <c r="AE28" s="204">
        <v>0</v>
      </c>
      <c r="AF28" s="204">
        <v>0</v>
      </c>
      <c r="AG28" s="204">
        <v>0</v>
      </c>
      <c r="AH28" s="204">
        <v>0</v>
      </c>
      <c r="AI28" s="79">
        <v>0</v>
      </c>
      <c r="AJ28" s="79">
        <v>0</v>
      </c>
      <c r="AL28" s="65">
        <v>43253</v>
      </c>
      <c r="AM28" s="65"/>
      <c r="AN28" s="39">
        <v>22</v>
      </c>
      <c r="AO28" s="40">
        <v>0</v>
      </c>
      <c r="AP28" s="40">
        <v>0</v>
      </c>
      <c r="AQ28" s="40">
        <v>0</v>
      </c>
      <c r="AR28" s="40">
        <v>0</v>
      </c>
      <c r="AS28" s="112">
        <v>0</v>
      </c>
      <c r="AT28" s="112">
        <v>0</v>
      </c>
      <c r="AU28" s="40">
        <v>0</v>
      </c>
      <c r="AV28" s="40">
        <v>0</v>
      </c>
      <c r="AW28" s="40">
        <v>0</v>
      </c>
      <c r="AX28" s="40">
        <v>0</v>
      </c>
      <c r="AY28" s="55">
        <v>0</v>
      </c>
      <c r="AZ28" s="40">
        <v>0</v>
      </c>
      <c r="BA28" s="40">
        <v>0</v>
      </c>
      <c r="BB28" s="40">
        <v>0</v>
      </c>
      <c r="BC28" s="40">
        <v>0</v>
      </c>
      <c r="BD28" s="40">
        <v>0</v>
      </c>
      <c r="BE28" s="40">
        <v>0</v>
      </c>
      <c r="BF28" s="40">
        <v>0</v>
      </c>
      <c r="BG28" s="40">
        <v>0</v>
      </c>
      <c r="BH28" s="40">
        <v>0</v>
      </c>
      <c r="BI28" s="40">
        <v>0</v>
      </c>
      <c r="BJ28" s="40">
        <v>0</v>
      </c>
      <c r="BK28" s="40">
        <v>0</v>
      </c>
      <c r="BL28" s="40">
        <v>0</v>
      </c>
      <c r="BM28" s="40">
        <v>0</v>
      </c>
      <c r="BN28" s="40">
        <v>0</v>
      </c>
      <c r="BO28" s="40">
        <v>0</v>
      </c>
      <c r="BP28" s="40">
        <v>0</v>
      </c>
      <c r="BQ28" s="40">
        <v>0</v>
      </c>
      <c r="BR28" s="40">
        <v>0</v>
      </c>
      <c r="BS28" s="40">
        <v>0</v>
      </c>
      <c r="BT28" s="83">
        <v>0</v>
      </c>
      <c r="BU28" s="83">
        <v>0</v>
      </c>
    </row>
    <row r="29" spans="1:73" ht="20.100000000000001" customHeight="1" x14ac:dyDescent="0.2">
      <c r="A29" s="205">
        <v>43988</v>
      </c>
      <c r="B29" s="65"/>
      <c r="C29" s="3"/>
      <c r="D29" s="206">
        <v>0</v>
      </c>
      <c r="E29" s="206">
        <v>0</v>
      </c>
      <c r="F29" s="206">
        <v>0</v>
      </c>
      <c r="G29" s="206">
        <v>0</v>
      </c>
      <c r="H29" s="206">
        <v>0</v>
      </c>
      <c r="I29" s="206">
        <v>0</v>
      </c>
      <c r="J29" s="206">
        <v>0</v>
      </c>
      <c r="K29" s="206">
        <v>0</v>
      </c>
      <c r="L29" s="206">
        <v>0</v>
      </c>
      <c r="M29" s="206">
        <v>0</v>
      </c>
      <c r="N29" s="79">
        <v>0</v>
      </c>
      <c r="O29" s="206">
        <v>0</v>
      </c>
      <c r="P29" s="206">
        <v>0</v>
      </c>
      <c r="Q29" s="206">
        <v>0</v>
      </c>
      <c r="R29" s="206">
        <v>0</v>
      </c>
      <c r="S29" s="206">
        <v>0</v>
      </c>
      <c r="T29" s="206">
        <v>0</v>
      </c>
      <c r="U29" s="206">
        <v>0</v>
      </c>
      <c r="V29" s="206">
        <v>0</v>
      </c>
      <c r="W29" s="206">
        <v>0</v>
      </c>
      <c r="X29" s="206">
        <v>0</v>
      </c>
      <c r="Y29" s="206">
        <v>0</v>
      </c>
      <c r="Z29" s="206">
        <v>0</v>
      </c>
      <c r="AA29" s="206">
        <v>0</v>
      </c>
      <c r="AB29" s="206">
        <v>0</v>
      </c>
      <c r="AC29" s="206">
        <v>0</v>
      </c>
      <c r="AD29" s="206">
        <v>0</v>
      </c>
      <c r="AE29" s="206">
        <v>0</v>
      </c>
      <c r="AF29" s="206">
        <v>0</v>
      </c>
      <c r="AG29" s="206">
        <v>0</v>
      </c>
      <c r="AH29" s="206">
        <v>0</v>
      </c>
      <c r="AI29" s="79">
        <v>0</v>
      </c>
      <c r="AJ29" s="79">
        <v>0</v>
      </c>
      <c r="AL29" s="65">
        <v>43260</v>
      </c>
      <c r="AM29" s="65"/>
      <c r="AN29" s="10">
        <v>23</v>
      </c>
      <c r="AO29" s="40">
        <v>0</v>
      </c>
      <c r="AP29" s="40">
        <v>0</v>
      </c>
      <c r="AQ29" s="40">
        <v>0</v>
      </c>
      <c r="AR29" s="40">
        <v>0</v>
      </c>
      <c r="AS29" s="112">
        <v>0</v>
      </c>
      <c r="AT29" s="112">
        <v>0</v>
      </c>
      <c r="AU29" s="40">
        <v>0</v>
      </c>
      <c r="AV29" s="40">
        <v>0</v>
      </c>
      <c r="AW29" s="40">
        <v>0</v>
      </c>
      <c r="AX29" s="40">
        <v>0</v>
      </c>
      <c r="AY29" s="55">
        <v>0</v>
      </c>
      <c r="AZ29" s="40">
        <v>0</v>
      </c>
      <c r="BA29" s="40">
        <v>0</v>
      </c>
      <c r="BB29" s="40">
        <v>0</v>
      </c>
      <c r="BC29" s="40">
        <v>0</v>
      </c>
      <c r="BD29" s="40">
        <v>0</v>
      </c>
      <c r="BE29" s="40">
        <v>0</v>
      </c>
      <c r="BF29" s="40">
        <v>0</v>
      </c>
      <c r="BG29" s="40">
        <v>0</v>
      </c>
      <c r="BH29" s="40">
        <v>0</v>
      </c>
      <c r="BI29" s="40">
        <v>0</v>
      </c>
      <c r="BJ29" s="40">
        <v>0</v>
      </c>
      <c r="BK29" s="40">
        <v>0</v>
      </c>
      <c r="BL29" s="40">
        <v>0</v>
      </c>
      <c r="BM29" s="40">
        <v>0</v>
      </c>
      <c r="BN29" s="40">
        <v>0</v>
      </c>
      <c r="BO29" s="40">
        <v>0</v>
      </c>
      <c r="BP29" s="40">
        <v>0</v>
      </c>
      <c r="BQ29" s="40">
        <v>0</v>
      </c>
      <c r="BR29" s="40">
        <v>0</v>
      </c>
      <c r="BS29" s="40">
        <v>0</v>
      </c>
      <c r="BT29" s="83">
        <v>0</v>
      </c>
      <c r="BU29" s="83">
        <v>0</v>
      </c>
    </row>
    <row r="30" spans="1:73" ht="20.100000000000001" customHeight="1" x14ac:dyDescent="0.2">
      <c r="A30" s="207">
        <v>43995</v>
      </c>
      <c r="B30" s="65"/>
      <c r="C30" s="3"/>
      <c r="D30" s="208">
        <v>0</v>
      </c>
      <c r="E30" s="208">
        <v>0</v>
      </c>
      <c r="F30" s="208">
        <v>0</v>
      </c>
      <c r="G30" s="208">
        <v>0</v>
      </c>
      <c r="H30" s="208">
        <v>0</v>
      </c>
      <c r="I30" s="208">
        <v>0</v>
      </c>
      <c r="J30" s="208">
        <v>0</v>
      </c>
      <c r="K30" s="208">
        <v>0</v>
      </c>
      <c r="L30" s="208">
        <v>0</v>
      </c>
      <c r="M30" s="208">
        <v>0</v>
      </c>
      <c r="N30" s="79">
        <v>0</v>
      </c>
      <c r="O30" s="208">
        <v>0</v>
      </c>
      <c r="P30" s="208">
        <v>0</v>
      </c>
      <c r="Q30" s="208">
        <v>0</v>
      </c>
      <c r="R30" s="208">
        <v>0</v>
      </c>
      <c r="S30" s="208">
        <v>0</v>
      </c>
      <c r="T30" s="208">
        <v>0</v>
      </c>
      <c r="U30" s="208">
        <v>0</v>
      </c>
      <c r="V30" s="208">
        <v>0</v>
      </c>
      <c r="W30" s="208">
        <v>0</v>
      </c>
      <c r="X30" s="208">
        <v>0</v>
      </c>
      <c r="Y30" s="208">
        <v>0</v>
      </c>
      <c r="Z30" s="208">
        <v>0</v>
      </c>
      <c r="AA30" s="208">
        <v>0</v>
      </c>
      <c r="AB30" s="208">
        <v>0</v>
      </c>
      <c r="AC30" s="208">
        <v>0</v>
      </c>
      <c r="AD30" s="208">
        <v>0</v>
      </c>
      <c r="AE30" s="208">
        <v>0</v>
      </c>
      <c r="AF30" s="208">
        <v>0</v>
      </c>
      <c r="AG30" s="208">
        <v>0</v>
      </c>
      <c r="AH30" s="208">
        <v>0</v>
      </c>
      <c r="AI30" s="79">
        <v>0</v>
      </c>
      <c r="AJ30" s="79">
        <v>0</v>
      </c>
      <c r="AL30" s="65">
        <v>43267</v>
      </c>
      <c r="AM30" s="65"/>
      <c r="AN30" s="10">
        <v>24</v>
      </c>
      <c r="AO30" s="112">
        <v>0</v>
      </c>
      <c r="AP30" s="112">
        <v>0</v>
      </c>
      <c r="AQ30" s="112">
        <v>0</v>
      </c>
      <c r="AR30" s="112">
        <v>0</v>
      </c>
      <c r="AS30" s="112">
        <v>0</v>
      </c>
      <c r="AT30" s="112">
        <v>0</v>
      </c>
      <c r="AU30" s="112">
        <v>0</v>
      </c>
      <c r="AV30" s="112">
        <v>0</v>
      </c>
      <c r="AW30" s="112">
        <v>0</v>
      </c>
      <c r="AX30" s="40">
        <v>0</v>
      </c>
      <c r="AY30" s="55">
        <v>0</v>
      </c>
      <c r="AZ30" s="112">
        <v>0</v>
      </c>
      <c r="BA30" s="112">
        <v>0</v>
      </c>
      <c r="BB30" s="112">
        <v>0</v>
      </c>
      <c r="BC30" s="112">
        <v>0</v>
      </c>
      <c r="BD30" s="112">
        <v>0</v>
      </c>
      <c r="BE30" s="112">
        <v>0</v>
      </c>
      <c r="BF30" s="112">
        <v>0</v>
      </c>
      <c r="BG30" s="112">
        <v>0</v>
      </c>
      <c r="BH30" s="112">
        <v>0</v>
      </c>
      <c r="BI30" s="112">
        <v>0</v>
      </c>
      <c r="BJ30" s="112">
        <v>0</v>
      </c>
      <c r="BK30" s="112">
        <v>0</v>
      </c>
      <c r="BL30" s="112">
        <v>0</v>
      </c>
      <c r="BM30" s="112">
        <v>0</v>
      </c>
      <c r="BN30" s="112">
        <v>0</v>
      </c>
      <c r="BO30" s="112">
        <v>0</v>
      </c>
      <c r="BP30" s="112">
        <v>0</v>
      </c>
      <c r="BQ30" s="112">
        <v>0</v>
      </c>
      <c r="BR30" s="40">
        <v>0</v>
      </c>
      <c r="BS30" s="40">
        <v>0</v>
      </c>
      <c r="BT30" s="97">
        <v>0</v>
      </c>
      <c r="BU30" s="97">
        <v>0</v>
      </c>
    </row>
    <row r="31" spans="1:73" ht="20.100000000000001" customHeight="1" x14ac:dyDescent="0.2">
      <c r="A31" s="209">
        <v>44002</v>
      </c>
      <c r="B31" s="65"/>
      <c r="C31" s="10"/>
      <c r="D31" s="210">
        <v>0</v>
      </c>
      <c r="E31" s="210">
        <v>0</v>
      </c>
      <c r="F31" s="210">
        <v>0</v>
      </c>
      <c r="G31" s="210">
        <v>0</v>
      </c>
      <c r="H31" s="210">
        <v>0</v>
      </c>
      <c r="I31" s="210">
        <v>0</v>
      </c>
      <c r="J31" s="210">
        <v>0</v>
      </c>
      <c r="K31" s="210">
        <v>0</v>
      </c>
      <c r="L31" s="210">
        <v>0</v>
      </c>
      <c r="M31" s="210">
        <v>0</v>
      </c>
      <c r="N31" s="79">
        <v>0</v>
      </c>
      <c r="O31" s="210">
        <v>0</v>
      </c>
      <c r="P31" s="210">
        <v>0</v>
      </c>
      <c r="Q31" s="210">
        <v>0</v>
      </c>
      <c r="R31" s="210">
        <v>0</v>
      </c>
      <c r="S31" s="210">
        <v>0</v>
      </c>
      <c r="T31" s="210">
        <v>0</v>
      </c>
      <c r="U31" s="210">
        <v>0</v>
      </c>
      <c r="V31" s="210">
        <v>0</v>
      </c>
      <c r="W31" s="210">
        <v>0</v>
      </c>
      <c r="X31" s="210">
        <v>0</v>
      </c>
      <c r="Y31" s="210">
        <v>0</v>
      </c>
      <c r="Z31" s="210">
        <v>0</v>
      </c>
      <c r="AA31" s="210">
        <v>0</v>
      </c>
      <c r="AB31" s="210">
        <v>0</v>
      </c>
      <c r="AC31" s="210">
        <v>0</v>
      </c>
      <c r="AD31" s="210">
        <v>0</v>
      </c>
      <c r="AE31" s="210">
        <v>0</v>
      </c>
      <c r="AF31" s="210">
        <v>0</v>
      </c>
      <c r="AG31" s="210">
        <v>0</v>
      </c>
      <c r="AH31" s="210">
        <v>0</v>
      </c>
      <c r="AI31" s="79">
        <v>0</v>
      </c>
      <c r="AJ31" s="79">
        <v>0</v>
      </c>
      <c r="AL31" s="65">
        <v>43274</v>
      </c>
      <c r="AM31" s="65"/>
      <c r="AN31" s="10">
        <v>25</v>
      </c>
      <c r="AO31" s="112">
        <v>0</v>
      </c>
      <c r="AP31" s="112">
        <v>0</v>
      </c>
      <c r="AQ31" s="112">
        <v>0</v>
      </c>
      <c r="AR31" s="112">
        <v>0</v>
      </c>
      <c r="AS31" s="112">
        <v>0</v>
      </c>
      <c r="AT31" s="112">
        <v>0</v>
      </c>
      <c r="AU31" s="112">
        <v>0</v>
      </c>
      <c r="AV31" s="112">
        <v>0</v>
      </c>
      <c r="AW31" s="112">
        <v>0</v>
      </c>
      <c r="AX31" s="40">
        <v>0</v>
      </c>
      <c r="AY31" s="55">
        <v>0</v>
      </c>
      <c r="AZ31" s="112">
        <v>0</v>
      </c>
      <c r="BA31" s="112">
        <v>0</v>
      </c>
      <c r="BB31" s="112">
        <v>0</v>
      </c>
      <c r="BC31" s="112">
        <v>0</v>
      </c>
      <c r="BD31" s="112">
        <v>0</v>
      </c>
      <c r="BE31" s="112">
        <v>0</v>
      </c>
      <c r="BF31" s="112">
        <v>0</v>
      </c>
      <c r="BG31" s="112">
        <v>0</v>
      </c>
      <c r="BH31" s="112">
        <v>0</v>
      </c>
      <c r="BI31" s="112">
        <v>0</v>
      </c>
      <c r="BJ31" s="112">
        <v>0</v>
      </c>
      <c r="BK31" s="112">
        <v>0</v>
      </c>
      <c r="BL31" s="112">
        <v>0</v>
      </c>
      <c r="BM31" s="112">
        <v>0</v>
      </c>
      <c r="BN31" s="112">
        <v>0</v>
      </c>
      <c r="BO31" s="112">
        <v>0</v>
      </c>
      <c r="BP31" s="112">
        <v>0</v>
      </c>
      <c r="BQ31" s="112">
        <v>0</v>
      </c>
      <c r="BR31" s="112">
        <v>0</v>
      </c>
      <c r="BS31" s="112">
        <v>0</v>
      </c>
      <c r="BT31" s="90">
        <v>0</v>
      </c>
      <c r="BU31" s="90">
        <v>0</v>
      </c>
    </row>
    <row r="32" spans="1:73" ht="20.100000000000001" customHeight="1" x14ac:dyDescent="0.2">
      <c r="A32" s="211">
        <v>44009</v>
      </c>
      <c r="B32" s="65"/>
      <c r="C32" s="3"/>
      <c r="D32" s="212">
        <v>0</v>
      </c>
      <c r="E32" s="212">
        <v>0</v>
      </c>
      <c r="F32" s="212">
        <v>0</v>
      </c>
      <c r="G32" s="212">
        <v>0</v>
      </c>
      <c r="H32" s="212">
        <v>0</v>
      </c>
      <c r="I32" s="212">
        <v>0</v>
      </c>
      <c r="J32" s="212">
        <v>0</v>
      </c>
      <c r="K32" s="212">
        <v>0</v>
      </c>
      <c r="L32" s="212">
        <v>0</v>
      </c>
      <c r="M32" s="212">
        <v>0</v>
      </c>
      <c r="N32" s="79">
        <v>0</v>
      </c>
      <c r="O32" s="212">
        <v>0</v>
      </c>
      <c r="P32" s="212">
        <v>0</v>
      </c>
      <c r="Q32" s="212">
        <v>0</v>
      </c>
      <c r="R32" s="212">
        <v>0</v>
      </c>
      <c r="S32" s="212">
        <v>0</v>
      </c>
      <c r="T32" s="212">
        <v>0</v>
      </c>
      <c r="U32" s="212">
        <v>0</v>
      </c>
      <c r="V32" s="212">
        <v>0</v>
      </c>
      <c r="W32" s="212">
        <v>0</v>
      </c>
      <c r="X32" s="212">
        <v>0</v>
      </c>
      <c r="Y32" s="212">
        <v>0</v>
      </c>
      <c r="Z32" s="212">
        <v>0</v>
      </c>
      <c r="AA32" s="212">
        <v>0</v>
      </c>
      <c r="AB32" s="212">
        <v>0</v>
      </c>
      <c r="AC32" s="212">
        <v>0</v>
      </c>
      <c r="AD32" s="212">
        <v>0</v>
      </c>
      <c r="AE32" s="212">
        <v>0</v>
      </c>
      <c r="AF32" s="212">
        <v>0</v>
      </c>
      <c r="AG32" s="212">
        <v>0</v>
      </c>
      <c r="AH32" s="212">
        <v>0</v>
      </c>
      <c r="AI32" s="79">
        <v>0</v>
      </c>
      <c r="AJ32" s="79">
        <v>0</v>
      </c>
      <c r="AL32" s="65">
        <v>43281</v>
      </c>
      <c r="AM32" s="65"/>
      <c r="AN32" s="10">
        <v>26</v>
      </c>
      <c r="AO32" s="112">
        <v>0</v>
      </c>
      <c r="AP32" s="112">
        <v>0</v>
      </c>
      <c r="AQ32" s="112">
        <v>0</v>
      </c>
      <c r="AR32" s="112">
        <v>0</v>
      </c>
      <c r="AS32" s="112">
        <v>0</v>
      </c>
      <c r="AT32" s="112">
        <v>0</v>
      </c>
      <c r="AU32" s="112">
        <v>0</v>
      </c>
      <c r="AV32" s="112">
        <v>0</v>
      </c>
      <c r="AW32" s="112">
        <v>0</v>
      </c>
      <c r="AX32" s="40">
        <v>0</v>
      </c>
      <c r="AY32" s="55">
        <v>0</v>
      </c>
      <c r="AZ32" s="112">
        <v>0</v>
      </c>
      <c r="BA32" s="112">
        <v>0</v>
      </c>
      <c r="BB32" s="112">
        <v>0</v>
      </c>
      <c r="BC32" s="112">
        <v>0</v>
      </c>
      <c r="BD32" s="112">
        <v>0</v>
      </c>
      <c r="BE32" s="112">
        <v>0</v>
      </c>
      <c r="BF32" s="112">
        <v>0</v>
      </c>
      <c r="BG32" s="112">
        <v>0</v>
      </c>
      <c r="BH32" s="112">
        <v>0</v>
      </c>
      <c r="BI32" s="112">
        <v>0</v>
      </c>
      <c r="BJ32" s="112">
        <v>0</v>
      </c>
      <c r="BK32" s="112">
        <v>0</v>
      </c>
      <c r="BL32" s="112">
        <v>0</v>
      </c>
      <c r="BM32" s="112">
        <v>0</v>
      </c>
      <c r="BN32" s="112">
        <v>0</v>
      </c>
      <c r="BO32" s="112">
        <v>0</v>
      </c>
      <c r="BP32" s="112">
        <v>0</v>
      </c>
      <c r="BQ32" s="112">
        <v>0</v>
      </c>
      <c r="BR32" s="112">
        <v>0</v>
      </c>
      <c r="BS32" s="112">
        <v>0</v>
      </c>
      <c r="BT32" s="90">
        <v>0</v>
      </c>
      <c r="BU32" s="90">
        <v>0</v>
      </c>
    </row>
    <row r="33" spans="1:73" ht="20.100000000000001" customHeight="1" x14ac:dyDescent="0.2">
      <c r="A33" s="213">
        <v>44016</v>
      </c>
      <c r="B33" s="65"/>
      <c r="C33" s="3"/>
      <c r="D33" s="214">
        <v>0</v>
      </c>
      <c r="E33" s="214">
        <v>0</v>
      </c>
      <c r="F33" s="214">
        <v>0</v>
      </c>
      <c r="G33" s="214">
        <v>0</v>
      </c>
      <c r="H33" s="214">
        <v>0</v>
      </c>
      <c r="I33" s="214">
        <v>0</v>
      </c>
      <c r="J33" s="214">
        <v>0</v>
      </c>
      <c r="K33" s="214">
        <v>0</v>
      </c>
      <c r="L33" s="214">
        <v>0</v>
      </c>
      <c r="M33" s="214">
        <v>0</v>
      </c>
      <c r="N33" s="79">
        <v>0</v>
      </c>
      <c r="O33" s="214">
        <v>0</v>
      </c>
      <c r="P33" s="214">
        <v>0</v>
      </c>
      <c r="Q33" s="214">
        <v>0</v>
      </c>
      <c r="R33" s="214">
        <v>0</v>
      </c>
      <c r="S33" s="214">
        <v>0</v>
      </c>
      <c r="T33" s="214">
        <v>0</v>
      </c>
      <c r="U33" s="214">
        <v>0</v>
      </c>
      <c r="V33" s="214">
        <v>0</v>
      </c>
      <c r="W33" s="214">
        <v>0</v>
      </c>
      <c r="X33" s="214">
        <v>0</v>
      </c>
      <c r="Y33" s="214">
        <v>0</v>
      </c>
      <c r="Z33" s="214">
        <v>0</v>
      </c>
      <c r="AA33" s="214">
        <v>0</v>
      </c>
      <c r="AB33" s="214">
        <v>0</v>
      </c>
      <c r="AC33" s="214">
        <v>0</v>
      </c>
      <c r="AD33" s="214">
        <v>0</v>
      </c>
      <c r="AE33" s="214">
        <v>0</v>
      </c>
      <c r="AF33" s="214">
        <v>0</v>
      </c>
      <c r="AG33" s="214">
        <v>0</v>
      </c>
      <c r="AH33" s="214">
        <v>0</v>
      </c>
      <c r="AI33" s="79">
        <v>0</v>
      </c>
      <c r="AJ33" s="79">
        <v>0</v>
      </c>
      <c r="AL33" s="65">
        <v>43288</v>
      </c>
      <c r="AM33" s="65"/>
      <c r="AN33" s="10">
        <v>27</v>
      </c>
      <c r="AO33" s="112">
        <v>0</v>
      </c>
      <c r="AP33" s="112">
        <v>0</v>
      </c>
      <c r="AQ33" s="112">
        <v>0</v>
      </c>
      <c r="AR33" s="112">
        <v>0</v>
      </c>
      <c r="AS33" s="112">
        <v>0</v>
      </c>
      <c r="AT33" s="112">
        <v>0</v>
      </c>
      <c r="AU33" s="112">
        <v>0</v>
      </c>
      <c r="AV33" s="112">
        <v>0</v>
      </c>
      <c r="AW33" s="112">
        <v>0</v>
      </c>
      <c r="AX33" s="40">
        <v>0</v>
      </c>
      <c r="AY33" s="55">
        <v>0</v>
      </c>
      <c r="AZ33" s="112">
        <v>0</v>
      </c>
      <c r="BA33" s="112">
        <v>0</v>
      </c>
      <c r="BB33" s="112">
        <v>0</v>
      </c>
      <c r="BC33" s="112">
        <v>0</v>
      </c>
      <c r="BD33" s="112">
        <v>0</v>
      </c>
      <c r="BE33" s="112">
        <v>0</v>
      </c>
      <c r="BF33" s="112">
        <v>0</v>
      </c>
      <c r="BG33" s="112">
        <v>0</v>
      </c>
      <c r="BH33" s="112">
        <v>0</v>
      </c>
      <c r="BI33" s="112">
        <v>0</v>
      </c>
      <c r="BJ33" s="112">
        <v>0</v>
      </c>
      <c r="BK33" s="112">
        <v>0</v>
      </c>
      <c r="BL33" s="112">
        <v>0</v>
      </c>
      <c r="BM33" s="112">
        <v>0</v>
      </c>
      <c r="BN33" s="112">
        <v>0</v>
      </c>
      <c r="BO33" s="112">
        <v>0</v>
      </c>
      <c r="BP33" s="112">
        <v>0</v>
      </c>
      <c r="BQ33" s="112">
        <v>0</v>
      </c>
      <c r="BR33" s="112">
        <v>0</v>
      </c>
      <c r="BS33" s="112">
        <v>0</v>
      </c>
      <c r="BT33" s="90">
        <v>0</v>
      </c>
      <c r="BU33" s="90">
        <v>0</v>
      </c>
    </row>
    <row r="34" spans="1:73" ht="20.100000000000001" customHeight="1" x14ac:dyDescent="0.2">
      <c r="A34" s="215">
        <v>44023</v>
      </c>
      <c r="B34" s="65"/>
      <c r="C34" s="3"/>
      <c r="D34" s="216">
        <v>0</v>
      </c>
      <c r="E34" s="216">
        <v>0</v>
      </c>
      <c r="F34" s="216">
        <v>0</v>
      </c>
      <c r="G34" s="216">
        <v>0</v>
      </c>
      <c r="H34" s="216">
        <v>0</v>
      </c>
      <c r="I34" s="216">
        <v>0</v>
      </c>
      <c r="J34" s="216">
        <v>0</v>
      </c>
      <c r="K34" s="216">
        <v>0</v>
      </c>
      <c r="L34" s="216">
        <v>0</v>
      </c>
      <c r="M34" s="216">
        <v>0</v>
      </c>
      <c r="N34" s="79">
        <v>0</v>
      </c>
      <c r="O34" s="216">
        <v>0</v>
      </c>
      <c r="P34" s="216">
        <v>0</v>
      </c>
      <c r="Q34" s="216">
        <v>0</v>
      </c>
      <c r="R34" s="216">
        <v>0</v>
      </c>
      <c r="S34" s="216">
        <v>0</v>
      </c>
      <c r="T34" s="216">
        <v>0</v>
      </c>
      <c r="U34" s="216">
        <v>0</v>
      </c>
      <c r="V34" s="216">
        <v>0</v>
      </c>
      <c r="W34" s="216">
        <v>0</v>
      </c>
      <c r="X34" s="216">
        <v>0</v>
      </c>
      <c r="Y34" s="216">
        <v>0</v>
      </c>
      <c r="Z34" s="216">
        <v>0</v>
      </c>
      <c r="AA34" s="216">
        <v>0</v>
      </c>
      <c r="AB34" s="216">
        <v>0</v>
      </c>
      <c r="AC34" s="216">
        <v>0</v>
      </c>
      <c r="AD34" s="216">
        <v>0</v>
      </c>
      <c r="AE34" s="216">
        <v>0</v>
      </c>
      <c r="AF34" s="216">
        <v>0</v>
      </c>
      <c r="AG34" s="216">
        <v>0</v>
      </c>
      <c r="AH34" s="216">
        <v>0</v>
      </c>
      <c r="AI34" s="79">
        <v>0</v>
      </c>
      <c r="AJ34" s="79">
        <v>0</v>
      </c>
      <c r="AL34" s="65">
        <v>43295</v>
      </c>
      <c r="AM34" s="65"/>
      <c r="AN34" s="10">
        <v>28</v>
      </c>
      <c r="AO34" s="112">
        <v>0</v>
      </c>
      <c r="AP34" s="112">
        <v>0</v>
      </c>
      <c r="AQ34" s="112">
        <v>0</v>
      </c>
      <c r="AR34" s="112">
        <v>0</v>
      </c>
      <c r="AS34" s="112">
        <v>0</v>
      </c>
      <c r="AT34" s="112">
        <v>0</v>
      </c>
      <c r="AU34" s="112">
        <v>0</v>
      </c>
      <c r="AV34" s="112">
        <v>0</v>
      </c>
      <c r="AW34" s="112">
        <v>0</v>
      </c>
      <c r="AX34" s="40">
        <v>0</v>
      </c>
      <c r="AY34" s="55">
        <v>0</v>
      </c>
      <c r="AZ34" s="112">
        <v>0</v>
      </c>
      <c r="BA34" s="112">
        <v>0</v>
      </c>
      <c r="BB34" s="112">
        <v>0</v>
      </c>
      <c r="BC34" s="112">
        <v>0</v>
      </c>
      <c r="BD34" s="112">
        <v>0</v>
      </c>
      <c r="BE34" s="112">
        <v>0</v>
      </c>
      <c r="BF34" s="112">
        <v>0</v>
      </c>
      <c r="BG34" s="112">
        <v>0</v>
      </c>
      <c r="BH34" s="112">
        <v>0</v>
      </c>
      <c r="BI34" s="112">
        <v>0</v>
      </c>
      <c r="BJ34" s="112">
        <v>0</v>
      </c>
      <c r="BK34" s="112">
        <v>0</v>
      </c>
      <c r="BL34" s="112">
        <v>0</v>
      </c>
      <c r="BM34" s="112">
        <v>0</v>
      </c>
      <c r="BN34" s="112">
        <v>0</v>
      </c>
      <c r="BO34" s="112">
        <v>0</v>
      </c>
      <c r="BP34" s="112">
        <v>0</v>
      </c>
      <c r="BQ34" s="112">
        <v>0</v>
      </c>
      <c r="BR34" s="112">
        <v>0</v>
      </c>
      <c r="BS34" s="112">
        <v>0</v>
      </c>
      <c r="BT34" s="90">
        <v>0</v>
      </c>
      <c r="BU34" s="90">
        <v>0</v>
      </c>
    </row>
    <row r="35" spans="1:73" ht="20.100000000000001" customHeight="1" x14ac:dyDescent="0.2">
      <c r="A35" s="217">
        <v>44030</v>
      </c>
      <c r="B35" s="65"/>
      <c r="C35" s="65"/>
      <c r="D35" s="218">
        <v>0</v>
      </c>
      <c r="E35" s="218">
        <v>0</v>
      </c>
      <c r="F35" s="218">
        <v>0</v>
      </c>
      <c r="G35" s="218">
        <v>0</v>
      </c>
      <c r="H35" s="218">
        <v>0</v>
      </c>
      <c r="I35" s="218">
        <v>0</v>
      </c>
      <c r="J35" s="218">
        <v>0</v>
      </c>
      <c r="K35" s="218">
        <v>0</v>
      </c>
      <c r="L35" s="218">
        <v>0</v>
      </c>
      <c r="M35" s="218">
        <v>0</v>
      </c>
      <c r="N35" s="79">
        <v>0</v>
      </c>
      <c r="O35" s="218">
        <v>0</v>
      </c>
      <c r="P35" s="218">
        <v>0</v>
      </c>
      <c r="Q35" s="218">
        <v>0</v>
      </c>
      <c r="R35" s="218">
        <v>0</v>
      </c>
      <c r="S35" s="218">
        <v>0</v>
      </c>
      <c r="T35" s="218">
        <v>0</v>
      </c>
      <c r="U35" s="218">
        <v>0</v>
      </c>
      <c r="V35" s="218">
        <v>0</v>
      </c>
      <c r="W35" s="218">
        <v>0</v>
      </c>
      <c r="X35" s="218">
        <v>0</v>
      </c>
      <c r="Y35" s="218">
        <v>0</v>
      </c>
      <c r="Z35" s="218">
        <v>0</v>
      </c>
      <c r="AA35" s="218">
        <v>0</v>
      </c>
      <c r="AB35" s="218">
        <v>0</v>
      </c>
      <c r="AC35" s="218">
        <v>0</v>
      </c>
      <c r="AD35" s="218">
        <v>0</v>
      </c>
      <c r="AE35" s="218">
        <v>0</v>
      </c>
      <c r="AF35" s="218">
        <v>0</v>
      </c>
      <c r="AG35" s="218">
        <v>0</v>
      </c>
      <c r="AH35" s="218">
        <v>0</v>
      </c>
      <c r="AI35" s="79">
        <v>0</v>
      </c>
      <c r="AJ35" s="79">
        <v>0</v>
      </c>
      <c r="AL35" s="65">
        <v>43302</v>
      </c>
      <c r="AM35" s="65"/>
      <c r="AN35" s="10">
        <v>29</v>
      </c>
      <c r="AO35" s="112">
        <v>0</v>
      </c>
      <c r="AP35" s="112">
        <v>0</v>
      </c>
      <c r="AQ35" s="112">
        <v>0</v>
      </c>
      <c r="AR35" s="112">
        <v>0</v>
      </c>
      <c r="AS35" s="112">
        <v>0</v>
      </c>
      <c r="AT35" s="112">
        <v>0</v>
      </c>
      <c r="AU35" s="112">
        <v>0</v>
      </c>
      <c r="AV35" s="112">
        <v>0</v>
      </c>
      <c r="AW35" s="112">
        <v>0</v>
      </c>
      <c r="AX35" s="40">
        <v>0</v>
      </c>
      <c r="AY35" s="55">
        <v>0</v>
      </c>
      <c r="AZ35" s="112">
        <v>0</v>
      </c>
      <c r="BA35" s="112">
        <v>0</v>
      </c>
      <c r="BB35" s="112">
        <v>0</v>
      </c>
      <c r="BC35" s="112">
        <v>0</v>
      </c>
      <c r="BD35" s="112">
        <v>0</v>
      </c>
      <c r="BE35" s="112">
        <v>0</v>
      </c>
      <c r="BF35" s="112">
        <v>0</v>
      </c>
      <c r="BG35" s="112">
        <v>0</v>
      </c>
      <c r="BH35" s="112">
        <v>0</v>
      </c>
      <c r="BI35" s="112">
        <v>0</v>
      </c>
      <c r="BJ35" s="112">
        <v>0</v>
      </c>
      <c r="BK35" s="112">
        <v>0</v>
      </c>
      <c r="BL35" s="112">
        <v>0</v>
      </c>
      <c r="BM35" s="112">
        <v>0</v>
      </c>
      <c r="BN35" s="112">
        <v>0</v>
      </c>
      <c r="BO35" s="112">
        <v>0</v>
      </c>
      <c r="BP35" s="112">
        <v>0</v>
      </c>
      <c r="BQ35" s="112">
        <v>0</v>
      </c>
      <c r="BR35" s="112">
        <v>0</v>
      </c>
      <c r="BS35" s="112">
        <v>0</v>
      </c>
      <c r="BT35" s="90">
        <v>0</v>
      </c>
      <c r="BU35" s="90">
        <v>0</v>
      </c>
    </row>
    <row r="36" spans="1:73" ht="20.100000000000001" customHeight="1" x14ac:dyDescent="0.2">
      <c r="A36" s="221">
        <v>44037</v>
      </c>
      <c r="B36" s="65"/>
      <c r="C36" s="3"/>
      <c r="D36" s="222">
        <v>0</v>
      </c>
      <c r="E36" s="222">
        <v>0</v>
      </c>
      <c r="F36" s="222">
        <v>0</v>
      </c>
      <c r="G36" s="222">
        <v>0</v>
      </c>
      <c r="H36" s="222">
        <v>0</v>
      </c>
      <c r="I36" s="222">
        <v>0</v>
      </c>
      <c r="J36" s="222">
        <v>0</v>
      </c>
      <c r="K36" s="222">
        <v>0</v>
      </c>
      <c r="L36" s="222">
        <v>0</v>
      </c>
      <c r="M36" s="222">
        <v>0</v>
      </c>
      <c r="N36" s="79">
        <v>0</v>
      </c>
      <c r="O36" s="222">
        <v>0</v>
      </c>
      <c r="P36" s="222">
        <v>0</v>
      </c>
      <c r="Q36" s="222">
        <v>0</v>
      </c>
      <c r="R36" s="222">
        <v>0</v>
      </c>
      <c r="S36" s="222">
        <v>0</v>
      </c>
      <c r="T36" s="222">
        <v>0</v>
      </c>
      <c r="U36" s="222">
        <v>0</v>
      </c>
      <c r="V36" s="222">
        <v>0</v>
      </c>
      <c r="W36" s="222">
        <v>0</v>
      </c>
      <c r="X36" s="222">
        <v>0</v>
      </c>
      <c r="Y36" s="222">
        <v>0</v>
      </c>
      <c r="Z36" s="222">
        <v>0</v>
      </c>
      <c r="AA36" s="222">
        <v>0</v>
      </c>
      <c r="AB36" s="222">
        <v>0</v>
      </c>
      <c r="AC36" s="222">
        <v>0</v>
      </c>
      <c r="AD36" s="222">
        <v>0</v>
      </c>
      <c r="AE36" s="222">
        <v>0</v>
      </c>
      <c r="AF36" s="222">
        <v>0</v>
      </c>
      <c r="AG36" s="222">
        <v>0</v>
      </c>
      <c r="AH36" s="222">
        <v>0</v>
      </c>
      <c r="AI36" s="79">
        <v>0</v>
      </c>
      <c r="AJ36" s="79">
        <v>0</v>
      </c>
      <c r="AL36" s="65">
        <v>43309</v>
      </c>
      <c r="AM36" s="65"/>
      <c r="AN36" s="3">
        <v>30</v>
      </c>
      <c r="AO36" s="112">
        <v>0</v>
      </c>
      <c r="AP36" s="112">
        <v>0</v>
      </c>
      <c r="AQ36" s="112">
        <v>0</v>
      </c>
      <c r="AR36" s="112">
        <v>0</v>
      </c>
      <c r="AS36" s="112">
        <v>0</v>
      </c>
      <c r="AT36" s="112">
        <v>0</v>
      </c>
      <c r="AU36" s="112">
        <v>0</v>
      </c>
      <c r="AV36" s="112">
        <v>0</v>
      </c>
      <c r="AW36" s="112">
        <v>0</v>
      </c>
      <c r="AX36" s="40">
        <v>0</v>
      </c>
      <c r="AY36" s="55">
        <v>0</v>
      </c>
      <c r="AZ36" s="112">
        <v>0</v>
      </c>
      <c r="BA36" s="112">
        <v>0</v>
      </c>
      <c r="BB36" s="112">
        <v>0</v>
      </c>
      <c r="BC36" s="112">
        <v>0</v>
      </c>
      <c r="BD36" s="112">
        <v>0</v>
      </c>
      <c r="BE36" s="112">
        <v>0</v>
      </c>
      <c r="BF36" s="112">
        <v>0</v>
      </c>
      <c r="BG36" s="112">
        <v>0</v>
      </c>
      <c r="BH36" s="112">
        <v>0</v>
      </c>
      <c r="BI36" s="112">
        <v>0</v>
      </c>
      <c r="BJ36" s="112">
        <v>0</v>
      </c>
      <c r="BK36" s="112">
        <v>0</v>
      </c>
      <c r="BL36" s="112">
        <v>0</v>
      </c>
      <c r="BM36" s="112">
        <v>0</v>
      </c>
      <c r="BN36" s="112">
        <v>0</v>
      </c>
      <c r="BO36" s="112">
        <v>0</v>
      </c>
      <c r="BP36" s="112">
        <v>0</v>
      </c>
      <c r="BQ36" s="112">
        <v>0</v>
      </c>
      <c r="BR36" s="112">
        <v>0</v>
      </c>
      <c r="BS36" s="112">
        <v>0</v>
      </c>
      <c r="BT36" s="90">
        <v>0</v>
      </c>
      <c r="BU36" s="90">
        <v>0</v>
      </c>
    </row>
    <row r="37" spans="1:73" ht="20.100000000000001" customHeight="1" x14ac:dyDescent="0.2">
      <c r="A37" s="223">
        <v>44044</v>
      </c>
      <c r="B37" s="65"/>
      <c r="C37" s="3"/>
      <c r="D37" s="224">
        <v>0</v>
      </c>
      <c r="E37" s="224">
        <v>0</v>
      </c>
      <c r="F37" s="224">
        <v>0</v>
      </c>
      <c r="G37" s="224">
        <v>0</v>
      </c>
      <c r="H37" s="224">
        <v>0</v>
      </c>
      <c r="I37" s="224">
        <v>0</v>
      </c>
      <c r="J37" s="224">
        <v>0</v>
      </c>
      <c r="K37" s="224">
        <v>0</v>
      </c>
      <c r="L37" s="224">
        <v>0</v>
      </c>
      <c r="M37" s="224">
        <v>0</v>
      </c>
      <c r="N37" s="79">
        <v>0</v>
      </c>
      <c r="O37" s="224">
        <v>0</v>
      </c>
      <c r="P37" s="224">
        <v>0</v>
      </c>
      <c r="Q37" s="224">
        <v>0</v>
      </c>
      <c r="R37" s="224">
        <v>0</v>
      </c>
      <c r="S37" s="224">
        <v>0</v>
      </c>
      <c r="T37" s="224">
        <v>0</v>
      </c>
      <c r="U37" s="224">
        <v>0</v>
      </c>
      <c r="V37" s="224">
        <v>0</v>
      </c>
      <c r="W37" s="224">
        <v>0</v>
      </c>
      <c r="X37" s="224">
        <v>0</v>
      </c>
      <c r="Y37" s="224">
        <v>0</v>
      </c>
      <c r="Z37" s="224">
        <v>0</v>
      </c>
      <c r="AA37" s="224">
        <v>0</v>
      </c>
      <c r="AB37" s="224">
        <v>0</v>
      </c>
      <c r="AC37" s="224">
        <v>0</v>
      </c>
      <c r="AD37" s="224">
        <v>0</v>
      </c>
      <c r="AE37" s="224">
        <v>0</v>
      </c>
      <c r="AF37" s="224">
        <v>0</v>
      </c>
      <c r="AG37" s="224">
        <v>0</v>
      </c>
      <c r="AH37" s="224">
        <v>0</v>
      </c>
      <c r="AI37" s="79">
        <v>0</v>
      </c>
      <c r="AJ37" s="79">
        <v>0</v>
      </c>
      <c r="AL37" s="65">
        <v>43316</v>
      </c>
      <c r="AM37" s="65"/>
      <c r="AN37" s="3">
        <v>31</v>
      </c>
      <c r="AO37" s="112">
        <v>0</v>
      </c>
      <c r="AP37" s="112">
        <v>0</v>
      </c>
      <c r="AQ37" s="112">
        <v>0</v>
      </c>
      <c r="AR37" s="112">
        <v>0</v>
      </c>
      <c r="AS37" s="112">
        <v>0</v>
      </c>
      <c r="AT37" s="112">
        <v>0</v>
      </c>
      <c r="AU37" s="112">
        <v>0</v>
      </c>
      <c r="AV37" s="112">
        <v>0</v>
      </c>
      <c r="AW37" s="112">
        <v>0</v>
      </c>
      <c r="AX37" s="40">
        <v>0</v>
      </c>
      <c r="AY37" s="55">
        <v>0</v>
      </c>
      <c r="AZ37" s="112">
        <v>0</v>
      </c>
      <c r="BA37" s="112">
        <v>0</v>
      </c>
      <c r="BB37" s="112">
        <v>0</v>
      </c>
      <c r="BC37" s="112">
        <v>0</v>
      </c>
      <c r="BD37" s="112">
        <v>0</v>
      </c>
      <c r="BE37" s="112">
        <v>0</v>
      </c>
      <c r="BF37" s="112">
        <v>0</v>
      </c>
      <c r="BG37" s="112">
        <v>0</v>
      </c>
      <c r="BH37" s="112">
        <v>0</v>
      </c>
      <c r="BI37" s="112">
        <v>0</v>
      </c>
      <c r="BJ37" s="112">
        <v>0</v>
      </c>
      <c r="BK37" s="112">
        <v>0</v>
      </c>
      <c r="BL37" s="112">
        <v>0</v>
      </c>
      <c r="BM37" s="112">
        <v>0</v>
      </c>
      <c r="BN37" s="112">
        <v>0</v>
      </c>
      <c r="BO37" s="112">
        <v>0</v>
      </c>
      <c r="BP37" s="112">
        <v>0</v>
      </c>
      <c r="BQ37" s="112">
        <v>0</v>
      </c>
      <c r="BR37" s="112">
        <v>0</v>
      </c>
      <c r="BS37" s="112">
        <v>0</v>
      </c>
      <c r="BT37" s="90">
        <v>0</v>
      </c>
      <c r="BU37" s="90">
        <v>0</v>
      </c>
    </row>
    <row r="38" spans="1:73" ht="20.100000000000001" customHeight="1" x14ac:dyDescent="0.2">
      <c r="A38" s="225">
        <v>44051</v>
      </c>
      <c r="B38" s="65"/>
      <c r="C38" s="3"/>
      <c r="D38" s="228">
        <v>0</v>
      </c>
      <c r="E38" s="228">
        <v>0</v>
      </c>
      <c r="F38" s="228">
        <v>0</v>
      </c>
      <c r="G38" s="228">
        <v>0</v>
      </c>
      <c r="H38" s="228">
        <v>0</v>
      </c>
      <c r="I38" s="228">
        <v>0</v>
      </c>
      <c r="J38" s="228">
        <v>0</v>
      </c>
      <c r="K38" s="228">
        <v>0</v>
      </c>
      <c r="L38" s="228">
        <v>0</v>
      </c>
      <c r="M38" s="228">
        <v>0</v>
      </c>
      <c r="N38" s="79">
        <v>0</v>
      </c>
      <c r="O38" s="228">
        <v>0</v>
      </c>
      <c r="P38" s="228">
        <v>0</v>
      </c>
      <c r="Q38" s="228">
        <v>0</v>
      </c>
      <c r="R38" s="228">
        <v>0</v>
      </c>
      <c r="S38" s="228">
        <v>0</v>
      </c>
      <c r="T38" s="228">
        <v>0</v>
      </c>
      <c r="U38" s="228">
        <v>0</v>
      </c>
      <c r="V38" s="228">
        <v>0</v>
      </c>
      <c r="W38" s="228">
        <v>0</v>
      </c>
      <c r="X38" s="228">
        <v>0</v>
      </c>
      <c r="Y38" s="228">
        <v>0</v>
      </c>
      <c r="Z38" s="228">
        <v>0</v>
      </c>
      <c r="AA38" s="228">
        <v>0</v>
      </c>
      <c r="AB38" s="228">
        <v>0</v>
      </c>
      <c r="AC38" s="228">
        <v>0</v>
      </c>
      <c r="AD38" s="228">
        <v>0</v>
      </c>
      <c r="AE38" s="228">
        <v>0</v>
      </c>
      <c r="AF38" s="228">
        <v>0</v>
      </c>
      <c r="AG38" s="228">
        <v>0</v>
      </c>
      <c r="AH38" s="228">
        <v>0</v>
      </c>
      <c r="AI38" s="79">
        <v>0</v>
      </c>
      <c r="AJ38" s="79">
        <v>0</v>
      </c>
      <c r="AL38" s="65">
        <v>43323</v>
      </c>
      <c r="AM38" s="65"/>
      <c r="AN38" s="3">
        <v>32</v>
      </c>
      <c r="AO38" s="112">
        <v>0</v>
      </c>
      <c r="AP38" s="112">
        <v>0</v>
      </c>
      <c r="AQ38" s="112">
        <v>0</v>
      </c>
      <c r="AR38" s="112">
        <v>0</v>
      </c>
      <c r="AS38" s="112">
        <v>0</v>
      </c>
      <c r="AT38" s="112">
        <v>0</v>
      </c>
      <c r="AU38" s="112">
        <v>0</v>
      </c>
      <c r="AV38" s="112">
        <v>0</v>
      </c>
      <c r="AW38" s="112">
        <v>0</v>
      </c>
      <c r="AX38" s="40">
        <v>0</v>
      </c>
      <c r="AY38" s="55">
        <v>0</v>
      </c>
      <c r="AZ38" s="112">
        <v>0</v>
      </c>
      <c r="BA38" s="112">
        <v>0</v>
      </c>
      <c r="BB38" s="112">
        <v>0</v>
      </c>
      <c r="BC38" s="112">
        <v>0</v>
      </c>
      <c r="BD38" s="112">
        <v>0</v>
      </c>
      <c r="BE38" s="112">
        <v>0</v>
      </c>
      <c r="BF38" s="112">
        <v>0</v>
      </c>
      <c r="BG38" s="112">
        <v>0</v>
      </c>
      <c r="BH38" s="112">
        <v>0</v>
      </c>
      <c r="BI38" s="112">
        <v>0</v>
      </c>
      <c r="BJ38" s="112">
        <v>0</v>
      </c>
      <c r="BK38" s="112">
        <v>0</v>
      </c>
      <c r="BL38" s="112">
        <v>0</v>
      </c>
      <c r="BM38" s="112">
        <v>0</v>
      </c>
      <c r="BN38" s="112">
        <v>0</v>
      </c>
      <c r="BO38" s="112">
        <v>0</v>
      </c>
      <c r="BP38" s="112">
        <v>0</v>
      </c>
      <c r="BQ38" s="112">
        <v>0</v>
      </c>
      <c r="BR38" s="112">
        <v>0</v>
      </c>
      <c r="BS38" s="112">
        <v>0</v>
      </c>
      <c r="BT38" s="90">
        <v>0</v>
      </c>
      <c r="BU38" s="90">
        <v>0</v>
      </c>
    </row>
    <row r="39" spans="1:73" ht="20.100000000000001" customHeight="1" x14ac:dyDescent="0.2">
      <c r="A39" s="229">
        <v>44058</v>
      </c>
      <c r="B39" s="65"/>
      <c r="C39" s="10"/>
      <c r="D39" s="230">
        <v>0</v>
      </c>
      <c r="E39" s="230">
        <v>0</v>
      </c>
      <c r="F39" s="230">
        <v>0</v>
      </c>
      <c r="G39" s="230">
        <v>0</v>
      </c>
      <c r="H39" s="230">
        <v>0</v>
      </c>
      <c r="I39" s="230">
        <v>0</v>
      </c>
      <c r="J39" s="230">
        <v>0</v>
      </c>
      <c r="K39" s="230">
        <v>0</v>
      </c>
      <c r="L39" s="230">
        <v>0</v>
      </c>
      <c r="M39" s="230">
        <v>0</v>
      </c>
      <c r="N39" s="79">
        <v>0</v>
      </c>
      <c r="O39" s="230">
        <v>0</v>
      </c>
      <c r="P39" s="230">
        <v>0</v>
      </c>
      <c r="Q39" s="230">
        <v>0</v>
      </c>
      <c r="R39" s="230">
        <v>0</v>
      </c>
      <c r="S39" s="230">
        <v>0</v>
      </c>
      <c r="T39" s="230">
        <v>0</v>
      </c>
      <c r="U39" s="230">
        <v>0</v>
      </c>
      <c r="V39" s="230">
        <v>0</v>
      </c>
      <c r="W39" s="230">
        <v>0</v>
      </c>
      <c r="X39" s="230">
        <v>0</v>
      </c>
      <c r="Y39" s="230">
        <v>0</v>
      </c>
      <c r="Z39" s="230">
        <v>0</v>
      </c>
      <c r="AA39" s="230">
        <v>0</v>
      </c>
      <c r="AB39" s="230">
        <v>0</v>
      </c>
      <c r="AC39" s="230">
        <v>0</v>
      </c>
      <c r="AD39" s="230">
        <v>0</v>
      </c>
      <c r="AE39" s="230">
        <v>0</v>
      </c>
      <c r="AF39" s="230">
        <v>0</v>
      </c>
      <c r="AG39" s="230">
        <v>0</v>
      </c>
      <c r="AH39" s="230">
        <v>0</v>
      </c>
      <c r="AI39" s="79">
        <v>0</v>
      </c>
      <c r="AJ39" s="79">
        <v>0</v>
      </c>
      <c r="AL39" s="65">
        <v>43330</v>
      </c>
      <c r="AM39" s="65"/>
      <c r="AN39" s="10">
        <v>33</v>
      </c>
      <c r="AO39" s="112">
        <v>0</v>
      </c>
      <c r="AP39" s="112">
        <v>0</v>
      </c>
      <c r="AQ39" s="112">
        <v>0</v>
      </c>
      <c r="AR39" s="112">
        <v>0</v>
      </c>
      <c r="AS39" s="112">
        <v>0</v>
      </c>
      <c r="AT39" s="112">
        <v>0</v>
      </c>
      <c r="AU39" s="112">
        <v>0</v>
      </c>
      <c r="AV39" s="112">
        <v>0</v>
      </c>
      <c r="AW39" s="112">
        <v>0</v>
      </c>
      <c r="AX39" s="40">
        <v>0</v>
      </c>
      <c r="AY39" s="55">
        <v>0</v>
      </c>
      <c r="AZ39" s="112">
        <v>0</v>
      </c>
      <c r="BA39" s="112">
        <v>0</v>
      </c>
      <c r="BB39" s="112">
        <v>0</v>
      </c>
      <c r="BC39" s="112">
        <v>0</v>
      </c>
      <c r="BD39" s="112">
        <v>0</v>
      </c>
      <c r="BE39" s="112">
        <v>0</v>
      </c>
      <c r="BF39" s="112">
        <v>0</v>
      </c>
      <c r="BG39" s="112">
        <v>0</v>
      </c>
      <c r="BH39" s="112">
        <v>0</v>
      </c>
      <c r="BI39" s="112">
        <v>0</v>
      </c>
      <c r="BJ39" s="112">
        <v>0</v>
      </c>
      <c r="BK39" s="112">
        <v>0</v>
      </c>
      <c r="BL39" s="112">
        <v>0</v>
      </c>
      <c r="BM39" s="112">
        <v>0</v>
      </c>
      <c r="BN39" s="112">
        <v>0</v>
      </c>
      <c r="BO39" s="112">
        <v>0</v>
      </c>
      <c r="BP39" s="112">
        <v>0</v>
      </c>
      <c r="BQ39" s="112">
        <v>0</v>
      </c>
      <c r="BR39" s="112">
        <v>0</v>
      </c>
      <c r="BS39" s="112">
        <v>0</v>
      </c>
      <c r="BT39" s="90">
        <v>0</v>
      </c>
      <c r="BU39" s="90">
        <v>0</v>
      </c>
    </row>
    <row r="40" spans="1:73" ht="20.100000000000001" customHeight="1" x14ac:dyDescent="0.2">
      <c r="A40" s="235">
        <v>44065</v>
      </c>
      <c r="B40" s="65"/>
      <c r="C40" s="3"/>
      <c r="D40" s="236">
        <v>0</v>
      </c>
      <c r="E40" s="236">
        <v>0</v>
      </c>
      <c r="F40" s="236">
        <v>0</v>
      </c>
      <c r="G40" s="236">
        <v>0</v>
      </c>
      <c r="H40" s="236">
        <v>0</v>
      </c>
      <c r="I40" s="236">
        <v>0</v>
      </c>
      <c r="J40" s="236">
        <v>0</v>
      </c>
      <c r="K40" s="236">
        <v>0</v>
      </c>
      <c r="L40" s="236">
        <v>0</v>
      </c>
      <c r="M40" s="236">
        <v>0</v>
      </c>
      <c r="N40" s="79">
        <v>0</v>
      </c>
      <c r="O40" s="236">
        <v>0</v>
      </c>
      <c r="P40" s="236">
        <v>0</v>
      </c>
      <c r="Q40" s="236">
        <v>0</v>
      </c>
      <c r="R40" s="236">
        <v>0</v>
      </c>
      <c r="S40" s="236">
        <v>0</v>
      </c>
      <c r="T40" s="236">
        <v>0</v>
      </c>
      <c r="U40" s="236">
        <v>0</v>
      </c>
      <c r="V40" s="236">
        <v>0</v>
      </c>
      <c r="W40" s="236">
        <v>0</v>
      </c>
      <c r="X40" s="236">
        <v>0</v>
      </c>
      <c r="Y40" s="236">
        <v>0</v>
      </c>
      <c r="Z40" s="236">
        <v>0</v>
      </c>
      <c r="AA40" s="236">
        <v>0</v>
      </c>
      <c r="AB40" s="236">
        <v>0</v>
      </c>
      <c r="AC40" s="236">
        <v>0</v>
      </c>
      <c r="AD40" s="236">
        <v>0</v>
      </c>
      <c r="AE40" s="236">
        <v>0</v>
      </c>
      <c r="AF40" s="236">
        <v>0</v>
      </c>
      <c r="AG40" s="236">
        <v>0</v>
      </c>
      <c r="AH40" s="236">
        <v>0</v>
      </c>
      <c r="AI40" s="79">
        <v>0</v>
      </c>
      <c r="AJ40" s="79">
        <v>0</v>
      </c>
      <c r="AL40" s="65">
        <v>43337</v>
      </c>
      <c r="AM40" s="65"/>
      <c r="AN40" s="3">
        <v>34</v>
      </c>
      <c r="AO40" s="112">
        <v>0</v>
      </c>
      <c r="AP40" s="112">
        <v>0</v>
      </c>
      <c r="AQ40" s="112">
        <v>0</v>
      </c>
      <c r="AR40" s="112">
        <v>0</v>
      </c>
      <c r="AS40" s="112">
        <v>0</v>
      </c>
      <c r="AT40" s="112">
        <v>0</v>
      </c>
      <c r="AU40" s="112">
        <v>0</v>
      </c>
      <c r="AV40" s="112">
        <v>0</v>
      </c>
      <c r="AW40" s="112">
        <v>0</v>
      </c>
      <c r="AX40" s="40">
        <v>0</v>
      </c>
      <c r="AY40" s="55">
        <v>0</v>
      </c>
      <c r="AZ40" s="112">
        <v>0</v>
      </c>
      <c r="BA40" s="112">
        <v>0</v>
      </c>
      <c r="BB40" s="112">
        <v>0</v>
      </c>
      <c r="BC40" s="112">
        <v>0</v>
      </c>
      <c r="BD40" s="112">
        <v>0</v>
      </c>
      <c r="BE40" s="112">
        <v>0</v>
      </c>
      <c r="BF40" s="112">
        <v>0</v>
      </c>
      <c r="BG40" s="112">
        <v>0</v>
      </c>
      <c r="BH40" s="112">
        <v>0</v>
      </c>
      <c r="BI40" s="112">
        <v>0</v>
      </c>
      <c r="BJ40" s="112">
        <v>0</v>
      </c>
      <c r="BK40" s="112">
        <v>0</v>
      </c>
      <c r="BL40" s="112">
        <v>0</v>
      </c>
      <c r="BM40" s="112">
        <v>0</v>
      </c>
      <c r="BN40" s="112">
        <v>0</v>
      </c>
      <c r="BO40" s="112">
        <v>0</v>
      </c>
      <c r="BP40" s="112">
        <v>0</v>
      </c>
      <c r="BQ40" s="112">
        <v>0</v>
      </c>
      <c r="BR40" s="112">
        <v>0</v>
      </c>
      <c r="BS40" s="112">
        <v>0</v>
      </c>
      <c r="BT40" s="90">
        <v>0</v>
      </c>
      <c r="BU40" s="90">
        <v>0</v>
      </c>
    </row>
    <row r="41" spans="1:73" ht="20.100000000000001" customHeight="1" x14ac:dyDescent="0.2">
      <c r="A41" s="237">
        <v>44072</v>
      </c>
      <c r="B41" s="65"/>
      <c r="C41" s="3"/>
      <c r="D41" s="238">
        <v>0</v>
      </c>
      <c r="E41" s="238">
        <v>0</v>
      </c>
      <c r="F41" s="238">
        <v>0</v>
      </c>
      <c r="G41" s="238">
        <v>0</v>
      </c>
      <c r="H41" s="238">
        <v>0</v>
      </c>
      <c r="I41" s="238">
        <v>0</v>
      </c>
      <c r="J41" s="238">
        <v>0</v>
      </c>
      <c r="K41" s="238">
        <v>0</v>
      </c>
      <c r="L41" s="238">
        <v>0</v>
      </c>
      <c r="M41" s="238">
        <v>0</v>
      </c>
      <c r="N41" s="79">
        <v>0</v>
      </c>
      <c r="O41" s="238">
        <v>0</v>
      </c>
      <c r="P41" s="238">
        <v>0</v>
      </c>
      <c r="Q41" s="238">
        <v>0</v>
      </c>
      <c r="R41" s="238">
        <v>0</v>
      </c>
      <c r="S41" s="238">
        <v>0</v>
      </c>
      <c r="T41" s="238">
        <v>0</v>
      </c>
      <c r="U41" s="238">
        <v>0</v>
      </c>
      <c r="V41" s="238">
        <v>0</v>
      </c>
      <c r="W41" s="238">
        <v>0</v>
      </c>
      <c r="X41" s="238">
        <v>0</v>
      </c>
      <c r="Y41" s="238">
        <v>0</v>
      </c>
      <c r="Z41" s="238">
        <v>0</v>
      </c>
      <c r="AA41" s="238">
        <v>0</v>
      </c>
      <c r="AB41" s="238">
        <v>0</v>
      </c>
      <c r="AC41" s="238">
        <v>0</v>
      </c>
      <c r="AD41" s="238">
        <v>0</v>
      </c>
      <c r="AE41" s="238">
        <v>0</v>
      </c>
      <c r="AF41" s="238">
        <v>0</v>
      </c>
      <c r="AG41" s="238">
        <v>0</v>
      </c>
      <c r="AH41" s="238">
        <v>0</v>
      </c>
      <c r="AI41" s="79">
        <v>0</v>
      </c>
      <c r="AJ41" s="79">
        <v>0</v>
      </c>
      <c r="AL41" s="65">
        <v>43344</v>
      </c>
      <c r="AM41" s="65"/>
      <c r="AN41" s="3">
        <v>35</v>
      </c>
      <c r="AO41" s="112">
        <v>0</v>
      </c>
      <c r="AP41" s="112">
        <v>0</v>
      </c>
      <c r="AQ41" s="112">
        <v>0</v>
      </c>
      <c r="AR41" s="112">
        <v>0</v>
      </c>
      <c r="AS41" s="112">
        <v>0</v>
      </c>
      <c r="AT41" s="112">
        <v>0</v>
      </c>
      <c r="AU41" s="112">
        <v>0</v>
      </c>
      <c r="AV41" s="112">
        <v>0</v>
      </c>
      <c r="AW41" s="112">
        <v>0</v>
      </c>
      <c r="AX41" s="40">
        <v>0</v>
      </c>
      <c r="AY41" s="55">
        <v>0</v>
      </c>
      <c r="AZ41" s="112">
        <v>0</v>
      </c>
      <c r="BA41" s="112">
        <v>0</v>
      </c>
      <c r="BB41" s="112">
        <v>0</v>
      </c>
      <c r="BC41" s="112">
        <v>0</v>
      </c>
      <c r="BD41" s="112">
        <v>0</v>
      </c>
      <c r="BE41" s="112">
        <v>0</v>
      </c>
      <c r="BF41" s="112">
        <v>0</v>
      </c>
      <c r="BG41" s="112">
        <v>0</v>
      </c>
      <c r="BH41" s="112">
        <v>0</v>
      </c>
      <c r="BI41" s="112">
        <v>0</v>
      </c>
      <c r="BJ41" s="112">
        <v>0</v>
      </c>
      <c r="BK41" s="112">
        <v>0</v>
      </c>
      <c r="BL41" s="112">
        <v>0</v>
      </c>
      <c r="BM41" s="112">
        <v>0</v>
      </c>
      <c r="BN41" s="112">
        <v>0</v>
      </c>
      <c r="BO41" s="112">
        <v>0</v>
      </c>
      <c r="BP41" s="112">
        <v>0</v>
      </c>
      <c r="BQ41" s="112">
        <v>0</v>
      </c>
      <c r="BR41" s="112">
        <v>0</v>
      </c>
      <c r="BS41" s="112">
        <v>0</v>
      </c>
      <c r="BT41" s="90">
        <v>0</v>
      </c>
      <c r="BU41" s="90">
        <v>0</v>
      </c>
    </row>
    <row r="42" spans="1:73" ht="20.100000000000001" customHeight="1" x14ac:dyDescent="0.2">
      <c r="A42" s="240">
        <v>44079</v>
      </c>
      <c r="B42" s="65"/>
      <c r="C42" s="10"/>
      <c r="D42" s="241">
        <v>0</v>
      </c>
      <c r="E42" s="241">
        <v>0</v>
      </c>
      <c r="F42" s="241">
        <v>0</v>
      </c>
      <c r="G42" s="241">
        <v>0</v>
      </c>
      <c r="H42" s="241">
        <v>0</v>
      </c>
      <c r="I42" s="241">
        <v>0</v>
      </c>
      <c r="J42" s="241">
        <v>0</v>
      </c>
      <c r="K42" s="241">
        <v>0</v>
      </c>
      <c r="L42" s="241">
        <v>0</v>
      </c>
      <c r="M42" s="241">
        <v>0</v>
      </c>
      <c r="N42" s="79">
        <v>0</v>
      </c>
      <c r="O42" s="241">
        <v>0</v>
      </c>
      <c r="P42" s="241">
        <v>0</v>
      </c>
      <c r="Q42" s="241">
        <v>0</v>
      </c>
      <c r="R42" s="241">
        <v>0</v>
      </c>
      <c r="S42" s="241">
        <v>0</v>
      </c>
      <c r="T42" s="241">
        <v>0</v>
      </c>
      <c r="U42" s="241">
        <v>0</v>
      </c>
      <c r="V42" s="241">
        <v>0</v>
      </c>
      <c r="W42" s="241">
        <v>0</v>
      </c>
      <c r="X42" s="241">
        <v>0</v>
      </c>
      <c r="Y42" s="241">
        <v>0</v>
      </c>
      <c r="Z42" s="241">
        <v>0</v>
      </c>
      <c r="AA42" s="241">
        <v>0</v>
      </c>
      <c r="AB42" s="241">
        <v>0</v>
      </c>
      <c r="AC42" s="241">
        <v>0</v>
      </c>
      <c r="AD42" s="241">
        <v>0</v>
      </c>
      <c r="AE42" s="241">
        <v>0</v>
      </c>
      <c r="AF42" s="241">
        <v>0</v>
      </c>
      <c r="AG42" s="241">
        <v>0</v>
      </c>
      <c r="AH42" s="241">
        <v>0</v>
      </c>
      <c r="AI42" s="79">
        <v>0</v>
      </c>
      <c r="AJ42" s="79">
        <v>0</v>
      </c>
      <c r="AL42" s="65">
        <v>43351</v>
      </c>
      <c r="AM42" s="65"/>
      <c r="AN42" s="10">
        <v>36</v>
      </c>
      <c r="AO42" s="112">
        <v>0</v>
      </c>
      <c r="AP42" s="112">
        <v>0</v>
      </c>
      <c r="AQ42" s="112">
        <v>0</v>
      </c>
      <c r="AR42" s="112">
        <v>0</v>
      </c>
      <c r="AS42" s="112">
        <v>0</v>
      </c>
      <c r="AT42" s="112">
        <v>0</v>
      </c>
      <c r="AU42" s="112">
        <v>0</v>
      </c>
      <c r="AV42" s="112">
        <v>0</v>
      </c>
      <c r="AW42" s="112">
        <v>0</v>
      </c>
      <c r="AX42" s="40">
        <v>0</v>
      </c>
      <c r="AY42" s="55">
        <v>0</v>
      </c>
      <c r="AZ42" s="112">
        <v>0</v>
      </c>
      <c r="BA42" s="112">
        <v>0</v>
      </c>
      <c r="BB42" s="112">
        <v>0</v>
      </c>
      <c r="BC42" s="112">
        <v>0</v>
      </c>
      <c r="BD42" s="112">
        <v>0</v>
      </c>
      <c r="BE42" s="112">
        <v>0</v>
      </c>
      <c r="BF42" s="112">
        <v>0</v>
      </c>
      <c r="BG42" s="112">
        <v>0</v>
      </c>
      <c r="BH42" s="112">
        <v>0</v>
      </c>
      <c r="BI42" s="112">
        <v>0</v>
      </c>
      <c r="BJ42" s="112">
        <v>0</v>
      </c>
      <c r="BK42" s="112">
        <v>0</v>
      </c>
      <c r="BL42" s="112">
        <v>0</v>
      </c>
      <c r="BM42" s="112">
        <v>0</v>
      </c>
      <c r="BN42" s="112">
        <v>0</v>
      </c>
      <c r="BO42" s="112">
        <v>0</v>
      </c>
      <c r="BP42" s="112">
        <v>0</v>
      </c>
      <c r="BQ42" s="112">
        <v>0</v>
      </c>
      <c r="BR42" s="112">
        <v>0</v>
      </c>
      <c r="BS42" s="112">
        <v>0</v>
      </c>
      <c r="BT42" s="90">
        <v>0</v>
      </c>
      <c r="BU42" s="90">
        <v>0</v>
      </c>
    </row>
    <row r="43" spans="1:73" ht="20.100000000000001" customHeight="1" x14ac:dyDescent="0.2">
      <c r="A43" s="242">
        <v>44086</v>
      </c>
      <c r="B43" s="65"/>
      <c r="C43" s="3"/>
      <c r="D43" s="243">
        <v>0</v>
      </c>
      <c r="E43" s="243">
        <v>0</v>
      </c>
      <c r="F43" s="243">
        <v>0</v>
      </c>
      <c r="G43" s="243">
        <v>0</v>
      </c>
      <c r="H43" s="243">
        <v>0</v>
      </c>
      <c r="I43" s="243">
        <v>0</v>
      </c>
      <c r="J43" s="243">
        <v>0</v>
      </c>
      <c r="K43" s="243">
        <v>0</v>
      </c>
      <c r="L43" s="243">
        <v>0</v>
      </c>
      <c r="M43" s="243">
        <v>0</v>
      </c>
      <c r="N43" s="79">
        <v>0</v>
      </c>
      <c r="O43" s="243">
        <v>0</v>
      </c>
      <c r="P43" s="243">
        <v>0</v>
      </c>
      <c r="Q43" s="243">
        <v>0</v>
      </c>
      <c r="R43" s="243">
        <v>0</v>
      </c>
      <c r="S43" s="243">
        <v>0</v>
      </c>
      <c r="T43" s="243">
        <v>0</v>
      </c>
      <c r="U43" s="243">
        <v>0</v>
      </c>
      <c r="V43" s="243">
        <v>0</v>
      </c>
      <c r="W43" s="243">
        <v>0</v>
      </c>
      <c r="X43" s="243">
        <v>0</v>
      </c>
      <c r="Y43" s="243">
        <v>0</v>
      </c>
      <c r="Z43" s="243">
        <v>0</v>
      </c>
      <c r="AA43" s="243">
        <v>0</v>
      </c>
      <c r="AB43" s="243">
        <v>0</v>
      </c>
      <c r="AC43" s="243">
        <v>0</v>
      </c>
      <c r="AD43" s="243">
        <v>0</v>
      </c>
      <c r="AE43" s="243">
        <v>0</v>
      </c>
      <c r="AF43" s="243">
        <v>0</v>
      </c>
      <c r="AG43" s="243">
        <v>0</v>
      </c>
      <c r="AH43" s="243">
        <v>0</v>
      </c>
      <c r="AI43" s="79">
        <v>0</v>
      </c>
      <c r="AJ43" s="79">
        <v>0</v>
      </c>
      <c r="AL43" s="65">
        <v>43358</v>
      </c>
      <c r="AM43" s="65"/>
      <c r="AN43" s="10">
        <v>37</v>
      </c>
      <c r="AO43" s="112">
        <v>0</v>
      </c>
      <c r="AP43" s="112">
        <v>0</v>
      </c>
      <c r="AQ43" s="112">
        <v>0</v>
      </c>
      <c r="AR43" s="112">
        <v>0</v>
      </c>
      <c r="AS43" s="112">
        <v>0</v>
      </c>
      <c r="AT43" s="112">
        <v>0</v>
      </c>
      <c r="AU43" s="112">
        <v>0</v>
      </c>
      <c r="AV43" s="112">
        <v>0</v>
      </c>
      <c r="AW43" s="112">
        <v>0</v>
      </c>
      <c r="AX43" s="40">
        <v>0</v>
      </c>
      <c r="AY43" s="55">
        <v>0</v>
      </c>
      <c r="AZ43" s="112">
        <v>0</v>
      </c>
      <c r="BA43" s="112">
        <v>0</v>
      </c>
      <c r="BB43" s="112">
        <v>0</v>
      </c>
      <c r="BC43" s="112">
        <v>0</v>
      </c>
      <c r="BD43" s="112">
        <v>0</v>
      </c>
      <c r="BE43" s="112">
        <v>0</v>
      </c>
      <c r="BF43" s="112">
        <v>0</v>
      </c>
      <c r="BG43" s="112">
        <v>0</v>
      </c>
      <c r="BH43" s="112">
        <v>0</v>
      </c>
      <c r="BI43" s="112">
        <v>0</v>
      </c>
      <c r="BJ43" s="112">
        <v>0</v>
      </c>
      <c r="BK43" s="112">
        <v>0</v>
      </c>
      <c r="BL43" s="112">
        <v>0</v>
      </c>
      <c r="BM43" s="112">
        <v>0</v>
      </c>
      <c r="BN43" s="112">
        <v>0</v>
      </c>
      <c r="BO43" s="112">
        <v>0</v>
      </c>
      <c r="BP43" s="112">
        <v>0</v>
      </c>
      <c r="BQ43" s="112">
        <v>0</v>
      </c>
      <c r="BR43" s="112">
        <v>0</v>
      </c>
      <c r="BS43" s="112">
        <v>0</v>
      </c>
      <c r="BT43" s="90">
        <v>0</v>
      </c>
      <c r="BU43" s="90">
        <v>0</v>
      </c>
    </row>
    <row r="44" spans="1:73" ht="20.100000000000001" customHeight="1" x14ac:dyDescent="0.2">
      <c r="A44" s="65"/>
      <c r="B44" s="65"/>
      <c r="C44" s="3"/>
      <c r="D44" s="137"/>
      <c r="E44" s="137"/>
      <c r="F44" s="137"/>
      <c r="G44" s="137"/>
      <c r="H44" s="137"/>
      <c r="I44" s="137"/>
      <c r="J44" s="137"/>
      <c r="K44" s="137"/>
      <c r="L44" s="137"/>
      <c r="M44" s="40"/>
      <c r="N44" s="55">
        <v>0</v>
      </c>
      <c r="O44" s="137"/>
      <c r="P44" s="137"/>
      <c r="Q44" s="137"/>
      <c r="R44" s="137"/>
      <c r="S44" s="137"/>
      <c r="T44" s="137"/>
      <c r="U44" s="137"/>
      <c r="V44" s="137"/>
      <c r="W44" s="137"/>
      <c r="X44" s="137"/>
      <c r="Y44" s="137"/>
      <c r="Z44" s="137"/>
      <c r="AA44" s="137"/>
      <c r="AB44" s="137"/>
      <c r="AC44" s="137"/>
      <c r="AD44" s="137"/>
      <c r="AE44" s="137"/>
      <c r="AF44" s="137"/>
      <c r="AG44" s="137"/>
      <c r="AH44" s="137"/>
      <c r="AI44" s="90">
        <v>0</v>
      </c>
      <c r="AJ44" s="90">
        <v>0</v>
      </c>
      <c r="AL44" s="65">
        <v>43365</v>
      </c>
      <c r="AM44" s="65"/>
      <c r="AN44" s="3">
        <v>38</v>
      </c>
      <c r="AO44" s="112">
        <v>0</v>
      </c>
      <c r="AP44" s="112">
        <v>0</v>
      </c>
      <c r="AQ44" s="112">
        <v>0</v>
      </c>
      <c r="AR44" s="112">
        <v>0</v>
      </c>
      <c r="AS44" s="112">
        <v>0</v>
      </c>
      <c r="AT44" s="112">
        <v>0</v>
      </c>
      <c r="AU44" s="112">
        <v>0</v>
      </c>
      <c r="AV44" s="112">
        <v>0</v>
      </c>
      <c r="AW44" s="112">
        <v>0</v>
      </c>
      <c r="AX44" s="40">
        <v>0</v>
      </c>
      <c r="AY44" s="55">
        <v>0</v>
      </c>
      <c r="AZ44" s="112">
        <v>0</v>
      </c>
      <c r="BA44" s="112">
        <v>0</v>
      </c>
      <c r="BB44" s="112">
        <v>0</v>
      </c>
      <c r="BC44" s="112">
        <v>0</v>
      </c>
      <c r="BD44" s="112">
        <v>0</v>
      </c>
      <c r="BE44" s="112">
        <v>0</v>
      </c>
      <c r="BF44" s="112">
        <v>0</v>
      </c>
      <c r="BG44" s="112">
        <v>0</v>
      </c>
      <c r="BH44" s="112">
        <v>0</v>
      </c>
      <c r="BI44" s="112">
        <v>0</v>
      </c>
      <c r="BJ44" s="112">
        <v>0</v>
      </c>
      <c r="BK44" s="112">
        <v>0</v>
      </c>
      <c r="BL44" s="112">
        <v>0</v>
      </c>
      <c r="BM44" s="112">
        <v>0</v>
      </c>
      <c r="BN44" s="112">
        <v>0</v>
      </c>
      <c r="BO44" s="112">
        <v>0</v>
      </c>
      <c r="BP44" s="112">
        <v>0</v>
      </c>
      <c r="BQ44" s="112">
        <v>0</v>
      </c>
      <c r="BR44" s="112">
        <v>0</v>
      </c>
      <c r="BS44" s="112">
        <v>0</v>
      </c>
      <c r="BT44" s="90">
        <v>0</v>
      </c>
      <c r="BU44" s="90">
        <v>0</v>
      </c>
    </row>
    <row r="45" spans="1:73" ht="20.100000000000001" customHeight="1" x14ac:dyDescent="0.2">
      <c r="A45" s="65"/>
      <c r="B45" s="65"/>
      <c r="C45" s="3"/>
      <c r="D45" s="138"/>
      <c r="E45" s="138"/>
      <c r="F45" s="138"/>
      <c r="G45" s="138"/>
      <c r="H45" s="138"/>
      <c r="I45" s="138"/>
      <c r="J45" s="138"/>
      <c r="K45" s="138"/>
      <c r="L45" s="138"/>
      <c r="M45" s="40"/>
      <c r="N45" s="55">
        <v>0</v>
      </c>
      <c r="O45" s="138"/>
      <c r="P45" s="138"/>
      <c r="Q45" s="138"/>
      <c r="R45" s="138"/>
      <c r="S45" s="138"/>
      <c r="T45" s="138"/>
      <c r="U45" s="138"/>
      <c r="V45" s="138"/>
      <c r="W45" s="138"/>
      <c r="X45" s="138"/>
      <c r="Y45" s="138"/>
      <c r="Z45" s="138"/>
      <c r="AA45" s="138"/>
      <c r="AB45" s="138"/>
      <c r="AC45" s="138"/>
      <c r="AD45" s="138"/>
      <c r="AE45" s="138"/>
      <c r="AF45" s="138"/>
      <c r="AG45" s="138"/>
      <c r="AH45" s="138"/>
      <c r="AI45" s="90">
        <v>0</v>
      </c>
      <c r="AJ45" s="90">
        <v>0</v>
      </c>
      <c r="AL45" s="65">
        <v>43372</v>
      </c>
      <c r="AM45" s="65"/>
      <c r="AN45" s="3">
        <v>39</v>
      </c>
      <c r="AO45" s="112">
        <v>0</v>
      </c>
      <c r="AP45" s="112">
        <v>0</v>
      </c>
      <c r="AQ45" s="112">
        <v>0</v>
      </c>
      <c r="AR45" s="112">
        <v>0</v>
      </c>
      <c r="AS45" s="112">
        <v>0</v>
      </c>
      <c r="AT45" s="112">
        <v>0</v>
      </c>
      <c r="AU45" s="112">
        <v>0</v>
      </c>
      <c r="AV45" s="112">
        <v>0</v>
      </c>
      <c r="AW45" s="112">
        <v>0</v>
      </c>
      <c r="AX45" s="40">
        <v>0</v>
      </c>
      <c r="AY45" s="55">
        <v>0</v>
      </c>
      <c r="AZ45" s="112">
        <v>0</v>
      </c>
      <c r="BA45" s="112">
        <v>0</v>
      </c>
      <c r="BB45" s="112">
        <v>0</v>
      </c>
      <c r="BC45" s="112">
        <v>0</v>
      </c>
      <c r="BD45" s="112">
        <v>0</v>
      </c>
      <c r="BE45" s="112">
        <v>0</v>
      </c>
      <c r="BF45" s="112">
        <v>0</v>
      </c>
      <c r="BG45" s="112">
        <v>0</v>
      </c>
      <c r="BH45" s="112">
        <v>0</v>
      </c>
      <c r="BI45" s="112">
        <v>0</v>
      </c>
      <c r="BJ45" s="112">
        <v>0</v>
      </c>
      <c r="BK45" s="112">
        <v>0</v>
      </c>
      <c r="BL45" s="112">
        <v>0</v>
      </c>
      <c r="BM45" s="112">
        <v>0</v>
      </c>
      <c r="BN45" s="112">
        <v>0</v>
      </c>
      <c r="BO45" s="112">
        <v>0</v>
      </c>
      <c r="BP45" s="112">
        <v>0</v>
      </c>
      <c r="BQ45" s="112">
        <v>0</v>
      </c>
      <c r="BR45" s="112">
        <v>0</v>
      </c>
      <c r="BS45" s="112">
        <v>0</v>
      </c>
      <c r="BT45" s="90">
        <v>0</v>
      </c>
      <c r="BU45" s="90">
        <v>0</v>
      </c>
    </row>
    <row r="46" spans="1:73" ht="20.100000000000001" customHeight="1" x14ac:dyDescent="0.2">
      <c r="A46" s="65"/>
      <c r="B46" s="65"/>
      <c r="C46" s="3"/>
      <c r="D46" s="139"/>
      <c r="E46" s="139"/>
      <c r="F46" s="139"/>
      <c r="G46" s="139"/>
      <c r="H46" s="139"/>
      <c r="I46" s="139"/>
      <c r="J46" s="139"/>
      <c r="K46" s="139"/>
      <c r="L46" s="139"/>
      <c r="M46" s="40"/>
      <c r="N46" s="55">
        <v>0</v>
      </c>
      <c r="O46" s="139"/>
      <c r="P46" s="139"/>
      <c r="Q46" s="139"/>
      <c r="R46" s="139"/>
      <c r="S46" s="139"/>
      <c r="T46" s="139"/>
      <c r="U46" s="139"/>
      <c r="V46" s="139"/>
      <c r="W46" s="139"/>
      <c r="X46" s="139"/>
      <c r="Y46" s="139"/>
      <c r="Z46" s="139"/>
      <c r="AA46" s="139"/>
      <c r="AB46" s="139"/>
      <c r="AC46" s="139"/>
      <c r="AD46" s="139"/>
      <c r="AE46" s="139"/>
      <c r="AF46" s="139"/>
      <c r="AG46" s="139"/>
      <c r="AH46" s="139"/>
      <c r="AI46" s="90">
        <v>0</v>
      </c>
      <c r="AJ46" s="90">
        <v>0</v>
      </c>
      <c r="AL46" s="65">
        <v>43379</v>
      </c>
      <c r="AM46" s="65"/>
      <c r="AN46" s="3">
        <v>40</v>
      </c>
      <c r="AO46" s="112">
        <v>0</v>
      </c>
      <c r="AP46" s="112">
        <v>0</v>
      </c>
      <c r="AQ46" s="112">
        <v>0</v>
      </c>
      <c r="AR46" s="112">
        <v>0</v>
      </c>
      <c r="AS46" s="112">
        <v>0</v>
      </c>
      <c r="AT46" s="112">
        <v>0</v>
      </c>
      <c r="AU46" s="112">
        <v>0</v>
      </c>
      <c r="AV46" s="112">
        <v>0</v>
      </c>
      <c r="AW46" s="112">
        <v>0</v>
      </c>
      <c r="AX46" s="40">
        <v>0</v>
      </c>
      <c r="AY46" s="55">
        <v>0</v>
      </c>
      <c r="AZ46" s="112">
        <v>0</v>
      </c>
      <c r="BA46" s="112">
        <v>0</v>
      </c>
      <c r="BB46" s="112">
        <v>0</v>
      </c>
      <c r="BC46" s="112">
        <v>0</v>
      </c>
      <c r="BD46" s="112">
        <v>0</v>
      </c>
      <c r="BE46" s="112">
        <v>0</v>
      </c>
      <c r="BF46" s="112">
        <v>0</v>
      </c>
      <c r="BG46" s="112">
        <v>0</v>
      </c>
      <c r="BH46" s="112">
        <v>0</v>
      </c>
      <c r="BI46" s="112">
        <v>0</v>
      </c>
      <c r="BJ46" s="112">
        <v>0</v>
      </c>
      <c r="BK46" s="112">
        <v>0</v>
      </c>
      <c r="BL46" s="112">
        <v>0</v>
      </c>
      <c r="BM46" s="112">
        <v>0</v>
      </c>
      <c r="BN46" s="112">
        <v>0</v>
      </c>
      <c r="BO46" s="112">
        <v>0</v>
      </c>
      <c r="BP46" s="112">
        <v>0</v>
      </c>
      <c r="BQ46" s="112">
        <v>0</v>
      </c>
      <c r="BR46" s="112">
        <v>0</v>
      </c>
      <c r="BS46" s="112">
        <v>0</v>
      </c>
      <c r="BT46" s="90">
        <v>0</v>
      </c>
      <c r="BU46" s="90">
        <v>0</v>
      </c>
    </row>
    <row r="47" spans="1:73" ht="20.100000000000001" customHeight="1" x14ac:dyDescent="0.2">
      <c r="A47" s="65"/>
      <c r="B47" s="65"/>
      <c r="C47" s="3"/>
      <c r="D47" s="140"/>
      <c r="E47" s="140"/>
      <c r="F47" s="140"/>
      <c r="G47" s="140"/>
      <c r="H47" s="140"/>
      <c r="I47" s="140"/>
      <c r="J47" s="140"/>
      <c r="K47" s="140"/>
      <c r="L47" s="140"/>
      <c r="M47" s="40"/>
      <c r="N47" s="55">
        <v>0</v>
      </c>
      <c r="O47" s="140"/>
      <c r="P47" s="140"/>
      <c r="Q47" s="140"/>
      <c r="R47" s="140"/>
      <c r="S47" s="140"/>
      <c r="T47" s="140"/>
      <c r="U47" s="140"/>
      <c r="V47" s="140"/>
      <c r="W47" s="140"/>
      <c r="X47" s="140"/>
      <c r="Y47" s="140"/>
      <c r="Z47" s="140"/>
      <c r="AA47" s="140"/>
      <c r="AB47" s="140"/>
      <c r="AC47" s="140"/>
      <c r="AD47" s="140"/>
      <c r="AE47" s="140"/>
      <c r="AF47" s="140"/>
      <c r="AG47" s="140"/>
      <c r="AH47" s="140"/>
      <c r="AI47" s="90">
        <v>0</v>
      </c>
      <c r="AJ47" s="90">
        <v>0</v>
      </c>
      <c r="AL47" s="65">
        <v>43386</v>
      </c>
      <c r="AM47" s="65"/>
      <c r="AN47" s="10">
        <v>41</v>
      </c>
      <c r="AO47" s="112">
        <v>0</v>
      </c>
      <c r="AP47" s="112">
        <v>0</v>
      </c>
      <c r="AQ47" s="112">
        <v>0</v>
      </c>
      <c r="AR47" s="112">
        <v>0</v>
      </c>
      <c r="AS47" s="112">
        <v>0</v>
      </c>
      <c r="AT47" s="112">
        <v>0</v>
      </c>
      <c r="AU47" s="112">
        <v>0</v>
      </c>
      <c r="AV47" s="112">
        <v>0</v>
      </c>
      <c r="AW47" s="112">
        <v>0</v>
      </c>
      <c r="AX47" s="40">
        <v>0</v>
      </c>
      <c r="AY47" s="55">
        <v>0</v>
      </c>
      <c r="AZ47" s="112">
        <v>0</v>
      </c>
      <c r="BA47" s="112">
        <v>0</v>
      </c>
      <c r="BB47" s="112">
        <v>0</v>
      </c>
      <c r="BC47" s="112">
        <v>0</v>
      </c>
      <c r="BD47" s="112">
        <v>0</v>
      </c>
      <c r="BE47" s="112">
        <v>0</v>
      </c>
      <c r="BF47" s="112">
        <v>0</v>
      </c>
      <c r="BG47" s="112">
        <v>0</v>
      </c>
      <c r="BH47" s="112">
        <v>0</v>
      </c>
      <c r="BI47" s="112">
        <v>0</v>
      </c>
      <c r="BJ47" s="112">
        <v>0</v>
      </c>
      <c r="BK47" s="112">
        <v>0</v>
      </c>
      <c r="BL47" s="112">
        <v>0</v>
      </c>
      <c r="BM47" s="112">
        <v>0</v>
      </c>
      <c r="BN47" s="112">
        <v>0</v>
      </c>
      <c r="BO47" s="112">
        <v>0</v>
      </c>
      <c r="BP47" s="112">
        <v>0</v>
      </c>
      <c r="BQ47" s="112">
        <v>0</v>
      </c>
      <c r="BR47" s="112">
        <v>0</v>
      </c>
      <c r="BS47" s="112">
        <v>0</v>
      </c>
      <c r="BT47" s="90">
        <v>0</v>
      </c>
      <c r="BU47" s="90">
        <v>0</v>
      </c>
    </row>
    <row r="48" spans="1:73" ht="20.100000000000001" customHeight="1" x14ac:dyDescent="0.2">
      <c r="A48" s="65"/>
      <c r="B48" s="65"/>
      <c r="C48" s="3"/>
      <c r="D48" s="143"/>
      <c r="E48" s="143"/>
      <c r="F48" s="143"/>
      <c r="G48" s="143"/>
      <c r="H48" s="143"/>
      <c r="I48" s="143"/>
      <c r="J48" s="143"/>
      <c r="K48" s="143"/>
      <c r="L48" s="143"/>
      <c r="M48" s="40"/>
      <c r="N48" s="55">
        <v>0</v>
      </c>
      <c r="O48" s="143"/>
      <c r="P48" s="143"/>
      <c r="Q48" s="143"/>
      <c r="R48" s="143"/>
      <c r="S48" s="143"/>
      <c r="T48" s="143"/>
      <c r="U48" s="143"/>
      <c r="V48" s="143"/>
      <c r="W48" s="143"/>
      <c r="X48" s="143"/>
      <c r="Y48" s="143"/>
      <c r="Z48" s="143"/>
      <c r="AA48" s="143"/>
      <c r="AB48" s="143"/>
      <c r="AC48" s="143"/>
      <c r="AD48" s="143"/>
      <c r="AE48" s="143"/>
      <c r="AF48" s="143"/>
      <c r="AG48" s="143"/>
      <c r="AH48" s="143"/>
      <c r="AI48" s="90">
        <v>0</v>
      </c>
      <c r="AJ48" s="90">
        <v>0</v>
      </c>
      <c r="AL48" s="65">
        <v>43393</v>
      </c>
      <c r="AM48" s="65"/>
      <c r="AN48" s="3">
        <v>42</v>
      </c>
      <c r="AO48" s="112">
        <v>0</v>
      </c>
      <c r="AP48" s="112">
        <v>0</v>
      </c>
      <c r="AQ48" s="112">
        <v>0</v>
      </c>
      <c r="AR48" s="112">
        <v>0</v>
      </c>
      <c r="AS48" s="112">
        <v>0</v>
      </c>
      <c r="AT48" s="112">
        <v>0</v>
      </c>
      <c r="AU48" s="112">
        <v>0</v>
      </c>
      <c r="AV48" s="112">
        <v>0</v>
      </c>
      <c r="AW48" s="112">
        <v>0</v>
      </c>
      <c r="AX48" s="112">
        <v>0</v>
      </c>
      <c r="AY48" s="79">
        <v>0</v>
      </c>
      <c r="AZ48" s="112">
        <v>0</v>
      </c>
      <c r="BA48" s="112">
        <v>0</v>
      </c>
      <c r="BB48" s="112">
        <v>0</v>
      </c>
      <c r="BC48" s="112">
        <v>0</v>
      </c>
      <c r="BD48" s="112">
        <v>0</v>
      </c>
      <c r="BE48" s="112">
        <v>0</v>
      </c>
      <c r="BF48" s="112">
        <v>0</v>
      </c>
      <c r="BG48" s="112">
        <v>0</v>
      </c>
      <c r="BH48" s="112">
        <v>0</v>
      </c>
      <c r="BI48" s="112">
        <v>0</v>
      </c>
      <c r="BJ48" s="112">
        <v>0</v>
      </c>
      <c r="BK48" s="112">
        <v>0</v>
      </c>
      <c r="BL48" s="112">
        <v>0</v>
      </c>
      <c r="BM48" s="112">
        <v>0</v>
      </c>
      <c r="BN48" s="112">
        <v>0</v>
      </c>
      <c r="BO48" s="112">
        <v>0</v>
      </c>
      <c r="BP48" s="112">
        <v>0</v>
      </c>
      <c r="BQ48" s="112">
        <v>0</v>
      </c>
      <c r="BR48" s="112">
        <v>0</v>
      </c>
      <c r="BS48" s="112">
        <v>0</v>
      </c>
      <c r="BT48" s="79">
        <v>0</v>
      </c>
      <c r="BU48" s="79">
        <v>0</v>
      </c>
    </row>
    <row r="49" spans="1:73" ht="20.100000000000001" customHeight="1" x14ac:dyDescent="0.2">
      <c r="A49" s="65"/>
      <c r="B49" s="65"/>
      <c r="C49" s="3"/>
      <c r="D49" s="144"/>
      <c r="E49" s="144"/>
      <c r="F49" s="144"/>
      <c r="G49" s="144"/>
      <c r="H49" s="144"/>
      <c r="I49" s="144"/>
      <c r="J49" s="144"/>
      <c r="K49" s="144"/>
      <c r="L49" s="144"/>
      <c r="M49" s="40"/>
      <c r="N49" s="55">
        <v>0</v>
      </c>
      <c r="O49" s="144"/>
      <c r="P49" s="144"/>
      <c r="Q49" s="144"/>
      <c r="R49" s="144"/>
      <c r="S49" s="144"/>
      <c r="T49" s="144"/>
      <c r="U49" s="144"/>
      <c r="V49" s="144"/>
      <c r="W49" s="144"/>
      <c r="X49" s="144"/>
      <c r="Y49" s="144"/>
      <c r="Z49" s="144"/>
      <c r="AA49" s="144"/>
      <c r="AB49" s="144"/>
      <c r="AC49" s="144"/>
      <c r="AD49" s="144"/>
      <c r="AE49" s="144"/>
      <c r="AF49" s="144"/>
      <c r="AG49" s="144"/>
      <c r="AH49" s="144"/>
      <c r="AI49" s="90">
        <v>0</v>
      </c>
      <c r="AJ49" s="90">
        <v>0</v>
      </c>
      <c r="AL49" s="65">
        <v>43400</v>
      </c>
      <c r="AM49" s="65"/>
      <c r="AN49" s="3">
        <v>43</v>
      </c>
      <c r="AO49" s="112">
        <v>0</v>
      </c>
      <c r="AP49" s="112">
        <v>0</v>
      </c>
      <c r="AQ49" s="112">
        <v>0</v>
      </c>
      <c r="AR49" s="112">
        <v>0</v>
      </c>
      <c r="AS49" s="112">
        <v>0</v>
      </c>
      <c r="AT49" s="112">
        <v>0</v>
      </c>
      <c r="AU49" s="112">
        <v>0</v>
      </c>
      <c r="AV49" s="112">
        <v>0</v>
      </c>
      <c r="AW49" s="112">
        <v>0</v>
      </c>
      <c r="AX49" s="112">
        <v>0</v>
      </c>
      <c r="AY49" s="79">
        <v>0</v>
      </c>
      <c r="AZ49" s="112">
        <v>0</v>
      </c>
      <c r="BA49" s="112">
        <v>0</v>
      </c>
      <c r="BB49" s="112">
        <v>0</v>
      </c>
      <c r="BC49" s="112">
        <v>0</v>
      </c>
      <c r="BD49" s="112">
        <v>0</v>
      </c>
      <c r="BE49" s="112">
        <v>0</v>
      </c>
      <c r="BF49" s="112">
        <v>0</v>
      </c>
      <c r="BG49" s="112">
        <v>0</v>
      </c>
      <c r="BH49" s="112">
        <v>0</v>
      </c>
      <c r="BI49" s="112">
        <v>0</v>
      </c>
      <c r="BJ49" s="112">
        <v>0</v>
      </c>
      <c r="BK49" s="112">
        <v>0</v>
      </c>
      <c r="BL49" s="112">
        <v>0</v>
      </c>
      <c r="BM49" s="112">
        <v>0</v>
      </c>
      <c r="BN49" s="112">
        <v>0</v>
      </c>
      <c r="BO49" s="112">
        <v>0</v>
      </c>
      <c r="BP49" s="112">
        <v>0</v>
      </c>
      <c r="BQ49" s="112">
        <v>0</v>
      </c>
      <c r="BR49" s="112">
        <v>0</v>
      </c>
      <c r="BS49" s="112">
        <v>0</v>
      </c>
      <c r="BT49" s="79">
        <v>0</v>
      </c>
      <c r="BU49" s="79">
        <v>0</v>
      </c>
    </row>
    <row r="50" spans="1:73" ht="20.100000000000001" customHeight="1" x14ac:dyDescent="0.2">
      <c r="A50" s="65"/>
      <c r="B50" s="65"/>
      <c r="C50" s="3"/>
      <c r="D50" s="145"/>
      <c r="E50" s="145"/>
      <c r="F50" s="145"/>
      <c r="G50" s="145"/>
      <c r="H50" s="145"/>
      <c r="I50" s="145"/>
      <c r="J50" s="145"/>
      <c r="K50" s="145"/>
      <c r="L50" s="145"/>
      <c r="M50" s="40"/>
      <c r="N50" s="55">
        <v>0</v>
      </c>
      <c r="O50" s="145"/>
      <c r="P50" s="145"/>
      <c r="Q50" s="145"/>
      <c r="R50" s="145"/>
      <c r="S50" s="145"/>
      <c r="T50" s="145"/>
      <c r="U50" s="145"/>
      <c r="V50" s="145"/>
      <c r="W50" s="145"/>
      <c r="X50" s="145"/>
      <c r="Y50" s="145"/>
      <c r="Z50" s="145"/>
      <c r="AA50" s="145"/>
      <c r="AB50" s="145"/>
      <c r="AC50" s="145"/>
      <c r="AD50" s="145"/>
      <c r="AE50" s="145"/>
      <c r="AF50" s="145"/>
      <c r="AG50" s="145"/>
      <c r="AH50" s="145"/>
      <c r="AI50" s="90">
        <v>0</v>
      </c>
      <c r="AJ50" s="90">
        <v>0</v>
      </c>
      <c r="AL50" s="65">
        <v>43407</v>
      </c>
      <c r="AM50" s="65"/>
      <c r="AN50" s="3">
        <v>44</v>
      </c>
      <c r="AO50" s="112">
        <v>0</v>
      </c>
      <c r="AP50" s="112">
        <v>0</v>
      </c>
      <c r="AQ50" s="112">
        <v>0</v>
      </c>
      <c r="AR50" s="112">
        <v>0</v>
      </c>
      <c r="AS50" s="112">
        <v>0</v>
      </c>
      <c r="AT50" s="112">
        <v>0</v>
      </c>
      <c r="AU50" s="112">
        <v>0</v>
      </c>
      <c r="AV50" s="112">
        <v>0</v>
      </c>
      <c r="AW50" s="112">
        <v>0</v>
      </c>
      <c r="AX50" s="112">
        <v>0</v>
      </c>
      <c r="AY50" s="79">
        <v>0</v>
      </c>
      <c r="AZ50" s="112">
        <v>0</v>
      </c>
      <c r="BA50" s="112">
        <v>0</v>
      </c>
      <c r="BB50" s="112">
        <v>0</v>
      </c>
      <c r="BC50" s="112">
        <v>0</v>
      </c>
      <c r="BD50" s="112">
        <v>0</v>
      </c>
      <c r="BE50" s="112">
        <v>0</v>
      </c>
      <c r="BF50" s="112">
        <v>0</v>
      </c>
      <c r="BG50" s="112">
        <v>0</v>
      </c>
      <c r="BH50" s="112">
        <v>0</v>
      </c>
      <c r="BI50" s="112">
        <v>0</v>
      </c>
      <c r="BJ50" s="112">
        <v>0</v>
      </c>
      <c r="BK50" s="112">
        <v>0</v>
      </c>
      <c r="BL50" s="112">
        <v>0</v>
      </c>
      <c r="BM50" s="112">
        <v>0</v>
      </c>
      <c r="BN50" s="112">
        <v>0</v>
      </c>
      <c r="BO50" s="112">
        <v>0</v>
      </c>
      <c r="BP50" s="112">
        <v>0</v>
      </c>
      <c r="BQ50" s="112">
        <v>0</v>
      </c>
      <c r="BR50" s="112">
        <v>0</v>
      </c>
      <c r="BS50" s="112">
        <v>0</v>
      </c>
      <c r="BT50" s="79">
        <v>0</v>
      </c>
      <c r="BU50" s="79">
        <v>0</v>
      </c>
    </row>
    <row r="51" spans="1:73" ht="20.100000000000001" customHeight="1" x14ac:dyDescent="0.2">
      <c r="A51" s="65"/>
      <c r="B51" s="65"/>
      <c r="C51" s="3"/>
      <c r="D51" s="146"/>
      <c r="E51" s="146"/>
      <c r="F51" s="146"/>
      <c r="G51" s="146"/>
      <c r="H51" s="146"/>
      <c r="I51" s="146"/>
      <c r="J51" s="146"/>
      <c r="K51" s="146"/>
      <c r="L51" s="146"/>
      <c r="M51" s="40"/>
      <c r="N51" s="55">
        <v>0</v>
      </c>
      <c r="O51" s="146"/>
      <c r="P51" s="146"/>
      <c r="Q51" s="146"/>
      <c r="R51" s="146"/>
      <c r="S51" s="146"/>
      <c r="T51" s="146"/>
      <c r="U51" s="146"/>
      <c r="V51" s="146"/>
      <c r="W51" s="146"/>
      <c r="X51" s="146"/>
      <c r="Y51" s="146"/>
      <c r="Z51" s="146"/>
      <c r="AA51" s="146"/>
      <c r="AB51" s="146"/>
      <c r="AC51" s="146"/>
      <c r="AD51" s="146"/>
      <c r="AE51" s="146"/>
      <c r="AF51" s="146"/>
      <c r="AG51" s="146"/>
      <c r="AH51" s="146"/>
      <c r="AI51" s="90">
        <v>0</v>
      </c>
      <c r="AJ51" s="90">
        <v>0</v>
      </c>
      <c r="AL51" s="65">
        <v>43414</v>
      </c>
      <c r="AM51" s="65"/>
      <c r="AN51" s="3">
        <v>45</v>
      </c>
      <c r="AO51" s="112">
        <v>0</v>
      </c>
      <c r="AP51" s="112">
        <v>0</v>
      </c>
      <c r="AQ51" s="112">
        <v>0</v>
      </c>
      <c r="AR51" s="112">
        <v>0</v>
      </c>
      <c r="AS51" s="112">
        <v>0</v>
      </c>
      <c r="AT51" s="112">
        <v>0</v>
      </c>
      <c r="AU51" s="112">
        <v>0</v>
      </c>
      <c r="AV51" s="112">
        <v>0</v>
      </c>
      <c r="AW51" s="112">
        <v>0</v>
      </c>
      <c r="AX51" s="112">
        <v>0</v>
      </c>
      <c r="AY51" s="79">
        <v>0</v>
      </c>
      <c r="AZ51" s="112">
        <v>0</v>
      </c>
      <c r="BA51" s="112">
        <v>0</v>
      </c>
      <c r="BB51" s="112">
        <v>0</v>
      </c>
      <c r="BC51" s="112">
        <v>0</v>
      </c>
      <c r="BD51" s="112">
        <v>0</v>
      </c>
      <c r="BE51" s="112">
        <v>0</v>
      </c>
      <c r="BF51" s="112">
        <v>0</v>
      </c>
      <c r="BG51" s="112">
        <v>0</v>
      </c>
      <c r="BH51" s="112">
        <v>0</v>
      </c>
      <c r="BI51" s="112">
        <v>0</v>
      </c>
      <c r="BJ51" s="112">
        <v>0</v>
      </c>
      <c r="BK51" s="112">
        <v>0</v>
      </c>
      <c r="BL51" s="112">
        <v>0</v>
      </c>
      <c r="BM51" s="112">
        <v>0</v>
      </c>
      <c r="BN51" s="112">
        <v>0</v>
      </c>
      <c r="BO51" s="112">
        <v>0</v>
      </c>
      <c r="BP51" s="112">
        <v>0</v>
      </c>
      <c r="BQ51" s="112">
        <v>0</v>
      </c>
      <c r="BR51" s="112">
        <v>0</v>
      </c>
      <c r="BS51" s="112">
        <v>0</v>
      </c>
      <c r="BT51" s="79">
        <v>0</v>
      </c>
      <c r="BU51" s="79">
        <v>0</v>
      </c>
    </row>
    <row r="52" spans="1:73" ht="20.100000000000001" customHeight="1" x14ac:dyDescent="0.2">
      <c r="A52" s="65"/>
      <c r="B52" s="65"/>
      <c r="C52" s="3"/>
      <c r="D52" s="147"/>
      <c r="E52" s="147"/>
      <c r="F52" s="147"/>
      <c r="G52" s="147"/>
      <c r="H52" s="147"/>
      <c r="I52" s="147"/>
      <c r="J52" s="147"/>
      <c r="K52" s="147"/>
      <c r="L52" s="147"/>
      <c r="M52" s="40"/>
      <c r="N52" s="55">
        <v>0</v>
      </c>
      <c r="O52" s="147"/>
      <c r="P52" s="147"/>
      <c r="Q52" s="147"/>
      <c r="R52" s="147"/>
      <c r="S52" s="147"/>
      <c r="T52" s="147"/>
      <c r="U52" s="147"/>
      <c r="V52" s="147"/>
      <c r="W52" s="147"/>
      <c r="X52" s="147"/>
      <c r="Y52" s="147"/>
      <c r="Z52" s="147"/>
      <c r="AA52" s="147"/>
      <c r="AB52" s="147"/>
      <c r="AC52" s="147"/>
      <c r="AD52" s="147"/>
      <c r="AE52" s="147"/>
      <c r="AF52" s="147"/>
      <c r="AG52" s="147"/>
      <c r="AH52" s="147"/>
      <c r="AI52" s="90">
        <v>0</v>
      </c>
      <c r="AJ52" s="90">
        <v>0</v>
      </c>
      <c r="AL52" s="65">
        <v>43421</v>
      </c>
      <c r="AM52" s="65"/>
      <c r="AN52" s="3">
        <v>46</v>
      </c>
      <c r="AO52" s="112">
        <v>0</v>
      </c>
      <c r="AP52" s="112">
        <v>0</v>
      </c>
      <c r="AQ52" s="112">
        <v>0</v>
      </c>
      <c r="AR52" s="112">
        <v>0</v>
      </c>
      <c r="AS52" s="112">
        <v>0</v>
      </c>
      <c r="AT52" s="112">
        <v>0</v>
      </c>
      <c r="AU52" s="112">
        <v>0</v>
      </c>
      <c r="AV52" s="112">
        <v>0</v>
      </c>
      <c r="AW52" s="112">
        <v>0</v>
      </c>
      <c r="AX52" s="112">
        <v>0</v>
      </c>
      <c r="AY52" s="79">
        <v>0</v>
      </c>
      <c r="AZ52" s="112">
        <v>0</v>
      </c>
      <c r="BA52" s="112">
        <v>0</v>
      </c>
      <c r="BB52" s="112">
        <v>0</v>
      </c>
      <c r="BC52" s="112">
        <v>0</v>
      </c>
      <c r="BD52" s="112">
        <v>0</v>
      </c>
      <c r="BE52" s="112">
        <v>0</v>
      </c>
      <c r="BF52" s="112">
        <v>0</v>
      </c>
      <c r="BG52" s="112">
        <v>0</v>
      </c>
      <c r="BH52" s="112">
        <v>0</v>
      </c>
      <c r="BI52" s="112">
        <v>0</v>
      </c>
      <c r="BJ52" s="112">
        <v>0</v>
      </c>
      <c r="BK52" s="112">
        <v>0</v>
      </c>
      <c r="BL52" s="112">
        <v>0</v>
      </c>
      <c r="BM52" s="112">
        <v>0</v>
      </c>
      <c r="BN52" s="112">
        <v>0</v>
      </c>
      <c r="BO52" s="112">
        <v>0</v>
      </c>
      <c r="BP52" s="112">
        <v>0</v>
      </c>
      <c r="BQ52" s="112">
        <v>0</v>
      </c>
      <c r="BR52" s="112">
        <v>0</v>
      </c>
      <c r="BS52" s="112">
        <v>0</v>
      </c>
      <c r="BT52" s="79">
        <v>0</v>
      </c>
      <c r="BU52" s="79">
        <v>0</v>
      </c>
    </row>
    <row r="53" spans="1:73" ht="20.100000000000001" customHeight="1" x14ac:dyDescent="0.2">
      <c r="A53" s="65"/>
      <c r="B53" s="65"/>
      <c r="C53" s="3"/>
      <c r="D53" s="109"/>
      <c r="E53" s="109"/>
      <c r="F53" s="109"/>
      <c r="G53" s="109"/>
      <c r="H53" s="109"/>
      <c r="I53" s="109"/>
      <c r="J53" s="109"/>
      <c r="K53" s="109"/>
      <c r="L53" s="109"/>
      <c r="M53" s="109"/>
      <c r="N53" s="79">
        <v>0</v>
      </c>
      <c r="O53" s="109"/>
      <c r="P53" s="109"/>
      <c r="Q53" s="109"/>
      <c r="R53" s="109"/>
      <c r="S53" s="109"/>
      <c r="T53" s="109"/>
      <c r="U53" s="109"/>
      <c r="V53" s="109"/>
      <c r="W53" s="109"/>
      <c r="X53" s="109"/>
      <c r="Y53" s="109"/>
      <c r="Z53" s="109"/>
      <c r="AA53" s="109"/>
      <c r="AB53" s="109"/>
      <c r="AC53" s="109"/>
      <c r="AD53" s="109"/>
      <c r="AE53" s="109"/>
      <c r="AF53" s="109"/>
      <c r="AG53" s="109"/>
      <c r="AH53" s="109"/>
      <c r="AI53" s="79">
        <v>0</v>
      </c>
      <c r="AJ53" s="79">
        <v>0</v>
      </c>
      <c r="AL53" s="65">
        <v>43428</v>
      </c>
      <c r="AM53" s="65"/>
      <c r="AN53" s="3">
        <v>47</v>
      </c>
      <c r="AO53" s="112">
        <v>0</v>
      </c>
      <c r="AP53" s="112">
        <v>0</v>
      </c>
      <c r="AQ53" s="112">
        <v>0</v>
      </c>
      <c r="AR53" s="112">
        <v>0</v>
      </c>
      <c r="AS53" s="112">
        <v>0</v>
      </c>
      <c r="AT53" s="112">
        <v>0</v>
      </c>
      <c r="AU53" s="112">
        <v>0</v>
      </c>
      <c r="AV53" s="112">
        <v>0</v>
      </c>
      <c r="AW53" s="112">
        <v>0</v>
      </c>
      <c r="AX53" s="112">
        <v>0</v>
      </c>
      <c r="AY53" s="79">
        <v>0</v>
      </c>
      <c r="AZ53" s="112">
        <v>0</v>
      </c>
      <c r="BA53" s="112">
        <v>0</v>
      </c>
      <c r="BB53" s="112">
        <v>0</v>
      </c>
      <c r="BC53" s="112">
        <v>0</v>
      </c>
      <c r="BD53" s="112">
        <v>0</v>
      </c>
      <c r="BE53" s="112">
        <v>0</v>
      </c>
      <c r="BF53" s="112">
        <v>0</v>
      </c>
      <c r="BG53" s="112">
        <v>0</v>
      </c>
      <c r="BH53" s="112">
        <v>0</v>
      </c>
      <c r="BI53" s="112">
        <v>0</v>
      </c>
      <c r="BJ53" s="112">
        <v>0</v>
      </c>
      <c r="BK53" s="112">
        <v>0</v>
      </c>
      <c r="BL53" s="112">
        <v>0</v>
      </c>
      <c r="BM53" s="112">
        <v>0</v>
      </c>
      <c r="BN53" s="112">
        <v>0</v>
      </c>
      <c r="BO53" s="112">
        <v>0</v>
      </c>
      <c r="BP53" s="112">
        <v>0</v>
      </c>
      <c r="BQ53" s="112">
        <v>0</v>
      </c>
      <c r="BR53" s="112">
        <v>0</v>
      </c>
      <c r="BS53" s="112">
        <v>0</v>
      </c>
      <c r="BT53" s="79">
        <v>0</v>
      </c>
      <c r="BU53" s="79">
        <v>0</v>
      </c>
    </row>
    <row r="54" spans="1:73" ht="20.100000000000001" customHeight="1" x14ac:dyDescent="0.2">
      <c r="A54" s="65"/>
      <c r="B54" s="65"/>
      <c r="C54" s="10"/>
      <c r="D54" s="149"/>
      <c r="E54" s="149"/>
      <c r="F54" s="149"/>
      <c r="G54" s="149"/>
      <c r="H54" s="149"/>
      <c r="I54" s="149"/>
      <c r="J54" s="149"/>
      <c r="K54" s="149"/>
      <c r="L54" s="149"/>
      <c r="M54" s="149"/>
      <c r="N54" s="79">
        <v>0</v>
      </c>
      <c r="O54" s="149"/>
      <c r="P54" s="149"/>
      <c r="Q54" s="149"/>
      <c r="R54" s="149"/>
      <c r="S54" s="149"/>
      <c r="T54" s="149"/>
      <c r="U54" s="149"/>
      <c r="V54" s="149"/>
      <c r="W54" s="149"/>
      <c r="X54" s="149"/>
      <c r="Y54" s="149"/>
      <c r="Z54" s="149"/>
      <c r="AA54" s="149"/>
      <c r="AB54" s="149"/>
      <c r="AC54" s="149"/>
      <c r="AD54" s="149"/>
      <c r="AE54" s="149"/>
      <c r="AF54" s="149"/>
      <c r="AG54" s="149"/>
      <c r="AH54" s="149"/>
      <c r="AI54" s="79">
        <v>0</v>
      </c>
      <c r="AJ54" s="79">
        <v>0</v>
      </c>
      <c r="AL54" s="65">
        <v>43435</v>
      </c>
      <c r="AM54" s="65"/>
      <c r="AN54" s="10">
        <v>48</v>
      </c>
      <c r="AO54" s="112">
        <v>0</v>
      </c>
      <c r="AP54" s="112">
        <v>0</v>
      </c>
      <c r="AQ54" s="112">
        <v>0</v>
      </c>
      <c r="AR54" s="112">
        <v>0</v>
      </c>
      <c r="AS54" s="112">
        <v>0</v>
      </c>
      <c r="AT54" s="112">
        <v>0</v>
      </c>
      <c r="AU54" s="112">
        <v>0</v>
      </c>
      <c r="AV54" s="112">
        <v>0</v>
      </c>
      <c r="AW54" s="112">
        <v>0</v>
      </c>
      <c r="AX54" s="40">
        <v>0</v>
      </c>
      <c r="AY54" s="55">
        <v>0</v>
      </c>
      <c r="AZ54" s="112">
        <v>0</v>
      </c>
      <c r="BA54" s="112">
        <v>0</v>
      </c>
      <c r="BB54" s="112">
        <v>0</v>
      </c>
      <c r="BC54" s="112">
        <v>0</v>
      </c>
      <c r="BD54" s="112">
        <v>0</v>
      </c>
      <c r="BE54" s="112">
        <v>0</v>
      </c>
      <c r="BF54" s="112">
        <v>0</v>
      </c>
      <c r="BG54" s="112">
        <v>0</v>
      </c>
      <c r="BH54" s="112">
        <v>0</v>
      </c>
      <c r="BI54" s="112">
        <v>0</v>
      </c>
      <c r="BJ54" s="112">
        <v>0</v>
      </c>
      <c r="BK54" s="112">
        <v>0</v>
      </c>
      <c r="BL54" s="112">
        <v>0</v>
      </c>
      <c r="BM54" s="112">
        <v>0</v>
      </c>
      <c r="BN54" s="112">
        <v>0</v>
      </c>
      <c r="BO54" s="112">
        <v>0</v>
      </c>
      <c r="BP54" s="112">
        <v>0</v>
      </c>
      <c r="BQ54" s="112">
        <v>0</v>
      </c>
      <c r="BR54" s="112">
        <v>0</v>
      </c>
      <c r="BS54" s="112">
        <v>0</v>
      </c>
      <c r="BT54" s="90">
        <v>0</v>
      </c>
      <c r="BU54" s="90">
        <v>0</v>
      </c>
    </row>
    <row r="55" spans="1:73" ht="20.100000000000001" customHeight="1" x14ac:dyDescent="0.2">
      <c r="A55" s="65"/>
      <c r="B55" s="65"/>
      <c r="C55" s="3"/>
      <c r="D55" s="150"/>
      <c r="E55" s="150"/>
      <c r="F55" s="150"/>
      <c r="G55" s="150"/>
      <c r="H55" s="150"/>
      <c r="I55" s="150"/>
      <c r="J55" s="150"/>
      <c r="K55" s="150"/>
      <c r="L55" s="150"/>
      <c r="M55" s="150"/>
      <c r="N55" s="79">
        <v>0</v>
      </c>
      <c r="O55" s="150"/>
      <c r="P55" s="150"/>
      <c r="Q55" s="150"/>
      <c r="R55" s="150"/>
      <c r="S55" s="150"/>
      <c r="T55" s="150"/>
      <c r="U55" s="150"/>
      <c r="V55" s="150"/>
      <c r="W55" s="150"/>
      <c r="X55" s="150"/>
      <c r="Y55" s="150"/>
      <c r="Z55" s="150"/>
      <c r="AA55" s="150"/>
      <c r="AB55" s="150"/>
      <c r="AC55" s="150"/>
      <c r="AD55" s="150"/>
      <c r="AE55" s="150"/>
      <c r="AF55" s="150"/>
      <c r="AG55" s="150"/>
      <c r="AH55" s="150"/>
      <c r="AI55" s="79">
        <v>0</v>
      </c>
      <c r="AJ55" s="79">
        <v>0</v>
      </c>
      <c r="AL55" s="65">
        <v>43442</v>
      </c>
      <c r="AM55" s="65"/>
      <c r="AN55" s="10">
        <v>49</v>
      </c>
      <c r="AO55" s="112">
        <v>0</v>
      </c>
      <c r="AP55" s="112">
        <v>0</v>
      </c>
      <c r="AQ55" s="112">
        <v>0</v>
      </c>
      <c r="AR55" s="112">
        <v>0</v>
      </c>
      <c r="AS55" s="112">
        <v>0</v>
      </c>
      <c r="AT55" s="112">
        <v>0</v>
      </c>
      <c r="AU55" s="112">
        <v>0</v>
      </c>
      <c r="AV55" s="112">
        <v>0</v>
      </c>
      <c r="AW55" s="112">
        <v>0</v>
      </c>
      <c r="AX55" s="40">
        <v>0</v>
      </c>
      <c r="AY55" s="55">
        <v>0</v>
      </c>
      <c r="AZ55" s="112">
        <v>0</v>
      </c>
      <c r="BA55" s="112">
        <v>0</v>
      </c>
      <c r="BB55" s="112">
        <v>0</v>
      </c>
      <c r="BC55" s="112">
        <v>0</v>
      </c>
      <c r="BD55" s="112">
        <v>0</v>
      </c>
      <c r="BE55" s="112">
        <v>0</v>
      </c>
      <c r="BF55" s="112">
        <v>0</v>
      </c>
      <c r="BG55" s="112">
        <v>0</v>
      </c>
      <c r="BH55" s="112">
        <v>0</v>
      </c>
      <c r="BI55" s="112">
        <v>0</v>
      </c>
      <c r="BJ55" s="112">
        <v>0</v>
      </c>
      <c r="BK55" s="112">
        <v>0</v>
      </c>
      <c r="BL55" s="112">
        <v>0</v>
      </c>
      <c r="BM55" s="112">
        <v>0</v>
      </c>
      <c r="BN55" s="112">
        <v>0</v>
      </c>
      <c r="BO55" s="112">
        <v>0</v>
      </c>
      <c r="BP55" s="112">
        <v>0</v>
      </c>
      <c r="BQ55" s="112">
        <v>0</v>
      </c>
      <c r="BR55" s="112">
        <v>0</v>
      </c>
      <c r="BS55" s="112">
        <v>0</v>
      </c>
      <c r="BT55" s="90">
        <v>0</v>
      </c>
      <c r="BU55" s="90">
        <v>0</v>
      </c>
    </row>
    <row r="56" spans="1:73" ht="20.100000000000001" customHeight="1" x14ac:dyDescent="0.2">
      <c r="A56" s="65"/>
      <c r="B56" s="65"/>
      <c r="C56" s="3"/>
      <c r="D56" s="153"/>
      <c r="E56" s="153"/>
      <c r="F56" s="153"/>
      <c r="G56" s="153"/>
      <c r="H56" s="153"/>
      <c r="I56" s="153"/>
      <c r="J56" s="153"/>
      <c r="K56" s="153"/>
      <c r="L56" s="153"/>
      <c r="M56" s="153"/>
      <c r="N56" s="79">
        <v>0</v>
      </c>
      <c r="O56" s="153"/>
      <c r="P56" s="153"/>
      <c r="Q56" s="153"/>
      <c r="R56" s="153"/>
      <c r="S56" s="153"/>
      <c r="T56" s="153"/>
      <c r="U56" s="153"/>
      <c r="V56" s="153"/>
      <c r="W56" s="153"/>
      <c r="X56" s="153"/>
      <c r="Y56" s="153"/>
      <c r="Z56" s="153"/>
      <c r="AA56" s="153"/>
      <c r="AB56" s="153"/>
      <c r="AC56" s="153"/>
      <c r="AD56" s="153"/>
      <c r="AE56" s="153"/>
      <c r="AF56" s="153"/>
      <c r="AG56" s="153"/>
      <c r="AH56" s="153"/>
      <c r="AI56" s="79">
        <v>0</v>
      </c>
      <c r="AJ56" s="79">
        <v>0</v>
      </c>
      <c r="AL56" s="65">
        <v>43449</v>
      </c>
      <c r="AM56" s="65"/>
      <c r="AN56" s="3">
        <v>50</v>
      </c>
      <c r="AO56" s="112">
        <v>0</v>
      </c>
      <c r="AP56" s="112">
        <v>0</v>
      </c>
      <c r="AQ56" s="112">
        <v>0</v>
      </c>
      <c r="AR56" s="112">
        <v>0</v>
      </c>
      <c r="AS56" s="112">
        <v>0</v>
      </c>
      <c r="AT56" s="112">
        <v>0</v>
      </c>
      <c r="AU56" s="112">
        <v>0</v>
      </c>
      <c r="AV56" s="112">
        <v>0</v>
      </c>
      <c r="AW56" s="112">
        <v>0</v>
      </c>
      <c r="AX56" s="40">
        <v>0</v>
      </c>
      <c r="AY56" s="55">
        <v>0</v>
      </c>
      <c r="AZ56" s="112">
        <v>0</v>
      </c>
      <c r="BA56" s="112">
        <v>0</v>
      </c>
      <c r="BB56" s="112">
        <v>0</v>
      </c>
      <c r="BC56" s="112">
        <v>0</v>
      </c>
      <c r="BD56" s="112">
        <v>0</v>
      </c>
      <c r="BE56" s="112">
        <v>0</v>
      </c>
      <c r="BF56" s="112">
        <v>0</v>
      </c>
      <c r="BG56" s="112">
        <v>0</v>
      </c>
      <c r="BH56" s="112">
        <v>0</v>
      </c>
      <c r="BI56" s="112">
        <v>0</v>
      </c>
      <c r="BJ56" s="112">
        <v>0</v>
      </c>
      <c r="BK56" s="112">
        <v>0</v>
      </c>
      <c r="BL56" s="112">
        <v>0</v>
      </c>
      <c r="BM56" s="112">
        <v>0</v>
      </c>
      <c r="BN56" s="112">
        <v>0</v>
      </c>
      <c r="BO56" s="112">
        <v>0</v>
      </c>
      <c r="BP56" s="112">
        <v>0</v>
      </c>
      <c r="BQ56" s="112">
        <v>0</v>
      </c>
      <c r="BR56" s="112">
        <v>0</v>
      </c>
      <c r="BS56" s="112">
        <v>0</v>
      </c>
      <c r="BT56" s="90">
        <v>0</v>
      </c>
      <c r="BU56" s="90">
        <v>0</v>
      </c>
    </row>
    <row r="57" spans="1:73" ht="20.100000000000001" customHeight="1" x14ac:dyDescent="0.2">
      <c r="A57" s="65"/>
      <c r="B57" s="65"/>
      <c r="C57" s="3"/>
      <c r="D57" s="155"/>
      <c r="E57" s="155"/>
      <c r="F57" s="155"/>
      <c r="G57" s="155"/>
      <c r="H57" s="155"/>
      <c r="I57" s="155"/>
      <c r="J57" s="155"/>
      <c r="K57" s="155"/>
      <c r="L57" s="155"/>
      <c r="M57" s="155"/>
      <c r="N57" s="79">
        <v>0</v>
      </c>
      <c r="O57" s="155"/>
      <c r="P57" s="155"/>
      <c r="Q57" s="155"/>
      <c r="R57" s="155"/>
      <c r="S57" s="155"/>
      <c r="T57" s="155"/>
      <c r="U57" s="155"/>
      <c r="V57" s="155"/>
      <c r="W57" s="155"/>
      <c r="X57" s="155"/>
      <c r="Y57" s="155"/>
      <c r="Z57" s="155"/>
      <c r="AA57" s="155"/>
      <c r="AB57" s="155"/>
      <c r="AC57" s="155"/>
      <c r="AD57" s="155"/>
      <c r="AE57" s="155"/>
      <c r="AF57" s="155"/>
      <c r="AG57" s="155"/>
      <c r="AH57" s="155"/>
      <c r="AI57" s="79">
        <v>0</v>
      </c>
      <c r="AJ57" s="79">
        <v>0</v>
      </c>
      <c r="AL57" s="65">
        <v>43456</v>
      </c>
      <c r="AM57" s="65"/>
      <c r="AN57" s="3">
        <v>51</v>
      </c>
      <c r="AO57" s="112">
        <v>0</v>
      </c>
      <c r="AP57" s="112">
        <v>0</v>
      </c>
      <c r="AQ57" s="112">
        <v>0</v>
      </c>
      <c r="AR57" s="112">
        <v>0</v>
      </c>
      <c r="AS57" s="112">
        <v>0</v>
      </c>
      <c r="AT57" s="112">
        <v>0</v>
      </c>
      <c r="AU57" s="112">
        <v>0</v>
      </c>
      <c r="AV57" s="112">
        <v>0</v>
      </c>
      <c r="AW57" s="112">
        <v>0</v>
      </c>
      <c r="AX57" s="40">
        <v>0</v>
      </c>
      <c r="AY57" s="55">
        <v>0</v>
      </c>
      <c r="AZ57" s="112">
        <v>0</v>
      </c>
      <c r="BA57" s="112">
        <v>0</v>
      </c>
      <c r="BB57" s="112">
        <v>0</v>
      </c>
      <c r="BC57" s="112">
        <v>0</v>
      </c>
      <c r="BD57" s="112">
        <v>0</v>
      </c>
      <c r="BE57" s="112">
        <v>0</v>
      </c>
      <c r="BF57" s="112">
        <v>0</v>
      </c>
      <c r="BG57" s="112">
        <v>0</v>
      </c>
      <c r="BH57" s="112">
        <v>0</v>
      </c>
      <c r="BI57" s="112">
        <v>0</v>
      </c>
      <c r="BJ57" s="112">
        <v>0</v>
      </c>
      <c r="BK57" s="112">
        <v>0</v>
      </c>
      <c r="BL57" s="112">
        <v>0</v>
      </c>
      <c r="BM57" s="112">
        <v>0</v>
      </c>
      <c r="BN57" s="112">
        <v>0</v>
      </c>
      <c r="BO57" s="112">
        <v>0</v>
      </c>
      <c r="BP57" s="112">
        <v>0</v>
      </c>
      <c r="BQ57" s="112">
        <v>0</v>
      </c>
      <c r="BR57" s="112">
        <v>0</v>
      </c>
      <c r="BS57" s="112">
        <v>0</v>
      </c>
      <c r="BT57" s="90">
        <v>0</v>
      </c>
      <c r="BU57" s="90">
        <v>0</v>
      </c>
    </row>
    <row r="58" spans="1:73" ht="20.100000000000001" customHeight="1" x14ac:dyDescent="0.2">
      <c r="A58" s="65"/>
      <c r="B58" s="65"/>
      <c r="C58" s="3"/>
      <c r="D58" s="155"/>
      <c r="E58" s="155"/>
      <c r="F58" s="155"/>
      <c r="G58" s="155"/>
      <c r="H58" s="155"/>
      <c r="I58" s="155"/>
      <c r="J58" s="155"/>
      <c r="K58" s="155"/>
      <c r="L58" s="155"/>
      <c r="M58" s="155"/>
      <c r="N58" s="79">
        <v>0</v>
      </c>
      <c r="O58" s="155"/>
      <c r="P58" s="155"/>
      <c r="Q58" s="155"/>
      <c r="R58" s="155"/>
      <c r="S58" s="155"/>
      <c r="T58" s="155"/>
      <c r="U58" s="155"/>
      <c r="V58" s="155"/>
      <c r="W58" s="155"/>
      <c r="X58" s="155"/>
      <c r="Y58" s="155"/>
      <c r="Z58" s="155"/>
      <c r="AA58" s="155"/>
      <c r="AB58" s="155"/>
      <c r="AC58" s="155"/>
      <c r="AD58" s="155"/>
      <c r="AE58" s="155"/>
      <c r="AF58" s="155"/>
      <c r="AG58" s="155"/>
      <c r="AH58" s="155"/>
      <c r="AI58" s="79">
        <v>0</v>
      </c>
      <c r="AJ58" s="79">
        <v>0</v>
      </c>
      <c r="AL58" s="65">
        <v>43463</v>
      </c>
      <c r="AM58" s="65"/>
      <c r="AN58" s="10">
        <v>52</v>
      </c>
      <c r="AO58" s="112">
        <v>0</v>
      </c>
      <c r="AP58" s="112">
        <v>0</v>
      </c>
      <c r="AQ58" s="112">
        <v>0</v>
      </c>
      <c r="AR58" s="112">
        <v>0</v>
      </c>
      <c r="AS58" s="112">
        <v>0</v>
      </c>
      <c r="AT58" s="112">
        <v>0</v>
      </c>
      <c r="AU58" s="112">
        <v>0</v>
      </c>
      <c r="AV58" s="112">
        <v>0</v>
      </c>
      <c r="AW58" s="112">
        <v>0</v>
      </c>
      <c r="AX58" s="40">
        <v>0</v>
      </c>
      <c r="AY58" s="55">
        <v>0</v>
      </c>
      <c r="AZ58" s="112">
        <v>0</v>
      </c>
      <c r="BA58" s="112">
        <v>0</v>
      </c>
      <c r="BB58" s="112">
        <v>0</v>
      </c>
      <c r="BC58" s="112">
        <v>0</v>
      </c>
      <c r="BD58" s="112">
        <v>0</v>
      </c>
      <c r="BE58" s="112">
        <v>0</v>
      </c>
      <c r="BF58" s="112">
        <v>0</v>
      </c>
      <c r="BG58" s="112">
        <v>0</v>
      </c>
      <c r="BH58" s="112">
        <v>0</v>
      </c>
      <c r="BI58" s="112">
        <v>0</v>
      </c>
      <c r="BJ58" s="112">
        <v>0</v>
      </c>
      <c r="BK58" s="112">
        <v>0</v>
      </c>
      <c r="BL58" s="112">
        <v>0</v>
      </c>
      <c r="BM58" s="112">
        <v>0</v>
      </c>
      <c r="BN58" s="112">
        <v>0</v>
      </c>
      <c r="BO58" s="112">
        <v>0</v>
      </c>
      <c r="BP58" s="112">
        <v>0</v>
      </c>
      <c r="BQ58" s="112">
        <v>0</v>
      </c>
      <c r="BR58" s="112">
        <v>0</v>
      </c>
      <c r="BS58" s="112">
        <v>0</v>
      </c>
      <c r="BT58" s="90">
        <v>0</v>
      </c>
      <c r="BU58" s="90">
        <v>0</v>
      </c>
    </row>
    <row r="59" spans="1:73" x14ac:dyDescent="0.2">
      <c r="A59" s="20"/>
      <c r="B59" s="1"/>
      <c r="C59" s="10"/>
      <c r="D59" s="4"/>
      <c r="E59" s="4"/>
      <c r="F59" s="4"/>
      <c r="G59" s="4"/>
      <c r="H59" s="4"/>
      <c r="I59" s="81"/>
      <c r="J59" s="4"/>
      <c r="K59" s="4"/>
      <c r="L59" s="4"/>
      <c r="M59" s="4"/>
      <c r="N59" s="4"/>
      <c r="O59" s="4"/>
      <c r="P59" s="4"/>
      <c r="Q59" s="4"/>
      <c r="R59" s="4"/>
      <c r="S59" s="4"/>
      <c r="T59" s="4"/>
      <c r="U59" s="4"/>
      <c r="V59" s="4"/>
      <c r="W59" s="4"/>
      <c r="X59" s="4"/>
      <c r="Y59" s="81"/>
      <c r="Z59" s="81"/>
      <c r="AA59" s="4"/>
      <c r="AB59" s="4"/>
      <c r="AC59" s="4"/>
      <c r="AD59" s="4"/>
      <c r="AE59" s="4"/>
      <c r="AF59" s="4"/>
      <c r="AG59" s="4"/>
      <c r="AH59" s="4"/>
      <c r="AI59" s="4"/>
      <c r="AJ59" s="4"/>
    </row>
  </sheetData>
  <mergeCells count="33">
    <mergeCell ref="BL4:BM4"/>
    <mergeCell ref="BP4:BQ4"/>
    <mergeCell ref="BF4:BG4"/>
    <mergeCell ref="AN3:AN5"/>
    <mergeCell ref="AZ3:BU3"/>
    <mergeCell ref="BR4:BS4"/>
    <mergeCell ref="BB4:BC4"/>
    <mergeCell ref="BJ4:BK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AL3:AL5"/>
    <mergeCell ref="AM3:AM5"/>
    <mergeCell ref="O4:P4"/>
    <mergeCell ref="A3:A5"/>
    <mergeCell ref="B3:B5"/>
    <mergeCell ref="C3:C5"/>
    <mergeCell ref="D3:N3"/>
    <mergeCell ref="N4:N5"/>
    <mergeCell ref="Y4:Z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60"/>
  <sheetViews>
    <sheetView topLeftCell="A37" workbookViewId="0">
      <selection activeCell="A44" sqref="A44"/>
    </sheetView>
  </sheetViews>
  <sheetFormatPr defaultRowHeight="12.75" x14ac:dyDescent="0.2"/>
  <cols>
    <col min="1" max="1" width="9.85546875" bestFit="1" customWidth="1"/>
    <col min="2" max="2" width="12.28515625" bestFit="1" customWidth="1"/>
    <col min="3" max="3" width="7.7109375" style="9" bestFit="1" customWidth="1"/>
    <col min="4" max="4" width="10.5703125" style="7" bestFit="1" customWidth="1"/>
    <col min="5" max="5" width="10.28515625" style="7" customWidth="1"/>
    <col min="6" max="6" width="10.85546875" style="7" customWidth="1"/>
    <col min="7" max="9" width="14" style="7" customWidth="1"/>
    <col min="10" max="10" width="10.140625" style="7" bestFit="1" customWidth="1"/>
    <col min="11" max="11" width="9.7109375" style="7" bestFit="1" customWidth="1"/>
    <col min="12" max="12" width="11" style="7" bestFit="1" customWidth="1"/>
    <col min="13" max="13" width="11.140625" style="7" bestFit="1" customWidth="1"/>
    <col min="14" max="15" width="10.5703125" style="7" bestFit="1" customWidth="1"/>
    <col min="16" max="16" width="9.42578125" style="7" bestFit="1" customWidth="1"/>
    <col min="17" max="17" width="9.7109375" style="7" bestFit="1" customWidth="1"/>
    <col min="18" max="22" width="9.42578125" style="7" bestFit="1" customWidth="1"/>
    <col min="23" max="34" width="9.28515625" style="7" customWidth="1"/>
    <col min="35" max="35" width="11" style="7" bestFit="1" customWidth="1"/>
    <col min="36" max="36" width="9.7109375" style="7" bestFit="1" customWidth="1"/>
    <col min="38" max="38" width="9.7109375" bestFit="1" customWidth="1"/>
    <col min="39" max="39" width="12.140625" bestFit="1" customWidth="1"/>
    <col min="40" max="40" width="9.28515625" style="19" bestFit="1" customWidth="1"/>
    <col min="41" max="41" width="10.5703125" bestFit="1" customWidth="1"/>
    <col min="42" max="42" width="11.140625" customWidth="1"/>
    <col min="43" max="43" width="10.5703125" customWidth="1"/>
    <col min="44" max="51" width="12.42578125" customWidth="1"/>
    <col min="52" max="52" width="10.5703125" bestFit="1" customWidth="1"/>
    <col min="53" max="53" width="9.42578125" bestFit="1" customWidth="1"/>
    <col min="54" max="54" width="9.7109375" bestFit="1" customWidth="1"/>
    <col min="55" max="59" width="9.42578125" bestFit="1" customWidth="1"/>
    <col min="60" max="63" width="9.42578125" customWidth="1"/>
    <col min="64" max="67" width="9.28515625" bestFit="1" customWidth="1"/>
    <col min="68" max="71" width="9.28515625" customWidth="1"/>
    <col min="72" max="72" width="10.5703125" bestFit="1" customWidth="1"/>
    <col min="73" max="73" width="9.7109375" bestFit="1" customWidth="1"/>
  </cols>
  <sheetData>
    <row r="2" spans="1:73" ht="12.75" customHeight="1" x14ac:dyDescent="0.2">
      <c r="B2" s="253" t="s">
        <v>62</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7"/>
      <c r="AF2" s="27"/>
      <c r="AG2" s="27"/>
      <c r="AH2" s="27"/>
      <c r="AI2" s="45"/>
      <c r="AJ2" s="45"/>
      <c r="AM2" s="271" t="s">
        <v>47</v>
      </c>
      <c r="AN2" s="255"/>
      <c r="AO2" s="255"/>
      <c r="AP2" s="255"/>
      <c r="AQ2" s="255"/>
      <c r="AR2" s="255"/>
      <c r="AS2" s="255"/>
      <c r="AT2" s="255"/>
      <c r="AU2" s="255"/>
      <c r="AV2" s="255"/>
      <c r="AW2" s="255"/>
      <c r="AX2" s="255"/>
      <c r="AY2" s="255"/>
      <c r="AZ2" s="255"/>
      <c r="BA2" s="255"/>
      <c r="BB2" s="255"/>
      <c r="BC2" s="255"/>
      <c r="BD2" s="255"/>
      <c r="BE2" s="255"/>
      <c r="BF2" s="255"/>
      <c r="BG2" s="255"/>
      <c r="BH2" s="255"/>
      <c r="BI2" s="255"/>
      <c r="BJ2" s="255"/>
      <c r="BK2" s="255"/>
      <c r="BL2" s="255"/>
      <c r="BM2" s="255"/>
      <c r="BN2" s="255"/>
      <c r="BO2" s="255"/>
      <c r="BP2" s="27"/>
      <c r="BQ2" s="27"/>
      <c r="BR2" s="27"/>
      <c r="BS2" s="27"/>
    </row>
    <row r="3" spans="1:73" ht="33" customHeight="1" x14ac:dyDescent="0.2">
      <c r="A3" s="252" t="s">
        <v>14</v>
      </c>
      <c r="B3" s="252" t="s">
        <v>9</v>
      </c>
      <c r="C3" s="270" t="s">
        <v>17</v>
      </c>
      <c r="D3" s="257" t="s">
        <v>10</v>
      </c>
      <c r="E3" s="258"/>
      <c r="F3" s="258"/>
      <c r="G3" s="258"/>
      <c r="H3" s="258"/>
      <c r="I3" s="258"/>
      <c r="J3" s="258"/>
      <c r="K3" s="258"/>
      <c r="L3" s="258"/>
      <c r="M3" s="258"/>
      <c r="N3" s="256"/>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70" t="s">
        <v>17</v>
      </c>
      <c r="AO3" s="257" t="s">
        <v>10</v>
      </c>
      <c r="AP3" s="258"/>
      <c r="AQ3" s="258"/>
      <c r="AR3" s="258"/>
      <c r="AS3" s="258"/>
      <c r="AT3" s="258"/>
      <c r="AU3" s="258"/>
      <c r="AV3" s="258"/>
      <c r="AW3" s="258"/>
      <c r="AX3" s="258"/>
      <c r="AY3" s="256"/>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2">
      <c r="A4" s="252"/>
      <c r="B4" s="252"/>
      <c r="C4" s="270"/>
      <c r="D4" s="47" t="s">
        <v>3</v>
      </c>
      <c r="E4" s="47" t="s">
        <v>4</v>
      </c>
      <c r="F4" s="47" t="s">
        <v>5</v>
      </c>
      <c r="G4" s="47" t="s">
        <v>6</v>
      </c>
      <c r="H4" s="47" t="s">
        <v>16</v>
      </c>
      <c r="I4" s="47" t="s">
        <v>21</v>
      </c>
      <c r="J4" s="46" t="s">
        <v>7</v>
      </c>
      <c r="K4" s="46" t="s">
        <v>8</v>
      </c>
      <c r="L4" s="29" t="s">
        <v>13</v>
      </c>
      <c r="M4" s="29" t="s">
        <v>19</v>
      </c>
      <c r="N4" s="268" t="s">
        <v>56</v>
      </c>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38"/>
      <c r="AJ4" s="38"/>
      <c r="AL4" s="252"/>
      <c r="AM4" s="252"/>
      <c r="AN4" s="270"/>
      <c r="AO4" s="47" t="s">
        <v>3</v>
      </c>
      <c r="AP4" s="47" t="s">
        <v>4</v>
      </c>
      <c r="AQ4" s="47" t="s">
        <v>5</v>
      </c>
      <c r="AR4" s="47" t="s">
        <v>6</v>
      </c>
      <c r="AS4" s="47" t="s">
        <v>16</v>
      </c>
      <c r="AT4" s="47" t="s">
        <v>21</v>
      </c>
      <c r="AU4" s="46" t="s">
        <v>7</v>
      </c>
      <c r="AV4" s="46" t="s">
        <v>8</v>
      </c>
      <c r="AW4" s="29" t="s">
        <v>13</v>
      </c>
      <c r="AX4" s="29" t="s">
        <v>19</v>
      </c>
      <c r="AY4" s="268" t="s">
        <v>41</v>
      </c>
      <c r="AZ4" s="251" t="s">
        <v>3</v>
      </c>
      <c r="BA4" s="25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38"/>
      <c r="BU4" s="38"/>
    </row>
    <row r="5" spans="1:73" ht="29.25" customHeight="1" x14ac:dyDescent="0.2">
      <c r="A5" s="252"/>
      <c r="B5" s="252"/>
      <c r="C5" s="270"/>
      <c r="D5" s="46" t="s">
        <v>0</v>
      </c>
      <c r="E5" s="46" t="s">
        <v>0</v>
      </c>
      <c r="F5" s="46" t="s">
        <v>0</v>
      </c>
      <c r="G5" s="46" t="s">
        <v>0</v>
      </c>
      <c r="H5" s="46" t="s">
        <v>0</v>
      </c>
      <c r="I5" s="46" t="s">
        <v>0</v>
      </c>
      <c r="J5" s="46" t="s">
        <v>0</v>
      </c>
      <c r="K5" s="46" t="s">
        <v>0</v>
      </c>
      <c r="L5" s="46" t="s">
        <v>0</v>
      </c>
      <c r="M5" s="46" t="s">
        <v>0</v>
      </c>
      <c r="N5" s="269"/>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2"/>
      <c r="AM5" s="252"/>
      <c r="AN5" s="270"/>
      <c r="AO5" s="46" t="s">
        <v>0</v>
      </c>
      <c r="AP5" s="46" t="s">
        <v>0</v>
      </c>
      <c r="AQ5" s="46" t="s">
        <v>0</v>
      </c>
      <c r="AR5" s="46" t="s">
        <v>0</v>
      </c>
      <c r="AS5" s="46" t="s">
        <v>0</v>
      </c>
      <c r="AT5" s="46" t="s">
        <v>0</v>
      </c>
      <c r="AU5" s="46" t="s">
        <v>0</v>
      </c>
      <c r="AV5" s="46" t="s">
        <v>0</v>
      </c>
      <c r="AW5" s="46" t="s">
        <v>0</v>
      </c>
      <c r="AX5" s="46" t="s">
        <v>0</v>
      </c>
      <c r="AY5" s="269"/>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9.25" customHeight="1" x14ac:dyDescent="0.2">
      <c r="A6" s="16"/>
      <c r="B6" s="16"/>
      <c r="C6" s="73"/>
      <c r="D6" s="46"/>
      <c r="E6" s="46"/>
      <c r="F6" s="46"/>
      <c r="G6" s="46"/>
      <c r="H6" s="46"/>
      <c r="I6" s="46"/>
      <c r="J6" s="46"/>
      <c r="K6" s="46"/>
      <c r="L6" s="46"/>
      <c r="M6" s="46"/>
      <c r="N6" s="61"/>
      <c r="O6" s="46"/>
      <c r="P6" s="46"/>
      <c r="Q6" s="46"/>
      <c r="R6" s="46"/>
      <c r="S6" s="46"/>
      <c r="T6" s="46"/>
      <c r="U6" s="46"/>
      <c r="V6" s="46"/>
      <c r="W6" s="46"/>
      <c r="X6" s="46"/>
      <c r="Y6" s="46"/>
      <c r="Z6" s="46"/>
      <c r="AA6" s="46"/>
      <c r="AB6" s="46"/>
      <c r="AC6" s="46"/>
      <c r="AD6" s="46"/>
      <c r="AE6" s="46"/>
      <c r="AF6" s="46"/>
      <c r="AG6" s="49"/>
      <c r="AH6" s="49"/>
      <c r="AI6" s="32"/>
      <c r="AJ6" s="32"/>
      <c r="AL6" s="16"/>
      <c r="AM6" s="16"/>
      <c r="AN6" s="73"/>
      <c r="AO6" s="5"/>
      <c r="AP6" s="5"/>
      <c r="AQ6" s="5"/>
      <c r="AR6" s="5"/>
      <c r="AS6" s="46"/>
      <c r="AT6" s="46"/>
      <c r="AU6" s="5"/>
      <c r="AV6" s="46"/>
      <c r="AW6" s="5"/>
      <c r="AX6" s="77"/>
      <c r="AY6" s="32"/>
      <c r="AZ6" s="5"/>
      <c r="BA6" s="5"/>
      <c r="BB6" s="5"/>
      <c r="BC6" s="5"/>
      <c r="BD6" s="5"/>
      <c r="BE6" s="5"/>
      <c r="BF6" s="5"/>
      <c r="BG6" s="5"/>
      <c r="BH6" s="46"/>
      <c r="BI6" s="46"/>
      <c r="BJ6" s="46"/>
      <c r="BK6" s="46"/>
      <c r="BL6" s="5"/>
      <c r="BM6" s="5"/>
      <c r="BN6" s="5"/>
      <c r="BO6" s="5"/>
      <c r="BP6" s="5"/>
      <c r="BQ6" s="5"/>
      <c r="BR6" s="77"/>
      <c r="BS6" s="77"/>
      <c r="BT6" s="32"/>
      <c r="BU6" s="32"/>
    </row>
    <row r="7" spans="1:73" ht="20.100000000000001" customHeight="1" x14ac:dyDescent="0.2">
      <c r="A7" s="160">
        <v>43834</v>
      </c>
      <c r="B7" s="160">
        <v>43832</v>
      </c>
      <c r="C7" s="159">
        <v>1</v>
      </c>
      <c r="D7" s="161">
        <v>996547</v>
      </c>
      <c r="E7" s="161">
        <v>432046</v>
      </c>
      <c r="F7" s="161">
        <v>82734</v>
      </c>
      <c r="G7" s="161">
        <v>43845</v>
      </c>
      <c r="H7" s="4">
        <v>0</v>
      </c>
      <c r="I7" s="82">
        <v>0</v>
      </c>
      <c r="J7" s="4">
        <v>0</v>
      </c>
      <c r="K7" s="4">
        <v>0</v>
      </c>
      <c r="L7" s="102">
        <v>0</v>
      </c>
      <c r="M7" s="80">
        <v>0</v>
      </c>
      <c r="N7" s="30">
        <f t="shared" ref="N7:N18" si="0">SUM(D7:M7)</f>
        <v>1555172</v>
      </c>
      <c r="O7" s="161">
        <v>843108</v>
      </c>
      <c r="P7" s="161">
        <v>79.583415000000002</v>
      </c>
      <c r="Q7" s="161">
        <v>317388</v>
      </c>
      <c r="R7" s="161">
        <v>90.188715000000002</v>
      </c>
      <c r="S7" s="161">
        <v>55038</v>
      </c>
      <c r="T7" s="161">
        <v>110.708274</v>
      </c>
      <c r="U7" s="161">
        <v>33548</v>
      </c>
      <c r="V7" s="161">
        <v>102.053147</v>
      </c>
      <c r="W7" s="4">
        <v>0</v>
      </c>
      <c r="X7" s="4">
        <v>0</v>
      </c>
      <c r="Y7" s="82">
        <v>0</v>
      </c>
      <c r="Z7" s="82">
        <v>0</v>
      </c>
      <c r="AA7" s="4">
        <v>0</v>
      </c>
      <c r="AB7" s="4">
        <v>0</v>
      </c>
      <c r="AC7" s="4">
        <v>0</v>
      </c>
      <c r="AD7" s="4">
        <v>0</v>
      </c>
      <c r="AE7" s="80">
        <v>0</v>
      </c>
      <c r="AF7" s="80">
        <v>0</v>
      </c>
      <c r="AG7" s="80">
        <v>0</v>
      </c>
      <c r="AH7" s="80">
        <v>0</v>
      </c>
      <c r="AI7" s="18">
        <f t="shared" ref="AI7" si="1">O7+Q7+S7+U7+AA7+AC7+AE7+AG7</f>
        <v>1249082</v>
      </c>
      <c r="AJ7" s="18">
        <f t="shared" ref="AJ7" si="2">(O7*P7+Q7*R7+S7*T7+U7*V7+AA7*AB7+AC7*AD7+AE7*AF7+AG7*AH7)/AI7</f>
        <v>84.253132052345649</v>
      </c>
      <c r="AK7" s="7"/>
      <c r="AL7" s="65">
        <v>43470</v>
      </c>
      <c r="AM7" s="65">
        <v>43468</v>
      </c>
      <c r="AN7" s="8">
        <v>1</v>
      </c>
      <c r="AO7" s="230">
        <v>1038276</v>
      </c>
      <c r="AP7" s="230">
        <v>578304</v>
      </c>
      <c r="AQ7" s="230">
        <v>102022</v>
      </c>
      <c r="AR7" s="230">
        <v>49309</v>
      </c>
      <c r="AS7" s="230">
        <v>0</v>
      </c>
      <c r="AT7" s="230">
        <v>0</v>
      </c>
      <c r="AU7" s="230">
        <v>0</v>
      </c>
      <c r="AV7" s="230">
        <v>0</v>
      </c>
      <c r="AW7" s="230">
        <v>0</v>
      </c>
      <c r="AX7" s="230">
        <v>0</v>
      </c>
      <c r="AY7" s="30">
        <f t="shared" ref="AY7:AY57" si="3">SUM(AO7:AX7)</f>
        <v>1767911</v>
      </c>
      <c r="AZ7" s="230">
        <v>988611</v>
      </c>
      <c r="BA7" s="230">
        <v>95.327961000000002</v>
      </c>
      <c r="BB7" s="230">
        <v>486319</v>
      </c>
      <c r="BC7" s="230">
        <v>100.464259</v>
      </c>
      <c r="BD7" s="230">
        <v>76591</v>
      </c>
      <c r="BE7" s="230">
        <v>115.216278</v>
      </c>
      <c r="BF7" s="230">
        <v>44375</v>
      </c>
      <c r="BG7" s="230">
        <v>109.121419</v>
      </c>
      <c r="BH7" s="230">
        <v>0</v>
      </c>
      <c r="BI7" s="230">
        <v>0</v>
      </c>
      <c r="BJ7" s="230">
        <v>0</v>
      </c>
      <c r="BK7" s="230">
        <v>0</v>
      </c>
      <c r="BL7" s="230">
        <v>0</v>
      </c>
      <c r="BM7" s="230">
        <v>0</v>
      </c>
      <c r="BN7" s="230">
        <v>0</v>
      </c>
      <c r="BO7" s="230">
        <v>0</v>
      </c>
      <c r="BP7" s="230">
        <v>0</v>
      </c>
      <c r="BQ7" s="230">
        <v>0</v>
      </c>
      <c r="BR7" s="230">
        <v>0</v>
      </c>
      <c r="BS7" s="230">
        <v>0</v>
      </c>
      <c r="BT7" s="18">
        <f t="shared" ref="BT7:BT58" si="4">AZ7+BB7+BD7+BF7+BL7+BN7+BP7+BR7</f>
        <v>1595896</v>
      </c>
      <c r="BU7" s="18">
        <f t="shared" ref="BU7:BU57" si="5">(AZ7*BA7+BB7*BC7+BD7*BE7+BF7*BG7+BL7*BM7+BN7*BO7+BP7*BQ7+BR7*BS7)/BT7</f>
        <v>98.231176556125831</v>
      </c>
    </row>
    <row r="8" spans="1:73" ht="20.100000000000001" customHeight="1" x14ac:dyDescent="0.2">
      <c r="A8" s="162">
        <v>43841</v>
      </c>
      <c r="B8" s="162">
        <v>43839</v>
      </c>
      <c r="C8" s="3">
        <v>2</v>
      </c>
      <c r="D8" s="163">
        <v>1043330</v>
      </c>
      <c r="E8" s="163">
        <v>478092</v>
      </c>
      <c r="F8" s="163">
        <v>92492</v>
      </c>
      <c r="G8" s="163">
        <v>49501</v>
      </c>
      <c r="H8" s="163">
        <v>0</v>
      </c>
      <c r="I8" s="163">
        <v>0</v>
      </c>
      <c r="J8" s="163">
        <v>0</v>
      </c>
      <c r="K8" s="163">
        <v>0</v>
      </c>
      <c r="L8" s="163">
        <v>0</v>
      </c>
      <c r="M8" s="163">
        <v>0</v>
      </c>
      <c r="N8" s="30">
        <f t="shared" si="0"/>
        <v>1663415</v>
      </c>
      <c r="O8" s="163">
        <v>812310</v>
      </c>
      <c r="P8" s="163">
        <v>80.603328000000005</v>
      </c>
      <c r="Q8" s="163">
        <v>290235</v>
      </c>
      <c r="R8" s="163">
        <v>89.190959000000007</v>
      </c>
      <c r="S8" s="163">
        <v>55178</v>
      </c>
      <c r="T8" s="163">
        <v>108.766211</v>
      </c>
      <c r="U8" s="163">
        <v>30938</v>
      </c>
      <c r="V8" s="163">
        <v>98.261134999999996</v>
      </c>
      <c r="W8" s="163">
        <v>0</v>
      </c>
      <c r="X8" s="163">
        <v>0</v>
      </c>
      <c r="Y8" s="163">
        <v>0</v>
      </c>
      <c r="Z8" s="163">
        <v>0</v>
      </c>
      <c r="AA8" s="163">
        <v>0</v>
      </c>
      <c r="AB8" s="163">
        <v>0</v>
      </c>
      <c r="AC8" s="163">
        <v>0</v>
      </c>
      <c r="AD8" s="163">
        <v>0</v>
      </c>
      <c r="AE8" s="163">
        <v>0</v>
      </c>
      <c r="AF8" s="163">
        <v>0</v>
      </c>
      <c r="AG8" s="163">
        <v>0</v>
      </c>
      <c r="AH8" s="163">
        <v>0</v>
      </c>
      <c r="AI8" s="18">
        <f t="shared" ref="AI8" si="6">O8+Q8+S8+U8+AA8+AC8+AE8+AG8</f>
        <v>1188661</v>
      </c>
      <c r="AJ8" s="18">
        <f t="shared" ref="AJ8" si="7">(O8*P8+Q8*R8+S8*T8+U8*V8+AA8*AB8+AC8*AD8+AE8*AF8+AG8*AH8)/AI8</f>
        <v>84.467087199994793</v>
      </c>
      <c r="AK8" s="7"/>
      <c r="AL8" s="65">
        <v>43477</v>
      </c>
      <c r="AM8" s="65">
        <v>43475</v>
      </c>
      <c r="AN8" s="3">
        <v>2</v>
      </c>
      <c r="AO8" s="230">
        <v>1079044</v>
      </c>
      <c r="AP8" s="230">
        <v>659442</v>
      </c>
      <c r="AQ8" s="230">
        <v>93021</v>
      </c>
      <c r="AR8" s="230">
        <v>43008</v>
      </c>
      <c r="AS8" s="230">
        <v>0</v>
      </c>
      <c r="AT8" s="230">
        <v>0</v>
      </c>
      <c r="AU8" s="230">
        <v>0</v>
      </c>
      <c r="AV8" s="230">
        <v>0</v>
      </c>
      <c r="AW8" s="230">
        <v>0</v>
      </c>
      <c r="AX8" s="230">
        <v>0</v>
      </c>
      <c r="AY8" s="30">
        <f t="shared" si="3"/>
        <v>1874515</v>
      </c>
      <c r="AZ8" s="230">
        <v>1049845</v>
      </c>
      <c r="BA8" s="230">
        <v>97.273453000000003</v>
      </c>
      <c r="BB8" s="230">
        <v>483798</v>
      </c>
      <c r="BC8" s="230">
        <v>101.600814</v>
      </c>
      <c r="BD8" s="230">
        <v>81972</v>
      </c>
      <c r="BE8" s="230">
        <v>123.225528</v>
      </c>
      <c r="BF8" s="230">
        <v>40118</v>
      </c>
      <c r="BG8" s="230">
        <v>110.937783</v>
      </c>
      <c r="BH8" s="230">
        <v>0</v>
      </c>
      <c r="BI8" s="230">
        <v>0</v>
      </c>
      <c r="BJ8" s="230">
        <v>0</v>
      </c>
      <c r="BK8" s="230">
        <v>0</v>
      </c>
      <c r="BL8" s="230">
        <v>0</v>
      </c>
      <c r="BM8" s="230">
        <v>0</v>
      </c>
      <c r="BN8" s="230">
        <v>0</v>
      </c>
      <c r="BO8" s="230">
        <v>0</v>
      </c>
      <c r="BP8" s="230">
        <v>0</v>
      </c>
      <c r="BQ8" s="230">
        <v>0</v>
      </c>
      <c r="BR8" s="230">
        <v>0</v>
      </c>
      <c r="BS8" s="230">
        <v>0</v>
      </c>
      <c r="BT8" s="18">
        <f t="shared" si="4"/>
        <v>1655733</v>
      </c>
      <c r="BU8" s="18">
        <f t="shared" si="5"/>
        <v>100.15380730828403</v>
      </c>
    </row>
    <row r="9" spans="1:73" ht="20.100000000000001" customHeight="1" x14ac:dyDescent="0.2">
      <c r="A9" s="164">
        <v>43848</v>
      </c>
      <c r="B9" s="164">
        <v>43846</v>
      </c>
      <c r="C9" s="3">
        <v>3</v>
      </c>
      <c r="D9" s="165">
        <v>950387</v>
      </c>
      <c r="E9" s="165">
        <v>482157</v>
      </c>
      <c r="F9" s="165">
        <v>91563</v>
      </c>
      <c r="G9" s="165">
        <v>48523</v>
      </c>
      <c r="H9" s="165">
        <v>0</v>
      </c>
      <c r="I9" s="165">
        <v>0</v>
      </c>
      <c r="J9" s="165">
        <v>0</v>
      </c>
      <c r="K9" s="165">
        <v>0</v>
      </c>
      <c r="L9" s="165">
        <v>0</v>
      </c>
      <c r="M9" s="165">
        <v>0</v>
      </c>
      <c r="N9" s="30">
        <f t="shared" si="0"/>
        <v>1572630</v>
      </c>
      <c r="O9" s="169">
        <v>717868</v>
      </c>
      <c r="P9" s="169">
        <v>80.406764999999993</v>
      </c>
      <c r="Q9" s="172">
        <v>261298</v>
      </c>
      <c r="R9" s="172">
        <v>87.314648000000005</v>
      </c>
      <c r="S9" s="165">
        <v>54420</v>
      </c>
      <c r="T9" s="165">
        <v>104.187265</v>
      </c>
      <c r="U9" s="165">
        <v>34450</v>
      </c>
      <c r="V9" s="165">
        <v>97.25103</v>
      </c>
      <c r="W9" s="165">
        <v>0</v>
      </c>
      <c r="X9" s="165">
        <v>0</v>
      </c>
      <c r="Y9" s="165">
        <v>0</v>
      </c>
      <c r="Z9" s="165">
        <v>0</v>
      </c>
      <c r="AA9" s="165">
        <v>0</v>
      </c>
      <c r="AB9" s="165">
        <v>0</v>
      </c>
      <c r="AC9" s="165">
        <v>0</v>
      </c>
      <c r="AD9" s="165">
        <v>0</v>
      </c>
      <c r="AE9" s="165">
        <v>0</v>
      </c>
      <c r="AF9" s="165">
        <v>0</v>
      </c>
      <c r="AG9" s="165">
        <v>0</v>
      </c>
      <c r="AH9" s="165">
        <v>0</v>
      </c>
      <c r="AI9" s="18">
        <f t="shared" ref="AI9" si="8">O9+Q9+S9+U9+AA9+AC9+AE9+AG9</f>
        <v>1068036</v>
      </c>
      <c r="AJ9" s="18">
        <f t="shared" ref="AJ9" si="9">(O9*P9+Q9*R9+S9*T9+U9*V9+AA9*AB9+AC9*AD9+AE9*AF9+AG9*AH9)/AI9</f>
        <v>83.85181343599281</v>
      </c>
      <c r="AK9" s="7"/>
      <c r="AL9" s="65">
        <v>43484</v>
      </c>
      <c r="AM9" s="65">
        <v>43482</v>
      </c>
      <c r="AN9" s="3">
        <v>3</v>
      </c>
      <c r="AO9" s="230">
        <v>920667</v>
      </c>
      <c r="AP9" s="230">
        <v>526194</v>
      </c>
      <c r="AQ9" s="230">
        <v>100962</v>
      </c>
      <c r="AR9" s="230">
        <v>50962</v>
      </c>
      <c r="AS9" s="230">
        <v>0</v>
      </c>
      <c r="AT9" s="230">
        <v>0</v>
      </c>
      <c r="AU9" s="230">
        <v>0</v>
      </c>
      <c r="AV9" s="230">
        <v>0</v>
      </c>
      <c r="AW9" s="230">
        <v>0</v>
      </c>
      <c r="AX9" s="230">
        <v>0</v>
      </c>
      <c r="AY9" s="30">
        <f t="shared" si="3"/>
        <v>1598785</v>
      </c>
      <c r="AZ9" s="230">
        <v>772501</v>
      </c>
      <c r="BA9" s="230">
        <v>96.915163000000007</v>
      </c>
      <c r="BB9" s="230">
        <v>381340</v>
      </c>
      <c r="BC9" s="230">
        <v>102.917081</v>
      </c>
      <c r="BD9" s="230">
        <v>82173</v>
      </c>
      <c r="BE9" s="230">
        <v>118.05358200000001</v>
      </c>
      <c r="BF9" s="230">
        <v>44014</v>
      </c>
      <c r="BG9" s="230">
        <v>113.25841699999999</v>
      </c>
      <c r="BH9" s="230">
        <v>0</v>
      </c>
      <c r="BI9" s="230">
        <v>0</v>
      </c>
      <c r="BJ9" s="230">
        <v>0</v>
      </c>
      <c r="BK9" s="230">
        <v>0</v>
      </c>
      <c r="BL9" s="230">
        <v>0</v>
      </c>
      <c r="BM9" s="230">
        <v>0</v>
      </c>
      <c r="BN9" s="230">
        <v>0</v>
      </c>
      <c r="BO9" s="230">
        <v>0</v>
      </c>
      <c r="BP9" s="230">
        <v>0</v>
      </c>
      <c r="BQ9" s="230">
        <v>0</v>
      </c>
      <c r="BR9" s="230">
        <v>0</v>
      </c>
      <c r="BS9" s="230">
        <v>0</v>
      </c>
      <c r="BT9" s="18">
        <f t="shared" si="4"/>
        <v>1280028</v>
      </c>
      <c r="BU9" s="18">
        <f t="shared" si="5"/>
        <v>100.62219963995085</v>
      </c>
    </row>
    <row r="10" spans="1:73" ht="20.100000000000001" customHeight="1" x14ac:dyDescent="0.2">
      <c r="A10" s="166">
        <v>43855</v>
      </c>
      <c r="B10" s="166">
        <v>43853</v>
      </c>
      <c r="C10" s="3">
        <v>4</v>
      </c>
      <c r="D10" s="167">
        <v>911915</v>
      </c>
      <c r="E10" s="167">
        <v>440874</v>
      </c>
      <c r="F10" s="167">
        <v>87553</v>
      </c>
      <c r="G10" s="167">
        <v>57306</v>
      </c>
      <c r="H10" s="167">
        <v>0</v>
      </c>
      <c r="I10" s="167">
        <v>0</v>
      </c>
      <c r="J10" s="167">
        <v>0</v>
      </c>
      <c r="K10" s="167">
        <v>0</v>
      </c>
      <c r="L10" s="167">
        <v>0</v>
      </c>
      <c r="M10" s="167">
        <v>0</v>
      </c>
      <c r="N10" s="30">
        <f t="shared" si="0"/>
        <v>1497648</v>
      </c>
      <c r="O10" s="167">
        <v>595757</v>
      </c>
      <c r="P10" s="167">
        <v>79.435805999999999</v>
      </c>
      <c r="Q10" s="167">
        <v>246225</v>
      </c>
      <c r="R10" s="167">
        <v>85.092196000000001</v>
      </c>
      <c r="S10" s="167">
        <v>43687</v>
      </c>
      <c r="T10" s="167">
        <v>107.395678</v>
      </c>
      <c r="U10" s="167">
        <v>37504</v>
      </c>
      <c r="V10" s="167">
        <v>93.886385000000004</v>
      </c>
      <c r="W10" s="167">
        <v>0</v>
      </c>
      <c r="X10" s="167">
        <v>0</v>
      </c>
      <c r="Y10" s="167">
        <v>0</v>
      </c>
      <c r="Z10" s="167">
        <v>0</v>
      </c>
      <c r="AA10" s="167">
        <v>0</v>
      </c>
      <c r="AB10" s="167">
        <v>0</v>
      </c>
      <c r="AC10" s="167">
        <v>0</v>
      </c>
      <c r="AD10" s="167">
        <v>0</v>
      </c>
      <c r="AE10" s="167">
        <v>0</v>
      </c>
      <c r="AF10" s="167">
        <v>0</v>
      </c>
      <c r="AG10" s="167">
        <v>0</v>
      </c>
      <c r="AH10" s="167">
        <v>0</v>
      </c>
      <c r="AI10" s="18">
        <f t="shared" ref="AI10" si="10">O10+Q10+S10+U10+AA10+AC10+AE10+AG10</f>
        <v>923173</v>
      </c>
      <c r="AJ10" s="18">
        <f t="shared" ref="AJ10" si="11">(O10*P10+Q10*R10+S10*T10+U10*V10+AA10*AB10+AC10*AD10+AE10*AF10+AG10*AH10)/AI10</f>
        <v>82.854647398773579</v>
      </c>
      <c r="AK10" s="7"/>
      <c r="AL10" s="65">
        <v>43491</v>
      </c>
      <c r="AM10" s="65">
        <v>43489</v>
      </c>
      <c r="AN10" s="3">
        <v>4</v>
      </c>
      <c r="AO10" s="230">
        <v>688099</v>
      </c>
      <c r="AP10" s="230">
        <v>512846</v>
      </c>
      <c r="AQ10" s="230">
        <v>65051</v>
      </c>
      <c r="AR10" s="230">
        <v>34643</v>
      </c>
      <c r="AS10" s="230">
        <v>0</v>
      </c>
      <c r="AT10" s="230">
        <v>0</v>
      </c>
      <c r="AU10" s="230">
        <v>0</v>
      </c>
      <c r="AV10" s="230">
        <v>0</v>
      </c>
      <c r="AW10" s="230">
        <v>0</v>
      </c>
      <c r="AX10" s="230">
        <v>0</v>
      </c>
      <c r="AY10" s="30">
        <f t="shared" si="3"/>
        <v>1300639</v>
      </c>
      <c r="AZ10" s="230">
        <v>621101</v>
      </c>
      <c r="BA10" s="230">
        <v>98.103677000000005</v>
      </c>
      <c r="BB10" s="230">
        <v>360371</v>
      </c>
      <c r="BC10" s="230">
        <v>102.41657600000001</v>
      </c>
      <c r="BD10" s="230">
        <v>57469</v>
      </c>
      <c r="BE10" s="230">
        <v>120.38112700000001</v>
      </c>
      <c r="BF10" s="230">
        <v>32435</v>
      </c>
      <c r="BG10" s="230">
        <v>114.62324599999999</v>
      </c>
      <c r="BH10" s="230">
        <v>0</v>
      </c>
      <c r="BI10" s="230">
        <v>0</v>
      </c>
      <c r="BJ10" s="230">
        <v>0</v>
      </c>
      <c r="BK10" s="230">
        <v>0</v>
      </c>
      <c r="BL10" s="230">
        <v>0</v>
      </c>
      <c r="BM10" s="230">
        <v>0</v>
      </c>
      <c r="BN10" s="230">
        <v>0</v>
      </c>
      <c r="BO10" s="230">
        <v>0</v>
      </c>
      <c r="BP10" s="230">
        <v>0</v>
      </c>
      <c r="BQ10" s="230">
        <v>0</v>
      </c>
      <c r="BR10" s="230">
        <v>0</v>
      </c>
      <c r="BS10" s="230">
        <v>0</v>
      </c>
      <c r="BT10" s="18">
        <f t="shared" si="4"/>
        <v>1071376</v>
      </c>
      <c r="BU10" s="18">
        <f t="shared" si="5"/>
        <v>101.24946215861286</v>
      </c>
    </row>
    <row r="11" spans="1:73" ht="20.100000000000001" customHeight="1" x14ac:dyDescent="0.2">
      <c r="A11" s="168">
        <v>43862</v>
      </c>
      <c r="B11" s="168">
        <v>43860</v>
      </c>
      <c r="C11" s="114">
        <v>5</v>
      </c>
      <c r="D11" s="169">
        <v>887112</v>
      </c>
      <c r="E11" s="169">
        <v>458680</v>
      </c>
      <c r="F11" s="169">
        <v>83539</v>
      </c>
      <c r="G11" s="169">
        <v>49578</v>
      </c>
      <c r="H11" s="169">
        <v>0</v>
      </c>
      <c r="I11" s="169">
        <v>0</v>
      </c>
      <c r="J11" s="169">
        <v>0</v>
      </c>
      <c r="K11" s="169">
        <v>0</v>
      </c>
      <c r="L11" s="169">
        <v>0</v>
      </c>
      <c r="M11" s="169">
        <v>0</v>
      </c>
      <c r="N11" s="30">
        <f t="shared" si="0"/>
        <v>1478909</v>
      </c>
      <c r="O11" s="169">
        <v>601705</v>
      </c>
      <c r="P11" s="169">
        <v>79.018191000000002</v>
      </c>
      <c r="Q11" s="169">
        <v>305866</v>
      </c>
      <c r="R11" s="169">
        <v>83.314476999999997</v>
      </c>
      <c r="S11" s="169">
        <v>48560</v>
      </c>
      <c r="T11" s="169">
        <v>103.575885</v>
      </c>
      <c r="U11" s="169">
        <v>27056</v>
      </c>
      <c r="V11" s="169">
        <v>101.953503</v>
      </c>
      <c r="W11" s="169">
        <v>0</v>
      </c>
      <c r="X11" s="169">
        <v>0</v>
      </c>
      <c r="Y11" s="169">
        <v>0</v>
      </c>
      <c r="Z11" s="169">
        <v>0</v>
      </c>
      <c r="AA11" s="169">
        <v>0</v>
      </c>
      <c r="AB11" s="169">
        <v>0</v>
      </c>
      <c r="AC11" s="169">
        <v>0</v>
      </c>
      <c r="AD11" s="169">
        <v>0</v>
      </c>
      <c r="AE11" s="169">
        <v>0</v>
      </c>
      <c r="AF11" s="169">
        <v>0</v>
      </c>
      <c r="AG11" s="169">
        <v>0</v>
      </c>
      <c r="AH11" s="169">
        <v>0</v>
      </c>
      <c r="AI11" s="18">
        <f t="shared" ref="AI11" si="12">O11+Q11+S11+U11+AA11+AC11+AE11+AG11</f>
        <v>983187</v>
      </c>
      <c r="AJ11" s="18">
        <f t="shared" ref="AJ11" si="13">(O11*P11+Q11*R11+S11*T11+U11*V11+AA11*AB11+AC11*AD11+AE11*AF11+AG11*AH11)/AI11</f>
        <v>82.198814051146925</v>
      </c>
      <c r="AK11" s="7"/>
      <c r="AL11" s="65">
        <v>43498</v>
      </c>
      <c r="AM11" s="65">
        <v>43496</v>
      </c>
      <c r="AN11" s="3">
        <v>5</v>
      </c>
      <c r="AO11" s="230">
        <v>732288</v>
      </c>
      <c r="AP11" s="230">
        <v>438155</v>
      </c>
      <c r="AQ11" s="230">
        <v>68704</v>
      </c>
      <c r="AR11" s="230">
        <v>41931</v>
      </c>
      <c r="AS11" s="230">
        <v>0</v>
      </c>
      <c r="AT11" s="230">
        <v>0</v>
      </c>
      <c r="AU11" s="230">
        <v>0</v>
      </c>
      <c r="AV11" s="230">
        <v>0</v>
      </c>
      <c r="AW11" s="230">
        <v>0</v>
      </c>
      <c r="AX11" s="230">
        <v>0</v>
      </c>
      <c r="AY11" s="30">
        <f t="shared" si="3"/>
        <v>1281078</v>
      </c>
      <c r="AZ11" s="230">
        <v>624023</v>
      </c>
      <c r="BA11" s="230">
        <v>97.425669999999997</v>
      </c>
      <c r="BB11" s="230">
        <v>257992</v>
      </c>
      <c r="BC11" s="230">
        <v>99.462719000000007</v>
      </c>
      <c r="BD11" s="230">
        <v>54623</v>
      </c>
      <c r="BE11" s="230">
        <v>123.006975</v>
      </c>
      <c r="BF11" s="230">
        <v>32958</v>
      </c>
      <c r="BG11" s="230">
        <v>114.498755</v>
      </c>
      <c r="BH11" s="230">
        <v>0</v>
      </c>
      <c r="BI11" s="230">
        <v>0</v>
      </c>
      <c r="BJ11" s="230">
        <v>0</v>
      </c>
      <c r="BK11" s="230">
        <v>0</v>
      </c>
      <c r="BL11" s="230">
        <v>0</v>
      </c>
      <c r="BM11" s="230">
        <v>0</v>
      </c>
      <c r="BN11" s="230">
        <v>0</v>
      </c>
      <c r="BO11" s="230">
        <v>0</v>
      </c>
      <c r="BP11" s="230">
        <v>0</v>
      </c>
      <c r="BQ11" s="230">
        <v>0</v>
      </c>
      <c r="BR11" s="230">
        <v>0</v>
      </c>
      <c r="BS11" s="230">
        <v>0</v>
      </c>
      <c r="BT11" s="18">
        <f t="shared" si="4"/>
        <v>969596</v>
      </c>
      <c r="BU11" s="18">
        <f t="shared" si="5"/>
        <v>99.989175526067555</v>
      </c>
    </row>
    <row r="12" spans="1:73" ht="20.100000000000001" customHeight="1" x14ac:dyDescent="0.2">
      <c r="A12" s="171">
        <v>43869</v>
      </c>
      <c r="B12" s="171">
        <v>43867</v>
      </c>
      <c r="C12" s="3">
        <v>6</v>
      </c>
      <c r="D12" s="172">
        <v>906275</v>
      </c>
      <c r="E12" s="172">
        <v>466673</v>
      </c>
      <c r="F12" s="172">
        <v>83201</v>
      </c>
      <c r="G12" s="172">
        <v>43683</v>
      </c>
      <c r="H12" s="172">
        <v>0</v>
      </c>
      <c r="I12" s="172">
        <v>0</v>
      </c>
      <c r="J12" s="172">
        <v>0</v>
      </c>
      <c r="K12" s="172">
        <v>0</v>
      </c>
      <c r="L12" s="172">
        <v>0</v>
      </c>
      <c r="M12" s="172">
        <v>0</v>
      </c>
      <c r="N12" s="30">
        <f t="shared" si="0"/>
        <v>1499832</v>
      </c>
      <c r="O12" s="172">
        <v>599572</v>
      </c>
      <c r="P12" s="172">
        <v>78.519041000000001</v>
      </c>
      <c r="Q12" s="172">
        <v>253063</v>
      </c>
      <c r="R12" s="172">
        <v>82.498305999999999</v>
      </c>
      <c r="S12" s="172">
        <v>35849</v>
      </c>
      <c r="T12" s="172">
        <v>107.46581399999999</v>
      </c>
      <c r="U12" s="172">
        <v>16214</v>
      </c>
      <c r="V12" s="172">
        <v>104.404588</v>
      </c>
      <c r="W12" s="172">
        <v>0</v>
      </c>
      <c r="X12" s="172">
        <v>0</v>
      </c>
      <c r="Y12" s="172">
        <v>0</v>
      </c>
      <c r="Z12" s="172">
        <v>0</v>
      </c>
      <c r="AA12" s="172">
        <v>0</v>
      </c>
      <c r="AB12" s="172">
        <v>0</v>
      </c>
      <c r="AC12" s="172">
        <v>0</v>
      </c>
      <c r="AD12" s="172">
        <v>0</v>
      </c>
      <c r="AE12" s="172">
        <v>0</v>
      </c>
      <c r="AF12" s="172">
        <v>0</v>
      </c>
      <c r="AG12" s="172">
        <v>0</v>
      </c>
      <c r="AH12" s="172">
        <v>0</v>
      </c>
      <c r="AI12" s="18">
        <f t="shared" ref="AI12" si="14">O12+Q12+S12+U12+AA12+AC12+AE12+AG12</f>
        <v>904698</v>
      </c>
      <c r="AJ12" s="18">
        <f t="shared" ref="AJ12" si="15">(O12*P12+Q12*R12+S12*T12+U12*V12+AA12*AB12+AC12*AD12+AE12*AF12+AG12*AH12)/AI12</f>
        <v>81.243072514416966</v>
      </c>
      <c r="AK12" s="7"/>
      <c r="AL12" s="65">
        <v>43505</v>
      </c>
      <c r="AM12" s="65">
        <v>43503</v>
      </c>
      <c r="AN12" s="3">
        <v>6</v>
      </c>
      <c r="AO12" s="230">
        <v>647489</v>
      </c>
      <c r="AP12" s="230">
        <v>444968</v>
      </c>
      <c r="AQ12" s="230">
        <v>54777</v>
      </c>
      <c r="AR12" s="230">
        <v>28750</v>
      </c>
      <c r="AS12" s="230">
        <v>0</v>
      </c>
      <c r="AT12" s="230">
        <v>0</v>
      </c>
      <c r="AU12" s="230">
        <v>0</v>
      </c>
      <c r="AV12" s="230">
        <v>0</v>
      </c>
      <c r="AW12" s="230">
        <v>0</v>
      </c>
      <c r="AX12" s="230">
        <v>0</v>
      </c>
      <c r="AY12" s="30">
        <f t="shared" si="3"/>
        <v>1175984</v>
      </c>
      <c r="AZ12" s="230">
        <v>589734</v>
      </c>
      <c r="BA12" s="230">
        <v>97.336098000000007</v>
      </c>
      <c r="BB12" s="230">
        <v>255612</v>
      </c>
      <c r="BC12" s="230">
        <v>97.449809999999999</v>
      </c>
      <c r="BD12" s="230">
        <v>49776</v>
      </c>
      <c r="BE12" s="230">
        <v>126.59876199999999</v>
      </c>
      <c r="BF12" s="230">
        <v>25713</v>
      </c>
      <c r="BG12" s="230">
        <v>117.80379499999999</v>
      </c>
      <c r="BH12" s="230">
        <v>0</v>
      </c>
      <c r="BI12" s="230">
        <v>0</v>
      </c>
      <c r="BJ12" s="230">
        <v>0</v>
      </c>
      <c r="BK12" s="230">
        <v>0</v>
      </c>
      <c r="BL12" s="230">
        <v>0</v>
      </c>
      <c r="BM12" s="230">
        <v>0</v>
      </c>
      <c r="BN12" s="230">
        <v>0</v>
      </c>
      <c r="BO12" s="230">
        <v>0</v>
      </c>
      <c r="BP12" s="230">
        <v>0</v>
      </c>
      <c r="BQ12" s="230">
        <v>0</v>
      </c>
      <c r="BR12" s="230">
        <v>0</v>
      </c>
      <c r="BS12" s="230">
        <v>0</v>
      </c>
      <c r="BT12" s="18">
        <f t="shared" si="4"/>
        <v>920835</v>
      </c>
      <c r="BU12" s="18">
        <f t="shared" si="5"/>
        <v>99.520995845943091</v>
      </c>
    </row>
    <row r="13" spans="1:73" ht="20.100000000000001" customHeight="1" x14ac:dyDescent="0.2">
      <c r="A13" s="173">
        <v>43876</v>
      </c>
      <c r="B13" s="173">
        <v>43874</v>
      </c>
      <c r="C13" s="3">
        <v>7</v>
      </c>
      <c r="D13" s="174">
        <v>870936</v>
      </c>
      <c r="E13" s="174">
        <v>436738</v>
      </c>
      <c r="F13" s="174">
        <v>87957</v>
      </c>
      <c r="G13" s="174">
        <v>45051</v>
      </c>
      <c r="H13" s="174">
        <v>0</v>
      </c>
      <c r="I13" s="174">
        <v>0</v>
      </c>
      <c r="J13" s="174">
        <v>0</v>
      </c>
      <c r="K13" s="174">
        <v>0</v>
      </c>
      <c r="L13" s="174">
        <v>0</v>
      </c>
      <c r="M13" s="174">
        <v>0</v>
      </c>
      <c r="N13" s="30">
        <f t="shared" si="0"/>
        <v>1440682</v>
      </c>
      <c r="O13" s="178">
        <v>417163</v>
      </c>
      <c r="P13" s="178">
        <v>78.053174999999996</v>
      </c>
      <c r="Q13" s="174">
        <v>254921</v>
      </c>
      <c r="R13" s="174">
        <v>81.665563000000006</v>
      </c>
      <c r="S13" s="174">
        <v>50380</v>
      </c>
      <c r="T13" s="174">
        <v>106.935013</v>
      </c>
      <c r="U13" s="174">
        <v>20519</v>
      </c>
      <c r="V13" s="174">
        <v>112.280812</v>
      </c>
      <c r="W13" s="174">
        <v>0</v>
      </c>
      <c r="X13" s="174">
        <v>0</v>
      </c>
      <c r="Y13" s="174">
        <v>0</v>
      </c>
      <c r="Z13" s="174">
        <v>0</v>
      </c>
      <c r="AA13" s="174">
        <v>0</v>
      </c>
      <c r="AB13" s="174">
        <v>0</v>
      </c>
      <c r="AC13" s="174">
        <v>0</v>
      </c>
      <c r="AD13" s="174">
        <v>0</v>
      </c>
      <c r="AE13" s="174">
        <v>0</v>
      </c>
      <c r="AF13" s="174">
        <v>0</v>
      </c>
      <c r="AG13" s="174">
        <v>0</v>
      </c>
      <c r="AH13" s="174">
        <v>0</v>
      </c>
      <c r="AI13" s="18">
        <f t="shared" ref="AI13" si="16">O13+Q13+S13+U13+AA13+AC13+AE13+AG13</f>
        <v>742983</v>
      </c>
      <c r="AJ13" s="18">
        <f t="shared" ref="AJ13" si="17">(O13*P13+Q13*R13+S13*T13+U13*V13+AA13*AB13+AC13*AD13+AE13*AF13+AG13*AH13)/AI13</f>
        <v>82.196281159079007</v>
      </c>
      <c r="AK13" s="7"/>
      <c r="AL13" s="65">
        <v>43512</v>
      </c>
      <c r="AM13" s="65">
        <v>43510</v>
      </c>
      <c r="AN13" s="3">
        <v>7</v>
      </c>
      <c r="AO13" s="230">
        <v>695672</v>
      </c>
      <c r="AP13" s="230">
        <v>454302</v>
      </c>
      <c r="AQ13" s="230">
        <v>67617</v>
      </c>
      <c r="AR13" s="230">
        <v>42321</v>
      </c>
      <c r="AS13" s="230">
        <v>0</v>
      </c>
      <c r="AT13" s="230">
        <v>0</v>
      </c>
      <c r="AU13" s="230">
        <v>0</v>
      </c>
      <c r="AV13" s="230">
        <v>0</v>
      </c>
      <c r="AW13" s="230">
        <v>0</v>
      </c>
      <c r="AX13" s="230">
        <v>0</v>
      </c>
      <c r="AY13" s="30">
        <f t="shared" si="3"/>
        <v>1259912</v>
      </c>
      <c r="AZ13" s="230">
        <v>555692</v>
      </c>
      <c r="BA13" s="230">
        <v>95.968682000000001</v>
      </c>
      <c r="BB13" s="230">
        <v>359801</v>
      </c>
      <c r="BC13" s="230">
        <v>98.343209000000002</v>
      </c>
      <c r="BD13" s="230">
        <v>48696</v>
      </c>
      <c r="BE13" s="230">
        <v>121.3681</v>
      </c>
      <c r="BF13" s="230">
        <v>32170</v>
      </c>
      <c r="BG13" s="230">
        <v>112.956014</v>
      </c>
      <c r="BH13" s="230">
        <v>0</v>
      </c>
      <c r="BI13" s="230">
        <v>0</v>
      </c>
      <c r="BJ13" s="230">
        <v>0</v>
      </c>
      <c r="BK13" s="230">
        <v>0</v>
      </c>
      <c r="BL13" s="230">
        <v>0</v>
      </c>
      <c r="BM13" s="230">
        <v>0</v>
      </c>
      <c r="BN13" s="230">
        <v>0</v>
      </c>
      <c r="BO13" s="230">
        <v>0</v>
      </c>
      <c r="BP13" s="230">
        <v>0</v>
      </c>
      <c r="BQ13" s="230">
        <v>0</v>
      </c>
      <c r="BR13" s="230">
        <v>0</v>
      </c>
      <c r="BS13" s="230">
        <v>0</v>
      </c>
      <c r="BT13" s="18">
        <f t="shared" si="4"/>
        <v>996359</v>
      </c>
      <c r="BU13" s="18">
        <f t="shared" si="5"/>
        <v>98.616010642080809</v>
      </c>
    </row>
    <row r="14" spans="1:73" ht="20.100000000000001" customHeight="1" x14ac:dyDescent="0.2">
      <c r="A14" s="175">
        <v>43883</v>
      </c>
      <c r="B14" s="175">
        <v>43881</v>
      </c>
      <c r="C14" s="3">
        <v>8</v>
      </c>
      <c r="D14" s="176">
        <v>871930</v>
      </c>
      <c r="E14" s="176">
        <v>436607</v>
      </c>
      <c r="F14" s="176">
        <v>88476</v>
      </c>
      <c r="G14" s="176">
        <v>40904</v>
      </c>
      <c r="H14" s="176">
        <v>0</v>
      </c>
      <c r="I14" s="176">
        <v>0</v>
      </c>
      <c r="J14" s="176">
        <v>0</v>
      </c>
      <c r="K14" s="176">
        <v>0</v>
      </c>
      <c r="L14" s="176">
        <v>0</v>
      </c>
      <c r="M14" s="176">
        <v>0</v>
      </c>
      <c r="N14" s="30">
        <f t="shared" si="0"/>
        <v>1437917</v>
      </c>
      <c r="O14" s="176">
        <v>527055</v>
      </c>
      <c r="P14" s="176">
        <v>77.252196999999995</v>
      </c>
      <c r="Q14" s="176">
        <v>276921</v>
      </c>
      <c r="R14" s="176">
        <v>81.484842</v>
      </c>
      <c r="S14" s="176">
        <v>39223</v>
      </c>
      <c r="T14" s="176">
        <v>94.156284999999997</v>
      </c>
      <c r="U14" s="176">
        <v>23415</v>
      </c>
      <c r="V14" s="176">
        <v>99.376723999999996</v>
      </c>
      <c r="W14" s="176">
        <v>0</v>
      </c>
      <c r="X14" s="176">
        <v>0</v>
      </c>
      <c r="Y14" s="176">
        <v>0</v>
      </c>
      <c r="Z14" s="176">
        <v>0</v>
      </c>
      <c r="AA14" s="176">
        <v>0</v>
      </c>
      <c r="AB14" s="176">
        <v>0</v>
      </c>
      <c r="AC14" s="176">
        <v>0</v>
      </c>
      <c r="AD14" s="176">
        <v>0</v>
      </c>
      <c r="AE14" s="176">
        <v>0</v>
      </c>
      <c r="AF14" s="176">
        <v>0</v>
      </c>
      <c r="AG14" s="176">
        <v>0</v>
      </c>
      <c r="AH14" s="176">
        <v>0</v>
      </c>
      <c r="AI14" s="18">
        <f t="shared" ref="AI14" si="18">O14+Q14+S14+U14+AA14+AC14+AE14+AG14</f>
        <v>866614</v>
      </c>
      <c r="AJ14" s="18">
        <f t="shared" ref="AJ14" si="19">(O14*P14+Q14*R14+S14*T14+U14*V14+AA14*AB14+AC14*AD14+AE14*AF14+AG14*AH14)/AI14</f>
        <v>79.967573314453716</v>
      </c>
      <c r="AK14" s="7"/>
      <c r="AL14" s="65">
        <v>43519</v>
      </c>
      <c r="AM14" s="65">
        <v>43517</v>
      </c>
      <c r="AN14" s="3">
        <v>8</v>
      </c>
      <c r="AO14" s="230">
        <v>591778</v>
      </c>
      <c r="AP14" s="230">
        <v>437311</v>
      </c>
      <c r="AQ14" s="230">
        <v>47498</v>
      </c>
      <c r="AR14" s="230">
        <v>32021</v>
      </c>
      <c r="AS14" s="230">
        <v>0</v>
      </c>
      <c r="AT14" s="230">
        <v>0</v>
      </c>
      <c r="AU14" s="230">
        <v>0</v>
      </c>
      <c r="AV14" s="230">
        <v>0</v>
      </c>
      <c r="AW14" s="230">
        <v>0</v>
      </c>
      <c r="AX14" s="230">
        <v>0</v>
      </c>
      <c r="AY14" s="30">
        <f t="shared" si="3"/>
        <v>1108608</v>
      </c>
      <c r="AZ14" s="230">
        <v>564161</v>
      </c>
      <c r="BA14" s="230">
        <v>96.542406999999997</v>
      </c>
      <c r="BB14" s="230">
        <v>376092</v>
      </c>
      <c r="BC14" s="230">
        <v>98.369046999999995</v>
      </c>
      <c r="BD14" s="230">
        <v>36814</v>
      </c>
      <c r="BE14" s="230">
        <v>125.992068</v>
      </c>
      <c r="BF14" s="230">
        <v>28219</v>
      </c>
      <c r="BG14" s="230">
        <v>114.109748</v>
      </c>
      <c r="BH14" s="230">
        <v>0</v>
      </c>
      <c r="BI14" s="230">
        <v>0</v>
      </c>
      <c r="BJ14" s="230">
        <v>0</v>
      </c>
      <c r="BK14" s="230">
        <v>0</v>
      </c>
      <c r="BL14" s="230">
        <v>0</v>
      </c>
      <c r="BM14" s="230">
        <v>0</v>
      </c>
      <c r="BN14" s="230">
        <v>0</v>
      </c>
      <c r="BO14" s="230">
        <v>0</v>
      </c>
      <c r="BP14" s="230">
        <v>0</v>
      </c>
      <c r="BQ14" s="230">
        <v>0</v>
      </c>
      <c r="BR14" s="230">
        <v>0</v>
      </c>
      <c r="BS14" s="230">
        <v>0</v>
      </c>
      <c r="BT14" s="18">
        <f t="shared" si="4"/>
        <v>1005286</v>
      </c>
      <c r="BU14" s="18">
        <f t="shared" si="5"/>
        <v>98.79736460073552</v>
      </c>
    </row>
    <row r="15" spans="1:73" ht="20.100000000000001" customHeight="1" x14ac:dyDescent="0.2">
      <c r="A15" s="177">
        <v>43890</v>
      </c>
      <c r="B15" s="177">
        <v>43888</v>
      </c>
      <c r="C15" s="3">
        <v>9</v>
      </c>
      <c r="D15" s="178">
        <v>976792</v>
      </c>
      <c r="E15" s="178">
        <v>445971</v>
      </c>
      <c r="F15" s="178">
        <v>81985</v>
      </c>
      <c r="G15" s="178">
        <v>45890</v>
      </c>
      <c r="H15" s="178">
        <v>0</v>
      </c>
      <c r="I15" s="178">
        <v>0</v>
      </c>
      <c r="J15" s="178">
        <v>0</v>
      </c>
      <c r="K15" s="178">
        <v>0</v>
      </c>
      <c r="L15" s="178">
        <v>0</v>
      </c>
      <c r="M15" s="178">
        <v>0</v>
      </c>
      <c r="N15" s="30">
        <f t="shared" si="0"/>
        <v>1550638</v>
      </c>
      <c r="O15" s="183">
        <v>531652</v>
      </c>
      <c r="P15" s="183">
        <v>77.088955999999996</v>
      </c>
      <c r="Q15" s="178">
        <v>215653</v>
      </c>
      <c r="R15" s="178">
        <v>83.064385000000001</v>
      </c>
      <c r="S15" s="178">
        <v>52897</v>
      </c>
      <c r="T15" s="178">
        <v>97.870654000000002</v>
      </c>
      <c r="U15" s="178">
        <v>29355</v>
      </c>
      <c r="V15" s="178">
        <v>98.071911999999998</v>
      </c>
      <c r="W15" s="178">
        <v>0</v>
      </c>
      <c r="X15" s="178">
        <v>0</v>
      </c>
      <c r="Y15" s="178">
        <v>0</v>
      </c>
      <c r="Z15" s="178">
        <v>0</v>
      </c>
      <c r="AA15" s="178">
        <v>0</v>
      </c>
      <c r="AB15" s="178">
        <v>0</v>
      </c>
      <c r="AC15" s="178">
        <v>0</v>
      </c>
      <c r="AD15" s="178">
        <v>0</v>
      </c>
      <c r="AE15" s="178">
        <v>0</v>
      </c>
      <c r="AF15" s="178">
        <v>0</v>
      </c>
      <c r="AG15" s="178">
        <v>0</v>
      </c>
      <c r="AH15" s="178">
        <v>0</v>
      </c>
      <c r="AI15" s="18">
        <f t="shared" ref="AI15" si="20">O15+Q15+S15+U15+AA15+AC15+AE15+AG15</f>
        <v>829557</v>
      </c>
      <c r="AJ15" s="18">
        <f t="shared" ref="AJ15" si="21">(O15*P15+Q15*R15+S15*T15+U15*V15+AA15*AB15+AC15*AD15+AE15*AF15+AG15*AH15)/AI15</f>
        <v>80.710001139300843</v>
      </c>
      <c r="AK15" s="7"/>
      <c r="AL15" s="65">
        <v>43526</v>
      </c>
      <c r="AM15" s="65">
        <v>43524</v>
      </c>
      <c r="AN15" s="8">
        <v>9</v>
      </c>
      <c r="AO15" s="230">
        <v>556344</v>
      </c>
      <c r="AP15" s="230">
        <v>327019</v>
      </c>
      <c r="AQ15" s="230">
        <v>60921</v>
      </c>
      <c r="AR15" s="230">
        <v>31741</v>
      </c>
      <c r="AS15" s="230">
        <v>0</v>
      </c>
      <c r="AT15" s="230">
        <v>0</v>
      </c>
      <c r="AU15" s="230">
        <v>0</v>
      </c>
      <c r="AV15" s="230">
        <v>0</v>
      </c>
      <c r="AW15" s="230">
        <v>0</v>
      </c>
      <c r="AX15" s="230">
        <v>0</v>
      </c>
      <c r="AY15" s="18">
        <f t="shared" si="3"/>
        <v>976025</v>
      </c>
      <c r="AZ15" s="230">
        <v>520544</v>
      </c>
      <c r="BA15" s="230">
        <v>97.421795000000003</v>
      </c>
      <c r="BB15" s="230">
        <v>308285</v>
      </c>
      <c r="BC15" s="230">
        <v>99.797416999999996</v>
      </c>
      <c r="BD15" s="230">
        <v>57648</v>
      </c>
      <c r="BE15" s="230">
        <v>124.65264999999999</v>
      </c>
      <c r="BF15" s="230">
        <v>25765</v>
      </c>
      <c r="BG15" s="230">
        <v>113.371666</v>
      </c>
      <c r="BH15" s="230">
        <v>0</v>
      </c>
      <c r="BI15" s="230">
        <v>0</v>
      </c>
      <c r="BJ15" s="230">
        <v>0</v>
      </c>
      <c r="BK15" s="230">
        <v>0</v>
      </c>
      <c r="BL15" s="230">
        <v>0</v>
      </c>
      <c r="BM15" s="230">
        <v>0</v>
      </c>
      <c r="BN15" s="230">
        <v>0</v>
      </c>
      <c r="BO15" s="230">
        <v>0</v>
      </c>
      <c r="BP15" s="230">
        <v>0</v>
      </c>
      <c r="BQ15" s="230">
        <v>0</v>
      </c>
      <c r="BR15" s="230">
        <v>0</v>
      </c>
      <c r="BS15" s="230">
        <v>0</v>
      </c>
      <c r="BT15" s="18">
        <f t="shared" si="4"/>
        <v>912242</v>
      </c>
      <c r="BU15" s="18">
        <f t="shared" si="5"/>
        <v>100.39591961125996</v>
      </c>
    </row>
    <row r="16" spans="1:73" ht="20.100000000000001" customHeight="1" x14ac:dyDescent="0.2">
      <c r="A16" s="179">
        <v>43897</v>
      </c>
      <c r="B16" s="179">
        <v>43895</v>
      </c>
      <c r="C16" s="3">
        <v>10</v>
      </c>
      <c r="D16" s="180">
        <v>838602</v>
      </c>
      <c r="E16" s="180">
        <v>391494</v>
      </c>
      <c r="F16" s="180">
        <v>94347</v>
      </c>
      <c r="G16" s="180">
        <v>41922</v>
      </c>
      <c r="H16" s="180">
        <v>0</v>
      </c>
      <c r="I16" s="180">
        <v>0</v>
      </c>
      <c r="J16" s="180">
        <v>0</v>
      </c>
      <c r="K16" s="180">
        <v>0</v>
      </c>
      <c r="L16" s="180">
        <v>0</v>
      </c>
      <c r="M16" s="180">
        <v>0</v>
      </c>
      <c r="N16" s="30">
        <f t="shared" si="0"/>
        <v>1366365</v>
      </c>
      <c r="O16" s="180">
        <v>537148</v>
      </c>
      <c r="P16" s="180">
        <v>77.505626000000007</v>
      </c>
      <c r="Q16" s="180">
        <v>270597</v>
      </c>
      <c r="R16" s="180">
        <v>78.608294999999998</v>
      </c>
      <c r="S16" s="180">
        <v>57031</v>
      </c>
      <c r="T16" s="180">
        <v>96.033349999999999</v>
      </c>
      <c r="U16" s="180">
        <v>22190</v>
      </c>
      <c r="V16" s="180">
        <v>102.279495</v>
      </c>
      <c r="W16" s="180">
        <v>0</v>
      </c>
      <c r="X16" s="180">
        <v>0</v>
      </c>
      <c r="Y16" s="180">
        <v>0</v>
      </c>
      <c r="Z16" s="180">
        <v>0</v>
      </c>
      <c r="AA16" s="180">
        <v>0</v>
      </c>
      <c r="AB16" s="180">
        <v>0</v>
      </c>
      <c r="AC16" s="180">
        <v>0</v>
      </c>
      <c r="AD16" s="180">
        <v>0</v>
      </c>
      <c r="AE16" s="180">
        <v>0</v>
      </c>
      <c r="AF16" s="180">
        <v>0</v>
      </c>
      <c r="AG16" s="180">
        <v>0</v>
      </c>
      <c r="AH16" s="180">
        <v>0</v>
      </c>
      <c r="AI16" s="18">
        <f t="shared" ref="AI16" si="22">O16+Q16+S16+U16+AA16+AC16+AE16+AG16</f>
        <v>886966</v>
      </c>
      <c r="AJ16" s="18">
        <f t="shared" ref="AJ16" si="23">(O16*P16+Q16*R16+S16*T16+U16*V16+AA16*AB16+AC16*AD16+AE16*AF16+AG16*AH16)/AI16</f>
        <v>79.653133011482964</v>
      </c>
      <c r="AK16" s="7"/>
      <c r="AL16" s="65">
        <v>43533</v>
      </c>
      <c r="AM16" s="65">
        <v>43531</v>
      </c>
      <c r="AN16" s="3">
        <v>10</v>
      </c>
      <c r="AO16" s="230">
        <v>514016</v>
      </c>
      <c r="AP16" s="230">
        <v>301681</v>
      </c>
      <c r="AQ16" s="230">
        <v>61423</v>
      </c>
      <c r="AR16" s="230">
        <v>41309</v>
      </c>
      <c r="AS16" s="230">
        <v>0</v>
      </c>
      <c r="AT16" s="230">
        <v>0</v>
      </c>
      <c r="AU16" s="230">
        <v>0</v>
      </c>
      <c r="AV16" s="230">
        <v>0</v>
      </c>
      <c r="AW16" s="230">
        <v>0</v>
      </c>
      <c r="AX16" s="230">
        <v>0</v>
      </c>
      <c r="AY16" s="18">
        <f t="shared" si="3"/>
        <v>918429</v>
      </c>
      <c r="AZ16" s="230">
        <v>497247</v>
      </c>
      <c r="BA16" s="230">
        <v>98.913449</v>
      </c>
      <c r="BB16" s="230">
        <v>286983</v>
      </c>
      <c r="BC16" s="230">
        <v>102.228368</v>
      </c>
      <c r="BD16" s="230">
        <v>45852</v>
      </c>
      <c r="BE16" s="230">
        <v>123.262562</v>
      </c>
      <c r="BF16" s="230">
        <v>34597</v>
      </c>
      <c r="BG16" s="230">
        <v>107.653842</v>
      </c>
      <c r="BH16" s="230">
        <v>0</v>
      </c>
      <c r="BI16" s="230">
        <v>0</v>
      </c>
      <c r="BJ16" s="230">
        <v>0</v>
      </c>
      <c r="BK16" s="230">
        <v>0</v>
      </c>
      <c r="BL16" s="230">
        <v>0</v>
      </c>
      <c r="BM16" s="230">
        <v>0</v>
      </c>
      <c r="BN16" s="230">
        <v>0</v>
      </c>
      <c r="BO16" s="230">
        <v>0</v>
      </c>
      <c r="BP16" s="230">
        <v>0</v>
      </c>
      <c r="BQ16" s="230">
        <v>0</v>
      </c>
      <c r="BR16" s="230">
        <v>0</v>
      </c>
      <c r="BS16" s="230">
        <v>0</v>
      </c>
      <c r="BT16" s="18">
        <f t="shared" si="4"/>
        <v>864679</v>
      </c>
      <c r="BU16" s="18">
        <f t="shared" si="5"/>
        <v>101.6545498076685</v>
      </c>
    </row>
    <row r="17" spans="1:73" ht="20.100000000000001" customHeight="1" x14ac:dyDescent="0.2">
      <c r="A17" s="182">
        <v>43904</v>
      </c>
      <c r="B17" s="182">
        <v>43902</v>
      </c>
      <c r="C17" s="3">
        <v>11</v>
      </c>
      <c r="D17" s="183">
        <v>811950</v>
      </c>
      <c r="E17" s="183">
        <v>363919</v>
      </c>
      <c r="F17" s="183">
        <v>74644</v>
      </c>
      <c r="G17" s="183">
        <v>31489</v>
      </c>
      <c r="H17" s="183">
        <v>0</v>
      </c>
      <c r="I17" s="183">
        <v>0</v>
      </c>
      <c r="J17" s="183">
        <v>0</v>
      </c>
      <c r="K17" s="183">
        <v>0</v>
      </c>
      <c r="L17" s="183">
        <v>0</v>
      </c>
      <c r="M17" s="183">
        <v>0</v>
      </c>
      <c r="N17" s="30">
        <f t="shared" si="0"/>
        <v>1282002</v>
      </c>
      <c r="O17" s="183">
        <v>465914</v>
      </c>
      <c r="P17" s="183">
        <v>76.997381000000004</v>
      </c>
      <c r="Q17" s="43">
        <v>224771</v>
      </c>
      <c r="R17" s="40">
        <v>81.620929000000004</v>
      </c>
      <c r="S17" s="183">
        <v>43481</v>
      </c>
      <c r="T17" s="183">
        <v>99.376164000000003</v>
      </c>
      <c r="U17" s="183">
        <v>18214</v>
      </c>
      <c r="V17" s="183">
        <v>105.35977800000001</v>
      </c>
      <c r="W17" s="183">
        <v>0</v>
      </c>
      <c r="X17" s="183">
        <v>0</v>
      </c>
      <c r="Y17" s="183">
        <v>0</v>
      </c>
      <c r="Z17" s="183">
        <v>0</v>
      </c>
      <c r="AA17" s="183">
        <v>0</v>
      </c>
      <c r="AB17" s="183">
        <v>0</v>
      </c>
      <c r="AC17" s="183">
        <v>0</v>
      </c>
      <c r="AD17" s="183">
        <v>0</v>
      </c>
      <c r="AE17" s="183">
        <v>0</v>
      </c>
      <c r="AF17" s="183">
        <v>0</v>
      </c>
      <c r="AG17" s="183">
        <v>0</v>
      </c>
      <c r="AH17" s="183">
        <v>0</v>
      </c>
      <c r="AI17" s="18">
        <f t="shared" ref="AI17" si="24">O17+Q17+S17+U17+AA17+AC17+AE17+AG17</f>
        <v>752380</v>
      </c>
      <c r="AJ17" s="18">
        <f t="shared" ref="AJ17" si="25">(O17*P17+Q17*R17+S17*T17+U17*V17+AA17*AB17+AC17*AD17+AE17*AF17+AG17*AH17)/AI17</f>
        <v>80.358560284522454</v>
      </c>
      <c r="AK17" s="7"/>
      <c r="AL17" s="65">
        <v>43540</v>
      </c>
      <c r="AM17" s="65">
        <v>43538</v>
      </c>
      <c r="AN17" s="3">
        <v>11</v>
      </c>
      <c r="AO17" s="230">
        <v>573435</v>
      </c>
      <c r="AP17" s="230">
        <v>274864</v>
      </c>
      <c r="AQ17" s="230">
        <v>58978</v>
      </c>
      <c r="AR17" s="230">
        <v>37199</v>
      </c>
      <c r="AS17" s="230">
        <v>0</v>
      </c>
      <c r="AT17" s="230">
        <v>0</v>
      </c>
      <c r="AU17" s="230">
        <v>0</v>
      </c>
      <c r="AV17" s="230">
        <v>0</v>
      </c>
      <c r="AW17" s="230">
        <v>114</v>
      </c>
      <c r="AX17" s="230">
        <v>0</v>
      </c>
      <c r="AY17" s="18">
        <f t="shared" si="3"/>
        <v>944590</v>
      </c>
      <c r="AZ17" s="230">
        <v>477723</v>
      </c>
      <c r="BA17" s="230">
        <v>98.818207999999998</v>
      </c>
      <c r="BB17" s="230">
        <v>267246</v>
      </c>
      <c r="BC17" s="230">
        <v>103.764771</v>
      </c>
      <c r="BD17" s="230">
        <v>52423</v>
      </c>
      <c r="BE17" s="230">
        <v>125.172119</v>
      </c>
      <c r="BF17" s="230">
        <v>30588</v>
      </c>
      <c r="BG17" s="230">
        <v>116.264025</v>
      </c>
      <c r="BH17" s="230">
        <v>0</v>
      </c>
      <c r="BI17" s="230">
        <v>0</v>
      </c>
      <c r="BJ17" s="230">
        <v>0</v>
      </c>
      <c r="BK17" s="230">
        <v>0</v>
      </c>
      <c r="BL17" s="230">
        <v>0</v>
      </c>
      <c r="BM17" s="230">
        <v>0</v>
      </c>
      <c r="BN17" s="230">
        <v>0</v>
      </c>
      <c r="BO17" s="230">
        <v>0</v>
      </c>
      <c r="BP17" s="230">
        <v>114</v>
      </c>
      <c r="BQ17" s="230">
        <v>276</v>
      </c>
      <c r="BR17" s="230">
        <v>0</v>
      </c>
      <c r="BS17" s="230">
        <v>0</v>
      </c>
      <c r="BT17" s="18">
        <f t="shared" si="4"/>
        <v>828094</v>
      </c>
      <c r="BU17" s="18">
        <f t="shared" si="5"/>
        <v>102.75173683432919</v>
      </c>
    </row>
    <row r="18" spans="1:73" s="88" customFormat="1" ht="20.100000000000001" customHeight="1" x14ac:dyDescent="0.2">
      <c r="A18" s="184">
        <v>43911</v>
      </c>
      <c r="B18" s="185">
        <v>43909</v>
      </c>
      <c r="C18" s="3">
        <v>12</v>
      </c>
      <c r="D18" s="78">
        <v>818001</v>
      </c>
      <c r="E18" s="78">
        <v>386478</v>
      </c>
      <c r="F18" s="78">
        <v>93199</v>
      </c>
      <c r="G18" s="78">
        <v>34864</v>
      </c>
      <c r="H18" s="186">
        <v>0</v>
      </c>
      <c r="I18" s="186">
        <v>0</v>
      </c>
      <c r="J18" s="186">
        <v>0</v>
      </c>
      <c r="K18" s="186">
        <v>0</v>
      </c>
      <c r="L18" s="186">
        <v>0</v>
      </c>
      <c r="M18" s="186">
        <v>0</v>
      </c>
      <c r="N18" s="30">
        <f t="shared" si="0"/>
        <v>1332542</v>
      </c>
      <c r="O18" s="78">
        <v>503685</v>
      </c>
      <c r="P18" s="78">
        <v>78.753691000000003</v>
      </c>
      <c r="Q18" s="43">
        <v>274733</v>
      </c>
      <c r="R18" s="40">
        <v>83.953187</v>
      </c>
      <c r="S18" s="78">
        <v>58065</v>
      </c>
      <c r="T18" s="78">
        <v>97.916196999999997</v>
      </c>
      <c r="U18" s="78">
        <v>16507</v>
      </c>
      <c r="V18" s="78">
        <v>108.412612</v>
      </c>
      <c r="W18" s="186">
        <v>0</v>
      </c>
      <c r="X18" s="186">
        <v>0</v>
      </c>
      <c r="Y18" s="186">
        <v>0</v>
      </c>
      <c r="Z18" s="186">
        <v>0</v>
      </c>
      <c r="AA18" s="186">
        <v>0</v>
      </c>
      <c r="AB18" s="186">
        <v>0</v>
      </c>
      <c r="AC18" s="186">
        <v>0</v>
      </c>
      <c r="AD18" s="186">
        <v>0</v>
      </c>
      <c r="AE18" s="186">
        <v>0</v>
      </c>
      <c r="AF18" s="186">
        <v>0</v>
      </c>
      <c r="AG18" s="186">
        <v>0</v>
      </c>
      <c r="AH18" s="186">
        <v>0</v>
      </c>
      <c r="AI18" s="18">
        <f t="shared" ref="AI18" si="26">O18+Q18+S18+U18+AA18+AC18+AE18+AG18</f>
        <v>852990</v>
      </c>
      <c r="AJ18" s="18">
        <f t="shared" ref="AJ18" si="27">(O18*P18+Q18*R18+S18*T18+U18*V18+AA18*AB18+AC18*AD18+AE18*AF18+AG18*AH18)/AI18</f>
        <v>82.306750067990265</v>
      </c>
      <c r="AK18" s="89"/>
      <c r="AL18" s="86">
        <v>43547</v>
      </c>
      <c r="AM18" s="86">
        <v>43546</v>
      </c>
      <c r="AN18" s="127">
        <v>12</v>
      </c>
      <c r="AO18" s="78">
        <v>530698</v>
      </c>
      <c r="AP18" s="78">
        <v>274086</v>
      </c>
      <c r="AQ18" s="78">
        <v>63190</v>
      </c>
      <c r="AR18" s="78">
        <v>41734</v>
      </c>
      <c r="AS18" s="78">
        <v>0</v>
      </c>
      <c r="AT18" s="78">
        <v>0</v>
      </c>
      <c r="AU18" s="78">
        <v>0</v>
      </c>
      <c r="AV18" s="78">
        <v>0</v>
      </c>
      <c r="AW18" s="78">
        <v>0</v>
      </c>
      <c r="AX18" s="78">
        <v>0</v>
      </c>
      <c r="AY18" s="79">
        <f t="shared" si="3"/>
        <v>909708</v>
      </c>
      <c r="AZ18" s="78">
        <v>450675</v>
      </c>
      <c r="BA18" s="78">
        <v>96.861350000000002</v>
      </c>
      <c r="BB18" s="78">
        <v>237822</v>
      </c>
      <c r="BC18" s="78">
        <v>104.003519</v>
      </c>
      <c r="BD18" s="78">
        <v>48813</v>
      </c>
      <c r="BE18" s="78">
        <v>122.336365</v>
      </c>
      <c r="BF18" s="78">
        <v>35731</v>
      </c>
      <c r="BG18" s="78">
        <v>109.703282</v>
      </c>
      <c r="BH18" s="78">
        <v>0</v>
      </c>
      <c r="BI18" s="78">
        <v>0</v>
      </c>
      <c r="BJ18" s="78">
        <v>0</v>
      </c>
      <c r="BK18" s="78">
        <v>0</v>
      </c>
      <c r="BL18" s="78">
        <v>0</v>
      </c>
      <c r="BM18" s="78">
        <v>0</v>
      </c>
      <c r="BN18" s="78">
        <v>0</v>
      </c>
      <c r="BO18" s="78">
        <v>0</v>
      </c>
      <c r="BP18" s="78">
        <v>0</v>
      </c>
      <c r="BQ18" s="78">
        <v>0</v>
      </c>
      <c r="BR18" s="78">
        <v>0</v>
      </c>
      <c r="BS18" s="78">
        <v>0</v>
      </c>
      <c r="BT18" s="79">
        <f t="shared" si="4"/>
        <v>773041</v>
      </c>
      <c r="BU18" s="79">
        <f t="shared" si="5"/>
        <v>101.26076981784279</v>
      </c>
    </row>
    <row r="19" spans="1:73" ht="20.100000000000001" customHeight="1" x14ac:dyDescent="0.2">
      <c r="A19" s="187">
        <v>43918</v>
      </c>
      <c r="B19" s="65"/>
      <c r="C19" s="87"/>
      <c r="D19" s="188">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K19" s="7"/>
      <c r="AL19" s="65">
        <v>43554</v>
      </c>
      <c r="AM19" s="65">
        <v>43552</v>
      </c>
      <c r="AN19" s="8">
        <v>13</v>
      </c>
      <c r="AO19" s="230">
        <v>584346</v>
      </c>
      <c r="AP19" s="230">
        <v>266396</v>
      </c>
      <c r="AQ19" s="230">
        <v>73619</v>
      </c>
      <c r="AR19" s="230">
        <v>44406</v>
      </c>
      <c r="AS19" s="230">
        <v>0</v>
      </c>
      <c r="AT19" s="230">
        <v>0</v>
      </c>
      <c r="AU19" s="230">
        <v>0</v>
      </c>
      <c r="AV19" s="230">
        <v>0</v>
      </c>
      <c r="AW19" s="230">
        <v>0</v>
      </c>
      <c r="AX19" s="230">
        <v>0</v>
      </c>
      <c r="AY19" s="18">
        <f t="shared" si="3"/>
        <v>968767</v>
      </c>
      <c r="AZ19" s="230">
        <v>481884</v>
      </c>
      <c r="BA19" s="230">
        <v>96.023960000000002</v>
      </c>
      <c r="BB19" s="230">
        <v>241380</v>
      </c>
      <c r="BC19" s="230">
        <v>104.094838</v>
      </c>
      <c r="BD19" s="230">
        <v>60629</v>
      </c>
      <c r="BE19" s="230">
        <v>121.951887</v>
      </c>
      <c r="BF19" s="230">
        <v>36560</v>
      </c>
      <c r="BG19" s="230">
        <v>109.259463</v>
      </c>
      <c r="BH19" s="230">
        <v>0</v>
      </c>
      <c r="BI19" s="230">
        <v>0</v>
      </c>
      <c r="BJ19" s="230">
        <v>0</v>
      </c>
      <c r="BK19" s="230">
        <v>0</v>
      </c>
      <c r="BL19" s="230">
        <v>0</v>
      </c>
      <c r="BM19" s="230">
        <v>0</v>
      </c>
      <c r="BN19" s="230">
        <v>0</v>
      </c>
      <c r="BO19" s="230">
        <v>0</v>
      </c>
      <c r="BP19" s="230">
        <v>0</v>
      </c>
      <c r="BQ19" s="230">
        <v>0</v>
      </c>
      <c r="BR19" s="230">
        <v>0</v>
      </c>
      <c r="BS19" s="230">
        <v>0</v>
      </c>
      <c r="BT19" s="18">
        <f t="shared" si="4"/>
        <v>820453</v>
      </c>
      <c r="BU19" s="18">
        <f t="shared" si="5"/>
        <v>100.9042185978758</v>
      </c>
    </row>
    <row r="20" spans="1:73" ht="20.100000000000001" customHeight="1" x14ac:dyDescent="0.2">
      <c r="A20" s="187">
        <v>43925</v>
      </c>
      <c r="B20" s="65"/>
      <c r="C20" s="87"/>
      <c r="D20" s="188">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L20" s="65">
        <v>43561</v>
      </c>
      <c r="AM20" s="65">
        <v>43559</v>
      </c>
      <c r="AN20" s="87">
        <v>14</v>
      </c>
      <c r="AO20" s="230">
        <v>566836.5</v>
      </c>
      <c r="AP20" s="230">
        <v>282975.5</v>
      </c>
      <c r="AQ20" s="230">
        <v>70857</v>
      </c>
      <c r="AR20" s="230">
        <v>43520</v>
      </c>
      <c r="AS20" s="230">
        <v>0</v>
      </c>
      <c r="AT20" s="230">
        <v>0</v>
      </c>
      <c r="AU20" s="230">
        <v>0</v>
      </c>
      <c r="AV20" s="230">
        <v>0</v>
      </c>
      <c r="AW20" s="230">
        <v>0</v>
      </c>
      <c r="AX20" s="230">
        <v>0</v>
      </c>
      <c r="AY20" s="18">
        <f t="shared" si="3"/>
        <v>964189</v>
      </c>
      <c r="AZ20" s="230">
        <v>506448.5</v>
      </c>
      <c r="BA20" s="230">
        <v>96.632113000000004</v>
      </c>
      <c r="BB20" s="230">
        <v>225141.5</v>
      </c>
      <c r="BC20" s="230">
        <v>102.89540700000001</v>
      </c>
      <c r="BD20" s="230">
        <v>68913</v>
      </c>
      <c r="BE20" s="230">
        <v>124.288769</v>
      </c>
      <c r="BF20" s="230">
        <v>32519</v>
      </c>
      <c r="BG20" s="230">
        <v>107.055352</v>
      </c>
      <c r="BH20" s="230">
        <v>0</v>
      </c>
      <c r="BI20" s="230">
        <v>0</v>
      </c>
      <c r="BJ20" s="230">
        <v>0</v>
      </c>
      <c r="BK20" s="230">
        <v>0</v>
      </c>
      <c r="BL20" s="230">
        <v>0</v>
      </c>
      <c r="BM20" s="230">
        <v>0</v>
      </c>
      <c r="BN20" s="230">
        <v>0</v>
      </c>
      <c r="BO20" s="230">
        <v>0</v>
      </c>
      <c r="BP20" s="230">
        <v>0</v>
      </c>
      <c r="BQ20" s="230">
        <v>0</v>
      </c>
      <c r="BR20" s="230">
        <v>0</v>
      </c>
      <c r="BS20" s="230">
        <v>0</v>
      </c>
      <c r="BT20" s="18">
        <f t="shared" si="4"/>
        <v>833022</v>
      </c>
      <c r="BU20" s="18">
        <f t="shared" si="5"/>
        <v>101.0197328348543</v>
      </c>
    </row>
    <row r="21" spans="1:73" ht="20.100000000000001" customHeight="1" x14ac:dyDescent="0.2">
      <c r="A21" s="187">
        <v>43932</v>
      </c>
      <c r="B21" s="65"/>
      <c r="C21" s="3"/>
      <c r="D21" s="188">
        <v>0</v>
      </c>
      <c r="E21" s="188">
        <v>0</v>
      </c>
      <c r="F21" s="188">
        <v>0</v>
      </c>
      <c r="G21" s="188">
        <v>0</v>
      </c>
      <c r="H21" s="188">
        <v>0</v>
      </c>
      <c r="I21" s="188">
        <v>0</v>
      </c>
      <c r="J21" s="188">
        <v>0</v>
      </c>
      <c r="K21" s="188">
        <v>0</v>
      </c>
      <c r="L21" s="188">
        <v>0</v>
      </c>
      <c r="M21" s="188">
        <v>0</v>
      </c>
      <c r="N21" s="79">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188">
        <v>0</v>
      </c>
      <c r="AI21" s="79">
        <v>0</v>
      </c>
      <c r="AJ21" s="79">
        <v>0</v>
      </c>
      <c r="AL21" s="65">
        <v>43568</v>
      </c>
      <c r="AM21" s="65">
        <v>43566</v>
      </c>
      <c r="AN21" s="3">
        <v>15</v>
      </c>
      <c r="AO21" s="230">
        <v>659788</v>
      </c>
      <c r="AP21" s="230">
        <v>326790</v>
      </c>
      <c r="AQ21" s="230">
        <v>90690</v>
      </c>
      <c r="AR21" s="230">
        <v>48811</v>
      </c>
      <c r="AS21" s="230">
        <v>0</v>
      </c>
      <c r="AT21" s="230">
        <v>0</v>
      </c>
      <c r="AU21" s="230">
        <v>0</v>
      </c>
      <c r="AV21" s="230">
        <v>0</v>
      </c>
      <c r="AW21" s="230">
        <v>0</v>
      </c>
      <c r="AX21" s="230">
        <v>0</v>
      </c>
      <c r="AY21" s="18">
        <f t="shared" si="3"/>
        <v>1126079</v>
      </c>
      <c r="AZ21" s="230">
        <v>555093</v>
      </c>
      <c r="BA21" s="230">
        <v>96.018242999999998</v>
      </c>
      <c r="BB21" s="232">
        <v>304050</v>
      </c>
      <c r="BC21" s="230">
        <v>102.50561</v>
      </c>
      <c r="BD21" s="230">
        <v>69698</v>
      </c>
      <c r="BE21" s="230">
        <v>122.404</v>
      </c>
      <c r="BF21" s="230">
        <v>29893</v>
      </c>
      <c r="BG21" s="230">
        <v>110.984477</v>
      </c>
      <c r="BH21" s="230">
        <v>0</v>
      </c>
      <c r="BI21" s="230">
        <v>0</v>
      </c>
      <c r="BJ21" s="230">
        <v>0</v>
      </c>
      <c r="BK21" s="230">
        <v>0</v>
      </c>
      <c r="BL21" s="230">
        <v>0</v>
      </c>
      <c r="BM21" s="230">
        <v>0</v>
      </c>
      <c r="BN21" s="230">
        <v>0</v>
      </c>
      <c r="BO21" s="230">
        <v>0</v>
      </c>
      <c r="BP21" s="230">
        <v>0</v>
      </c>
      <c r="BQ21" s="230">
        <v>0</v>
      </c>
      <c r="BR21" s="230">
        <v>0</v>
      </c>
      <c r="BS21" s="230">
        <v>0</v>
      </c>
      <c r="BT21" s="18">
        <f t="shared" si="4"/>
        <v>958734</v>
      </c>
      <c r="BU21" s="18">
        <f t="shared" si="5"/>
        <v>100.46045956966167</v>
      </c>
    </row>
    <row r="22" spans="1:73" ht="20.100000000000001" customHeight="1" x14ac:dyDescent="0.2">
      <c r="A22" s="189">
        <v>43939</v>
      </c>
      <c r="B22" s="65"/>
      <c r="C22" s="87"/>
      <c r="D22" s="190">
        <v>0</v>
      </c>
      <c r="E22" s="190">
        <v>0</v>
      </c>
      <c r="F22" s="190">
        <v>0</v>
      </c>
      <c r="G22" s="190">
        <v>0</v>
      </c>
      <c r="H22" s="190">
        <v>0</v>
      </c>
      <c r="I22" s="190">
        <v>0</v>
      </c>
      <c r="J22" s="190">
        <v>0</v>
      </c>
      <c r="K22" s="190">
        <v>0</v>
      </c>
      <c r="L22" s="190">
        <v>0</v>
      </c>
      <c r="M22" s="190">
        <v>0</v>
      </c>
      <c r="N22" s="79">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190">
        <v>0</v>
      </c>
      <c r="AI22" s="79">
        <v>0</v>
      </c>
      <c r="AJ22" s="79">
        <v>0</v>
      </c>
      <c r="AL22" s="65">
        <v>43575</v>
      </c>
      <c r="AM22" s="65">
        <v>43575</v>
      </c>
      <c r="AN22" s="87">
        <v>16</v>
      </c>
      <c r="AO22" s="230">
        <v>684773</v>
      </c>
      <c r="AP22" s="230">
        <v>374833</v>
      </c>
      <c r="AQ22" s="230">
        <v>73047</v>
      </c>
      <c r="AR22" s="230">
        <v>49283</v>
      </c>
      <c r="AS22" s="230">
        <v>0</v>
      </c>
      <c r="AT22" s="230">
        <v>0</v>
      </c>
      <c r="AU22" s="230">
        <v>0</v>
      </c>
      <c r="AV22" s="230">
        <v>0</v>
      </c>
      <c r="AW22" s="230">
        <v>0</v>
      </c>
      <c r="AX22" s="230">
        <v>0</v>
      </c>
      <c r="AY22" s="18">
        <f t="shared" si="3"/>
        <v>1181936</v>
      </c>
      <c r="AZ22" s="230">
        <v>582974</v>
      </c>
      <c r="BA22" s="230">
        <v>96.129041000000001</v>
      </c>
      <c r="BB22" s="232">
        <v>330323</v>
      </c>
      <c r="BC22" s="230">
        <v>102.267374</v>
      </c>
      <c r="BD22" s="230">
        <v>60423</v>
      </c>
      <c r="BE22" s="230">
        <v>120.572745</v>
      </c>
      <c r="BF22" s="230">
        <v>29383</v>
      </c>
      <c r="BG22" s="230">
        <v>108.02756599999999</v>
      </c>
      <c r="BH22" s="230">
        <v>0</v>
      </c>
      <c r="BI22" s="230">
        <v>0</v>
      </c>
      <c r="BJ22" s="230">
        <v>0</v>
      </c>
      <c r="BK22" s="230">
        <v>0</v>
      </c>
      <c r="BL22" s="230">
        <v>0</v>
      </c>
      <c r="BM22" s="230">
        <v>0</v>
      </c>
      <c r="BN22" s="230">
        <v>0</v>
      </c>
      <c r="BO22" s="230">
        <v>0</v>
      </c>
      <c r="BP22" s="230">
        <v>0</v>
      </c>
      <c r="BQ22" s="230">
        <v>0</v>
      </c>
      <c r="BR22" s="230">
        <v>0</v>
      </c>
      <c r="BS22" s="230">
        <v>0</v>
      </c>
      <c r="BT22" s="18">
        <f t="shared" si="4"/>
        <v>1003103</v>
      </c>
      <c r="BU22" s="18">
        <f t="shared" si="5"/>
        <v>99.971327244210215</v>
      </c>
    </row>
    <row r="23" spans="1:73" ht="20.100000000000001" customHeight="1" x14ac:dyDescent="0.2">
      <c r="A23" s="189">
        <v>43946</v>
      </c>
      <c r="B23" s="189">
        <v>43941</v>
      </c>
      <c r="C23" s="42">
        <v>13</v>
      </c>
      <c r="D23" s="40">
        <v>814677</v>
      </c>
      <c r="E23" s="40">
        <v>355919</v>
      </c>
      <c r="F23" s="40">
        <v>73499</v>
      </c>
      <c r="G23" s="40">
        <v>34079</v>
      </c>
      <c r="H23" s="190">
        <v>0</v>
      </c>
      <c r="I23" s="190">
        <v>0</v>
      </c>
      <c r="J23" s="190">
        <v>0</v>
      </c>
      <c r="K23" s="190">
        <v>0</v>
      </c>
      <c r="L23" s="190">
        <v>0</v>
      </c>
      <c r="M23" s="190">
        <v>0</v>
      </c>
      <c r="N23" s="30">
        <f t="shared" ref="N23:N43" si="28">SUM(D23:M23)</f>
        <v>1278174</v>
      </c>
      <c r="O23" s="40">
        <v>777352</v>
      </c>
      <c r="P23" s="40">
        <v>89.016143</v>
      </c>
      <c r="Q23" s="43">
        <v>323691</v>
      </c>
      <c r="R23" s="40">
        <v>95.214697999999999</v>
      </c>
      <c r="S23" s="40">
        <v>62092</v>
      </c>
      <c r="T23" s="40">
        <v>110.974666</v>
      </c>
      <c r="U23" s="40">
        <v>27842</v>
      </c>
      <c r="V23" s="40">
        <v>99.587529000000004</v>
      </c>
      <c r="W23" s="190">
        <v>0</v>
      </c>
      <c r="X23" s="190">
        <v>0</v>
      </c>
      <c r="Y23" s="190">
        <v>0</v>
      </c>
      <c r="Z23" s="190">
        <v>0</v>
      </c>
      <c r="AA23" s="190">
        <v>0</v>
      </c>
      <c r="AB23" s="190">
        <v>0</v>
      </c>
      <c r="AC23" s="190">
        <v>0</v>
      </c>
      <c r="AD23" s="190">
        <v>0</v>
      </c>
      <c r="AE23" s="190">
        <v>0</v>
      </c>
      <c r="AF23" s="190">
        <v>0</v>
      </c>
      <c r="AG23" s="190">
        <v>0</v>
      </c>
      <c r="AH23" s="190">
        <v>0</v>
      </c>
      <c r="AI23" s="18">
        <f t="shared" ref="AI23" si="29">O23+Q23+S23+U23+AA23+AC23+AE23+AG23</f>
        <v>1190977</v>
      </c>
      <c r="AJ23" s="18">
        <f t="shared" ref="AJ23" si="30">(O23*P23+Q23*R23+S23*T23+U23*V23+AA23*AB23+AC23*AD23+AE23*AF23+AG23*AH23)/AI23</f>
        <v>92.092771352716298</v>
      </c>
      <c r="AL23" s="65">
        <v>43582</v>
      </c>
      <c r="AM23" s="65">
        <v>43580</v>
      </c>
      <c r="AN23" s="42">
        <v>17</v>
      </c>
      <c r="AO23" s="40">
        <v>638158</v>
      </c>
      <c r="AP23" s="40">
        <v>329022</v>
      </c>
      <c r="AQ23" s="40">
        <v>74403</v>
      </c>
      <c r="AR23" s="40">
        <v>51739</v>
      </c>
      <c r="AS23" s="230">
        <v>0</v>
      </c>
      <c r="AT23" s="230">
        <v>0</v>
      </c>
      <c r="AU23" s="230">
        <v>0</v>
      </c>
      <c r="AV23" s="230">
        <v>0</v>
      </c>
      <c r="AW23" s="230">
        <v>519</v>
      </c>
      <c r="AX23" s="230">
        <v>173</v>
      </c>
      <c r="AY23" s="18">
        <f t="shared" si="3"/>
        <v>1094014</v>
      </c>
      <c r="AZ23" s="40">
        <v>601848</v>
      </c>
      <c r="BA23" s="40">
        <v>97.996170000000006</v>
      </c>
      <c r="BB23" s="233">
        <v>304256</v>
      </c>
      <c r="BC23" s="40">
        <v>102.57674400000001</v>
      </c>
      <c r="BD23" s="40">
        <v>49722</v>
      </c>
      <c r="BE23" s="40">
        <v>121.90847100000001</v>
      </c>
      <c r="BF23" s="40">
        <v>35308</v>
      </c>
      <c r="BG23" s="40">
        <v>102.59487900000001</v>
      </c>
      <c r="BH23" s="230">
        <v>0</v>
      </c>
      <c r="BI23" s="230">
        <v>0</v>
      </c>
      <c r="BJ23" s="230">
        <v>0</v>
      </c>
      <c r="BK23" s="230">
        <v>0</v>
      </c>
      <c r="BL23" s="230">
        <v>0</v>
      </c>
      <c r="BM23" s="230">
        <v>0</v>
      </c>
      <c r="BN23" s="230">
        <v>0</v>
      </c>
      <c r="BO23" s="230">
        <v>0</v>
      </c>
      <c r="BP23" s="230">
        <v>0</v>
      </c>
      <c r="BQ23" s="230">
        <v>0</v>
      </c>
      <c r="BR23" s="230">
        <v>173</v>
      </c>
      <c r="BS23" s="230">
        <v>125</v>
      </c>
      <c r="BT23" s="18">
        <f t="shared" si="4"/>
        <v>991307</v>
      </c>
      <c r="BU23" s="18">
        <f t="shared" si="5"/>
        <v>100.76995998960766</v>
      </c>
    </row>
    <row r="24" spans="1:73" s="88" customFormat="1" ht="20.100000000000001" customHeight="1" x14ac:dyDescent="0.2">
      <c r="A24" s="193">
        <v>43953</v>
      </c>
      <c r="B24" s="195">
        <v>43953</v>
      </c>
      <c r="C24" s="87">
        <v>18</v>
      </c>
      <c r="D24" s="129">
        <v>818466</v>
      </c>
      <c r="E24" s="129">
        <v>364247</v>
      </c>
      <c r="F24" s="129">
        <v>94027</v>
      </c>
      <c r="G24" s="129">
        <v>43523</v>
      </c>
      <c r="H24" s="196">
        <v>0</v>
      </c>
      <c r="I24" s="196">
        <v>0</v>
      </c>
      <c r="J24" s="196">
        <v>0</v>
      </c>
      <c r="K24" s="196">
        <v>0</v>
      </c>
      <c r="L24" s="196">
        <v>0</v>
      </c>
      <c r="M24" s="196">
        <v>0</v>
      </c>
      <c r="N24" s="30">
        <f t="shared" si="28"/>
        <v>1320263</v>
      </c>
      <c r="O24" s="206">
        <v>783595</v>
      </c>
      <c r="P24" s="206">
        <v>94.616789999999995</v>
      </c>
      <c r="Q24" s="130">
        <v>266367</v>
      </c>
      <c r="R24" s="129">
        <v>101.158968</v>
      </c>
      <c r="S24" s="129">
        <v>80421</v>
      </c>
      <c r="T24" s="129">
        <v>113.634038</v>
      </c>
      <c r="U24" s="129">
        <v>25336</v>
      </c>
      <c r="V24" s="129">
        <v>99.631117000000003</v>
      </c>
      <c r="W24" s="196">
        <v>0</v>
      </c>
      <c r="X24" s="196">
        <v>0</v>
      </c>
      <c r="Y24" s="196">
        <v>0</v>
      </c>
      <c r="Z24" s="196">
        <v>0</v>
      </c>
      <c r="AA24" s="196">
        <v>0</v>
      </c>
      <c r="AB24" s="196">
        <v>0</v>
      </c>
      <c r="AC24" s="196">
        <v>0</v>
      </c>
      <c r="AD24" s="196">
        <v>0</v>
      </c>
      <c r="AE24" s="196">
        <v>0</v>
      </c>
      <c r="AF24" s="196">
        <v>0</v>
      </c>
      <c r="AG24" s="196">
        <v>0</v>
      </c>
      <c r="AH24" s="196">
        <v>0</v>
      </c>
      <c r="AI24" s="18">
        <f t="shared" ref="AI24" si="31">O24+Q24+S24+U24+AA24+AC24+AE24+AG24</f>
        <v>1155719</v>
      </c>
      <c r="AJ24" s="18">
        <f t="shared" ref="AJ24" si="32">(O24*P24+Q24*R24+S24*T24+U24*V24+AA24*AB24+AC24*AD24+AE24*AF24+AG24*AH24)/AI24</f>
        <v>97.557859081330321</v>
      </c>
      <c r="AL24" s="86">
        <v>43589</v>
      </c>
      <c r="AM24" s="86">
        <v>43587</v>
      </c>
      <c r="AN24" s="87">
        <v>18</v>
      </c>
      <c r="AO24" s="129">
        <v>780033</v>
      </c>
      <c r="AP24" s="129">
        <v>411438</v>
      </c>
      <c r="AQ24" s="129">
        <v>79173</v>
      </c>
      <c r="AR24" s="129">
        <v>55169</v>
      </c>
      <c r="AS24" s="78">
        <v>0</v>
      </c>
      <c r="AT24" s="78">
        <v>0</v>
      </c>
      <c r="AU24" s="78">
        <v>0</v>
      </c>
      <c r="AV24" s="78">
        <v>0</v>
      </c>
      <c r="AW24" s="78">
        <v>692</v>
      </c>
      <c r="AX24" s="78">
        <v>0</v>
      </c>
      <c r="AY24" s="79">
        <f t="shared" si="3"/>
        <v>1326505</v>
      </c>
      <c r="AZ24" s="129">
        <v>629150</v>
      </c>
      <c r="BA24" s="129">
        <v>96.086652999999998</v>
      </c>
      <c r="BB24" s="234">
        <v>366089</v>
      </c>
      <c r="BC24" s="129">
        <v>101.092715</v>
      </c>
      <c r="BD24" s="129">
        <v>60368</v>
      </c>
      <c r="BE24" s="129">
        <v>118.03523300000001</v>
      </c>
      <c r="BF24" s="129">
        <v>43014</v>
      </c>
      <c r="BG24" s="129">
        <v>101.76582000000001</v>
      </c>
      <c r="BH24" s="78">
        <v>0</v>
      </c>
      <c r="BI24" s="78">
        <v>0</v>
      </c>
      <c r="BJ24" s="78">
        <v>0</v>
      </c>
      <c r="BK24" s="78">
        <v>0</v>
      </c>
      <c r="BL24" s="78">
        <v>0</v>
      </c>
      <c r="BM24" s="78">
        <v>0</v>
      </c>
      <c r="BN24" s="78">
        <v>0</v>
      </c>
      <c r="BO24" s="78">
        <v>0</v>
      </c>
      <c r="BP24" s="78">
        <v>0</v>
      </c>
      <c r="BQ24" s="78">
        <v>0</v>
      </c>
      <c r="BR24" s="78">
        <v>0</v>
      </c>
      <c r="BS24" s="78">
        <v>0</v>
      </c>
      <c r="BT24" s="79">
        <f t="shared" si="4"/>
        <v>1098621</v>
      </c>
      <c r="BU24" s="79">
        <f t="shared" si="5"/>
        <v>99.183207497225155</v>
      </c>
    </row>
    <row r="25" spans="1:73" ht="20.100000000000001" customHeight="1" x14ac:dyDescent="0.2">
      <c r="A25" s="197">
        <v>43960</v>
      </c>
      <c r="B25" s="199">
        <v>43959</v>
      </c>
      <c r="C25" s="3">
        <v>19</v>
      </c>
      <c r="D25" s="40">
        <v>1305234</v>
      </c>
      <c r="E25" s="40">
        <v>550983</v>
      </c>
      <c r="F25" s="40">
        <v>120247</v>
      </c>
      <c r="G25" s="40">
        <v>59016</v>
      </c>
      <c r="H25" s="200">
        <v>0</v>
      </c>
      <c r="I25" s="200">
        <v>0</v>
      </c>
      <c r="J25" s="200">
        <v>0</v>
      </c>
      <c r="K25" s="200">
        <v>0</v>
      </c>
      <c r="L25" s="200">
        <v>0</v>
      </c>
      <c r="M25" s="200">
        <v>0</v>
      </c>
      <c r="N25" s="30">
        <f t="shared" si="28"/>
        <v>2035480</v>
      </c>
      <c r="O25" s="40">
        <v>1133951</v>
      </c>
      <c r="P25" s="40">
        <v>93.708404000000002</v>
      </c>
      <c r="Q25" s="43">
        <v>327387</v>
      </c>
      <c r="R25" s="40">
        <v>94.113651000000004</v>
      </c>
      <c r="S25" s="40">
        <v>83540</v>
      </c>
      <c r="T25" s="40">
        <v>111.350251</v>
      </c>
      <c r="U25" s="40">
        <v>51062</v>
      </c>
      <c r="V25" s="40">
        <v>97.698993000000002</v>
      </c>
      <c r="W25" s="200">
        <v>0</v>
      </c>
      <c r="X25" s="200">
        <v>0</v>
      </c>
      <c r="Y25" s="200">
        <v>0</v>
      </c>
      <c r="Z25" s="200">
        <v>0</v>
      </c>
      <c r="AA25" s="200">
        <v>0</v>
      </c>
      <c r="AB25" s="200">
        <v>0</v>
      </c>
      <c r="AC25" s="200">
        <v>0</v>
      </c>
      <c r="AD25" s="200">
        <v>0</v>
      </c>
      <c r="AE25" s="200">
        <v>0</v>
      </c>
      <c r="AF25" s="200">
        <v>0</v>
      </c>
      <c r="AG25" s="200">
        <v>0</v>
      </c>
      <c r="AH25" s="200">
        <v>0</v>
      </c>
      <c r="AI25" s="18">
        <f t="shared" ref="AI25" si="33">O25+Q25+S25+U25+AA25+AC25+AE25+AG25</f>
        <v>1595940</v>
      </c>
      <c r="AJ25" s="18">
        <f t="shared" ref="AJ25" si="34">(O25*P25+Q25*R25+S25*T25+U25*V25+AA25*AB25+AC25*AD25+AE25*AF25+AG25*AH25)/AI25</f>
        <v>94.842682201866623</v>
      </c>
      <c r="AL25" s="65">
        <v>43596</v>
      </c>
      <c r="AM25" s="65">
        <v>43594</v>
      </c>
      <c r="AN25" s="3">
        <v>19</v>
      </c>
      <c r="AO25" s="40">
        <v>684293</v>
      </c>
      <c r="AP25" s="40">
        <v>380237</v>
      </c>
      <c r="AQ25" s="40">
        <v>75236</v>
      </c>
      <c r="AR25" s="40">
        <v>48056</v>
      </c>
      <c r="AS25" s="230">
        <v>0</v>
      </c>
      <c r="AT25" s="230">
        <v>0</v>
      </c>
      <c r="AU25" s="230">
        <v>0</v>
      </c>
      <c r="AV25" s="230">
        <v>0</v>
      </c>
      <c r="AW25" s="40">
        <v>1206</v>
      </c>
      <c r="AX25" s="230">
        <v>0</v>
      </c>
      <c r="AY25" s="18">
        <f t="shared" si="3"/>
        <v>1189028</v>
      </c>
      <c r="AZ25" s="40">
        <v>669267</v>
      </c>
      <c r="BA25" s="40">
        <v>97.129816000000005</v>
      </c>
      <c r="BB25" s="233">
        <v>339405</v>
      </c>
      <c r="BC25" s="40">
        <v>99.879420999999994</v>
      </c>
      <c r="BD25" s="40">
        <v>52952</v>
      </c>
      <c r="BE25" s="40">
        <v>116.796797</v>
      </c>
      <c r="BF25" s="40">
        <v>30577</v>
      </c>
      <c r="BG25" s="40">
        <v>106.032737</v>
      </c>
      <c r="BH25" s="230">
        <v>0</v>
      </c>
      <c r="BI25" s="230">
        <v>0</v>
      </c>
      <c r="BJ25" s="230">
        <v>0</v>
      </c>
      <c r="BK25" s="230">
        <v>0</v>
      </c>
      <c r="BL25" s="230">
        <v>0</v>
      </c>
      <c r="BM25" s="230">
        <v>0</v>
      </c>
      <c r="BN25" s="230">
        <v>0</v>
      </c>
      <c r="BO25" s="230">
        <v>0</v>
      </c>
      <c r="BP25" s="230">
        <v>0</v>
      </c>
      <c r="BQ25" s="230">
        <v>0</v>
      </c>
      <c r="BR25" s="230">
        <v>0</v>
      </c>
      <c r="BS25" s="230">
        <v>0</v>
      </c>
      <c r="BT25" s="18">
        <f t="shared" si="4"/>
        <v>1092201</v>
      </c>
      <c r="BU25" s="18">
        <f t="shared" si="5"/>
        <v>99.187001699659675</v>
      </c>
    </row>
    <row r="26" spans="1:73" ht="20.100000000000001" customHeight="1" x14ac:dyDescent="0.2">
      <c r="A26" s="201">
        <v>43967</v>
      </c>
      <c r="B26" s="201">
        <v>43965</v>
      </c>
      <c r="C26" s="3">
        <v>20</v>
      </c>
      <c r="D26" s="40">
        <v>1084309</v>
      </c>
      <c r="E26" s="40">
        <v>462981</v>
      </c>
      <c r="F26" s="40">
        <v>90898</v>
      </c>
      <c r="G26" s="40">
        <v>51280</v>
      </c>
      <c r="H26" s="202">
        <v>0</v>
      </c>
      <c r="I26" s="202">
        <v>0</v>
      </c>
      <c r="J26" s="202">
        <v>0</v>
      </c>
      <c r="K26" s="202">
        <v>0</v>
      </c>
      <c r="L26" s="202">
        <v>0</v>
      </c>
      <c r="M26" s="202">
        <v>0</v>
      </c>
      <c r="N26" s="30">
        <f t="shared" si="28"/>
        <v>1689468</v>
      </c>
      <c r="O26" s="40">
        <v>1029834</v>
      </c>
      <c r="P26" s="40">
        <v>93.846380999999994</v>
      </c>
      <c r="Q26" s="43">
        <v>283513</v>
      </c>
      <c r="R26" s="40">
        <v>90.824392000000003</v>
      </c>
      <c r="S26" s="40">
        <v>65656</v>
      </c>
      <c r="T26" s="40">
        <v>114.80314</v>
      </c>
      <c r="U26" s="40">
        <v>39693</v>
      </c>
      <c r="V26" s="40">
        <v>93.762450999999999</v>
      </c>
      <c r="W26" s="202">
        <v>0</v>
      </c>
      <c r="X26" s="202">
        <v>0</v>
      </c>
      <c r="Y26" s="202">
        <v>0</v>
      </c>
      <c r="Z26" s="202">
        <v>0</v>
      </c>
      <c r="AA26" s="202">
        <v>0</v>
      </c>
      <c r="AB26" s="202">
        <v>0</v>
      </c>
      <c r="AC26" s="202">
        <v>0</v>
      </c>
      <c r="AD26" s="202">
        <v>0</v>
      </c>
      <c r="AE26" s="202">
        <v>0</v>
      </c>
      <c r="AF26" s="202">
        <v>0</v>
      </c>
      <c r="AG26" s="202">
        <v>0</v>
      </c>
      <c r="AH26" s="202">
        <v>0</v>
      </c>
      <c r="AI26" s="18">
        <f t="shared" ref="AI26" si="35">O26+Q26+S26+U26+AA26+AC26+AE26+AG26</f>
        <v>1418696</v>
      </c>
      <c r="AJ26" s="18">
        <f t="shared" ref="AJ26" si="36">(O26*P26+Q26*R26+S26*T26+U26*V26+AA26*AB26+AC26*AD26+AE26*AF26+AG26*AH26)/AI26</f>
        <v>94.209977124932337</v>
      </c>
      <c r="AL26" s="65">
        <v>43603</v>
      </c>
      <c r="AM26" s="65">
        <v>43601</v>
      </c>
      <c r="AN26" s="3">
        <v>20</v>
      </c>
      <c r="AO26" s="40">
        <v>910148</v>
      </c>
      <c r="AP26" s="40">
        <v>510889</v>
      </c>
      <c r="AQ26" s="40">
        <v>81186</v>
      </c>
      <c r="AR26" s="40">
        <v>56256</v>
      </c>
      <c r="AS26" s="40">
        <v>0</v>
      </c>
      <c r="AT26" s="230">
        <v>0</v>
      </c>
      <c r="AU26" s="40">
        <v>0</v>
      </c>
      <c r="AV26" s="40">
        <v>0</v>
      </c>
      <c r="AW26" s="40">
        <v>344</v>
      </c>
      <c r="AX26" s="40">
        <v>0</v>
      </c>
      <c r="AY26" s="38">
        <f t="shared" si="3"/>
        <v>1558823</v>
      </c>
      <c r="AZ26" s="40">
        <v>743958</v>
      </c>
      <c r="BA26" s="40">
        <v>95.424413000000001</v>
      </c>
      <c r="BB26" s="233">
        <v>366113</v>
      </c>
      <c r="BC26" s="40">
        <v>97.808126999999999</v>
      </c>
      <c r="BD26" s="40">
        <v>65566</v>
      </c>
      <c r="BE26" s="40">
        <v>115.572903</v>
      </c>
      <c r="BF26" s="40">
        <v>39186</v>
      </c>
      <c r="BG26" s="40">
        <v>103.86456800000001</v>
      </c>
      <c r="BH26" s="40">
        <v>0</v>
      </c>
      <c r="BI26" s="40">
        <v>0</v>
      </c>
      <c r="BJ26" s="230">
        <v>0</v>
      </c>
      <c r="BK26" s="230">
        <v>0</v>
      </c>
      <c r="BL26" s="40">
        <v>0</v>
      </c>
      <c r="BM26" s="40">
        <v>0</v>
      </c>
      <c r="BN26" s="40">
        <v>0</v>
      </c>
      <c r="BO26" s="40">
        <v>0</v>
      </c>
      <c r="BP26" s="40">
        <v>0</v>
      </c>
      <c r="BQ26" s="40">
        <v>0</v>
      </c>
      <c r="BR26" s="40">
        <v>0</v>
      </c>
      <c r="BS26" s="40">
        <v>0</v>
      </c>
      <c r="BT26" s="18">
        <f t="shared" si="4"/>
        <v>1214823</v>
      </c>
      <c r="BU26" s="18">
        <f t="shared" si="5"/>
        <v>97.502493916192734</v>
      </c>
    </row>
    <row r="27" spans="1:73" ht="20.100000000000001" customHeight="1" x14ac:dyDescent="0.2">
      <c r="A27" s="203">
        <v>43974</v>
      </c>
      <c r="B27" s="203">
        <v>43972</v>
      </c>
      <c r="C27" s="3">
        <v>21</v>
      </c>
      <c r="D27" s="40">
        <v>1003851</v>
      </c>
      <c r="E27" s="40">
        <v>523833</v>
      </c>
      <c r="F27" s="40">
        <v>85937</v>
      </c>
      <c r="G27" s="40">
        <v>52102</v>
      </c>
      <c r="H27" s="204">
        <v>0</v>
      </c>
      <c r="I27" s="204">
        <v>0</v>
      </c>
      <c r="J27" s="204">
        <v>0</v>
      </c>
      <c r="K27" s="204">
        <v>0</v>
      </c>
      <c r="L27" s="204">
        <v>0</v>
      </c>
      <c r="M27" s="204">
        <v>0</v>
      </c>
      <c r="N27" s="30">
        <f t="shared" si="28"/>
        <v>1665723</v>
      </c>
      <c r="O27" s="40">
        <v>780334</v>
      </c>
      <c r="P27" s="40">
        <v>94.333245000000005</v>
      </c>
      <c r="Q27" s="43">
        <v>396857</v>
      </c>
      <c r="R27" s="40">
        <v>88.941286000000005</v>
      </c>
      <c r="S27" s="40">
        <v>69416</v>
      </c>
      <c r="T27" s="40">
        <v>112.125878</v>
      </c>
      <c r="U27" s="40">
        <v>32290</v>
      </c>
      <c r="V27" s="40">
        <v>106.54406899999999</v>
      </c>
      <c r="W27" s="204">
        <v>0</v>
      </c>
      <c r="X27" s="204">
        <v>0</v>
      </c>
      <c r="Y27" s="204">
        <v>0</v>
      </c>
      <c r="Z27" s="204">
        <v>0</v>
      </c>
      <c r="AA27" s="204">
        <v>0</v>
      </c>
      <c r="AB27" s="204">
        <v>0</v>
      </c>
      <c r="AC27" s="204">
        <v>0</v>
      </c>
      <c r="AD27" s="204">
        <v>0</v>
      </c>
      <c r="AE27" s="204">
        <v>0</v>
      </c>
      <c r="AF27" s="204">
        <v>0</v>
      </c>
      <c r="AG27" s="204">
        <v>0</v>
      </c>
      <c r="AH27" s="204">
        <v>0</v>
      </c>
      <c r="AI27" s="18">
        <f t="shared" ref="AI27" si="37">O27+Q27+S27+U27+AA27+AC27+AE27+AG27</f>
        <v>1278897</v>
      </c>
      <c r="AJ27" s="18">
        <f t="shared" ref="AJ27" si="38">(O27*P27+Q27*R27+S27*T27+U27*V27+AA27*AB27+AC27*AD27+AE27*AF27+AG27*AH27)/AI27</f>
        <v>93.934107498250441</v>
      </c>
      <c r="AL27" s="65">
        <v>43610</v>
      </c>
      <c r="AM27" s="65">
        <v>43608</v>
      </c>
      <c r="AN27" s="3">
        <v>21</v>
      </c>
      <c r="AO27" s="40">
        <v>760272</v>
      </c>
      <c r="AP27" s="40">
        <v>440272</v>
      </c>
      <c r="AQ27" s="40">
        <v>73122</v>
      </c>
      <c r="AR27" s="40">
        <v>48148</v>
      </c>
      <c r="AS27" s="40">
        <v>0</v>
      </c>
      <c r="AT27" s="230">
        <v>0</v>
      </c>
      <c r="AU27" s="40">
        <v>0</v>
      </c>
      <c r="AV27" s="40">
        <v>0</v>
      </c>
      <c r="AW27" s="40">
        <v>685</v>
      </c>
      <c r="AX27" s="40">
        <v>0</v>
      </c>
      <c r="AY27" s="38">
        <f t="shared" si="3"/>
        <v>1322499</v>
      </c>
      <c r="AZ27" s="40">
        <v>687215</v>
      </c>
      <c r="BA27" s="40">
        <v>93.526962999999995</v>
      </c>
      <c r="BB27" s="233">
        <v>351799</v>
      </c>
      <c r="BC27" s="40">
        <v>96.322692000000004</v>
      </c>
      <c r="BD27" s="40">
        <v>52405</v>
      </c>
      <c r="BE27" s="40">
        <v>110.20726999999999</v>
      </c>
      <c r="BF27" s="40">
        <v>45034</v>
      </c>
      <c r="BG27" s="40">
        <v>97.498534000000006</v>
      </c>
      <c r="BH27" s="40">
        <v>0</v>
      </c>
      <c r="BI27" s="40">
        <v>0</v>
      </c>
      <c r="BJ27" s="230">
        <v>0</v>
      </c>
      <c r="BK27" s="230">
        <v>0</v>
      </c>
      <c r="BL27" s="40">
        <v>0</v>
      </c>
      <c r="BM27" s="40">
        <v>0</v>
      </c>
      <c r="BN27" s="40">
        <v>0</v>
      </c>
      <c r="BO27" s="40">
        <v>0</v>
      </c>
      <c r="BP27" s="40">
        <v>0</v>
      </c>
      <c r="BQ27" s="40">
        <v>0</v>
      </c>
      <c r="BR27" s="40">
        <v>171</v>
      </c>
      <c r="BS27" s="40">
        <v>135</v>
      </c>
      <c r="BT27" s="18">
        <f t="shared" si="4"/>
        <v>1136624</v>
      </c>
      <c r="BU27" s="18">
        <f t="shared" si="5"/>
        <v>95.324931169374395</v>
      </c>
    </row>
    <row r="28" spans="1:73" ht="20.100000000000001" customHeight="1" x14ac:dyDescent="0.2">
      <c r="A28" s="203">
        <v>43981</v>
      </c>
      <c r="B28" s="203">
        <v>43980</v>
      </c>
      <c r="C28" s="39">
        <v>22</v>
      </c>
      <c r="D28" s="204">
        <v>916833</v>
      </c>
      <c r="E28" s="204">
        <v>313454</v>
      </c>
      <c r="F28" s="204">
        <v>89416</v>
      </c>
      <c r="G28" s="204">
        <v>9798</v>
      </c>
      <c r="H28" s="204">
        <v>0</v>
      </c>
      <c r="I28" s="204">
        <v>0</v>
      </c>
      <c r="J28" s="204">
        <v>0</v>
      </c>
      <c r="K28" s="204">
        <v>0</v>
      </c>
      <c r="L28" s="204">
        <v>0</v>
      </c>
      <c r="M28" s="204">
        <v>0</v>
      </c>
      <c r="N28" s="30">
        <f t="shared" si="28"/>
        <v>1329501</v>
      </c>
      <c r="O28" s="204">
        <v>844923</v>
      </c>
      <c r="P28" s="204">
        <v>96.289503999999994</v>
      </c>
      <c r="Q28" s="28">
        <v>268395</v>
      </c>
      <c r="R28" s="204">
        <v>89.524652000000003</v>
      </c>
      <c r="S28" s="204">
        <v>76842</v>
      </c>
      <c r="T28" s="204">
        <v>114.302542</v>
      </c>
      <c r="U28" s="204">
        <v>7958</v>
      </c>
      <c r="V28" s="204">
        <v>94.275823000000003</v>
      </c>
      <c r="W28" s="204">
        <v>0</v>
      </c>
      <c r="X28" s="204">
        <v>0</v>
      </c>
      <c r="Y28" s="204">
        <v>0</v>
      </c>
      <c r="Z28" s="204">
        <v>0</v>
      </c>
      <c r="AA28" s="204">
        <v>0</v>
      </c>
      <c r="AB28" s="204">
        <v>0</v>
      </c>
      <c r="AC28" s="204">
        <v>0</v>
      </c>
      <c r="AD28" s="204">
        <v>0</v>
      </c>
      <c r="AE28" s="204">
        <v>0</v>
      </c>
      <c r="AF28" s="204">
        <v>0</v>
      </c>
      <c r="AG28" s="204">
        <v>0</v>
      </c>
      <c r="AH28" s="204">
        <v>0</v>
      </c>
      <c r="AI28" s="18">
        <f t="shared" ref="AI28" si="39">O28+Q28+S28+U28+AA28+AC28+AE28+AG28</f>
        <v>1198118</v>
      </c>
      <c r="AJ28" s="18">
        <f t="shared" ref="AJ28" si="40">(O28*P28+Q28*R28+S28*T28+U28*V28+AA28*AB28+AC28*AD28+AE28*AF28+AG28*AH28)/AI28</f>
        <v>95.915985314910543</v>
      </c>
      <c r="AL28" s="65">
        <v>43617</v>
      </c>
      <c r="AM28" s="65">
        <v>43615</v>
      </c>
      <c r="AN28" s="39">
        <v>22</v>
      </c>
      <c r="AO28" s="230">
        <v>729128</v>
      </c>
      <c r="AP28" s="230">
        <v>448566</v>
      </c>
      <c r="AQ28" s="230">
        <v>63632</v>
      </c>
      <c r="AR28" s="230">
        <v>42618</v>
      </c>
      <c r="AS28" s="40">
        <v>0</v>
      </c>
      <c r="AT28" s="230">
        <v>0</v>
      </c>
      <c r="AU28" s="40">
        <v>0</v>
      </c>
      <c r="AV28" s="40">
        <v>0</v>
      </c>
      <c r="AW28" s="40">
        <v>342</v>
      </c>
      <c r="AX28" s="40">
        <v>0</v>
      </c>
      <c r="AY28" s="38">
        <f t="shared" si="3"/>
        <v>1284286</v>
      </c>
      <c r="AZ28" s="230">
        <v>621066</v>
      </c>
      <c r="BA28" s="230">
        <v>91.543761000000003</v>
      </c>
      <c r="BB28" s="232">
        <v>338869</v>
      </c>
      <c r="BC28" s="230">
        <v>94.492125000000001</v>
      </c>
      <c r="BD28" s="230">
        <v>46435</v>
      </c>
      <c r="BE28" s="230">
        <v>113.248261</v>
      </c>
      <c r="BF28" s="230">
        <v>40604</v>
      </c>
      <c r="BG28" s="230">
        <v>103.178085</v>
      </c>
      <c r="BH28" s="40">
        <v>0</v>
      </c>
      <c r="BI28" s="40">
        <v>0</v>
      </c>
      <c r="BJ28" s="230">
        <v>0</v>
      </c>
      <c r="BK28" s="230">
        <v>0</v>
      </c>
      <c r="BL28" s="40">
        <v>0</v>
      </c>
      <c r="BM28" s="40">
        <v>0</v>
      </c>
      <c r="BN28" s="40">
        <v>0</v>
      </c>
      <c r="BO28" s="40">
        <v>0</v>
      </c>
      <c r="BP28" s="40">
        <v>0</v>
      </c>
      <c r="BQ28" s="40">
        <v>0</v>
      </c>
      <c r="BR28" s="40">
        <v>171</v>
      </c>
      <c r="BS28" s="40">
        <v>135</v>
      </c>
      <c r="BT28" s="18">
        <f t="shared" si="4"/>
        <v>1047145</v>
      </c>
      <c r="BU28" s="18">
        <f t="shared" si="5"/>
        <v>93.918588484618653</v>
      </c>
    </row>
    <row r="29" spans="1:73" ht="20.100000000000001" customHeight="1" x14ac:dyDescent="0.2">
      <c r="A29" s="205">
        <v>43988</v>
      </c>
      <c r="B29" s="205">
        <v>43983</v>
      </c>
      <c r="C29" s="3" t="s">
        <v>80</v>
      </c>
      <c r="D29" s="206">
        <v>896474</v>
      </c>
      <c r="E29" s="206">
        <v>569581</v>
      </c>
      <c r="F29" s="206">
        <v>70659</v>
      </c>
      <c r="G29" s="206">
        <v>81907</v>
      </c>
      <c r="H29" s="206">
        <v>0</v>
      </c>
      <c r="I29" s="206">
        <v>0</v>
      </c>
      <c r="J29" s="206">
        <v>0</v>
      </c>
      <c r="K29" s="206">
        <v>0</v>
      </c>
      <c r="L29" s="206">
        <v>0</v>
      </c>
      <c r="M29" s="206">
        <v>0</v>
      </c>
      <c r="N29" s="30">
        <f t="shared" si="28"/>
        <v>1618621</v>
      </c>
      <c r="O29" s="40">
        <v>833361</v>
      </c>
      <c r="P29" s="43">
        <v>100.75354900000001</v>
      </c>
      <c r="Q29" s="40">
        <v>490321</v>
      </c>
      <c r="R29" s="43">
        <v>94.004429000000002</v>
      </c>
      <c r="S29" s="206">
        <v>55891</v>
      </c>
      <c r="T29" s="206">
        <v>116.324291</v>
      </c>
      <c r="U29" s="206">
        <v>69478</v>
      </c>
      <c r="V29" s="206">
        <v>97.991046999999995</v>
      </c>
      <c r="W29" s="206">
        <v>0</v>
      </c>
      <c r="X29" s="206">
        <v>0</v>
      </c>
      <c r="Y29" s="206">
        <v>0</v>
      </c>
      <c r="Z29" s="206">
        <v>0</v>
      </c>
      <c r="AA29" s="206">
        <v>0</v>
      </c>
      <c r="AB29" s="206">
        <v>0</v>
      </c>
      <c r="AC29" s="206">
        <v>0</v>
      </c>
      <c r="AD29" s="206">
        <v>0</v>
      </c>
      <c r="AE29" s="206">
        <v>0</v>
      </c>
      <c r="AF29" s="206">
        <v>0</v>
      </c>
      <c r="AG29" s="206">
        <v>0</v>
      </c>
      <c r="AH29" s="206">
        <v>0</v>
      </c>
      <c r="AI29" s="18">
        <f t="shared" ref="AI29" si="41">O29+Q29+S29+U29+AA29+AC29+AE29+AG29</f>
        <v>1449051</v>
      </c>
      <c r="AJ29" s="18">
        <f t="shared" ref="AJ29" si="42">(O29*P29+Q29*R29+S29*T29+U29*V29+AA29*AB29+AC29*AD29+AE29*AF29+AG29*AH29)/AI29</f>
        <v>98.937944138367101</v>
      </c>
      <c r="AL29" s="65">
        <v>43624</v>
      </c>
      <c r="AM29" s="65">
        <v>43622</v>
      </c>
      <c r="AN29" s="10">
        <v>23</v>
      </c>
      <c r="AO29" s="230">
        <v>737920</v>
      </c>
      <c r="AP29" s="230">
        <v>473132</v>
      </c>
      <c r="AQ29" s="230">
        <v>78209</v>
      </c>
      <c r="AR29" s="230">
        <v>41211</v>
      </c>
      <c r="AS29" s="40">
        <v>0</v>
      </c>
      <c r="AT29" s="230">
        <v>0</v>
      </c>
      <c r="AU29" s="40">
        <v>0</v>
      </c>
      <c r="AV29" s="40">
        <v>0</v>
      </c>
      <c r="AW29" s="40">
        <v>511</v>
      </c>
      <c r="AX29" s="40">
        <v>0</v>
      </c>
      <c r="AY29" s="38">
        <f t="shared" si="3"/>
        <v>1330983</v>
      </c>
      <c r="AZ29" s="40">
        <v>654531</v>
      </c>
      <c r="BA29" s="233">
        <v>91.078958</v>
      </c>
      <c r="BB29" s="40">
        <v>334531</v>
      </c>
      <c r="BC29" s="233">
        <v>92.818638000000007</v>
      </c>
      <c r="BD29" s="230">
        <v>63223</v>
      </c>
      <c r="BE29" s="230">
        <v>114.259272</v>
      </c>
      <c r="BF29" s="230">
        <v>39901</v>
      </c>
      <c r="BG29" s="230">
        <v>104.91980100000001</v>
      </c>
      <c r="BH29" s="40">
        <v>0</v>
      </c>
      <c r="BI29" s="40">
        <v>0</v>
      </c>
      <c r="BJ29" s="230">
        <v>0</v>
      </c>
      <c r="BK29" s="230">
        <v>0</v>
      </c>
      <c r="BL29" s="40">
        <v>0</v>
      </c>
      <c r="BM29" s="40">
        <v>0</v>
      </c>
      <c r="BN29" s="40">
        <v>0</v>
      </c>
      <c r="BO29" s="40">
        <v>0</v>
      </c>
      <c r="BP29" s="40">
        <v>0</v>
      </c>
      <c r="BQ29" s="40">
        <v>0</v>
      </c>
      <c r="BR29" s="40">
        <v>0</v>
      </c>
      <c r="BS29" s="40">
        <v>0</v>
      </c>
      <c r="BT29" s="18">
        <f t="shared" si="4"/>
        <v>1092186</v>
      </c>
      <c r="BU29" s="18">
        <f t="shared" si="5"/>
        <v>93.459293729120319</v>
      </c>
    </row>
    <row r="30" spans="1:73" ht="20.100000000000001" customHeight="1" x14ac:dyDescent="0.2">
      <c r="A30" s="207">
        <v>43995</v>
      </c>
      <c r="B30" s="207">
        <v>43993</v>
      </c>
      <c r="C30" s="3">
        <v>24</v>
      </c>
      <c r="D30" s="208">
        <v>1034495</v>
      </c>
      <c r="E30" s="208">
        <v>442745</v>
      </c>
      <c r="F30" s="208">
        <v>74553</v>
      </c>
      <c r="G30" s="208">
        <v>38651</v>
      </c>
      <c r="H30" s="208">
        <v>0</v>
      </c>
      <c r="I30" s="208">
        <v>0</v>
      </c>
      <c r="J30" s="208">
        <v>0</v>
      </c>
      <c r="K30" s="208">
        <v>0</v>
      </c>
      <c r="L30" s="208">
        <v>0</v>
      </c>
      <c r="M30" s="208">
        <v>0</v>
      </c>
      <c r="N30" s="30">
        <f t="shared" si="28"/>
        <v>1590444</v>
      </c>
      <c r="O30" s="208">
        <v>1004971</v>
      </c>
      <c r="P30" s="208">
        <v>109.30795999999999</v>
      </c>
      <c r="Q30" s="28">
        <v>390187</v>
      </c>
      <c r="R30" s="208">
        <v>100.15605499999999</v>
      </c>
      <c r="S30" s="208">
        <v>63613</v>
      </c>
      <c r="T30" s="208">
        <v>115.58197199999999</v>
      </c>
      <c r="U30" s="208">
        <v>31222</v>
      </c>
      <c r="V30" s="208">
        <v>101.327781</v>
      </c>
      <c r="W30" s="208">
        <v>0</v>
      </c>
      <c r="X30" s="208">
        <v>0</v>
      </c>
      <c r="Y30" s="208">
        <v>0</v>
      </c>
      <c r="Z30" s="208">
        <v>0</v>
      </c>
      <c r="AA30" s="208">
        <v>0</v>
      </c>
      <c r="AB30" s="208">
        <v>0</v>
      </c>
      <c r="AC30" s="208">
        <v>0</v>
      </c>
      <c r="AD30" s="208">
        <v>0</v>
      </c>
      <c r="AE30" s="208">
        <v>0</v>
      </c>
      <c r="AF30" s="208">
        <v>0</v>
      </c>
      <c r="AG30" s="208">
        <v>0</v>
      </c>
      <c r="AH30" s="208">
        <v>0</v>
      </c>
      <c r="AI30" s="18">
        <f t="shared" ref="AI30" si="43">O30+Q30+S30+U30+AA30+AC30+AE30+AG30</f>
        <v>1489993</v>
      </c>
      <c r="AJ30" s="18">
        <f t="shared" ref="AJ30" si="44">(O30*P30+Q30*R30+S30*T30+U30*V30+AA30*AB30+AC30*AD30+AE30*AF30+AG30*AH30)/AI30</f>
        <v>107.01197419361232</v>
      </c>
      <c r="AL30" s="65">
        <v>43631</v>
      </c>
      <c r="AM30" s="65">
        <v>43629</v>
      </c>
      <c r="AN30" s="3">
        <v>24</v>
      </c>
      <c r="AO30" s="230">
        <v>766715</v>
      </c>
      <c r="AP30" s="230">
        <v>491032</v>
      </c>
      <c r="AQ30" s="230">
        <v>58551</v>
      </c>
      <c r="AR30" s="230">
        <v>25553</v>
      </c>
      <c r="AS30" s="40">
        <v>0</v>
      </c>
      <c r="AT30" s="230">
        <v>0</v>
      </c>
      <c r="AU30" s="40">
        <v>0</v>
      </c>
      <c r="AV30" s="40">
        <v>0</v>
      </c>
      <c r="AW30" s="230">
        <v>170</v>
      </c>
      <c r="AX30" s="40">
        <v>0</v>
      </c>
      <c r="AY30" s="38">
        <f t="shared" si="3"/>
        <v>1342021</v>
      </c>
      <c r="AZ30" s="230">
        <v>615934</v>
      </c>
      <c r="BA30" s="230">
        <v>90.905738999999997</v>
      </c>
      <c r="BB30" s="232">
        <v>362101</v>
      </c>
      <c r="BC30" s="230">
        <v>91.867555999999993</v>
      </c>
      <c r="BD30" s="230">
        <v>51528</v>
      </c>
      <c r="BE30" s="230">
        <v>115.845501</v>
      </c>
      <c r="BF30" s="230">
        <v>21739</v>
      </c>
      <c r="BG30" s="230">
        <v>117.03054400000001</v>
      </c>
      <c r="BH30" s="40">
        <v>0</v>
      </c>
      <c r="BI30" s="40">
        <v>0</v>
      </c>
      <c r="BJ30" s="230">
        <v>0</v>
      </c>
      <c r="BK30" s="230">
        <v>0</v>
      </c>
      <c r="BL30" s="40">
        <v>0</v>
      </c>
      <c r="BM30" s="40">
        <v>0</v>
      </c>
      <c r="BN30" s="40">
        <v>0</v>
      </c>
      <c r="BO30" s="40">
        <v>0</v>
      </c>
      <c r="BP30" s="40">
        <v>0</v>
      </c>
      <c r="BQ30" s="40">
        <v>0</v>
      </c>
      <c r="BR30" s="40">
        <v>0</v>
      </c>
      <c r="BS30" s="40">
        <v>0</v>
      </c>
      <c r="BT30" s="18">
        <f t="shared" si="4"/>
        <v>1051302</v>
      </c>
      <c r="BU30" s="18">
        <f t="shared" si="5"/>
        <v>92.999616962515049</v>
      </c>
    </row>
    <row r="31" spans="1:73" ht="20.100000000000001" customHeight="1" x14ac:dyDescent="0.2">
      <c r="A31" s="209">
        <v>44002</v>
      </c>
      <c r="B31" s="209">
        <v>44000</v>
      </c>
      <c r="C31" s="10">
        <v>25</v>
      </c>
      <c r="D31" s="210">
        <v>1106318</v>
      </c>
      <c r="E31" s="210">
        <v>422965</v>
      </c>
      <c r="F31" s="210">
        <v>71210</v>
      </c>
      <c r="G31" s="210">
        <v>45091</v>
      </c>
      <c r="H31" s="210">
        <v>0</v>
      </c>
      <c r="I31" s="210">
        <v>0</v>
      </c>
      <c r="J31" s="210">
        <v>0</v>
      </c>
      <c r="K31" s="210">
        <v>0</v>
      </c>
      <c r="L31" s="210">
        <v>0</v>
      </c>
      <c r="M31" s="210">
        <v>0</v>
      </c>
      <c r="N31" s="30">
        <f t="shared" si="28"/>
        <v>1645584</v>
      </c>
      <c r="O31" s="216">
        <v>1010088</v>
      </c>
      <c r="P31" s="216">
        <v>112.60287099999999</v>
      </c>
      <c r="Q31" s="28">
        <v>372038</v>
      </c>
      <c r="R31" s="210">
        <v>104.606206</v>
      </c>
      <c r="S31" s="210">
        <v>64945</v>
      </c>
      <c r="T31" s="210">
        <v>120.895188</v>
      </c>
      <c r="U31" s="210">
        <v>39203</v>
      </c>
      <c r="V31" s="210">
        <v>101.70489499999999</v>
      </c>
      <c r="W31" s="210">
        <v>0</v>
      </c>
      <c r="X31" s="210">
        <v>0</v>
      </c>
      <c r="Y31" s="210">
        <v>0</v>
      </c>
      <c r="Z31" s="210">
        <v>0</v>
      </c>
      <c r="AA31" s="210">
        <v>0</v>
      </c>
      <c r="AB31" s="210">
        <v>0</v>
      </c>
      <c r="AC31" s="210">
        <v>0</v>
      </c>
      <c r="AD31" s="210">
        <v>0</v>
      </c>
      <c r="AE31" s="210">
        <v>0</v>
      </c>
      <c r="AF31" s="210">
        <v>0</v>
      </c>
      <c r="AG31" s="210">
        <v>0</v>
      </c>
      <c r="AH31" s="210">
        <v>0</v>
      </c>
      <c r="AI31" s="18">
        <f t="shared" ref="AI31" si="45">O31+Q31+S31+U31+AA31+AC31+AE31+AG31</f>
        <v>1486274</v>
      </c>
      <c r="AJ31" s="18">
        <f t="shared" ref="AJ31" si="46">(O31*P31+Q31*R31+S31*T31+U31*V31+AA31*AB31+AC31*AD31+AE31*AF31+AG31*AH31)/AI31</f>
        <v>110.67607144700169</v>
      </c>
      <c r="AL31" s="65">
        <v>43638</v>
      </c>
      <c r="AM31" s="65">
        <v>43634</v>
      </c>
      <c r="AN31" s="10">
        <v>25</v>
      </c>
      <c r="AO31" s="230">
        <v>1053879</v>
      </c>
      <c r="AP31" s="230">
        <v>619869</v>
      </c>
      <c r="AQ31" s="230">
        <v>72209</v>
      </c>
      <c r="AR31" s="230">
        <v>30943</v>
      </c>
      <c r="AS31" s="230">
        <v>0</v>
      </c>
      <c r="AT31" s="230">
        <v>0</v>
      </c>
      <c r="AU31" s="230">
        <v>0</v>
      </c>
      <c r="AV31" s="230">
        <v>0</v>
      </c>
      <c r="AW31" s="230">
        <v>508</v>
      </c>
      <c r="AX31" s="230">
        <v>0</v>
      </c>
      <c r="AY31" s="18">
        <f t="shared" si="3"/>
        <v>1777408</v>
      </c>
      <c r="AZ31" s="230">
        <v>669505</v>
      </c>
      <c r="BA31" s="230">
        <v>89.328946999999999</v>
      </c>
      <c r="BB31" s="232">
        <v>311468</v>
      </c>
      <c r="BC31" s="230">
        <v>92.001496000000003</v>
      </c>
      <c r="BD31" s="230">
        <v>69251</v>
      </c>
      <c r="BE31" s="230">
        <v>114.942802</v>
      </c>
      <c r="BF31" s="230">
        <v>21512</v>
      </c>
      <c r="BG31" s="230">
        <v>112.850362</v>
      </c>
      <c r="BH31" s="230">
        <v>0</v>
      </c>
      <c r="BI31" s="230">
        <v>0</v>
      </c>
      <c r="BJ31" s="230">
        <v>0</v>
      </c>
      <c r="BK31" s="230">
        <v>0</v>
      </c>
      <c r="BL31" s="230">
        <v>0</v>
      </c>
      <c r="BM31" s="230">
        <v>0</v>
      </c>
      <c r="BN31" s="230">
        <v>0</v>
      </c>
      <c r="BO31" s="230">
        <v>0</v>
      </c>
      <c r="BP31" s="230">
        <v>0</v>
      </c>
      <c r="BQ31" s="230">
        <v>0</v>
      </c>
      <c r="BR31" s="230">
        <v>508</v>
      </c>
      <c r="BS31" s="230">
        <v>120</v>
      </c>
      <c r="BT31" s="18">
        <f t="shared" si="4"/>
        <v>1072244</v>
      </c>
      <c r="BU31" s="18">
        <f t="shared" si="5"/>
        <v>92.24598093904838</v>
      </c>
    </row>
    <row r="32" spans="1:73" ht="20.100000000000001" customHeight="1" x14ac:dyDescent="0.2">
      <c r="A32" s="211">
        <v>44009</v>
      </c>
      <c r="B32" s="211">
        <v>44004</v>
      </c>
      <c r="C32" s="3" t="s">
        <v>84</v>
      </c>
      <c r="D32" s="7">
        <v>1245646.5</v>
      </c>
      <c r="E32" s="40">
        <v>431446</v>
      </c>
      <c r="F32" s="40">
        <v>82364.5</v>
      </c>
      <c r="G32" s="40">
        <v>40167</v>
      </c>
      <c r="H32" s="212">
        <v>0</v>
      </c>
      <c r="I32" s="212">
        <v>0</v>
      </c>
      <c r="J32" s="212">
        <v>0</v>
      </c>
      <c r="K32" s="212">
        <v>0</v>
      </c>
      <c r="L32" s="212">
        <v>30</v>
      </c>
      <c r="M32" s="212">
        <v>0</v>
      </c>
      <c r="N32" s="30">
        <f t="shared" si="28"/>
        <v>1799654</v>
      </c>
      <c r="O32" s="40">
        <v>1102160.5</v>
      </c>
      <c r="P32" s="40">
        <v>114.22592899999999</v>
      </c>
      <c r="Q32" s="43">
        <v>403371.5</v>
      </c>
      <c r="R32" s="40">
        <v>109.83709899999999</v>
      </c>
      <c r="S32" s="40">
        <v>78342.5</v>
      </c>
      <c r="T32" s="40">
        <v>126.450272</v>
      </c>
      <c r="U32" s="40">
        <v>26761</v>
      </c>
      <c r="V32" s="40">
        <v>103.40828</v>
      </c>
      <c r="W32" s="212">
        <v>0</v>
      </c>
      <c r="X32" s="212">
        <v>0</v>
      </c>
      <c r="Y32" s="212">
        <v>0</v>
      </c>
      <c r="Z32" s="212">
        <v>0</v>
      </c>
      <c r="AA32" s="212">
        <v>0</v>
      </c>
      <c r="AB32" s="212">
        <v>0</v>
      </c>
      <c r="AC32" s="212">
        <v>0</v>
      </c>
      <c r="AD32" s="212">
        <v>0</v>
      </c>
      <c r="AE32" s="212">
        <v>30</v>
      </c>
      <c r="AF32" s="212">
        <v>495.5</v>
      </c>
      <c r="AG32" s="212">
        <v>0</v>
      </c>
      <c r="AH32" s="212">
        <v>0</v>
      </c>
      <c r="AI32" s="18">
        <f t="shared" ref="AI32" si="47">O32+Q32+S32+U32+AA32+AC32+AE32+AG32</f>
        <v>1610665.5</v>
      </c>
      <c r="AJ32" s="18">
        <f t="shared" ref="AJ32" si="48">(O32*P32+Q32*R32+S32*T32+U32*V32+AA32*AB32+AC32*AD32+AE32*AF32+AG32*AH32)/AI32</f>
        <v>113.54875783589019</v>
      </c>
      <c r="AL32" s="65">
        <v>43645</v>
      </c>
      <c r="AM32" s="65">
        <v>43643</v>
      </c>
      <c r="AN32" s="3">
        <v>26</v>
      </c>
      <c r="AO32" s="7">
        <v>1118642</v>
      </c>
      <c r="AP32" s="40">
        <v>636524</v>
      </c>
      <c r="AQ32" s="40">
        <v>70068</v>
      </c>
      <c r="AR32" s="40">
        <v>33472</v>
      </c>
      <c r="AS32" s="230">
        <v>0</v>
      </c>
      <c r="AT32" s="230">
        <v>0</v>
      </c>
      <c r="AU32" s="230">
        <v>0</v>
      </c>
      <c r="AV32" s="230">
        <v>0</v>
      </c>
      <c r="AW32" s="230">
        <v>169</v>
      </c>
      <c r="AX32" s="230">
        <v>0</v>
      </c>
      <c r="AY32" s="18">
        <f t="shared" si="3"/>
        <v>1858875</v>
      </c>
      <c r="AZ32" s="40">
        <v>908871</v>
      </c>
      <c r="BA32" s="40">
        <v>85.261182000000005</v>
      </c>
      <c r="BB32" s="233">
        <v>369332</v>
      </c>
      <c r="BC32" s="40">
        <v>86.904110000000003</v>
      </c>
      <c r="BD32" s="40">
        <v>61613</v>
      </c>
      <c r="BE32" s="40">
        <v>112.023073</v>
      </c>
      <c r="BF32" s="40">
        <v>21755</v>
      </c>
      <c r="BG32" s="40">
        <v>110.365754</v>
      </c>
      <c r="BH32" s="230">
        <v>0</v>
      </c>
      <c r="BI32" s="230">
        <v>0</v>
      </c>
      <c r="BJ32" s="230">
        <v>0</v>
      </c>
      <c r="BK32" s="230">
        <v>0</v>
      </c>
      <c r="BL32" s="230">
        <v>0</v>
      </c>
      <c r="BM32" s="230">
        <v>0</v>
      </c>
      <c r="BN32" s="230">
        <v>0</v>
      </c>
      <c r="BO32" s="230">
        <v>0</v>
      </c>
      <c r="BP32" s="230">
        <v>0</v>
      </c>
      <c r="BQ32" s="230">
        <v>0</v>
      </c>
      <c r="BR32" s="40">
        <v>0</v>
      </c>
      <c r="BS32" s="40">
        <v>0</v>
      </c>
      <c r="BT32" s="18">
        <f t="shared" si="4"/>
        <v>1361571</v>
      </c>
      <c r="BU32" s="18">
        <f t="shared" si="5"/>
        <v>87.318963957855303</v>
      </c>
    </row>
    <row r="33" spans="1:73" ht="20.100000000000001" customHeight="1" x14ac:dyDescent="0.2">
      <c r="A33" s="213">
        <v>44016</v>
      </c>
      <c r="B33" s="213">
        <v>44014</v>
      </c>
      <c r="C33" s="3">
        <v>27</v>
      </c>
      <c r="D33" s="40">
        <v>1367258</v>
      </c>
      <c r="E33" s="40">
        <v>492388</v>
      </c>
      <c r="F33" s="40">
        <v>78902</v>
      </c>
      <c r="G33" s="40">
        <v>36602</v>
      </c>
      <c r="H33" s="214">
        <v>0</v>
      </c>
      <c r="I33" s="214">
        <v>0</v>
      </c>
      <c r="J33" s="214">
        <v>0</v>
      </c>
      <c r="K33" s="214">
        <v>0</v>
      </c>
      <c r="L33" s="214">
        <v>0</v>
      </c>
      <c r="M33" s="214">
        <v>0</v>
      </c>
      <c r="N33" s="30">
        <f t="shared" si="28"/>
        <v>1975150</v>
      </c>
      <c r="O33" s="40">
        <v>1304661</v>
      </c>
      <c r="P33" s="40">
        <v>117.67281800000001</v>
      </c>
      <c r="Q33" s="43">
        <v>455866</v>
      </c>
      <c r="R33" s="40">
        <v>112.60771099999999</v>
      </c>
      <c r="S33" s="40">
        <v>75678</v>
      </c>
      <c r="T33" s="40">
        <v>127.252252</v>
      </c>
      <c r="U33" s="40">
        <v>33576</v>
      </c>
      <c r="V33" s="40">
        <v>105.15388900000001</v>
      </c>
      <c r="W33" s="214">
        <v>0</v>
      </c>
      <c r="X33" s="214">
        <v>0</v>
      </c>
      <c r="Y33" s="214">
        <v>0</v>
      </c>
      <c r="Z33" s="214">
        <v>0</v>
      </c>
      <c r="AA33" s="214">
        <v>0</v>
      </c>
      <c r="AB33" s="214">
        <v>0</v>
      </c>
      <c r="AC33" s="214">
        <v>0</v>
      </c>
      <c r="AD33" s="214">
        <v>0</v>
      </c>
      <c r="AE33" s="214">
        <v>0</v>
      </c>
      <c r="AF33" s="214">
        <v>0</v>
      </c>
      <c r="AG33" s="214">
        <v>0</v>
      </c>
      <c r="AH33" s="214">
        <v>0</v>
      </c>
      <c r="AI33" s="18">
        <f t="shared" ref="AI33" si="49">O33+Q33+S33+U33+AA33+AC33+AE33+AG33</f>
        <v>1869781</v>
      </c>
      <c r="AJ33" s="18">
        <f t="shared" ref="AJ33" si="50">(O33*P33+Q33*R33+S33*T33+U33*V33+AA33*AB33+AC33*AD33+AE33*AF33+AG33*AH33)/AI33</f>
        <v>116.60082442347206</v>
      </c>
      <c r="AL33" s="65">
        <v>43652</v>
      </c>
      <c r="AM33" s="65">
        <v>43650</v>
      </c>
      <c r="AN33" s="3">
        <v>27</v>
      </c>
      <c r="AO33" s="40">
        <v>1309012</v>
      </c>
      <c r="AP33" s="40">
        <v>750244</v>
      </c>
      <c r="AQ33" s="40">
        <v>67683.399999999994</v>
      </c>
      <c r="AR33" s="40">
        <v>39193</v>
      </c>
      <c r="AS33" s="230">
        <v>0</v>
      </c>
      <c r="AT33" s="230">
        <v>0</v>
      </c>
      <c r="AU33" s="230">
        <v>0</v>
      </c>
      <c r="AV33" s="230">
        <v>0</v>
      </c>
      <c r="AW33" s="230">
        <v>0</v>
      </c>
      <c r="AX33" s="230">
        <v>0</v>
      </c>
      <c r="AY33" s="18">
        <f t="shared" si="3"/>
        <v>2166132.4</v>
      </c>
      <c r="AZ33" s="40">
        <v>911913</v>
      </c>
      <c r="BA33" s="40">
        <v>82.430707999999996</v>
      </c>
      <c r="BB33" s="233">
        <v>332686</v>
      </c>
      <c r="BC33" s="40">
        <v>85.250810000000001</v>
      </c>
      <c r="BD33" s="40">
        <v>58895.6</v>
      </c>
      <c r="BE33" s="40">
        <v>111.37385399999999</v>
      </c>
      <c r="BF33" s="40">
        <v>26999</v>
      </c>
      <c r="BG33" s="40">
        <v>110.48031400000001</v>
      </c>
      <c r="BH33" s="230">
        <v>0</v>
      </c>
      <c r="BI33" s="230">
        <v>0</v>
      </c>
      <c r="BJ33" s="230">
        <v>0</v>
      </c>
      <c r="BK33" s="230">
        <v>0</v>
      </c>
      <c r="BL33" s="230">
        <v>0</v>
      </c>
      <c r="BM33" s="230">
        <v>0</v>
      </c>
      <c r="BN33" s="230">
        <v>0</v>
      </c>
      <c r="BO33" s="230">
        <v>0</v>
      </c>
      <c r="BP33" s="230">
        <v>0</v>
      </c>
      <c r="BQ33" s="230">
        <v>0</v>
      </c>
      <c r="BR33" s="40">
        <v>0</v>
      </c>
      <c r="BS33" s="40">
        <v>0</v>
      </c>
      <c r="BT33" s="18">
        <f t="shared" si="4"/>
        <v>1330493.6000000001</v>
      </c>
      <c r="BU33" s="18">
        <f t="shared" si="5"/>
        <v>84.986258598607606</v>
      </c>
    </row>
    <row r="34" spans="1:73" ht="20.100000000000001" customHeight="1" x14ac:dyDescent="0.2">
      <c r="A34" s="215">
        <v>44023</v>
      </c>
      <c r="B34" s="215">
        <v>44021</v>
      </c>
      <c r="C34" s="3">
        <v>28</v>
      </c>
      <c r="D34" s="40">
        <v>1441504.5</v>
      </c>
      <c r="E34" s="40">
        <v>455526.5</v>
      </c>
      <c r="F34" s="40">
        <v>82812</v>
      </c>
      <c r="G34" s="40">
        <v>38486</v>
      </c>
      <c r="H34" s="216">
        <v>0</v>
      </c>
      <c r="I34" s="216">
        <v>0</v>
      </c>
      <c r="J34" s="216">
        <v>0</v>
      </c>
      <c r="K34" s="216">
        <v>0</v>
      </c>
      <c r="L34" s="216">
        <v>0</v>
      </c>
      <c r="M34" s="216">
        <v>0</v>
      </c>
      <c r="N34" s="30">
        <f t="shared" si="28"/>
        <v>2018329</v>
      </c>
      <c r="O34" s="40">
        <v>1401823</v>
      </c>
      <c r="P34" s="40">
        <v>130.73403400000001</v>
      </c>
      <c r="Q34" s="43">
        <v>424449.5</v>
      </c>
      <c r="R34" s="40">
        <v>122.16667200000001</v>
      </c>
      <c r="S34" s="40">
        <v>79250</v>
      </c>
      <c r="T34" s="40">
        <v>124.55429599999999</v>
      </c>
      <c r="U34" s="40">
        <v>32495</v>
      </c>
      <c r="V34" s="40">
        <v>109.91137000000001</v>
      </c>
      <c r="W34" s="216">
        <v>0</v>
      </c>
      <c r="X34" s="216">
        <v>0</v>
      </c>
      <c r="Y34" s="216">
        <v>0</v>
      </c>
      <c r="Z34" s="216">
        <v>0</v>
      </c>
      <c r="AA34" s="216">
        <v>0</v>
      </c>
      <c r="AB34" s="216">
        <v>0</v>
      </c>
      <c r="AC34" s="216">
        <v>0</v>
      </c>
      <c r="AD34" s="216">
        <v>0</v>
      </c>
      <c r="AE34" s="216">
        <v>0</v>
      </c>
      <c r="AF34" s="216">
        <v>0</v>
      </c>
      <c r="AG34" s="216">
        <v>0</v>
      </c>
      <c r="AH34" s="216">
        <v>0</v>
      </c>
      <c r="AI34" s="18">
        <f t="shared" ref="AI34" si="51">O34+Q34+S34+U34+AA34+AC34+AE34+AG34</f>
        <v>1938017.5</v>
      </c>
      <c r="AJ34" s="18">
        <f t="shared" ref="AJ34" si="52">(O34*P34+Q34*R34+S34*T34+U34*V34+AA34*AB34+AC34*AD34+AE34*AF34+AG34*AH34)/AI34</f>
        <v>128.25583696596962</v>
      </c>
      <c r="AL34" s="65">
        <v>43659</v>
      </c>
      <c r="AM34" s="65">
        <v>43657</v>
      </c>
      <c r="AN34" s="3">
        <v>28</v>
      </c>
      <c r="AO34" s="40">
        <v>1282431</v>
      </c>
      <c r="AP34" s="40">
        <v>695116</v>
      </c>
      <c r="AQ34" s="40">
        <v>88484</v>
      </c>
      <c r="AR34" s="40">
        <v>41001</v>
      </c>
      <c r="AS34" s="230">
        <v>0</v>
      </c>
      <c r="AT34" s="230">
        <v>0</v>
      </c>
      <c r="AU34" s="230">
        <v>0</v>
      </c>
      <c r="AV34" s="230">
        <v>0</v>
      </c>
      <c r="AW34" s="230">
        <v>168</v>
      </c>
      <c r="AX34" s="230">
        <v>0</v>
      </c>
      <c r="AY34" s="18">
        <f t="shared" si="3"/>
        <v>2107200</v>
      </c>
      <c r="AZ34" s="40">
        <v>972228</v>
      </c>
      <c r="BA34" s="40">
        <v>77.580195000000003</v>
      </c>
      <c r="BB34" s="233">
        <v>531614</v>
      </c>
      <c r="BC34" s="40">
        <v>76.327016999999998</v>
      </c>
      <c r="BD34" s="40">
        <v>73911</v>
      </c>
      <c r="BE34" s="40">
        <v>106.866258</v>
      </c>
      <c r="BF34" s="40">
        <v>34221</v>
      </c>
      <c r="BG34" s="40">
        <v>105.60080000000001</v>
      </c>
      <c r="BH34" s="230">
        <v>0</v>
      </c>
      <c r="BI34" s="230">
        <v>0</v>
      </c>
      <c r="BJ34" s="230">
        <v>0</v>
      </c>
      <c r="BK34" s="230">
        <v>0</v>
      </c>
      <c r="BL34" s="230">
        <v>0</v>
      </c>
      <c r="BM34" s="230">
        <v>0</v>
      </c>
      <c r="BN34" s="230">
        <v>0</v>
      </c>
      <c r="BO34" s="230">
        <v>0</v>
      </c>
      <c r="BP34" s="230">
        <v>0</v>
      </c>
      <c r="BQ34" s="230">
        <v>0</v>
      </c>
      <c r="BR34" s="40">
        <v>0</v>
      </c>
      <c r="BS34" s="40">
        <v>0</v>
      </c>
      <c r="BT34" s="18">
        <f t="shared" si="4"/>
        <v>1611974</v>
      </c>
      <c r="BU34" s="18">
        <f t="shared" si="5"/>
        <v>79.104567202533048</v>
      </c>
    </row>
    <row r="35" spans="1:73" ht="20.100000000000001" customHeight="1" x14ac:dyDescent="0.2">
      <c r="A35" s="217">
        <v>44030</v>
      </c>
      <c r="B35" s="217">
        <v>44028</v>
      </c>
      <c r="C35" s="3">
        <v>29</v>
      </c>
      <c r="D35" s="40">
        <v>1324747</v>
      </c>
      <c r="E35" s="40">
        <v>451696</v>
      </c>
      <c r="F35" s="40">
        <v>90896</v>
      </c>
      <c r="G35" s="40">
        <v>33174</v>
      </c>
      <c r="H35" s="220">
        <v>0</v>
      </c>
      <c r="I35" s="220">
        <v>0</v>
      </c>
      <c r="J35" s="220">
        <v>0</v>
      </c>
      <c r="K35" s="220">
        <v>0</v>
      </c>
      <c r="L35" s="220">
        <v>0</v>
      </c>
      <c r="M35" s="220">
        <v>0</v>
      </c>
      <c r="N35" s="30">
        <f t="shared" si="28"/>
        <v>1900513</v>
      </c>
      <c r="O35" s="40">
        <v>1300706</v>
      </c>
      <c r="P35" s="40">
        <v>139.784154</v>
      </c>
      <c r="Q35" s="43">
        <v>434184</v>
      </c>
      <c r="R35" s="40">
        <v>132.36832699999999</v>
      </c>
      <c r="S35" s="40">
        <v>77879</v>
      </c>
      <c r="T35" s="40">
        <v>124.186584</v>
      </c>
      <c r="U35" s="40">
        <v>28438</v>
      </c>
      <c r="V35" s="40">
        <v>122.551374</v>
      </c>
      <c r="W35" s="220">
        <v>0</v>
      </c>
      <c r="X35" s="220">
        <v>0</v>
      </c>
      <c r="Y35" s="220">
        <v>0</v>
      </c>
      <c r="Z35" s="220">
        <v>0</v>
      </c>
      <c r="AA35" s="220">
        <v>0</v>
      </c>
      <c r="AB35" s="220">
        <v>0</v>
      </c>
      <c r="AC35" s="220">
        <v>0</v>
      </c>
      <c r="AD35" s="220">
        <v>0</v>
      </c>
      <c r="AE35" s="220">
        <v>0</v>
      </c>
      <c r="AF35" s="220">
        <v>0</v>
      </c>
      <c r="AG35" s="220">
        <v>0</v>
      </c>
      <c r="AH35" s="220">
        <v>0</v>
      </c>
      <c r="AI35" s="18">
        <f t="shared" ref="AI35" si="53">O35+Q35+S35+U35+AA35+AC35+AE35+AG35</f>
        <v>1841207</v>
      </c>
      <c r="AJ35" s="18">
        <f t="shared" ref="AJ35" si="54">(O35*P35+Q35*R35+S35*T35+U35*V35+AA35*AB35+AC35*AD35+AE35*AF35+AG35*AH35)/AI35</f>
        <v>137.10948331830153</v>
      </c>
      <c r="AL35" s="65">
        <v>43666</v>
      </c>
      <c r="AM35" s="65">
        <v>43664</v>
      </c>
      <c r="AN35" s="3">
        <v>29</v>
      </c>
      <c r="AO35" s="40">
        <v>1264397</v>
      </c>
      <c r="AP35" s="40">
        <v>697823</v>
      </c>
      <c r="AQ35" s="40">
        <v>76271</v>
      </c>
      <c r="AR35" s="40">
        <v>46195</v>
      </c>
      <c r="AS35" s="230">
        <v>0</v>
      </c>
      <c r="AT35" s="230">
        <v>0</v>
      </c>
      <c r="AU35" s="230">
        <v>0</v>
      </c>
      <c r="AV35" s="230">
        <v>0</v>
      </c>
      <c r="AW35" s="230">
        <v>0</v>
      </c>
      <c r="AX35" s="230">
        <v>0</v>
      </c>
      <c r="AY35" s="18">
        <f t="shared" si="3"/>
        <v>2084686</v>
      </c>
      <c r="AZ35" s="40">
        <v>1190454</v>
      </c>
      <c r="BA35" s="40">
        <v>77.78201</v>
      </c>
      <c r="BB35" s="233">
        <v>591458</v>
      </c>
      <c r="BC35" s="40">
        <v>76.180349000000007</v>
      </c>
      <c r="BD35" s="40">
        <v>66391</v>
      </c>
      <c r="BE35" s="40">
        <v>109.985043</v>
      </c>
      <c r="BF35" s="40">
        <v>37382</v>
      </c>
      <c r="BG35" s="40">
        <v>102.54577</v>
      </c>
      <c r="BH35" s="230">
        <v>0</v>
      </c>
      <c r="BI35" s="230">
        <v>0</v>
      </c>
      <c r="BJ35" s="230">
        <v>0</v>
      </c>
      <c r="BK35" s="230">
        <v>0</v>
      </c>
      <c r="BL35" s="230">
        <v>0</v>
      </c>
      <c r="BM35" s="230">
        <v>0</v>
      </c>
      <c r="BN35" s="230">
        <v>0</v>
      </c>
      <c r="BO35" s="230">
        <v>0</v>
      </c>
      <c r="BP35" s="230">
        <v>0</v>
      </c>
      <c r="BQ35" s="230">
        <v>0</v>
      </c>
      <c r="BR35" s="40">
        <v>0</v>
      </c>
      <c r="BS35" s="40">
        <v>0</v>
      </c>
      <c r="BT35" s="18">
        <f t="shared" si="4"/>
        <v>1885685</v>
      </c>
      <c r="BU35" s="18">
        <f t="shared" si="5"/>
        <v>78.904358233392642</v>
      </c>
    </row>
    <row r="36" spans="1:73" ht="20.100000000000001" customHeight="1" x14ac:dyDescent="0.2">
      <c r="A36" s="221">
        <v>44037</v>
      </c>
      <c r="B36" s="221">
        <v>44035</v>
      </c>
      <c r="C36" s="3">
        <v>30</v>
      </c>
      <c r="D36" s="40">
        <v>1411826.5</v>
      </c>
      <c r="E36" s="40">
        <v>452956</v>
      </c>
      <c r="F36" s="40">
        <v>72140</v>
      </c>
      <c r="G36" s="40">
        <v>32595</v>
      </c>
      <c r="H36" s="222">
        <v>0</v>
      </c>
      <c r="I36" s="222">
        <v>0</v>
      </c>
      <c r="J36" s="222">
        <v>0</v>
      </c>
      <c r="K36" s="222">
        <v>0</v>
      </c>
      <c r="L36" s="222">
        <v>0</v>
      </c>
      <c r="M36" s="222">
        <v>0</v>
      </c>
      <c r="N36" s="30">
        <f t="shared" si="28"/>
        <v>1969517.5</v>
      </c>
      <c r="O36" s="40">
        <v>1282964.5</v>
      </c>
      <c r="P36" s="40">
        <v>144.518145</v>
      </c>
      <c r="Q36" s="43">
        <v>368511</v>
      </c>
      <c r="R36" s="40">
        <v>133.09446600000001</v>
      </c>
      <c r="S36" s="40">
        <v>47520</v>
      </c>
      <c r="T36" s="40">
        <v>130.35168300000001</v>
      </c>
      <c r="U36" s="40">
        <v>27606</v>
      </c>
      <c r="V36" s="40">
        <v>113.333405</v>
      </c>
      <c r="W36" s="222">
        <v>0</v>
      </c>
      <c r="X36" s="222">
        <v>0</v>
      </c>
      <c r="Y36" s="222">
        <v>0</v>
      </c>
      <c r="Z36" s="222">
        <v>0</v>
      </c>
      <c r="AA36" s="222">
        <v>0</v>
      </c>
      <c r="AB36" s="222">
        <v>0</v>
      </c>
      <c r="AC36" s="222">
        <v>0</v>
      </c>
      <c r="AD36" s="222">
        <v>0</v>
      </c>
      <c r="AE36" s="222">
        <v>0</v>
      </c>
      <c r="AF36" s="222">
        <v>0</v>
      </c>
      <c r="AG36" s="222">
        <v>0</v>
      </c>
      <c r="AH36" s="222">
        <v>0</v>
      </c>
      <c r="AI36" s="18">
        <f t="shared" ref="AI36" si="55">O36+Q36+S36+U36+AA36+AC36+AE36+AG36</f>
        <v>1726601.5</v>
      </c>
      <c r="AJ36" s="18">
        <f t="shared" ref="AJ36" si="56">(O36*P36+Q36*R36+S36*T36+U36*V36+AA36*AB36+AC36*AD36+AE36*AF36+AG36*AH36)/AI36</f>
        <v>141.19147837851901</v>
      </c>
      <c r="AL36" s="65">
        <v>43673</v>
      </c>
      <c r="AM36" s="65">
        <v>43671</v>
      </c>
      <c r="AN36" s="3">
        <v>30</v>
      </c>
      <c r="AO36" s="40">
        <v>1197382</v>
      </c>
      <c r="AP36" s="40">
        <v>583755</v>
      </c>
      <c r="AQ36" s="40">
        <v>72716</v>
      </c>
      <c r="AR36" s="40">
        <v>44848</v>
      </c>
      <c r="AS36" s="230">
        <v>0</v>
      </c>
      <c r="AT36" s="230">
        <v>0</v>
      </c>
      <c r="AU36" s="230">
        <v>0</v>
      </c>
      <c r="AV36" s="230">
        <v>0</v>
      </c>
      <c r="AW36" s="40">
        <v>167</v>
      </c>
      <c r="AX36" s="230">
        <v>0</v>
      </c>
      <c r="AY36" s="18">
        <f t="shared" si="3"/>
        <v>1898868</v>
      </c>
      <c r="AZ36" s="40">
        <v>1136427</v>
      </c>
      <c r="BA36" s="40">
        <v>78.645343999999994</v>
      </c>
      <c r="BB36" s="233">
        <v>545389</v>
      </c>
      <c r="BC36" s="40">
        <v>79.558499999999995</v>
      </c>
      <c r="BD36" s="40">
        <v>53519</v>
      </c>
      <c r="BE36" s="40">
        <v>111.094938</v>
      </c>
      <c r="BF36" s="40">
        <v>33613</v>
      </c>
      <c r="BG36" s="40">
        <v>104.195787</v>
      </c>
      <c r="BH36" s="230">
        <v>0</v>
      </c>
      <c r="BI36" s="230">
        <v>0</v>
      </c>
      <c r="BJ36" s="230">
        <v>0</v>
      </c>
      <c r="BK36" s="230">
        <v>0</v>
      </c>
      <c r="BL36" s="230">
        <v>0</v>
      </c>
      <c r="BM36" s="230">
        <v>0</v>
      </c>
      <c r="BN36" s="230">
        <v>0</v>
      </c>
      <c r="BO36" s="230">
        <v>0</v>
      </c>
      <c r="BP36" s="230">
        <v>0</v>
      </c>
      <c r="BQ36" s="230">
        <v>0</v>
      </c>
      <c r="BR36" s="40">
        <v>0</v>
      </c>
      <c r="BS36" s="40">
        <v>0</v>
      </c>
      <c r="BT36" s="18">
        <f t="shared" si="4"/>
        <v>1768948</v>
      </c>
      <c r="BU36" s="18">
        <f t="shared" si="5"/>
        <v>80.394135993619372</v>
      </c>
    </row>
    <row r="37" spans="1:73" ht="20.100000000000001" customHeight="1" x14ac:dyDescent="0.2">
      <c r="A37" s="223">
        <v>44044</v>
      </c>
      <c r="B37" s="223">
        <v>44042</v>
      </c>
      <c r="C37" s="3">
        <v>31</v>
      </c>
      <c r="D37" s="40">
        <v>1308260</v>
      </c>
      <c r="E37" s="40">
        <v>424345</v>
      </c>
      <c r="F37" s="40">
        <v>71869</v>
      </c>
      <c r="G37" s="40">
        <v>35911</v>
      </c>
      <c r="H37" s="224">
        <v>0</v>
      </c>
      <c r="I37" s="224">
        <v>0</v>
      </c>
      <c r="J37" s="224">
        <v>0</v>
      </c>
      <c r="K37" s="224">
        <v>0</v>
      </c>
      <c r="L37" s="224">
        <v>0</v>
      </c>
      <c r="M37" s="224">
        <v>0</v>
      </c>
      <c r="N37" s="30">
        <f t="shared" si="28"/>
        <v>1840385</v>
      </c>
      <c r="O37" s="40">
        <v>1269195</v>
      </c>
      <c r="P37" s="40">
        <v>149.93880200000001</v>
      </c>
      <c r="Q37" s="43">
        <v>407241</v>
      </c>
      <c r="R37" s="40">
        <v>140.754604</v>
      </c>
      <c r="S37" s="40">
        <v>66248</v>
      </c>
      <c r="T37" s="40">
        <v>127.916661</v>
      </c>
      <c r="U37" s="40">
        <v>33443</v>
      </c>
      <c r="V37" s="40">
        <v>116.260024</v>
      </c>
      <c r="W37" s="224">
        <v>0</v>
      </c>
      <c r="X37" s="224">
        <v>0</v>
      </c>
      <c r="Y37" s="224">
        <v>0</v>
      </c>
      <c r="Z37" s="224">
        <v>0</v>
      </c>
      <c r="AA37" s="224">
        <v>0</v>
      </c>
      <c r="AB37" s="224">
        <v>0</v>
      </c>
      <c r="AC37" s="224">
        <v>0</v>
      </c>
      <c r="AD37" s="224">
        <v>0</v>
      </c>
      <c r="AE37" s="224">
        <v>0</v>
      </c>
      <c r="AF37" s="224">
        <v>0</v>
      </c>
      <c r="AG37" s="224">
        <v>0</v>
      </c>
      <c r="AH37" s="224">
        <v>0</v>
      </c>
      <c r="AI37" s="18">
        <f t="shared" ref="AI37" si="57">O37+Q37+S37+U37+AA37+AC37+AE37+AG37</f>
        <v>1776127</v>
      </c>
      <c r="AJ37" s="18">
        <f t="shared" ref="AJ37" si="58">(O37*P37+Q37*R37+S37*T37+U37*V37+AA37*AB37+AC37*AD37+AE37*AF37+AG37*AH37)/AI37</f>
        <v>146.37744397360891</v>
      </c>
      <c r="AL37" s="65">
        <v>43680</v>
      </c>
      <c r="AM37" s="65">
        <v>43678</v>
      </c>
      <c r="AN37" s="3">
        <v>31</v>
      </c>
      <c r="AO37" s="40">
        <v>1062446</v>
      </c>
      <c r="AP37" s="40">
        <v>497702</v>
      </c>
      <c r="AQ37" s="40">
        <v>73240</v>
      </c>
      <c r="AR37" s="40">
        <v>41407</v>
      </c>
      <c r="AS37" s="230">
        <v>0</v>
      </c>
      <c r="AT37" s="230">
        <v>0</v>
      </c>
      <c r="AU37" s="230">
        <v>0</v>
      </c>
      <c r="AV37" s="230">
        <v>0</v>
      </c>
      <c r="AW37" s="230">
        <v>0</v>
      </c>
      <c r="AX37" s="230">
        <v>0</v>
      </c>
      <c r="AY37" s="18">
        <f t="shared" si="3"/>
        <v>1674795</v>
      </c>
      <c r="AZ37" s="40">
        <v>974372</v>
      </c>
      <c r="BA37" s="40">
        <v>78.083482000000004</v>
      </c>
      <c r="BB37" s="233">
        <v>389564</v>
      </c>
      <c r="BC37" s="40">
        <v>79.253649999999993</v>
      </c>
      <c r="BD37" s="40">
        <v>62329</v>
      </c>
      <c r="BE37" s="40">
        <v>109.825683</v>
      </c>
      <c r="BF37" s="40">
        <v>35841</v>
      </c>
      <c r="BG37" s="40">
        <v>100.292681</v>
      </c>
      <c r="BH37" s="230">
        <v>0</v>
      </c>
      <c r="BI37" s="230">
        <v>0</v>
      </c>
      <c r="BJ37" s="230">
        <v>0</v>
      </c>
      <c r="BK37" s="230">
        <v>0</v>
      </c>
      <c r="BL37" s="230">
        <v>0</v>
      </c>
      <c r="BM37" s="230">
        <v>0</v>
      </c>
      <c r="BN37" s="230">
        <v>0</v>
      </c>
      <c r="BO37" s="230">
        <v>0</v>
      </c>
      <c r="BP37" s="230">
        <v>0</v>
      </c>
      <c r="BQ37" s="230">
        <v>0</v>
      </c>
      <c r="BR37" s="40">
        <v>0</v>
      </c>
      <c r="BS37" s="40">
        <v>0</v>
      </c>
      <c r="BT37" s="18">
        <f t="shared" si="4"/>
        <v>1462106</v>
      </c>
      <c r="BU37" s="18">
        <f t="shared" si="5"/>
        <v>80.292839511863022</v>
      </c>
    </row>
    <row r="38" spans="1:73" ht="20.100000000000001" customHeight="1" x14ac:dyDescent="0.2">
      <c r="A38" s="225">
        <v>44051</v>
      </c>
      <c r="B38" s="227">
        <v>44049</v>
      </c>
      <c r="C38" s="3">
        <v>32</v>
      </c>
      <c r="D38" s="40">
        <v>1062794.3</v>
      </c>
      <c r="E38" s="40">
        <v>383550</v>
      </c>
      <c r="F38" s="40">
        <v>66261</v>
      </c>
      <c r="G38" s="40">
        <v>32374</v>
      </c>
      <c r="H38" s="228">
        <v>0</v>
      </c>
      <c r="I38" s="228">
        <v>0</v>
      </c>
      <c r="J38" s="228">
        <v>0</v>
      </c>
      <c r="K38" s="228">
        <v>0</v>
      </c>
      <c r="L38" s="228">
        <v>0</v>
      </c>
      <c r="M38" s="228">
        <v>0</v>
      </c>
      <c r="N38" s="30">
        <f t="shared" si="28"/>
        <v>1544979.3</v>
      </c>
      <c r="O38" s="40">
        <v>978514.3</v>
      </c>
      <c r="P38" s="40">
        <v>154.73895300000001</v>
      </c>
      <c r="Q38" s="43">
        <v>349681</v>
      </c>
      <c r="R38" s="40">
        <v>142.786213</v>
      </c>
      <c r="S38" s="40">
        <v>61654</v>
      </c>
      <c r="T38" s="40">
        <v>132.593684</v>
      </c>
      <c r="U38" s="40">
        <v>31830</v>
      </c>
      <c r="V38" s="40">
        <v>120.453785</v>
      </c>
      <c r="W38" s="228">
        <v>0</v>
      </c>
      <c r="X38" s="228">
        <v>0</v>
      </c>
      <c r="Y38" s="228">
        <v>0</v>
      </c>
      <c r="Z38" s="228">
        <v>0</v>
      </c>
      <c r="AA38" s="228">
        <v>0</v>
      </c>
      <c r="AB38" s="228">
        <v>0</v>
      </c>
      <c r="AC38" s="228">
        <v>0</v>
      </c>
      <c r="AD38" s="228">
        <v>0</v>
      </c>
      <c r="AE38" s="228">
        <v>0</v>
      </c>
      <c r="AF38" s="228">
        <v>0</v>
      </c>
      <c r="AG38" s="228">
        <v>0</v>
      </c>
      <c r="AH38" s="228">
        <v>0</v>
      </c>
      <c r="AI38" s="18">
        <f t="shared" ref="AI38" si="59">O38+Q38+S38+U38+AA38+AC38+AE38+AG38</f>
        <v>1421679.3</v>
      </c>
      <c r="AJ38" s="18">
        <f t="shared" ref="AJ38" si="60">(O38*P38+Q38*R38+S38*T38+U38*V38+AA38*AB38+AC38*AD38+AE38*AF38+AG38*AH38)/AI38</f>
        <v>150.07103148752813</v>
      </c>
      <c r="AL38" s="65">
        <v>43687</v>
      </c>
      <c r="AM38" s="65">
        <v>43685</v>
      </c>
      <c r="AN38" s="3">
        <v>32</v>
      </c>
      <c r="AO38" s="40">
        <v>1014353</v>
      </c>
      <c r="AP38" s="40">
        <v>500509</v>
      </c>
      <c r="AQ38" s="40">
        <v>61476</v>
      </c>
      <c r="AR38" s="40">
        <v>40847</v>
      </c>
      <c r="AS38" s="230">
        <v>0</v>
      </c>
      <c r="AT38" s="230">
        <v>0</v>
      </c>
      <c r="AU38" s="230">
        <v>0</v>
      </c>
      <c r="AV38" s="230">
        <v>0</v>
      </c>
      <c r="AW38" s="230">
        <v>0</v>
      </c>
      <c r="AX38" s="230">
        <v>0</v>
      </c>
      <c r="AY38" s="18">
        <f t="shared" si="3"/>
        <v>1617185</v>
      </c>
      <c r="AZ38" s="40">
        <v>906190</v>
      </c>
      <c r="BA38" s="40">
        <v>79.540085000000005</v>
      </c>
      <c r="BB38" s="233">
        <v>345308</v>
      </c>
      <c r="BC38" s="40">
        <v>77.996781999999996</v>
      </c>
      <c r="BD38" s="40">
        <v>48372</v>
      </c>
      <c r="BE38" s="40">
        <v>110.948441</v>
      </c>
      <c r="BF38" s="40">
        <v>31227</v>
      </c>
      <c r="BG38" s="40">
        <v>100.85333199999999</v>
      </c>
      <c r="BH38" s="230">
        <v>0</v>
      </c>
      <c r="BI38" s="230">
        <v>0</v>
      </c>
      <c r="BJ38" s="230">
        <v>0</v>
      </c>
      <c r="BK38" s="230">
        <v>0</v>
      </c>
      <c r="BL38" s="230">
        <v>0</v>
      </c>
      <c r="BM38" s="230">
        <v>0</v>
      </c>
      <c r="BN38" s="230">
        <v>0</v>
      </c>
      <c r="BO38" s="230">
        <v>0</v>
      </c>
      <c r="BP38" s="230">
        <v>0</v>
      </c>
      <c r="BQ38" s="230">
        <v>0</v>
      </c>
      <c r="BR38" s="40">
        <v>0</v>
      </c>
      <c r="BS38" s="40">
        <v>0</v>
      </c>
      <c r="BT38" s="18">
        <f t="shared" si="4"/>
        <v>1331097</v>
      </c>
      <c r="BU38" s="18">
        <f t="shared" si="5"/>
        <v>80.781105668048227</v>
      </c>
    </row>
    <row r="39" spans="1:73" ht="20.100000000000001" customHeight="1" x14ac:dyDescent="0.2">
      <c r="A39" s="229">
        <v>44058</v>
      </c>
      <c r="B39" s="229">
        <v>44056</v>
      </c>
      <c r="C39" s="10">
        <v>33</v>
      </c>
      <c r="D39" s="40">
        <v>1342406.4</v>
      </c>
      <c r="E39" s="40">
        <v>395250.3</v>
      </c>
      <c r="F39" s="40">
        <v>54724</v>
      </c>
      <c r="G39" s="40">
        <v>30955</v>
      </c>
      <c r="H39" s="230">
        <v>0</v>
      </c>
      <c r="I39" s="230">
        <v>0</v>
      </c>
      <c r="J39" s="230">
        <v>0</v>
      </c>
      <c r="K39" s="230">
        <v>0</v>
      </c>
      <c r="L39" s="230">
        <v>0</v>
      </c>
      <c r="M39" s="230">
        <v>0</v>
      </c>
      <c r="N39" s="30">
        <f t="shared" si="28"/>
        <v>1823335.7</v>
      </c>
      <c r="O39" s="40">
        <v>1314978.3999999999</v>
      </c>
      <c r="P39" s="40">
        <v>171.834699</v>
      </c>
      <c r="Q39" s="43">
        <v>369422.3</v>
      </c>
      <c r="R39" s="40">
        <v>159.36790999999999</v>
      </c>
      <c r="S39" s="40">
        <v>52799</v>
      </c>
      <c r="T39" s="40">
        <v>141.579139</v>
      </c>
      <c r="U39" s="40">
        <v>30955</v>
      </c>
      <c r="V39" s="40">
        <v>135.49223000000001</v>
      </c>
      <c r="W39" s="230">
        <v>0</v>
      </c>
      <c r="X39" s="230">
        <v>0</v>
      </c>
      <c r="Y39" s="230">
        <v>0</v>
      </c>
      <c r="Z39" s="230">
        <v>0</v>
      </c>
      <c r="AA39" s="230">
        <v>0</v>
      </c>
      <c r="AB39" s="230">
        <v>0</v>
      </c>
      <c r="AC39" s="230">
        <v>0</v>
      </c>
      <c r="AD39" s="230">
        <v>0</v>
      </c>
      <c r="AE39" s="230">
        <v>0</v>
      </c>
      <c r="AF39" s="230">
        <v>0</v>
      </c>
      <c r="AG39" s="230">
        <v>0</v>
      </c>
      <c r="AH39" s="230">
        <v>0</v>
      </c>
      <c r="AI39" s="18">
        <f t="shared" ref="AI39" si="61">O39+Q39+S39+U39+AA39+AC39+AE39+AG39</f>
        <v>1768154.7</v>
      </c>
      <c r="AJ39" s="18">
        <f t="shared" ref="AJ39" si="62">(O39*P39+Q39*R39+S39*T39+U39*V39+AA39*AB39+AC39*AD39+AE39*AF39+AG39*AH39)/AI39</f>
        <v>167.69029110043687</v>
      </c>
      <c r="AL39" s="65">
        <v>43694</v>
      </c>
      <c r="AM39" s="65">
        <v>43693</v>
      </c>
      <c r="AN39" s="10">
        <v>33</v>
      </c>
      <c r="AO39" s="40">
        <v>833330</v>
      </c>
      <c r="AP39" s="40">
        <v>413555</v>
      </c>
      <c r="AQ39" s="40">
        <v>55218</v>
      </c>
      <c r="AR39" s="40">
        <v>32509</v>
      </c>
      <c r="AS39" s="230">
        <v>0</v>
      </c>
      <c r="AT39" s="230">
        <v>0</v>
      </c>
      <c r="AU39" s="230">
        <v>0</v>
      </c>
      <c r="AV39" s="230">
        <v>0</v>
      </c>
      <c r="AW39" s="40">
        <v>166</v>
      </c>
      <c r="AX39" s="230">
        <v>0</v>
      </c>
      <c r="AY39" s="18">
        <f t="shared" si="3"/>
        <v>1334778</v>
      </c>
      <c r="AZ39" s="40">
        <v>713185</v>
      </c>
      <c r="BA39" s="40">
        <v>80.046836999999996</v>
      </c>
      <c r="BB39" s="233">
        <v>347202</v>
      </c>
      <c r="BC39" s="40">
        <v>79.292811999999998</v>
      </c>
      <c r="BD39" s="40">
        <v>41313</v>
      </c>
      <c r="BE39" s="40">
        <v>108.778108</v>
      </c>
      <c r="BF39" s="40">
        <v>24429</v>
      </c>
      <c r="BG39" s="40">
        <v>105.449793</v>
      </c>
      <c r="BH39" s="230">
        <v>0</v>
      </c>
      <c r="BI39" s="230">
        <v>0</v>
      </c>
      <c r="BJ39" s="230">
        <v>0</v>
      </c>
      <c r="BK39" s="230">
        <v>0</v>
      </c>
      <c r="BL39" s="230">
        <v>0</v>
      </c>
      <c r="BM39" s="230">
        <v>0</v>
      </c>
      <c r="BN39" s="230">
        <v>0</v>
      </c>
      <c r="BO39" s="230">
        <v>0</v>
      </c>
      <c r="BP39" s="230">
        <v>0</v>
      </c>
      <c r="BQ39" s="230">
        <v>0</v>
      </c>
      <c r="BR39" s="40">
        <v>0</v>
      </c>
      <c r="BS39" s="40">
        <v>0</v>
      </c>
      <c r="BT39" s="18">
        <f t="shared" si="4"/>
        <v>1126129</v>
      </c>
      <c r="BU39" s="18">
        <f t="shared" si="5"/>
        <v>81.419454899811655</v>
      </c>
    </row>
    <row r="40" spans="1:73" ht="20.100000000000001" customHeight="1" x14ac:dyDescent="0.2">
      <c r="A40" s="235">
        <v>44065</v>
      </c>
      <c r="B40" s="235">
        <v>44063</v>
      </c>
      <c r="C40" s="3">
        <v>34</v>
      </c>
      <c r="D40" s="40">
        <v>1181208.2</v>
      </c>
      <c r="E40" s="40">
        <v>372294</v>
      </c>
      <c r="F40" s="40">
        <v>59572</v>
      </c>
      <c r="G40" s="40">
        <v>25921</v>
      </c>
      <c r="H40" s="236">
        <v>0</v>
      </c>
      <c r="I40" s="236">
        <v>0</v>
      </c>
      <c r="J40" s="236">
        <v>0</v>
      </c>
      <c r="K40" s="236">
        <v>0</v>
      </c>
      <c r="L40" s="236">
        <v>0</v>
      </c>
      <c r="M40" s="236">
        <v>0</v>
      </c>
      <c r="N40" s="30">
        <f t="shared" si="28"/>
        <v>1638995.2</v>
      </c>
      <c r="O40" s="40">
        <v>1086376.2</v>
      </c>
      <c r="P40" s="40">
        <v>177.48676900000001</v>
      </c>
      <c r="Q40" s="43">
        <v>352729</v>
      </c>
      <c r="R40" s="40">
        <v>164.28214199999999</v>
      </c>
      <c r="S40" s="40">
        <v>58239</v>
      </c>
      <c r="T40" s="40">
        <v>146.54269400000001</v>
      </c>
      <c r="U40" s="40">
        <v>24500</v>
      </c>
      <c r="V40" s="40">
        <v>138.571102</v>
      </c>
      <c r="W40" s="236">
        <v>0</v>
      </c>
      <c r="X40" s="236">
        <v>0</v>
      </c>
      <c r="Y40" s="236">
        <v>0</v>
      </c>
      <c r="Z40" s="236">
        <v>0</v>
      </c>
      <c r="AA40" s="236">
        <v>0</v>
      </c>
      <c r="AB40" s="236">
        <v>0</v>
      </c>
      <c r="AC40" s="236">
        <v>0</v>
      </c>
      <c r="AD40" s="236">
        <v>0</v>
      </c>
      <c r="AE40" s="236">
        <v>0</v>
      </c>
      <c r="AF40" s="236">
        <v>0</v>
      </c>
      <c r="AG40" s="236">
        <v>0</v>
      </c>
      <c r="AH40" s="236">
        <v>0</v>
      </c>
      <c r="AI40" s="18">
        <f t="shared" ref="AI40" si="63">O40+Q40+S40+U40+AA40+AC40+AE40+AG40</f>
        <v>1521844.2</v>
      </c>
      <c r="AJ40" s="18">
        <f t="shared" ref="AJ40" si="64">(O40*P40+Q40*R40+S40*T40+U40*V40+AA40*AB40+AC40*AD40+AE40*AF40+AG40*AH40)/AI40</f>
        <v>172.61554716105752</v>
      </c>
      <c r="AL40" s="65">
        <v>43701</v>
      </c>
      <c r="AM40" s="65">
        <v>43699</v>
      </c>
      <c r="AN40" s="3">
        <v>34</v>
      </c>
      <c r="AO40" s="40">
        <v>666740</v>
      </c>
      <c r="AP40" s="40">
        <v>327417</v>
      </c>
      <c r="AQ40" s="40">
        <v>47475</v>
      </c>
      <c r="AR40" s="40">
        <v>33615</v>
      </c>
      <c r="AS40" s="230">
        <v>0</v>
      </c>
      <c r="AT40" s="230">
        <v>0</v>
      </c>
      <c r="AU40" s="230">
        <v>0</v>
      </c>
      <c r="AV40" s="230">
        <v>0</v>
      </c>
      <c r="AW40" s="40">
        <v>684</v>
      </c>
      <c r="AX40" s="230">
        <v>0</v>
      </c>
      <c r="AY40" s="18">
        <f t="shared" si="3"/>
        <v>1075931</v>
      </c>
      <c r="AZ40" s="40">
        <v>583511</v>
      </c>
      <c r="BA40" s="40">
        <v>81.438074</v>
      </c>
      <c r="BB40" s="233">
        <v>254621</v>
      </c>
      <c r="BC40" s="40">
        <v>81.149838000000003</v>
      </c>
      <c r="BD40" s="40">
        <v>42554</v>
      </c>
      <c r="BE40" s="40">
        <v>106.96879199999999</v>
      </c>
      <c r="BF40" s="40">
        <v>25575</v>
      </c>
      <c r="BG40" s="40">
        <v>100.32426100000001</v>
      </c>
      <c r="BH40" s="230">
        <v>0</v>
      </c>
      <c r="BI40" s="230">
        <v>0</v>
      </c>
      <c r="BJ40" s="230">
        <v>0</v>
      </c>
      <c r="BK40" s="230">
        <v>0</v>
      </c>
      <c r="BL40" s="230">
        <v>0</v>
      </c>
      <c r="BM40" s="230">
        <v>0</v>
      </c>
      <c r="BN40" s="230">
        <v>0</v>
      </c>
      <c r="BO40" s="230">
        <v>0</v>
      </c>
      <c r="BP40" s="40">
        <v>684</v>
      </c>
      <c r="BQ40" s="40">
        <v>116.24269</v>
      </c>
      <c r="BR40" s="40">
        <v>0</v>
      </c>
      <c r="BS40" s="40">
        <v>0</v>
      </c>
      <c r="BT40" s="18">
        <f t="shared" si="4"/>
        <v>906945</v>
      </c>
      <c r="BU40" s="18">
        <f t="shared" si="5"/>
        <v>83.113879947532666</v>
      </c>
    </row>
    <row r="41" spans="1:73" ht="20.100000000000001" customHeight="1" x14ac:dyDescent="0.2">
      <c r="A41" s="237">
        <v>44072</v>
      </c>
      <c r="B41" s="237">
        <v>44071</v>
      </c>
      <c r="C41" s="3">
        <v>35</v>
      </c>
      <c r="D41" s="40">
        <v>1243340</v>
      </c>
      <c r="E41" s="40">
        <v>395418</v>
      </c>
      <c r="F41" s="40">
        <v>52214</v>
      </c>
      <c r="G41" s="40">
        <v>28224</v>
      </c>
      <c r="H41" s="238">
        <v>0</v>
      </c>
      <c r="I41" s="238">
        <v>0</v>
      </c>
      <c r="J41" s="238">
        <v>0</v>
      </c>
      <c r="K41" s="238">
        <v>0</v>
      </c>
      <c r="L41" s="238">
        <v>0</v>
      </c>
      <c r="M41" s="238">
        <v>0</v>
      </c>
      <c r="N41" s="30">
        <f t="shared" si="28"/>
        <v>1719196</v>
      </c>
      <c r="O41" s="40">
        <v>1166973</v>
      </c>
      <c r="P41" s="40">
        <v>190.712627</v>
      </c>
      <c r="Q41" s="43">
        <v>378476</v>
      </c>
      <c r="R41" s="40">
        <v>181.66368</v>
      </c>
      <c r="S41" s="40">
        <v>51678</v>
      </c>
      <c r="T41" s="40">
        <v>159.766728</v>
      </c>
      <c r="U41" s="40">
        <v>28224</v>
      </c>
      <c r="V41" s="40">
        <v>157.07514800000001</v>
      </c>
      <c r="W41" s="238">
        <v>0</v>
      </c>
      <c r="X41" s="238">
        <v>0</v>
      </c>
      <c r="Y41" s="238">
        <v>0</v>
      </c>
      <c r="Z41" s="238">
        <v>0</v>
      </c>
      <c r="AA41" s="238">
        <v>0</v>
      </c>
      <c r="AB41" s="238">
        <v>0</v>
      </c>
      <c r="AC41" s="238">
        <v>0</v>
      </c>
      <c r="AD41" s="238">
        <v>0</v>
      </c>
      <c r="AE41" s="238">
        <v>0</v>
      </c>
      <c r="AF41" s="238">
        <v>0</v>
      </c>
      <c r="AG41" s="238">
        <v>0</v>
      </c>
      <c r="AH41" s="238">
        <v>0</v>
      </c>
      <c r="AI41" s="18">
        <f t="shared" ref="AI41" si="65">O41+Q41+S41+U41+AA41+AC41+AE41+AG41</f>
        <v>1625351</v>
      </c>
      <c r="AJ41" s="18">
        <f t="shared" ref="AJ41" si="66">(O41*P41+Q41*R41+S41*T41+U41*V41+AA41*AB41+AC41*AD41+AE41*AF41+AG41*AH41)/AI41</f>
        <v>187.03747274680174</v>
      </c>
      <c r="AL41" s="65">
        <v>43708</v>
      </c>
      <c r="AM41" s="65">
        <v>43706</v>
      </c>
      <c r="AN41" s="3">
        <v>35</v>
      </c>
      <c r="AO41" s="40">
        <v>733378</v>
      </c>
      <c r="AP41" s="40">
        <v>344374</v>
      </c>
      <c r="AQ41" s="40">
        <v>53238</v>
      </c>
      <c r="AR41" s="40">
        <v>35526</v>
      </c>
      <c r="AS41" s="230">
        <v>0</v>
      </c>
      <c r="AT41" s="230">
        <v>0</v>
      </c>
      <c r="AU41" s="230">
        <v>0</v>
      </c>
      <c r="AV41" s="230">
        <v>0</v>
      </c>
      <c r="AW41" s="230">
        <v>0</v>
      </c>
      <c r="AX41" s="230">
        <v>0</v>
      </c>
      <c r="AY41" s="18">
        <f t="shared" si="3"/>
        <v>1166516</v>
      </c>
      <c r="AZ41" s="40">
        <v>633661</v>
      </c>
      <c r="BA41" s="40">
        <v>81.205472</v>
      </c>
      <c r="BB41" s="233">
        <v>308369</v>
      </c>
      <c r="BC41" s="40">
        <v>82.088937999999999</v>
      </c>
      <c r="BD41" s="40">
        <v>46307</v>
      </c>
      <c r="BE41" s="40">
        <v>106.120435</v>
      </c>
      <c r="BF41" s="40">
        <v>28631</v>
      </c>
      <c r="BG41" s="40">
        <v>106.938318</v>
      </c>
      <c r="BH41" s="230">
        <v>0</v>
      </c>
      <c r="BI41" s="230">
        <v>0</v>
      </c>
      <c r="BJ41" s="230">
        <v>0</v>
      </c>
      <c r="BK41" s="230">
        <v>0</v>
      </c>
      <c r="BL41" s="230">
        <v>0</v>
      </c>
      <c r="BM41" s="230">
        <v>0</v>
      </c>
      <c r="BN41" s="230">
        <v>0</v>
      </c>
      <c r="BO41" s="230">
        <v>0</v>
      </c>
      <c r="BP41" s="230">
        <v>0</v>
      </c>
      <c r="BQ41" s="230">
        <v>0</v>
      </c>
      <c r="BR41" s="230">
        <v>0</v>
      </c>
      <c r="BS41" s="230">
        <v>0</v>
      </c>
      <c r="BT41" s="18">
        <f t="shared" si="4"/>
        <v>1016968</v>
      </c>
      <c r="BU41" s="18">
        <f t="shared" si="5"/>
        <v>83.332311617786402</v>
      </c>
    </row>
    <row r="42" spans="1:73" ht="20.100000000000001" customHeight="1" x14ac:dyDescent="0.2">
      <c r="A42" s="240">
        <v>44079</v>
      </c>
      <c r="B42" s="240">
        <v>44077</v>
      </c>
      <c r="C42" s="10">
        <v>36</v>
      </c>
      <c r="D42" s="40">
        <v>1386485</v>
      </c>
      <c r="E42" s="40">
        <v>435793</v>
      </c>
      <c r="F42" s="40">
        <v>56081</v>
      </c>
      <c r="G42" s="40">
        <v>31876</v>
      </c>
      <c r="H42" s="241">
        <v>0</v>
      </c>
      <c r="I42" s="241">
        <v>0</v>
      </c>
      <c r="J42" s="241">
        <v>0</v>
      </c>
      <c r="K42" s="241">
        <v>0</v>
      </c>
      <c r="L42" s="241">
        <v>0</v>
      </c>
      <c r="M42" s="241">
        <v>0</v>
      </c>
      <c r="N42" s="30">
        <f t="shared" si="28"/>
        <v>1910235</v>
      </c>
      <c r="O42" s="40">
        <v>1299986</v>
      </c>
      <c r="P42" s="40">
        <v>196.650847</v>
      </c>
      <c r="Q42" s="43">
        <v>407908</v>
      </c>
      <c r="R42" s="40">
        <v>188.556917</v>
      </c>
      <c r="S42" s="40">
        <v>53033</v>
      </c>
      <c r="T42" s="40">
        <v>163.30579</v>
      </c>
      <c r="U42" s="40">
        <v>31876</v>
      </c>
      <c r="V42" s="40">
        <v>162.3502</v>
      </c>
      <c r="W42" s="241">
        <v>0</v>
      </c>
      <c r="X42" s="241">
        <v>0</v>
      </c>
      <c r="Y42" s="241">
        <v>0</v>
      </c>
      <c r="Z42" s="241">
        <v>0</v>
      </c>
      <c r="AA42" s="241">
        <v>0</v>
      </c>
      <c r="AB42" s="241">
        <v>0</v>
      </c>
      <c r="AC42" s="241">
        <v>0</v>
      </c>
      <c r="AD42" s="241">
        <v>0</v>
      </c>
      <c r="AE42" s="241">
        <v>0</v>
      </c>
      <c r="AF42" s="241">
        <v>0</v>
      </c>
      <c r="AG42" s="241">
        <v>0</v>
      </c>
      <c r="AH42" s="241">
        <v>0</v>
      </c>
      <c r="AI42" s="18">
        <f t="shared" ref="AI42" si="67">O42+Q42+S42+U42+AA42+AC42+AE42+AG42</f>
        <v>1792803</v>
      </c>
      <c r="AJ42" s="18">
        <f t="shared" ref="AJ42" si="68">(O42*P42+Q42*R42+S42*T42+U42*V42+AA42*AB42+AC42*AD42+AE42*AF42+AG42*AH42)/AI42</f>
        <v>193.21302665381972</v>
      </c>
      <c r="AL42" s="65">
        <v>43715</v>
      </c>
      <c r="AM42" s="65">
        <v>43713</v>
      </c>
      <c r="AN42" s="10">
        <v>36</v>
      </c>
      <c r="AO42" s="40">
        <v>698904</v>
      </c>
      <c r="AP42" s="40">
        <v>336197</v>
      </c>
      <c r="AQ42" s="40">
        <v>49023</v>
      </c>
      <c r="AR42" s="40">
        <v>37591</v>
      </c>
      <c r="AS42" s="230">
        <v>0</v>
      </c>
      <c r="AT42" s="230">
        <v>0</v>
      </c>
      <c r="AU42" s="230">
        <v>0</v>
      </c>
      <c r="AV42" s="230">
        <v>0</v>
      </c>
      <c r="AW42" s="40">
        <v>165</v>
      </c>
      <c r="AX42" s="230">
        <v>0</v>
      </c>
      <c r="AY42" s="18">
        <f t="shared" si="3"/>
        <v>1121880</v>
      </c>
      <c r="AZ42" s="40">
        <v>573678</v>
      </c>
      <c r="BA42" s="40">
        <v>80.910359</v>
      </c>
      <c r="BB42" s="233">
        <v>293497</v>
      </c>
      <c r="BC42" s="40">
        <v>83.409315000000007</v>
      </c>
      <c r="BD42" s="40">
        <v>42461</v>
      </c>
      <c r="BE42" s="40">
        <v>107.969948</v>
      </c>
      <c r="BF42" s="40">
        <v>32324</v>
      </c>
      <c r="BG42" s="40">
        <v>107.15174399999999</v>
      </c>
      <c r="BH42" s="230">
        <v>0</v>
      </c>
      <c r="BI42" s="230">
        <v>0</v>
      </c>
      <c r="BJ42" s="230">
        <v>0</v>
      </c>
      <c r="BK42" s="230">
        <v>0</v>
      </c>
      <c r="BL42" s="230">
        <v>0</v>
      </c>
      <c r="BM42" s="230">
        <v>0</v>
      </c>
      <c r="BN42" s="230">
        <v>0</v>
      </c>
      <c r="BO42" s="230">
        <v>0</v>
      </c>
      <c r="BP42" s="40">
        <v>165</v>
      </c>
      <c r="BQ42" s="40">
        <v>110</v>
      </c>
      <c r="BR42" s="230">
        <v>0</v>
      </c>
      <c r="BS42" s="230">
        <v>0</v>
      </c>
      <c r="BT42" s="18">
        <f t="shared" si="4"/>
        <v>942125</v>
      </c>
      <c r="BU42" s="18">
        <f t="shared" si="5"/>
        <v>83.81383743138224</v>
      </c>
    </row>
    <row r="43" spans="1:73" ht="20.100000000000001" customHeight="1" x14ac:dyDescent="0.2">
      <c r="A43" s="242">
        <v>44086</v>
      </c>
      <c r="B43" s="242">
        <v>44084</v>
      </c>
      <c r="C43" s="3">
        <v>37</v>
      </c>
      <c r="D43" s="40">
        <v>1607525</v>
      </c>
      <c r="E43" s="40">
        <v>477125</v>
      </c>
      <c r="F43" s="40">
        <v>59408</v>
      </c>
      <c r="G43" s="40">
        <v>35590</v>
      </c>
      <c r="H43" s="243">
        <v>0</v>
      </c>
      <c r="I43" s="243">
        <v>0</v>
      </c>
      <c r="J43" s="243">
        <v>0</v>
      </c>
      <c r="K43" s="243">
        <v>0</v>
      </c>
      <c r="L43" s="243">
        <v>0</v>
      </c>
      <c r="M43" s="243">
        <v>0</v>
      </c>
      <c r="N43" s="30">
        <f t="shared" si="28"/>
        <v>2179648</v>
      </c>
      <c r="O43" s="40">
        <v>1352589</v>
      </c>
      <c r="P43" s="40">
        <v>195.09659600000001</v>
      </c>
      <c r="Q43" s="43">
        <v>408567</v>
      </c>
      <c r="R43" s="40">
        <v>189.00569999999999</v>
      </c>
      <c r="S43" s="40">
        <v>56571</v>
      </c>
      <c r="T43" s="40">
        <v>170.64727500000001</v>
      </c>
      <c r="U43" s="40">
        <v>34120</v>
      </c>
      <c r="V43" s="40">
        <v>159.71447800000001</v>
      </c>
      <c r="W43" s="243">
        <v>0</v>
      </c>
      <c r="X43" s="243">
        <v>0</v>
      </c>
      <c r="Y43" s="243">
        <v>0</v>
      </c>
      <c r="Z43" s="243">
        <v>0</v>
      </c>
      <c r="AA43" s="243">
        <v>0</v>
      </c>
      <c r="AB43" s="243">
        <v>0</v>
      </c>
      <c r="AC43" s="243">
        <v>0</v>
      </c>
      <c r="AD43" s="243">
        <v>0</v>
      </c>
      <c r="AE43" s="243">
        <v>0</v>
      </c>
      <c r="AF43" s="243">
        <v>0</v>
      </c>
      <c r="AG43" s="243">
        <v>0</v>
      </c>
      <c r="AH43" s="243">
        <v>0</v>
      </c>
      <c r="AI43" s="18">
        <f t="shared" ref="AI43" si="69">O43+Q43+S43+U43+AA43+AC43+AE43+AG43</f>
        <v>1851847</v>
      </c>
      <c r="AJ43" s="18">
        <f t="shared" ref="AJ43" si="70">(O43*P43+Q43*R43+S43*T43+U43*V43+AA43*AB43+AC43*AD43+AE43*AF43+AG43*AH43)/AI43</f>
        <v>192.35398307869332</v>
      </c>
      <c r="AL43" s="65">
        <v>43722</v>
      </c>
      <c r="AM43" s="65">
        <v>43720</v>
      </c>
      <c r="AN43" s="3">
        <v>37</v>
      </c>
      <c r="AO43" s="40">
        <v>644818</v>
      </c>
      <c r="AP43" s="40">
        <v>291952</v>
      </c>
      <c r="AQ43" s="40">
        <v>47609</v>
      </c>
      <c r="AR43" s="40">
        <v>27871</v>
      </c>
      <c r="AS43" s="230">
        <v>0</v>
      </c>
      <c r="AT43" s="230">
        <v>0</v>
      </c>
      <c r="AU43" s="230">
        <v>0</v>
      </c>
      <c r="AV43" s="230">
        <v>0</v>
      </c>
      <c r="AW43" s="230">
        <v>0</v>
      </c>
      <c r="AX43" s="230">
        <v>0</v>
      </c>
      <c r="AY43" s="18">
        <f t="shared" si="3"/>
        <v>1012250</v>
      </c>
      <c r="AZ43" s="40">
        <v>589280</v>
      </c>
      <c r="BA43" s="40">
        <v>83.149203999999997</v>
      </c>
      <c r="BB43" s="233">
        <v>271037</v>
      </c>
      <c r="BC43" s="40">
        <v>85.822384999999997</v>
      </c>
      <c r="BD43" s="40">
        <v>41403</v>
      </c>
      <c r="BE43" s="40">
        <v>113.740163</v>
      </c>
      <c r="BF43" s="40">
        <v>23038</v>
      </c>
      <c r="BG43" s="40">
        <v>104.04957</v>
      </c>
      <c r="BH43" s="230">
        <v>0</v>
      </c>
      <c r="BI43" s="230">
        <v>0</v>
      </c>
      <c r="BJ43" s="230">
        <v>0</v>
      </c>
      <c r="BK43" s="230">
        <v>0</v>
      </c>
      <c r="BL43" s="230">
        <v>0</v>
      </c>
      <c r="BM43" s="230">
        <v>0</v>
      </c>
      <c r="BN43" s="230">
        <v>0</v>
      </c>
      <c r="BO43" s="230">
        <v>0</v>
      </c>
      <c r="BP43" s="230">
        <v>0</v>
      </c>
      <c r="BQ43" s="230">
        <v>0</v>
      </c>
      <c r="BR43" s="230">
        <v>0</v>
      </c>
      <c r="BS43" s="230">
        <v>0</v>
      </c>
      <c r="BT43" s="18">
        <f t="shared" si="4"/>
        <v>924758</v>
      </c>
      <c r="BU43" s="18">
        <f t="shared" si="5"/>
        <v>85.822974939080268</v>
      </c>
    </row>
    <row r="44" spans="1:73" ht="20.100000000000001" customHeight="1" x14ac:dyDescent="0.2">
      <c r="A44" s="65"/>
      <c r="B44" s="65"/>
      <c r="C44" s="3"/>
      <c r="D44" s="40"/>
      <c r="E44" s="40"/>
      <c r="F44" s="137"/>
      <c r="G44" s="40"/>
      <c r="H44" s="137"/>
      <c r="I44" s="137"/>
      <c r="J44" s="137"/>
      <c r="K44" s="137"/>
      <c r="L44" s="137"/>
      <c r="M44" s="137"/>
      <c r="N44" s="18"/>
      <c r="O44" s="40"/>
      <c r="P44" s="40"/>
      <c r="Q44" s="43"/>
      <c r="R44" s="40"/>
      <c r="S44" s="40"/>
      <c r="T44" s="40"/>
      <c r="U44" s="40"/>
      <c r="V44" s="40"/>
      <c r="W44" s="137"/>
      <c r="X44" s="137"/>
      <c r="Y44" s="137"/>
      <c r="Z44" s="137"/>
      <c r="AA44" s="137"/>
      <c r="AB44" s="137"/>
      <c r="AC44" s="137"/>
      <c r="AD44" s="137"/>
      <c r="AE44" s="137"/>
      <c r="AF44" s="137"/>
      <c r="AG44" s="137"/>
      <c r="AH44" s="137"/>
      <c r="AI44" s="18"/>
      <c r="AJ44" s="18"/>
      <c r="AL44" s="65">
        <v>43729</v>
      </c>
      <c r="AM44" s="65">
        <v>43727</v>
      </c>
      <c r="AN44" s="3">
        <v>38</v>
      </c>
      <c r="AO44" s="40">
        <v>729394</v>
      </c>
      <c r="AP44" s="40">
        <v>327848</v>
      </c>
      <c r="AQ44" s="230">
        <v>60753</v>
      </c>
      <c r="AR44" s="40">
        <v>36003</v>
      </c>
      <c r="AS44" s="230">
        <v>0</v>
      </c>
      <c r="AT44" s="230">
        <v>0</v>
      </c>
      <c r="AU44" s="230">
        <v>0</v>
      </c>
      <c r="AV44" s="230">
        <v>0</v>
      </c>
      <c r="AW44" s="230">
        <v>0</v>
      </c>
      <c r="AX44" s="230">
        <v>0</v>
      </c>
      <c r="AY44" s="18">
        <f t="shared" si="3"/>
        <v>1153998</v>
      </c>
      <c r="AZ44" s="40">
        <v>577762</v>
      </c>
      <c r="BA44" s="40">
        <v>82.677667999999997</v>
      </c>
      <c r="BB44" s="233">
        <v>305105</v>
      </c>
      <c r="BC44" s="40">
        <v>87.858170000000001</v>
      </c>
      <c r="BD44" s="40">
        <v>50629</v>
      </c>
      <c r="BE44" s="40">
        <v>108.853285</v>
      </c>
      <c r="BF44" s="40">
        <v>30548</v>
      </c>
      <c r="BG44" s="40">
        <v>102.225121</v>
      </c>
      <c r="BH44" s="230">
        <v>0</v>
      </c>
      <c r="BI44" s="230">
        <v>0</v>
      </c>
      <c r="BJ44" s="230">
        <v>0</v>
      </c>
      <c r="BK44" s="230">
        <v>0</v>
      </c>
      <c r="BL44" s="230">
        <v>0</v>
      </c>
      <c r="BM44" s="230">
        <v>0</v>
      </c>
      <c r="BN44" s="230">
        <v>0</v>
      </c>
      <c r="BO44" s="230">
        <v>0</v>
      </c>
      <c r="BP44" s="230">
        <v>0</v>
      </c>
      <c r="BQ44" s="230">
        <v>0</v>
      </c>
      <c r="BR44" s="230">
        <v>0</v>
      </c>
      <c r="BS44" s="230">
        <v>0</v>
      </c>
      <c r="BT44" s="18">
        <f t="shared" si="4"/>
        <v>964044</v>
      </c>
      <c r="BU44" s="18">
        <f t="shared" si="5"/>
        <v>86.311296724463801</v>
      </c>
    </row>
    <row r="45" spans="1:73" ht="20.100000000000001" customHeight="1" x14ac:dyDescent="0.2">
      <c r="A45" s="65"/>
      <c r="B45" s="65"/>
      <c r="C45" s="3"/>
      <c r="D45" s="138"/>
      <c r="E45" s="138"/>
      <c r="F45" s="138"/>
      <c r="G45" s="138"/>
      <c r="H45" s="138"/>
      <c r="I45" s="138"/>
      <c r="J45" s="138"/>
      <c r="K45" s="138"/>
      <c r="L45" s="138"/>
      <c r="M45" s="138"/>
      <c r="N45" s="18"/>
      <c r="O45" s="141"/>
      <c r="P45" s="141"/>
      <c r="Q45" s="28"/>
      <c r="R45" s="138"/>
      <c r="S45" s="138"/>
      <c r="T45" s="138"/>
      <c r="U45" s="138"/>
      <c r="V45" s="138"/>
      <c r="W45" s="138"/>
      <c r="X45" s="138"/>
      <c r="Y45" s="138"/>
      <c r="Z45" s="138"/>
      <c r="AA45" s="138"/>
      <c r="AB45" s="138"/>
      <c r="AC45" s="138"/>
      <c r="AD45" s="138"/>
      <c r="AE45" s="138"/>
      <c r="AF45" s="138"/>
      <c r="AG45" s="138"/>
      <c r="AH45" s="138"/>
      <c r="AI45" s="18"/>
      <c r="AJ45" s="18"/>
      <c r="AL45" s="65">
        <v>43736</v>
      </c>
      <c r="AM45" s="65">
        <v>43734</v>
      </c>
      <c r="AN45" s="3">
        <v>39</v>
      </c>
      <c r="AO45" s="230">
        <v>769995</v>
      </c>
      <c r="AP45" s="230">
        <v>336375</v>
      </c>
      <c r="AQ45" s="230">
        <v>57497</v>
      </c>
      <c r="AR45" s="230">
        <v>32891</v>
      </c>
      <c r="AS45" s="230">
        <v>0</v>
      </c>
      <c r="AT45" s="230">
        <v>0</v>
      </c>
      <c r="AU45" s="230">
        <v>0</v>
      </c>
      <c r="AV45" s="230">
        <v>0</v>
      </c>
      <c r="AW45" s="230">
        <v>0</v>
      </c>
      <c r="AX45" s="230">
        <v>0</v>
      </c>
      <c r="AY45" s="18">
        <f t="shared" si="3"/>
        <v>1196758</v>
      </c>
      <c r="AZ45" s="230">
        <v>682406</v>
      </c>
      <c r="BA45" s="230">
        <v>84.505335000000002</v>
      </c>
      <c r="BB45" s="232">
        <v>304918</v>
      </c>
      <c r="BC45" s="230">
        <v>89.682455000000004</v>
      </c>
      <c r="BD45" s="230">
        <v>52530</v>
      </c>
      <c r="BE45" s="230">
        <v>110.182467</v>
      </c>
      <c r="BF45" s="230">
        <v>24193</v>
      </c>
      <c r="BG45" s="230">
        <v>106.682924</v>
      </c>
      <c r="BH45" s="230">
        <v>0</v>
      </c>
      <c r="BI45" s="230">
        <v>0</v>
      </c>
      <c r="BJ45" s="230">
        <v>0</v>
      </c>
      <c r="BK45" s="230">
        <v>0</v>
      </c>
      <c r="BL45" s="230">
        <v>0</v>
      </c>
      <c r="BM45" s="230">
        <v>0</v>
      </c>
      <c r="BN45" s="230">
        <v>0</v>
      </c>
      <c r="BO45" s="230">
        <v>0</v>
      </c>
      <c r="BP45" s="230">
        <v>0</v>
      </c>
      <c r="BQ45" s="230">
        <v>0</v>
      </c>
      <c r="BR45" s="230">
        <v>0</v>
      </c>
      <c r="BS45" s="230">
        <v>0</v>
      </c>
      <c r="BT45" s="18">
        <f t="shared" si="4"/>
        <v>1064047</v>
      </c>
      <c r="BU45" s="18">
        <f t="shared" si="5"/>
        <v>87.760791977743466</v>
      </c>
    </row>
    <row r="46" spans="1:73" ht="20.100000000000001" customHeight="1" x14ac:dyDescent="0.2">
      <c r="A46" s="65"/>
      <c r="B46" s="65"/>
      <c r="C46" s="3"/>
      <c r="D46" s="139"/>
      <c r="E46" s="139"/>
      <c r="F46" s="139"/>
      <c r="G46" s="139"/>
      <c r="H46" s="139"/>
      <c r="I46" s="139"/>
      <c r="J46" s="139"/>
      <c r="K46" s="139"/>
      <c r="L46" s="139"/>
      <c r="M46" s="139"/>
      <c r="N46" s="18"/>
      <c r="O46" s="141"/>
      <c r="P46" s="141"/>
      <c r="Q46" s="139"/>
      <c r="R46" s="139"/>
      <c r="S46" s="139"/>
      <c r="T46" s="139"/>
      <c r="U46" s="139"/>
      <c r="V46" s="139"/>
      <c r="W46" s="139"/>
      <c r="X46" s="139"/>
      <c r="Y46" s="139"/>
      <c r="Z46" s="139"/>
      <c r="AA46" s="139"/>
      <c r="AB46" s="139"/>
      <c r="AC46" s="139"/>
      <c r="AD46" s="139"/>
      <c r="AE46" s="139"/>
      <c r="AF46" s="139"/>
      <c r="AG46" s="139"/>
      <c r="AH46" s="139"/>
      <c r="AI46" s="18"/>
      <c r="AJ46" s="18"/>
      <c r="AL46" s="65">
        <v>43743</v>
      </c>
      <c r="AM46" s="65">
        <v>43741</v>
      </c>
      <c r="AN46" s="3">
        <v>40</v>
      </c>
      <c r="AO46" s="230">
        <v>1033806</v>
      </c>
      <c r="AP46" s="230">
        <v>435452</v>
      </c>
      <c r="AQ46" s="230">
        <v>91616</v>
      </c>
      <c r="AR46" s="230">
        <v>40560</v>
      </c>
      <c r="AS46" s="230">
        <v>0</v>
      </c>
      <c r="AT46" s="230">
        <v>0</v>
      </c>
      <c r="AU46" s="230">
        <v>0</v>
      </c>
      <c r="AV46" s="230">
        <v>0</v>
      </c>
      <c r="AW46" s="230">
        <v>0</v>
      </c>
      <c r="AX46" s="230">
        <v>0</v>
      </c>
      <c r="AY46" s="18">
        <f t="shared" si="3"/>
        <v>1601434</v>
      </c>
      <c r="AZ46" s="230">
        <v>897177</v>
      </c>
      <c r="BA46" s="230">
        <v>83.814499999999995</v>
      </c>
      <c r="BB46" s="230">
        <v>390189</v>
      </c>
      <c r="BC46" s="230">
        <v>89.249161000000001</v>
      </c>
      <c r="BD46" s="230">
        <v>80911</v>
      </c>
      <c r="BE46" s="230">
        <v>111.58613699999999</v>
      </c>
      <c r="BF46" s="230">
        <v>34667</v>
      </c>
      <c r="BG46" s="230">
        <v>104.586321</v>
      </c>
      <c r="BH46" s="230">
        <v>0</v>
      </c>
      <c r="BI46" s="230">
        <v>0</v>
      </c>
      <c r="BJ46" s="230">
        <v>0</v>
      </c>
      <c r="BK46" s="230">
        <v>0</v>
      </c>
      <c r="BL46" s="230">
        <v>0</v>
      </c>
      <c r="BM46" s="230">
        <v>0</v>
      </c>
      <c r="BN46" s="230">
        <v>0</v>
      </c>
      <c r="BO46" s="230">
        <v>0</v>
      </c>
      <c r="BP46" s="230">
        <v>0</v>
      </c>
      <c r="BQ46" s="230">
        <v>0</v>
      </c>
      <c r="BR46" s="230">
        <v>0</v>
      </c>
      <c r="BS46" s="230">
        <v>0</v>
      </c>
      <c r="BT46" s="18">
        <f t="shared" si="4"/>
        <v>1402944</v>
      </c>
      <c r="BU46" s="18">
        <f t="shared" si="5"/>
        <v>87.440925987668081</v>
      </c>
    </row>
    <row r="47" spans="1:73" ht="20.100000000000001" customHeight="1" x14ac:dyDescent="0.2">
      <c r="A47" s="65"/>
      <c r="B47" s="65"/>
      <c r="C47" s="3"/>
      <c r="D47" s="140"/>
      <c r="E47" s="140"/>
      <c r="F47" s="140"/>
      <c r="H47" s="140"/>
      <c r="I47" s="140"/>
      <c r="J47" s="140"/>
      <c r="K47" s="140"/>
      <c r="L47" s="140"/>
      <c r="M47" s="140"/>
      <c r="N47" s="18"/>
      <c r="O47" s="140"/>
      <c r="P47" s="140"/>
      <c r="Q47" s="140"/>
      <c r="R47" s="140"/>
      <c r="S47" s="140"/>
      <c r="T47" s="140"/>
      <c r="U47" s="140"/>
      <c r="V47" s="140"/>
      <c r="W47" s="140"/>
      <c r="X47" s="140"/>
      <c r="Y47" s="140"/>
      <c r="Z47" s="140"/>
      <c r="AA47" s="140"/>
      <c r="AB47" s="140"/>
      <c r="AC47" s="140"/>
      <c r="AD47" s="140"/>
      <c r="AE47" s="140"/>
      <c r="AF47" s="140"/>
      <c r="AG47" s="140"/>
      <c r="AH47" s="140"/>
      <c r="AI47" s="18"/>
      <c r="AJ47" s="18"/>
      <c r="AL47" s="65">
        <v>43750</v>
      </c>
      <c r="AM47" s="65">
        <v>43748</v>
      </c>
      <c r="AN47" s="3">
        <v>41</v>
      </c>
      <c r="AO47" s="230">
        <v>1004747</v>
      </c>
      <c r="AP47" s="230">
        <v>411374</v>
      </c>
      <c r="AQ47" s="230">
        <v>59399</v>
      </c>
      <c r="AR47" s="7">
        <v>42788</v>
      </c>
      <c r="AS47" s="230">
        <v>0</v>
      </c>
      <c r="AT47" s="230">
        <v>0</v>
      </c>
      <c r="AU47" s="230">
        <v>0</v>
      </c>
      <c r="AV47" s="230">
        <v>0</v>
      </c>
      <c r="AW47" s="230">
        <v>0</v>
      </c>
      <c r="AX47" s="230">
        <v>0</v>
      </c>
      <c r="AY47" s="18">
        <f t="shared" si="3"/>
        <v>1518308</v>
      </c>
      <c r="AZ47" s="230">
        <v>778682</v>
      </c>
      <c r="BA47" s="230">
        <v>82.250980999999996</v>
      </c>
      <c r="BB47" s="230">
        <v>356960</v>
      </c>
      <c r="BC47" s="230">
        <v>88.782712000000004</v>
      </c>
      <c r="BD47" s="230">
        <v>48902</v>
      </c>
      <c r="BE47" s="230">
        <v>116.16212</v>
      </c>
      <c r="BF47" s="230">
        <v>35303</v>
      </c>
      <c r="BG47" s="230">
        <v>98.419793999999996</v>
      </c>
      <c r="BH47" s="230">
        <v>0</v>
      </c>
      <c r="BI47" s="230">
        <v>0</v>
      </c>
      <c r="BJ47" s="230">
        <v>0</v>
      </c>
      <c r="BK47" s="230">
        <v>0</v>
      </c>
      <c r="BL47" s="230">
        <v>0</v>
      </c>
      <c r="BM47" s="230">
        <v>0</v>
      </c>
      <c r="BN47" s="230">
        <v>0</v>
      </c>
      <c r="BO47" s="230">
        <v>0</v>
      </c>
      <c r="BP47" s="230">
        <v>0</v>
      </c>
      <c r="BQ47" s="230">
        <v>0</v>
      </c>
      <c r="BR47" s="230">
        <v>0</v>
      </c>
      <c r="BS47" s="230">
        <v>0</v>
      </c>
      <c r="BT47" s="18">
        <f t="shared" si="4"/>
        <v>1219847</v>
      </c>
      <c r="BU47" s="18">
        <f t="shared" si="5"/>
        <v>85.989725959389972</v>
      </c>
    </row>
    <row r="48" spans="1:73" ht="20.100000000000001" customHeight="1" x14ac:dyDescent="0.2">
      <c r="A48" s="65"/>
      <c r="B48" s="65"/>
      <c r="C48" s="3"/>
      <c r="D48" s="143"/>
      <c r="E48" s="143"/>
      <c r="F48" s="143"/>
      <c r="G48" s="143"/>
      <c r="H48" s="143"/>
      <c r="I48" s="143"/>
      <c r="J48" s="143"/>
      <c r="K48" s="143"/>
      <c r="L48" s="143"/>
      <c r="M48" s="143"/>
      <c r="N48" s="18"/>
      <c r="O48" s="143"/>
      <c r="P48" s="143"/>
      <c r="Q48" s="143"/>
      <c r="R48" s="143"/>
      <c r="S48" s="143"/>
      <c r="T48" s="143"/>
      <c r="U48" s="143"/>
      <c r="V48" s="143"/>
      <c r="W48" s="143"/>
      <c r="X48" s="143"/>
      <c r="Y48" s="143"/>
      <c r="Z48" s="143"/>
      <c r="AA48" s="143"/>
      <c r="AB48" s="143"/>
      <c r="AC48" s="143"/>
      <c r="AD48" s="143"/>
      <c r="AE48" s="143"/>
      <c r="AF48" s="143"/>
      <c r="AG48" s="143"/>
      <c r="AH48" s="143"/>
      <c r="AI48" s="18"/>
      <c r="AJ48" s="18"/>
      <c r="AL48" s="65">
        <v>43757</v>
      </c>
      <c r="AM48" s="65">
        <v>43755</v>
      </c>
      <c r="AN48" s="3">
        <v>42</v>
      </c>
      <c r="AO48" s="230">
        <v>1175111</v>
      </c>
      <c r="AP48" s="230">
        <v>463189</v>
      </c>
      <c r="AQ48" s="230">
        <v>75418</v>
      </c>
      <c r="AR48" s="230">
        <v>48969</v>
      </c>
      <c r="AS48" s="230">
        <v>0</v>
      </c>
      <c r="AT48" s="230">
        <v>0</v>
      </c>
      <c r="AU48" s="230">
        <v>0</v>
      </c>
      <c r="AV48" s="230">
        <v>0</v>
      </c>
      <c r="AW48" s="230">
        <v>0</v>
      </c>
      <c r="AX48" s="230">
        <v>0</v>
      </c>
      <c r="AY48" s="18">
        <f t="shared" si="3"/>
        <v>1762687</v>
      </c>
      <c r="AZ48" s="230">
        <v>723090</v>
      </c>
      <c r="BA48" s="230">
        <v>80.897465999999994</v>
      </c>
      <c r="BB48" s="230">
        <v>418934</v>
      </c>
      <c r="BC48" s="230">
        <v>86.904511999999997</v>
      </c>
      <c r="BD48" s="230">
        <v>55797</v>
      </c>
      <c r="BE48" s="230">
        <v>114.132498</v>
      </c>
      <c r="BF48" s="230">
        <v>31359</v>
      </c>
      <c r="BG48" s="230">
        <v>100.660799</v>
      </c>
      <c r="BH48" s="230">
        <v>0</v>
      </c>
      <c r="BI48" s="230">
        <v>0</v>
      </c>
      <c r="BJ48" s="230">
        <v>0</v>
      </c>
      <c r="BK48" s="230">
        <v>0</v>
      </c>
      <c r="BL48" s="230">
        <v>0</v>
      </c>
      <c r="BM48" s="230">
        <v>0</v>
      </c>
      <c r="BN48" s="230">
        <v>0</v>
      </c>
      <c r="BO48" s="230">
        <v>0</v>
      </c>
      <c r="BP48" s="230">
        <v>0</v>
      </c>
      <c r="BQ48" s="230">
        <v>0</v>
      </c>
      <c r="BR48" s="230">
        <v>0</v>
      </c>
      <c r="BS48" s="230">
        <v>0</v>
      </c>
      <c r="BT48" s="18">
        <f t="shared" si="4"/>
        <v>1229180</v>
      </c>
      <c r="BU48" s="18">
        <f t="shared" si="5"/>
        <v>84.957676261324622</v>
      </c>
    </row>
    <row r="49" spans="1:73" ht="20.100000000000001" customHeight="1" x14ac:dyDescent="0.2">
      <c r="A49" s="65"/>
      <c r="B49" s="65"/>
      <c r="C49" s="3"/>
      <c r="D49" s="144"/>
      <c r="E49" s="144"/>
      <c r="F49" s="144"/>
      <c r="G49" s="144"/>
      <c r="H49" s="144"/>
      <c r="I49" s="144"/>
      <c r="J49" s="144"/>
      <c r="K49" s="144"/>
      <c r="L49" s="144"/>
      <c r="M49" s="144"/>
      <c r="N49" s="18"/>
      <c r="O49" s="144"/>
      <c r="P49" s="144"/>
      <c r="Q49" s="144"/>
      <c r="R49" s="144"/>
      <c r="S49" s="144"/>
      <c r="T49" s="144"/>
      <c r="U49" s="144"/>
      <c r="V49" s="144"/>
      <c r="W49" s="144"/>
      <c r="X49" s="144"/>
      <c r="Y49" s="144"/>
      <c r="Z49" s="144"/>
      <c r="AA49" s="144"/>
      <c r="AB49" s="144"/>
      <c r="AC49" s="144"/>
      <c r="AD49" s="144"/>
      <c r="AE49" s="144"/>
      <c r="AF49" s="144"/>
      <c r="AG49" s="144"/>
      <c r="AH49" s="144"/>
      <c r="AI49" s="18"/>
      <c r="AJ49" s="18"/>
      <c r="AL49" s="65">
        <v>43764</v>
      </c>
      <c r="AM49" s="65">
        <v>43763</v>
      </c>
      <c r="AN49" s="3">
        <v>43</v>
      </c>
      <c r="AO49" s="230">
        <v>1404819</v>
      </c>
      <c r="AP49" s="230">
        <v>552822</v>
      </c>
      <c r="AQ49" s="230">
        <v>77028</v>
      </c>
      <c r="AR49" s="230">
        <v>53180</v>
      </c>
      <c r="AS49" s="230">
        <v>0</v>
      </c>
      <c r="AT49" s="230">
        <v>0</v>
      </c>
      <c r="AU49" s="230">
        <v>0</v>
      </c>
      <c r="AV49" s="230">
        <v>0</v>
      </c>
      <c r="AW49" s="230">
        <v>0</v>
      </c>
      <c r="AX49" s="230">
        <v>0</v>
      </c>
      <c r="AY49" s="18">
        <f t="shared" si="3"/>
        <v>2087849</v>
      </c>
      <c r="AZ49" s="230">
        <v>950972</v>
      </c>
      <c r="BA49" s="230">
        <v>76.055959999999999</v>
      </c>
      <c r="BB49" s="230">
        <v>390594</v>
      </c>
      <c r="BC49" s="230">
        <v>84.190712000000005</v>
      </c>
      <c r="BD49" s="230">
        <v>65126</v>
      </c>
      <c r="BE49" s="230">
        <v>115.36103799999999</v>
      </c>
      <c r="BF49" s="230">
        <v>29577</v>
      </c>
      <c r="BG49" s="230">
        <v>107.430435</v>
      </c>
      <c r="BH49" s="230">
        <v>0</v>
      </c>
      <c r="BI49" s="230">
        <v>0</v>
      </c>
      <c r="BJ49" s="230">
        <v>0</v>
      </c>
      <c r="BK49" s="230">
        <v>0</v>
      </c>
      <c r="BL49" s="230">
        <v>0</v>
      </c>
      <c r="BM49" s="230">
        <v>0</v>
      </c>
      <c r="BN49" s="230">
        <v>0</v>
      </c>
      <c r="BO49" s="230">
        <v>0</v>
      </c>
      <c r="BP49" s="230">
        <v>0</v>
      </c>
      <c r="BQ49" s="230">
        <v>0</v>
      </c>
      <c r="BR49" s="230">
        <v>0</v>
      </c>
      <c r="BS49" s="230">
        <v>0</v>
      </c>
      <c r="BT49" s="18">
        <f t="shared" si="4"/>
        <v>1436269</v>
      </c>
      <c r="BU49" s="18">
        <f t="shared" si="5"/>
        <v>80.696546602921188</v>
      </c>
    </row>
    <row r="50" spans="1:73" ht="20.100000000000001" customHeight="1" x14ac:dyDescent="0.2">
      <c r="A50" s="65"/>
      <c r="B50" s="65"/>
      <c r="C50" s="3"/>
      <c r="D50" s="145"/>
      <c r="E50" s="145"/>
      <c r="F50" s="145"/>
      <c r="G50" s="145"/>
      <c r="H50" s="108"/>
      <c r="I50" s="108"/>
      <c r="J50" s="108"/>
      <c r="K50" s="108"/>
      <c r="L50" s="108"/>
      <c r="M50" s="108"/>
      <c r="N50" s="18"/>
      <c r="O50" s="145"/>
      <c r="P50" s="145"/>
      <c r="Q50" s="145"/>
      <c r="R50" s="145"/>
      <c r="S50" s="145"/>
      <c r="T50" s="145"/>
      <c r="U50" s="145"/>
      <c r="V50" s="145"/>
      <c r="W50" s="108"/>
      <c r="X50" s="108"/>
      <c r="Y50" s="108"/>
      <c r="Z50" s="108"/>
      <c r="AA50" s="108"/>
      <c r="AB50" s="108"/>
      <c r="AC50" s="108"/>
      <c r="AD50" s="108"/>
      <c r="AE50" s="108"/>
      <c r="AF50" s="108"/>
      <c r="AG50" s="108"/>
      <c r="AH50" s="108"/>
      <c r="AI50" s="18"/>
      <c r="AJ50" s="18"/>
      <c r="AL50" s="65">
        <v>43771</v>
      </c>
      <c r="AM50" s="65">
        <v>43769</v>
      </c>
      <c r="AN50" s="3">
        <v>44</v>
      </c>
      <c r="AO50" s="230">
        <v>1272357</v>
      </c>
      <c r="AP50" s="230">
        <v>511866</v>
      </c>
      <c r="AQ50" s="230">
        <v>73828</v>
      </c>
      <c r="AR50" s="230">
        <v>49462</v>
      </c>
      <c r="AS50" s="230">
        <v>0</v>
      </c>
      <c r="AT50" s="230">
        <v>0</v>
      </c>
      <c r="AU50" s="230">
        <v>0</v>
      </c>
      <c r="AV50" s="230">
        <v>0</v>
      </c>
      <c r="AW50" s="230">
        <v>0</v>
      </c>
      <c r="AX50" s="230">
        <v>0</v>
      </c>
      <c r="AY50" s="18">
        <f t="shared" si="3"/>
        <v>1907513</v>
      </c>
      <c r="AZ50" s="230">
        <v>689675</v>
      </c>
      <c r="BA50" s="230">
        <v>72.107017999999997</v>
      </c>
      <c r="BB50" s="230">
        <v>423570</v>
      </c>
      <c r="BC50" s="230">
        <v>82.418856000000005</v>
      </c>
      <c r="BD50" s="230">
        <v>61803</v>
      </c>
      <c r="BE50" s="230">
        <v>111.598692</v>
      </c>
      <c r="BF50" s="230">
        <v>30983</v>
      </c>
      <c r="BG50" s="230">
        <v>108.247393</v>
      </c>
      <c r="BH50" s="230">
        <v>0</v>
      </c>
      <c r="BI50" s="230">
        <v>0</v>
      </c>
      <c r="BJ50" s="230">
        <v>0</v>
      </c>
      <c r="BK50" s="230">
        <v>0</v>
      </c>
      <c r="BL50" s="230">
        <v>0</v>
      </c>
      <c r="BM50" s="230">
        <v>0</v>
      </c>
      <c r="BN50" s="230">
        <v>0</v>
      </c>
      <c r="BO50" s="230">
        <v>0</v>
      </c>
      <c r="BP50" s="230">
        <v>0</v>
      </c>
      <c r="BQ50" s="230">
        <v>0</v>
      </c>
      <c r="BR50" s="230">
        <v>0</v>
      </c>
      <c r="BS50" s="230">
        <v>0</v>
      </c>
      <c r="BT50" s="18">
        <f t="shared" si="4"/>
        <v>1206031</v>
      </c>
      <c r="BU50" s="18">
        <f t="shared" si="5"/>
        <v>78.680834418074667</v>
      </c>
    </row>
    <row r="51" spans="1:73" ht="20.100000000000001" customHeight="1" x14ac:dyDescent="0.2">
      <c r="A51" s="65"/>
      <c r="B51" s="65"/>
      <c r="C51" s="3"/>
      <c r="D51" s="146"/>
      <c r="E51" s="146"/>
      <c r="F51" s="146"/>
      <c r="G51" s="146"/>
      <c r="H51" s="146"/>
      <c r="I51" s="146"/>
      <c r="J51" s="146"/>
      <c r="K51" s="146"/>
      <c r="L51" s="146"/>
      <c r="M51" s="146"/>
      <c r="N51" s="18"/>
      <c r="O51" s="146"/>
      <c r="P51" s="146"/>
      <c r="Q51" s="149"/>
      <c r="R51" s="149"/>
      <c r="S51" s="146"/>
      <c r="T51" s="146"/>
      <c r="U51" s="146"/>
      <c r="V51" s="146"/>
      <c r="W51" s="146"/>
      <c r="X51" s="146"/>
      <c r="Y51" s="146"/>
      <c r="Z51" s="146"/>
      <c r="AA51" s="146"/>
      <c r="AB51" s="146"/>
      <c r="AC51" s="146"/>
      <c r="AD51" s="146"/>
      <c r="AE51" s="146"/>
      <c r="AF51" s="146"/>
      <c r="AG51" s="146"/>
      <c r="AH51" s="146"/>
      <c r="AI51" s="18"/>
      <c r="AJ51" s="18"/>
      <c r="AL51" s="65">
        <v>43778</v>
      </c>
      <c r="AM51" s="65">
        <v>43776</v>
      </c>
      <c r="AN51" s="3">
        <v>45</v>
      </c>
      <c r="AO51" s="230">
        <v>1281833</v>
      </c>
      <c r="AP51" s="230">
        <v>530304</v>
      </c>
      <c r="AQ51" s="230">
        <v>68156</v>
      </c>
      <c r="AR51" s="230">
        <v>53045</v>
      </c>
      <c r="AS51" s="230">
        <v>0</v>
      </c>
      <c r="AT51" s="230">
        <v>0</v>
      </c>
      <c r="AU51" s="230">
        <v>0</v>
      </c>
      <c r="AV51" s="230">
        <v>0</v>
      </c>
      <c r="AW51" s="230">
        <v>0</v>
      </c>
      <c r="AX51" s="230">
        <v>0</v>
      </c>
      <c r="AY51" s="18">
        <f t="shared" si="3"/>
        <v>1933338</v>
      </c>
      <c r="AZ51" s="230">
        <v>1162762</v>
      </c>
      <c r="BA51" s="230">
        <v>74.154409000000001</v>
      </c>
      <c r="BB51" s="230">
        <v>480510</v>
      </c>
      <c r="BC51" s="230">
        <v>81.798738</v>
      </c>
      <c r="BD51" s="230">
        <v>54639</v>
      </c>
      <c r="BE51" s="230">
        <v>111.939457</v>
      </c>
      <c r="BF51" s="230">
        <v>42611</v>
      </c>
      <c r="BG51" s="230">
        <v>103.63511699999999</v>
      </c>
      <c r="BH51" s="230">
        <v>0</v>
      </c>
      <c r="BI51" s="230">
        <v>0</v>
      </c>
      <c r="BJ51" s="230">
        <v>0</v>
      </c>
      <c r="BK51" s="230">
        <v>0</v>
      </c>
      <c r="BL51" s="230">
        <v>0</v>
      </c>
      <c r="BM51" s="230">
        <v>0</v>
      </c>
      <c r="BN51" s="230">
        <v>0</v>
      </c>
      <c r="BO51" s="230">
        <v>0</v>
      </c>
      <c r="BP51" s="230">
        <v>0</v>
      </c>
      <c r="BQ51" s="230">
        <v>0</v>
      </c>
      <c r="BR51" s="230">
        <v>0</v>
      </c>
      <c r="BS51" s="230">
        <v>0</v>
      </c>
      <c r="BT51" s="18">
        <f t="shared" si="4"/>
        <v>1740522</v>
      </c>
      <c r="BU51" s="18">
        <f t="shared" si="5"/>
        <v>78.172695591062904</v>
      </c>
    </row>
    <row r="52" spans="1:73" ht="20.100000000000001" customHeight="1" x14ac:dyDescent="0.2">
      <c r="A52" s="65"/>
      <c r="B52" s="65"/>
      <c r="C52" s="3"/>
      <c r="D52" s="147"/>
      <c r="E52" s="147"/>
      <c r="F52" s="147"/>
      <c r="G52" s="147"/>
      <c r="H52" s="147"/>
      <c r="I52" s="147"/>
      <c r="J52" s="147"/>
      <c r="K52" s="147"/>
      <c r="L52" s="147"/>
      <c r="M52" s="147"/>
      <c r="N52" s="18"/>
      <c r="O52" s="147"/>
      <c r="P52" s="147"/>
      <c r="Q52" s="153"/>
      <c r="R52" s="153"/>
      <c r="S52" s="147"/>
      <c r="T52" s="147"/>
      <c r="U52" s="147"/>
      <c r="V52" s="147"/>
      <c r="W52" s="147"/>
      <c r="X52" s="147"/>
      <c r="Y52" s="147"/>
      <c r="Z52" s="147"/>
      <c r="AA52" s="147"/>
      <c r="AB52" s="147"/>
      <c r="AC52" s="147"/>
      <c r="AD52" s="147"/>
      <c r="AE52" s="147"/>
      <c r="AF52" s="147"/>
      <c r="AG52" s="147"/>
      <c r="AH52" s="147"/>
      <c r="AI52" s="18"/>
      <c r="AJ52" s="18"/>
      <c r="AL52" s="65">
        <v>43785</v>
      </c>
      <c r="AM52" s="65">
        <v>43783</v>
      </c>
      <c r="AN52" s="3">
        <v>46</v>
      </c>
      <c r="AO52" s="230">
        <v>1056136</v>
      </c>
      <c r="AP52" s="230">
        <v>446171</v>
      </c>
      <c r="AQ52" s="230">
        <v>73093</v>
      </c>
      <c r="AR52" s="230">
        <v>55069</v>
      </c>
      <c r="AS52" s="230">
        <v>0</v>
      </c>
      <c r="AT52" s="230">
        <v>0</v>
      </c>
      <c r="AU52" s="230">
        <v>0</v>
      </c>
      <c r="AV52" s="230">
        <v>0</v>
      </c>
      <c r="AW52" s="230">
        <v>0</v>
      </c>
      <c r="AX52" s="230">
        <v>0</v>
      </c>
      <c r="AY52" s="18">
        <f t="shared" si="3"/>
        <v>1630469</v>
      </c>
      <c r="AZ52" s="230">
        <v>891319</v>
      </c>
      <c r="BA52" s="230">
        <v>74.797971000000004</v>
      </c>
      <c r="BB52" s="230">
        <v>386239</v>
      </c>
      <c r="BC52" s="230">
        <v>83.248185000000007</v>
      </c>
      <c r="BD52" s="230">
        <v>59519</v>
      </c>
      <c r="BE52" s="230">
        <v>107.56136600000001</v>
      </c>
      <c r="BF52" s="230">
        <v>42314</v>
      </c>
      <c r="BG52" s="230">
        <v>101.378905</v>
      </c>
      <c r="BH52" s="230">
        <v>0</v>
      </c>
      <c r="BI52" s="230">
        <v>0</v>
      </c>
      <c r="BJ52" s="230">
        <v>0</v>
      </c>
      <c r="BK52" s="230">
        <v>0</v>
      </c>
      <c r="BL52" s="230">
        <v>0</v>
      </c>
      <c r="BM52" s="230">
        <v>0</v>
      </c>
      <c r="BN52" s="230">
        <v>0</v>
      </c>
      <c r="BO52" s="230">
        <v>0</v>
      </c>
      <c r="BP52" s="230">
        <v>0</v>
      </c>
      <c r="BQ52" s="230">
        <v>0</v>
      </c>
      <c r="BR52" s="230">
        <v>0</v>
      </c>
      <c r="BS52" s="230">
        <v>0</v>
      </c>
      <c r="BT52" s="18">
        <f t="shared" si="4"/>
        <v>1379391</v>
      </c>
      <c r="BU52" s="18">
        <f t="shared" si="5"/>
        <v>79.393181751285894</v>
      </c>
    </row>
    <row r="53" spans="1:73" ht="20.100000000000001" customHeight="1" x14ac:dyDescent="0.2">
      <c r="A53" s="65"/>
      <c r="B53" s="65"/>
      <c r="C53" s="3"/>
      <c r="D53" s="148"/>
      <c r="E53" s="148"/>
      <c r="F53" s="148"/>
      <c r="G53" s="148"/>
      <c r="H53" s="109"/>
      <c r="I53" s="109"/>
      <c r="J53" s="109"/>
      <c r="K53" s="109"/>
      <c r="L53" s="109"/>
      <c r="M53" s="109"/>
      <c r="N53" s="18"/>
      <c r="O53" s="148"/>
      <c r="P53" s="148"/>
      <c r="Q53" s="148"/>
      <c r="R53" s="148"/>
      <c r="S53" s="148"/>
      <c r="T53" s="148"/>
      <c r="U53" s="148"/>
      <c r="V53" s="148"/>
      <c r="W53" s="109"/>
      <c r="X53" s="109"/>
      <c r="Y53" s="109"/>
      <c r="Z53" s="109"/>
      <c r="AA53" s="109"/>
      <c r="AB53" s="109"/>
      <c r="AC53" s="109"/>
      <c r="AD53" s="109"/>
      <c r="AE53" s="109"/>
      <c r="AF53" s="109"/>
      <c r="AG53" s="109"/>
      <c r="AH53" s="109"/>
      <c r="AI53" s="18"/>
      <c r="AJ53" s="18"/>
      <c r="AL53" s="65">
        <v>43792</v>
      </c>
      <c r="AM53" s="65">
        <v>43790</v>
      </c>
      <c r="AN53" s="3">
        <v>47</v>
      </c>
      <c r="AO53" s="230">
        <v>1111643</v>
      </c>
      <c r="AP53" s="230">
        <v>496041</v>
      </c>
      <c r="AQ53" s="230">
        <v>68133</v>
      </c>
      <c r="AR53" s="230">
        <v>43388</v>
      </c>
      <c r="AS53" s="230">
        <v>0</v>
      </c>
      <c r="AT53" s="230">
        <v>0</v>
      </c>
      <c r="AU53" s="230">
        <v>0</v>
      </c>
      <c r="AV53" s="230">
        <v>0</v>
      </c>
      <c r="AW53" s="230">
        <v>0</v>
      </c>
      <c r="AX53" s="230">
        <v>0</v>
      </c>
      <c r="AY53" s="18">
        <f t="shared" si="3"/>
        <v>1719205</v>
      </c>
      <c r="AZ53" s="230">
        <v>704694</v>
      </c>
      <c r="BA53" s="230">
        <v>75.287265000000005</v>
      </c>
      <c r="BB53" s="230">
        <v>437824</v>
      </c>
      <c r="BC53" s="230">
        <v>83.088678999999999</v>
      </c>
      <c r="BD53" s="230">
        <v>53895</v>
      </c>
      <c r="BE53" s="230">
        <v>105.80784800000001</v>
      </c>
      <c r="BF53" s="230">
        <v>31455</v>
      </c>
      <c r="BG53" s="230">
        <v>97.188523000000004</v>
      </c>
      <c r="BH53" s="230">
        <v>0</v>
      </c>
      <c r="BI53" s="230">
        <v>0</v>
      </c>
      <c r="BJ53" s="230">
        <v>0</v>
      </c>
      <c r="BK53" s="230">
        <v>0</v>
      </c>
      <c r="BL53" s="230">
        <v>0</v>
      </c>
      <c r="BM53" s="230">
        <v>0</v>
      </c>
      <c r="BN53" s="230">
        <v>0</v>
      </c>
      <c r="BO53" s="230">
        <v>0</v>
      </c>
      <c r="BP53" s="230">
        <v>0</v>
      </c>
      <c r="BQ53" s="230">
        <v>0</v>
      </c>
      <c r="BR53" s="230">
        <v>0</v>
      </c>
      <c r="BS53" s="230">
        <v>0</v>
      </c>
      <c r="BT53" s="18">
        <f t="shared" si="4"/>
        <v>1227868</v>
      </c>
      <c r="BU53" s="18">
        <f t="shared" si="5"/>
        <v>79.969736710567418</v>
      </c>
    </row>
    <row r="54" spans="1:73" ht="20.100000000000001" customHeight="1" x14ac:dyDescent="0.2">
      <c r="A54" s="65"/>
      <c r="B54" s="65"/>
      <c r="C54" s="10"/>
      <c r="D54" s="149"/>
      <c r="E54" s="149"/>
      <c r="F54" s="149"/>
      <c r="G54" s="149"/>
      <c r="H54" s="149"/>
      <c r="I54" s="149"/>
      <c r="J54" s="149"/>
      <c r="K54" s="149"/>
      <c r="L54" s="149"/>
      <c r="M54" s="149"/>
      <c r="N54" s="18"/>
      <c r="O54" s="149"/>
      <c r="P54" s="149"/>
      <c r="Q54" s="149"/>
      <c r="R54" s="149"/>
      <c r="S54" s="149"/>
      <c r="T54" s="149"/>
      <c r="U54" s="149"/>
      <c r="V54" s="149"/>
      <c r="W54" s="149"/>
      <c r="X54" s="149"/>
      <c r="Y54" s="149"/>
      <c r="Z54" s="149"/>
      <c r="AA54" s="149"/>
      <c r="AB54" s="149"/>
      <c r="AC54" s="149"/>
      <c r="AD54" s="149"/>
      <c r="AE54" s="149"/>
      <c r="AF54" s="149"/>
      <c r="AG54" s="149"/>
      <c r="AH54" s="149"/>
      <c r="AI54" s="18"/>
      <c r="AJ54" s="18"/>
      <c r="AL54" s="65">
        <v>43799</v>
      </c>
      <c r="AM54" s="65">
        <v>43797</v>
      </c>
      <c r="AN54" s="10">
        <v>48</v>
      </c>
      <c r="AO54" s="230">
        <v>1046128</v>
      </c>
      <c r="AP54" s="230">
        <v>456420</v>
      </c>
      <c r="AQ54" s="230">
        <v>79915</v>
      </c>
      <c r="AR54" s="230">
        <v>48131</v>
      </c>
      <c r="AS54" s="230">
        <v>0</v>
      </c>
      <c r="AT54" s="230">
        <v>0</v>
      </c>
      <c r="AU54" s="230">
        <v>0</v>
      </c>
      <c r="AV54" s="230">
        <v>0</v>
      </c>
      <c r="AW54" s="230">
        <v>0</v>
      </c>
      <c r="AX54" s="230">
        <v>0</v>
      </c>
      <c r="AY54" s="18">
        <f t="shared" si="3"/>
        <v>1630594</v>
      </c>
      <c r="AZ54" s="230">
        <v>780710</v>
      </c>
      <c r="BA54" s="230">
        <v>73.483147000000002</v>
      </c>
      <c r="BB54" s="230">
        <v>412362</v>
      </c>
      <c r="BC54" s="230">
        <v>83.492740999999995</v>
      </c>
      <c r="BD54" s="230">
        <v>61652</v>
      </c>
      <c r="BE54" s="230">
        <v>102.485856</v>
      </c>
      <c r="BF54" s="230">
        <v>30946</v>
      </c>
      <c r="BG54" s="230">
        <v>103.609448</v>
      </c>
      <c r="BH54" s="230">
        <v>0</v>
      </c>
      <c r="BI54" s="230">
        <v>0</v>
      </c>
      <c r="BJ54" s="230">
        <v>0</v>
      </c>
      <c r="BK54" s="230">
        <v>0</v>
      </c>
      <c r="BL54" s="230">
        <v>0</v>
      </c>
      <c r="BM54" s="230">
        <v>0</v>
      </c>
      <c r="BN54" s="230">
        <v>0</v>
      </c>
      <c r="BO54" s="230">
        <v>0</v>
      </c>
      <c r="BP54" s="230">
        <v>0</v>
      </c>
      <c r="BQ54" s="230">
        <v>0</v>
      </c>
      <c r="BR54" s="230">
        <v>0</v>
      </c>
      <c r="BS54" s="230">
        <v>0</v>
      </c>
      <c r="BT54" s="18">
        <f t="shared" si="4"/>
        <v>1285670</v>
      </c>
      <c r="BU54" s="18">
        <f t="shared" si="5"/>
        <v>78.8095058067249</v>
      </c>
    </row>
    <row r="55" spans="1:73" ht="20.100000000000001" customHeight="1" x14ac:dyDescent="0.2">
      <c r="A55" s="65"/>
      <c r="B55" s="65"/>
      <c r="C55" s="3"/>
      <c r="D55" s="150"/>
      <c r="E55" s="150"/>
      <c r="F55" s="150"/>
      <c r="G55" s="150"/>
      <c r="H55" s="150"/>
      <c r="I55" s="150"/>
      <c r="J55" s="150"/>
      <c r="K55" s="150"/>
      <c r="L55" s="150"/>
      <c r="M55" s="150"/>
      <c r="N55" s="18"/>
      <c r="O55" s="150"/>
      <c r="P55" s="150"/>
      <c r="Q55" s="150"/>
      <c r="R55" s="150"/>
      <c r="S55" s="150"/>
      <c r="T55" s="150"/>
      <c r="U55" s="150"/>
      <c r="V55" s="150"/>
      <c r="W55" s="150"/>
      <c r="X55" s="150"/>
      <c r="Y55" s="150"/>
      <c r="Z55" s="150"/>
      <c r="AA55" s="150"/>
      <c r="AB55" s="150"/>
      <c r="AC55" s="150"/>
      <c r="AD55" s="150"/>
      <c r="AE55" s="150"/>
      <c r="AF55" s="150"/>
      <c r="AG55" s="150"/>
      <c r="AH55" s="150"/>
      <c r="AI55" s="18"/>
      <c r="AJ55" s="18"/>
      <c r="AL55" s="65">
        <v>43806</v>
      </c>
      <c r="AM55" s="65">
        <v>43804</v>
      </c>
      <c r="AN55" s="3">
        <v>49</v>
      </c>
      <c r="AO55" s="230">
        <v>1184119</v>
      </c>
      <c r="AP55" s="230">
        <v>487821</v>
      </c>
      <c r="AQ55" s="230">
        <v>79405</v>
      </c>
      <c r="AR55" s="230">
        <v>52437</v>
      </c>
      <c r="AS55" s="230">
        <v>0</v>
      </c>
      <c r="AT55" s="230">
        <v>0</v>
      </c>
      <c r="AU55" s="230">
        <v>0</v>
      </c>
      <c r="AV55" s="230">
        <v>0</v>
      </c>
      <c r="AW55" s="230">
        <v>0</v>
      </c>
      <c r="AX55" s="230">
        <v>0</v>
      </c>
      <c r="AY55" s="18">
        <f t="shared" si="3"/>
        <v>1803782</v>
      </c>
      <c r="AZ55" s="230">
        <v>909345</v>
      </c>
      <c r="BA55" s="230">
        <v>74.632015999999993</v>
      </c>
      <c r="BB55" s="230">
        <v>380397</v>
      </c>
      <c r="BC55" s="230">
        <v>83.452143000000007</v>
      </c>
      <c r="BD55" s="230">
        <v>69347</v>
      </c>
      <c r="BE55" s="230">
        <v>103.67971199999999</v>
      </c>
      <c r="BF55" s="230">
        <v>34606</v>
      </c>
      <c r="BG55" s="230">
        <v>96.837253000000004</v>
      </c>
      <c r="BH55" s="230">
        <v>0</v>
      </c>
      <c r="BI55" s="230">
        <v>0</v>
      </c>
      <c r="BJ55" s="230">
        <v>0</v>
      </c>
      <c r="BK55" s="230">
        <v>0</v>
      </c>
      <c r="BL55" s="230">
        <v>0</v>
      </c>
      <c r="BM55" s="230">
        <v>0</v>
      </c>
      <c r="BN55" s="230">
        <v>0</v>
      </c>
      <c r="BO55" s="230">
        <v>0</v>
      </c>
      <c r="BP55" s="230">
        <v>0</v>
      </c>
      <c r="BQ55" s="230">
        <v>0</v>
      </c>
      <c r="BR55" s="230">
        <v>0</v>
      </c>
      <c r="BS55" s="230">
        <v>0</v>
      </c>
      <c r="BT55" s="18">
        <f t="shared" si="4"/>
        <v>1393695</v>
      </c>
      <c r="BU55" s="18">
        <f t="shared" si="5"/>
        <v>79.036103592014754</v>
      </c>
    </row>
    <row r="56" spans="1:73" ht="20.100000000000001" customHeight="1" x14ac:dyDescent="0.2">
      <c r="A56" s="65"/>
      <c r="B56" s="65"/>
      <c r="C56" s="3"/>
      <c r="D56" s="153"/>
      <c r="E56" s="153"/>
      <c r="F56" s="153"/>
      <c r="G56" s="153"/>
      <c r="H56" s="153"/>
      <c r="I56" s="153"/>
      <c r="J56" s="153"/>
      <c r="K56" s="153"/>
      <c r="L56" s="153"/>
      <c r="M56" s="153"/>
      <c r="N56" s="18"/>
      <c r="O56" s="153"/>
      <c r="P56" s="153"/>
      <c r="Q56" s="153"/>
      <c r="R56" s="153"/>
      <c r="S56" s="153"/>
      <c r="T56" s="153"/>
      <c r="U56" s="153"/>
      <c r="V56" s="153"/>
      <c r="W56" s="153"/>
      <c r="X56" s="153"/>
      <c r="Y56" s="153"/>
      <c r="Z56" s="153"/>
      <c r="AA56" s="153"/>
      <c r="AB56" s="153"/>
      <c r="AC56" s="153"/>
      <c r="AD56" s="153"/>
      <c r="AE56" s="153"/>
      <c r="AF56" s="153"/>
      <c r="AG56" s="153"/>
      <c r="AH56" s="153"/>
      <c r="AI56" s="18"/>
      <c r="AJ56" s="18"/>
      <c r="AL56" s="65">
        <v>43813</v>
      </c>
      <c r="AM56" s="65">
        <v>43811</v>
      </c>
      <c r="AN56" s="3">
        <v>50</v>
      </c>
      <c r="AO56" s="230">
        <v>1020569</v>
      </c>
      <c r="AP56" s="230">
        <v>411215</v>
      </c>
      <c r="AQ56" s="230">
        <v>76441</v>
      </c>
      <c r="AR56" s="230">
        <v>49812</v>
      </c>
      <c r="AS56" s="230">
        <v>0</v>
      </c>
      <c r="AT56" s="230">
        <v>0</v>
      </c>
      <c r="AU56" s="230">
        <v>0</v>
      </c>
      <c r="AV56" s="230">
        <v>0</v>
      </c>
      <c r="AW56" s="230">
        <v>0</v>
      </c>
      <c r="AX56" s="230">
        <v>0</v>
      </c>
      <c r="AY56" s="18">
        <f t="shared" si="3"/>
        <v>1558037</v>
      </c>
      <c r="AZ56" s="230">
        <v>819766</v>
      </c>
      <c r="BA56" s="230">
        <v>75.522272999999998</v>
      </c>
      <c r="BB56" s="230">
        <v>378894</v>
      </c>
      <c r="BC56" s="230">
        <v>85.237868000000006</v>
      </c>
      <c r="BD56" s="230">
        <v>65658</v>
      </c>
      <c r="BE56" s="230">
        <v>106.43983900000001</v>
      </c>
      <c r="BF56" s="230">
        <v>39910</v>
      </c>
      <c r="BG56" s="230">
        <v>95.335453999999999</v>
      </c>
      <c r="BH56" s="230">
        <v>0</v>
      </c>
      <c r="BI56" s="230">
        <v>0</v>
      </c>
      <c r="BJ56" s="230">
        <v>0</v>
      </c>
      <c r="BK56" s="230">
        <v>0</v>
      </c>
      <c r="BL56" s="230">
        <v>0</v>
      </c>
      <c r="BM56" s="230">
        <v>0</v>
      </c>
      <c r="BN56" s="230">
        <v>0</v>
      </c>
      <c r="BO56" s="230">
        <v>0</v>
      </c>
      <c r="BP56" s="230">
        <v>0</v>
      </c>
      <c r="BQ56" s="230">
        <v>0</v>
      </c>
      <c r="BR56" s="230">
        <v>0</v>
      </c>
      <c r="BS56" s="230">
        <v>0</v>
      </c>
      <c r="BT56" s="18">
        <f t="shared" si="4"/>
        <v>1304228</v>
      </c>
      <c r="BU56" s="18">
        <f t="shared" si="5"/>
        <v>80.507528840288657</v>
      </c>
    </row>
    <row r="57" spans="1:73" ht="20.100000000000001" customHeight="1" x14ac:dyDescent="0.2">
      <c r="A57" s="65"/>
      <c r="B57" s="65"/>
      <c r="C57" s="3"/>
      <c r="D57" s="154"/>
      <c r="E57" s="154"/>
      <c r="F57" s="154"/>
      <c r="G57" s="154"/>
      <c r="H57" s="154"/>
      <c r="I57" s="154"/>
      <c r="J57" s="154"/>
      <c r="K57" s="154"/>
      <c r="L57" s="154"/>
      <c r="M57" s="154"/>
      <c r="N57" s="18"/>
      <c r="O57" s="154"/>
      <c r="P57" s="154"/>
      <c r="Q57" s="154"/>
      <c r="R57" s="154"/>
      <c r="S57" s="154"/>
      <c r="T57" s="154"/>
      <c r="U57" s="154"/>
      <c r="V57" s="154"/>
      <c r="W57" s="154"/>
      <c r="X57" s="154"/>
      <c r="Y57" s="154"/>
      <c r="Z57" s="154"/>
      <c r="AA57" s="154"/>
      <c r="AB57" s="154"/>
      <c r="AC57" s="154"/>
      <c r="AD57" s="154"/>
      <c r="AE57" s="154"/>
      <c r="AF57" s="154"/>
      <c r="AG57" s="154"/>
      <c r="AH57" s="154"/>
      <c r="AI57" s="18"/>
      <c r="AJ57" s="18"/>
      <c r="AL57" s="65">
        <v>43820</v>
      </c>
      <c r="AM57" s="65">
        <v>43818</v>
      </c>
      <c r="AN57" s="3">
        <v>51</v>
      </c>
      <c r="AO57" s="230">
        <v>983586</v>
      </c>
      <c r="AP57" s="230">
        <v>405486</v>
      </c>
      <c r="AQ57" s="230">
        <v>72611</v>
      </c>
      <c r="AR57" s="230">
        <v>45702</v>
      </c>
      <c r="AS57" s="230">
        <v>0</v>
      </c>
      <c r="AT57" s="230">
        <v>0</v>
      </c>
      <c r="AU57" s="230">
        <v>0</v>
      </c>
      <c r="AV57" s="230">
        <v>0</v>
      </c>
      <c r="AW57" s="230">
        <v>0</v>
      </c>
      <c r="AX57" s="230">
        <v>0</v>
      </c>
      <c r="AY57" s="18">
        <f t="shared" si="3"/>
        <v>1507385</v>
      </c>
      <c r="AZ57" s="230">
        <v>861227</v>
      </c>
      <c r="BA57" s="230">
        <v>77.792406999999997</v>
      </c>
      <c r="BB57" s="230">
        <v>374560</v>
      </c>
      <c r="BC57" s="230">
        <v>87.353330999999997</v>
      </c>
      <c r="BD57" s="230">
        <v>49800</v>
      </c>
      <c r="BE57" s="230">
        <v>109.6751</v>
      </c>
      <c r="BF57" s="230">
        <v>35461</v>
      </c>
      <c r="BG57" s="230">
        <v>101.391246</v>
      </c>
      <c r="BH57" s="230">
        <v>0</v>
      </c>
      <c r="BI57" s="230">
        <v>0</v>
      </c>
      <c r="BJ57" s="230">
        <v>0</v>
      </c>
      <c r="BK57" s="230">
        <v>0</v>
      </c>
      <c r="BL57" s="230">
        <v>0</v>
      </c>
      <c r="BM57" s="230">
        <v>0</v>
      </c>
      <c r="BN57" s="230">
        <v>0</v>
      </c>
      <c r="BO57" s="230">
        <v>0</v>
      </c>
      <c r="BP57" s="230">
        <v>0</v>
      </c>
      <c r="BQ57" s="230">
        <v>0</v>
      </c>
      <c r="BR57" s="230">
        <v>0</v>
      </c>
      <c r="BS57" s="230">
        <v>0</v>
      </c>
      <c r="BT57" s="18">
        <f t="shared" si="4"/>
        <v>1321048</v>
      </c>
      <c r="BU57" s="18">
        <f t="shared" si="5"/>
        <v>82.338597777790824</v>
      </c>
    </row>
    <row r="58" spans="1:73" ht="20.100000000000001" customHeight="1" x14ac:dyDescent="0.2">
      <c r="A58" s="65"/>
      <c r="B58" s="65"/>
      <c r="C58" s="3"/>
      <c r="D58" s="105"/>
      <c r="E58" s="4"/>
      <c r="F58" s="4"/>
      <c r="G58" s="4"/>
      <c r="H58" s="4"/>
      <c r="I58" s="81"/>
      <c r="J58" s="4"/>
      <c r="K58" s="4"/>
      <c r="L58" s="4"/>
      <c r="M58" s="4"/>
      <c r="N58" s="18"/>
      <c r="O58" s="4"/>
      <c r="P58" s="4"/>
      <c r="Q58" s="153"/>
      <c r="R58" s="4"/>
      <c r="S58" s="4"/>
      <c r="T58" s="4"/>
      <c r="U58" s="4"/>
      <c r="V58" s="4"/>
      <c r="W58" s="4"/>
      <c r="X58" s="4"/>
      <c r="Y58" s="81"/>
      <c r="Z58" s="81"/>
      <c r="AA58" s="4"/>
      <c r="AB58" s="4"/>
      <c r="AC58" s="4"/>
      <c r="AD58" s="4"/>
      <c r="AE58" s="4"/>
      <c r="AF58" s="4"/>
      <c r="AG58" s="4"/>
      <c r="AH58" s="4"/>
      <c r="AI58" s="53"/>
      <c r="AJ58" s="53"/>
      <c r="AL58" s="65">
        <v>43827</v>
      </c>
      <c r="AM58" s="65">
        <v>43825</v>
      </c>
      <c r="AN58" s="3">
        <v>52</v>
      </c>
      <c r="AO58" s="230">
        <v>0</v>
      </c>
      <c r="AP58" s="230">
        <v>0</v>
      </c>
      <c r="AQ58" s="230">
        <v>0</v>
      </c>
      <c r="AR58" s="230">
        <v>0</v>
      </c>
      <c r="AS58" s="230">
        <v>0</v>
      </c>
      <c r="AT58" s="230">
        <v>0</v>
      </c>
      <c r="AU58" s="230">
        <v>0</v>
      </c>
      <c r="AV58" s="230">
        <v>0</v>
      </c>
      <c r="AW58" s="230">
        <v>0</v>
      </c>
      <c r="AX58" s="230">
        <v>0</v>
      </c>
      <c r="AY58" s="18">
        <v>0</v>
      </c>
      <c r="AZ58" s="230">
        <v>0</v>
      </c>
      <c r="BA58" s="230">
        <v>0</v>
      </c>
      <c r="BB58" s="230">
        <v>0</v>
      </c>
      <c r="BC58" s="230">
        <v>0</v>
      </c>
      <c r="BD58" s="230">
        <v>0</v>
      </c>
      <c r="BE58" s="230">
        <v>0</v>
      </c>
      <c r="BF58" s="230">
        <v>0</v>
      </c>
      <c r="BG58" s="230">
        <v>0</v>
      </c>
      <c r="BH58" s="230">
        <v>0</v>
      </c>
      <c r="BI58" s="230">
        <v>0</v>
      </c>
      <c r="BJ58" s="230">
        <v>0</v>
      </c>
      <c r="BK58" s="230">
        <v>0</v>
      </c>
      <c r="BL58" s="230">
        <v>0</v>
      </c>
      <c r="BM58" s="230">
        <v>0</v>
      </c>
      <c r="BN58" s="230">
        <v>0</v>
      </c>
      <c r="BO58" s="230">
        <v>0</v>
      </c>
      <c r="BP58" s="230">
        <v>0</v>
      </c>
      <c r="BQ58" s="230">
        <v>0</v>
      </c>
      <c r="BR58" s="230">
        <v>0</v>
      </c>
      <c r="BS58" s="230">
        <v>0</v>
      </c>
      <c r="BT58" s="53">
        <f t="shared" si="4"/>
        <v>0</v>
      </c>
      <c r="BU58" s="53">
        <v>0</v>
      </c>
    </row>
    <row r="59" spans="1:73" x14ac:dyDescent="0.2">
      <c r="A59" s="65"/>
      <c r="B59" s="1"/>
      <c r="C59" s="72"/>
      <c r="D59" s="4"/>
      <c r="E59" s="4"/>
      <c r="F59" s="4"/>
      <c r="G59" s="4"/>
      <c r="H59" s="4"/>
      <c r="I59" s="81"/>
      <c r="J59" s="4"/>
      <c r="K59" s="4"/>
      <c r="L59" s="4"/>
      <c r="M59" s="4"/>
      <c r="N59" s="53"/>
      <c r="O59" s="4"/>
      <c r="P59" s="4"/>
      <c r="Q59" s="4"/>
      <c r="R59" s="4"/>
      <c r="S59" s="4"/>
      <c r="T59" s="4"/>
      <c r="U59" s="4"/>
      <c r="V59" s="4"/>
      <c r="W59" s="4"/>
      <c r="X59" s="4"/>
      <c r="Y59" s="81"/>
      <c r="Z59" s="81"/>
      <c r="AA59" s="4"/>
      <c r="AB59" s="4"/>
      <c r="AC59" s="4"/>
      <c r="AD59" s="4"/>
      <c r="AE59" s="4"/>
      <c r="AF59" s="4"/>
      <c r="AG59" s="4"/>
      <c r="AH59" s="4"/>
      <c r="AI59" s="53"/>
      <c r="AJ59" s="53"/>
      <c r="AL59" s="65"/>
      <c r="AM59" s="1"/>
      <c r="AN59" s="72"/>
      <c r="AO59" s="230"/>
      <c r="AP59" s="230"/>
      <c r="AQ59" s="230"/>
      <c r="AR59" s="230"/>
      <c r="AS59" s="230"/>
      <c r="AT59" s="230"/>
      <c r="AU59" s="230"/>
      <c r="AV59" s="230"/>
      <c r="AW59" s="230"/>
      <c r="AX59" s="230"/>
      <c r="AY59" s="53"/>
      <c r="AZ59" s="230"/>
      <c r="BA59" s="230"/>
      <c r="BB59" s="230"/>
      <c r="BC59" s="230"/>
      <c r="BD59" s="230"/>
      <c r="BE59" s="230"/>
      <c r="BF59" s="230"/>
      <c r="BG59" s="230"/>
      <c r="BH59" s="230"/>
      <c r="BI59" s="230"/>
      <c r="BJ59" s="230"/>
      <c r="BK59" s="230"/>
      <c r="BL59" s="230"/>
      <c r="BM59" s="230"/>
      <c r="BN59" s="230"/>
      <c r="BO59" s="230"/>
      <c r="BP59" s="230"/>
      <c r="BQ59" s="230"/>
      <c r="BR59" s="230"/>
      <c r="BS59" s="230"/>
      <c r="BT59" s="53"/>
      <c r="BU59" s="53"/>
    </row>
    <row r="60" spans="1:73" ht="15" x14ac:dyDescent="0.25">
      <c r="AI60" s="59"/>
    </row>
  </sheetData>
  <mergeCells count="34">
    <mergeCell ref="B2:AD2"/>
    <mergeCell ref="AZ3:BU3"/>
    <mergeCell ref="O3:AJ3"/>
    <mergeCell ref="AO3:AY3"/>
    <mergeCell ref="AM2:BO2"/>
    <mergeCell ref="D3:N3"/>
    <mergeCell ref="AL3:AL5"/>
    <mergeCell ref="AZ4:BA4"/>
    <mergeCell ref="AY4:AY5"/>
    <mergeCell ref="BN4:BO4"/>
    <mergeCell ref="BR4:BS4"/>
    <mergeCell ref="Q4:R4"/>
    <mergeCell ref="BB4:BC4"/>
    <mergeCell ref="S4:T4"/>
    <mergeCell ref="BF4:BG4"/>
    <mergeCell ref="BD4:BE4"/>
    <mergeCell ref="BP4:BQ4"/>
    <mergeCell ref="BH4:BI4"/>
    <mergeCell ref="BL4:BM4"/>
    <mergeCell ref="BJ4:BK4"/>
    <mergeCell ref="AC4:AD4"/>
    <mergeCell ref="U4:V4"/>
    <mergeCell ref="A3:A5"/>
    <mergeCell ref="AM3:AM5"/>
    <mergeCell ref="AN3:AN5"/>
    <mergeCell ref="B3:B5"/>
    <mergeCell ref="C3:C5"/>
    <mergeCell ref="AE4:AF4"/>
    <mergeCell ref="AA4:AB4"/>
    <mergeCell ref="O4:P4"/>
    <mergeCell ref="W4:X4"/>
    <mergeCell ref="N4:N5"/>
    <mergeCell ref="Y4:Z4"/>
    <mergeCell ref="AG4:AH4"/>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X60"/>
  <sheetViews>
    <sheetView topLeftCell="A34" workbookViewId="0">
      <selection activeCell="A44" sqref="A44"/>
    </sheetView>
  </sheetViews>
  <sheetFormatPr defaultRowHeight="12.75" x14ac:dyDescent="0.2"/>
  <cols>
    <col min="1" max="1" width="9.7109375" bestFit="1" customWidth="1"/>
    <col min="2" max="2" width="10.5703125" bestFit="1" customWidth="1"/>
    <col min="3" max="3" width="8.7109375" bestFit="1" customWidth="1"/>
    <col min="4" max="4" width="9.5703125" style="7" bestFit="1" customWidth="1"/>
    <col min="5" max="5" width="11.140625" style="7" customWidth="1"/>
    <col min="6" max="6" width="10.7109375" style="7" bestFit="1" customWidth="1"/>
    <col min="7" max="7" width="10.42578125" style="7" bestFit="1" customWidth="1"/>
    <col min="8" max="8" width="12.140625" style="7" bestFit="1" customWidth="1"/>
    <col min="9" max="9" width="12.140625" style="7" customWidth="1"/>
    <col min="10" max="11" width="10.42578125" style="7" customWidth="1"/>
    <col min="12" max="13" width="11.140625" style="7" bestFit="1" customWidth="1"/>
    <col min="14" max="14" width="10.42578125" style="7" customWidth="1"/>
    <col min="15" max="15" width="10.28515625" style="7" bestFit="1" customWidth="1"/>
    <col min="16" max="16" width="9.28515625" style="7" bestFit="1" customWidth="1"/>
    <col min="17" max="17" width="10.5703125" style="7" bestFit="1" customWidth="1"/>
    <col min="18" max="22" width="9.28515625" style="7" bestFit="1" customWidth="1"/>
    <col min="23" max="34" width="9.28515625" style="7" customWidth="1"/>
    <col min="35" max="35" width="11" style="7" bestFit="1" customWidth="1"/>
    <col min="36" max="36" width="9.7109375" style="7" bestFit="1" customWidth="1"/>
    <col min="38" max="38" width="9.7109375" bestFit="1" customWidth="1"/>
    <col min="39" max="39" width="10.85546875" style="21" customWidth="1"/>
    <col min="40" max="40" width="9.140625" style="17"/>
    <col min="41" max="42" width="9.5703125" bestFit="1" customWidth="1"/>
    <col min="43" max="44" width="9.28515625" bestFit="1" customWidth="1"/>
    <col min="45" max="46" width="12.140625" bestFit="1" customWidth="1"/>
    <col min="47" max="48" width="9.28515625" customWidth="1"/>
    <col min="49" max="49" width="11.140625" bestFit="1" customWidth="1"/>
    <col min="50" max="50" width="11.140625" customWidth="1"/>
    <col min="51" max="51" width="10.5703125" bestFit="1" customWidth="1"/>
    <col min="52" max="52" width="10.85546875" bestFit="1" customWidth="1"/>
    <col min="53" max="53" width="9.28515625" bestFit="1" customWidth="1"/>
    <col min="54" max="54" width="10.85546875" bestFit="1" customWidth="1"/>
    <col min="55" max="59" width="9.28515625" bestFit="1" customWidth="1"/>
    <col min="60" max="63" width="9.28515625" customWidth="1"/>
    <col min="72" max="72" width="10.28515625" bestFit="1" customWidth="1"/>
    <col min="73" max="74" width="9.5703125" style="23" bestFit="1" customWidth="1"/>
    <col min="75" max="76" width="9.140625" style="23"/>
  </cols>
  <sheetData>
    <row r="2" spans="1:75" ht="12.75" customHeight="1" x14ac:dyDescent="0.2">
      <c r="B2" s="253" t="s">
        <v>63</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46</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5" ht="33" customHeight="1" x14ac:dyDescent="0.2">
      <c r="A3" s="252" t="s">
        <v>14</v>
      </c>
      <c r="B3" s="252" t="s">
        <v>9</v>
      </c>
      <c r="C3" s="252" t="s">
        <v>17</v>
      </c>
      <c r="D3" s="257" t="s">
        <v>10</v>
      </c>
      <c r="E3" s="258"/>
      <c r="F3" s="258"/>
      <c r="G3" s="258"/>
      <c r="H3" s="258"/>
      <c r="I3" s="258"/>
      <c r="J3" s="258"/>
      <c r="K3" s="258"/>
      <c r="L3" s="258"/>
      <c r="M3" s="258"/>
      <c r="N3" s="256"/>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57" t="s">
        <v>10</v>
      </c>
      <c r="AP3" s="258"/>
      <c r="AQ3" s="258"/>
      <c r="AR3" s="258"/>
      <c r="AS3" s="258"/>
      <c r="AT3" s="258"/>
      <c r="AU3" s="258"/>
      <c r="AV3" s="258"/>
      <c r="AW3" s="258"/>
      <c r="AX3" s="258"/>
      <c r="AY3" s="256"/>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5" ht="33" customHeight="1" x14ac:dyDescent="0.2">
      <c r="A4" s="252"/>
      <c r="B4" s="252"/>
      <c r="C4" s="252"/>
      <c r="D4" s="47" t="s">
        <v>3</v>
      </c>
      <c r="E4" s="47" t="s">
        <v>4</v>
      </c>
      <c r="F4" s="47" t="s">
        <v>5</v>
      </c>
      <c r="G4" s="47" t="s">
        <v>6</v>
      </c>
      <c r="H4" s="47" t="s">
        <v>16</v>
      </c>
      <c r="I4" s="47" t="s">
        <v>21</v>
      </c>
      <c r="J4" s="46" t="s">
        <v>7</v>
      </c>
      <c r="K4" s="46" t="s">
        <v>8</v>
      </c>
      <c r="L4" s="5" t="s">
        <v>13</v>
      </c>
      <c r="M4" s="5" t="s">
        <v>19</v>
      </c>
      <c r="N4" s="38"/>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38"/>
      <c r="AJ4" s="38"/>
      <c r="AL4" s="252"/>
      <c r="AM4" s="252"/>
      <c r="AN4" s="252"/>
      <c r="AO4" s="47" t="s">
        <v>3</v>
      </c>
      <c r="AP4" s="47" t="s">
        <v>4</v>
      </c>
      <c r="AQ4" s="47" t="s">
        <v>5</v>
      </c>
      <c r="AR4" s="47" t="s">
        <v>6</v>
      </c>
      <c r="AS4" s="47" t="s">
        <v>16</v>
      </c>
      <c r="AT4" s="47" t="s">
        <v>21</v>
      </c>
      <c r="AU4" s="46" t="s">
        <v>7</v>
      </c>
      <c r="AV4" s="46" t="s">
        <v>8</v>
      </c>
      <c r="AW4" s="5" t="s">
        <v>13</v>
      </c>
      <c r="AX4" s="5" t="s">
        <v>19</v>
      </c>
      <c r="AY4" s="38"/>
      <c r="AZ4" s="251" t="s">
        <v>3</v>
      </c>
      <c r="BA4" s="25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38"/>
      <c r="BU4" s="38"/>
    </row>
    <row r="5" spans="1:75" ht="29.25" customHeight="1" x14ac:dyDescent="0.2">
      <c r="A5" s="252"/>
      <c r="B5" s="252"/>
      <c r="C5" s="252"/>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2"/>
      <c r="AM5" s="252"/>
      <c r="AN5" s="252"/>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5" ht="20.100000000000001" customHeight="1" x14ac:dyDescent="0.2">
      <c r="A6" s="20"/>
      <c r="B6" s="20"/>
      <c r="C6" s="3"/>
      <c r="D6" s="4"/>
      <c r="E6" s="4"/>
      <c r="F6" s="4"/>
      <c r="G6" s="4"/>
      <c r="H6" s="4"/>
      <c r="I6" s="81"/>
      <c r="J6" s="4"/>
      <c r="K6" s="4"/>
      <c r="L6" s="4"/>
      <c r="M6" s="4"/>
      <c r="N6" s="18"/>
      <c r="O6" s="4"/>
      <c r="P6" s="4"/>
      <c r="Q6" s="4"/>
      <c r="R6" s="4"/>
      <c r="S6" s="4"/>
      <c r="T6" s="4"/>
      <c r="U6" s="4"/>
      <c r="V6" s="4"/>
      <c r="W6" s="4"/>
      <c r="X6" s="4"/>
      <c r="Y6" s="81"/>
      <c r="Z6" s="81"/>
      <c r="AA6" s="4"/>
      <c r="AB6" s="4"/>
      <c r="AC6" s="4"/>
      <c r="AD6" s="4"/>
      <c r="AE6" s="4"/>
      <c r="AF6" s="4"/>
      <c r="AG6" s="4"/>
      <c r="AH6" s="4"/>
      <c r="AI6" s="18"/>
      <c r="AJ6" s="18"/>
      <c r="AL6" s="16"/>
      <c r="AM6" s="67"/>
      <c r="AN6" s="16"/>
      <c r="AO6" s="5"/>
      <c r="AP6" s="5"/>
      <c r="AQ6" s="5"/>
      <c r="AR6" s="5"/>
      <c r="AS6" s="46"/>
      <c r="AT6" s="46"/>
      <c r="AU6" s="5"/>
      <c r="AV6" s="5"/>
      <c r="AW6" s="5"/>
      <c r="AX6" s="77"/>
      <c r="AY6" s="32"/>
      <c r="AZ6" s="5"/>
      <c r="BA6" s="5"/>
      <c r="BB6" s="5"/>
      <c r="BC6" s="5"/>
      <c r="BD6" s="5"/>
      <c r="BE6" s="5"/>
      <c r="BF6" s="5"/>
      <c r="BG6" s="5"/>
      <c r="BH6" s="46"/>
      <c r="BI6" s="46"/>
      <c r="BJ6" s="46"/>
      <c r="BK6" s="46"/>
      <c r="BL6" s="5"/>
      <c r="BM6" s="5"/>
      <c r="BN6" s="5"/>
      <c r="BO6" s="5"/>
      <c r="BP6" s="5"/>
      <c r="BQ6" s="5"/>
      <c r="BR6" s="77"/>
      <c r="BS6" s="77"/>
      <c r="BT6" s="32"/>
      <c r="BU6" s="32"/>
      <c r="BV6" s="24"/>
      <c r="BW6" s="13"/>
    </row>
    <row r="7" spans="1:75" ht="20.100000000000001" customHeight="1" x14ac:dyDescent="0.2">
      <c r="A7" s="160">
        <v>43834</v>
      </c>
      <c r="B7" s="160">
        <v>43832</v>
      </c>
      <c r="C7" s="159">
        <v>1</v>
      </c>
      <c r="D7" s="161">
        <v>174380</v>
      </c>
      <c r="E7" s="161">
        <v>303372</v>
      </c>
      <c r="F7" s="161">
        <v>19982</v>
      </c>
      <c r="G7" s="161">
        <v>25913</v>
      </c>
      <c r="H7" s="4">
        <v>0</v>
      </c>
      <c r="I7" s="82">
        <v>0</v>
      </c>
      <c r="J7" s="4">
        <v>0</v>
      </c>
      <c r="K7" s="4">
        <v>0</v>
      </c>
      <c r="L7" s="4">
        <v>0</v>
      </c>
      <c r="M7" s="4">
        <v>0</v>
      </c>
      <c r="N7" s="30">
        <f t="shared" ref="N7:N18" si="0">SUM(D7:M7)</f>
        <v>523647</v>
      </c>
      <c r="O7" s="161">
        <v>148916</v>
      </c>
      <c r="P7" s="161">
        <v>93.459862999999999</v>
      </c>
      <c r="Q7" s="161">
        <v>243229</v>
      </c>
      <c r="R7" s="161">
        <v>96.540367000000003</v>
      </c>
      <c r="S7" s="161">
        <v>10670</v>
      </c>
      <c r="T7" s="161">
        <v>113.79156500000001</v>
      </c>
      <c r="U7" s="161">
        <v>6035</v>
      </c>
      <c r="V7" s="161">
        <v>81.731234000000001</v>
      </c>
      <c r="W7" s="4">
        <v>0</v>
      </c>
      <c r="X7" s="4">
        <v>0</v>
      </c>
      <c r="Y7" s="82">
        <v>0</v>
      </c>
      <c r="Z7" s="82">
        <v>0</v>
      </c>
      <c r="AA7" s="4">
        <v>0</v>
      </c>
      <c r="AB7" s="4">
        <v>0</v>
      </c>
      <c r="AC7" s="4">
        <v>0</v>
      </c>
      <c r="AD7" s="4">
        <v>0</v>
      </c>
      <c r="AE7" s="4">
        <v>0</v>
      </c>
      <c r="AF7" s="4">
        <v>0</v>
      </c>
      <c r="AG7" s="4">
        <v>0</v>
      </c>
      <c r="AH7" s="4">
        <v>0</v>
      </c>
      <c r="AI7" s="18">
        <f t="shared" ref="AI7" si="1">O7+Q7+S7+U7+AA7+AC7+AE7+AG7</f>
        <v>408850</v>
      </c>
      <c r="AJ7" s="18">
        <f t="shared" ref="AJ7" si="2">(O7*P7+Q7*R7+S7*T7+U7*V7+AA7*AB7+AC7*AD7+AE7*AF7+AG7*AH7)/AI7</f>
        <v>95.649969131199697</v>
      </c>
      <c r="AL7" s="65">
        <v>43470</v>
      </c>
      <c r="AM7" s="65">
        <v>43467</v>
      </c>
      <c r="AN7" s="3">
        <v>1</v>
      </c>
      <c r="AO7" s="158">
        <v>115185</v>
      </c>
      <c r="AP7" s="158">
        <v>289514</v>
      </c>
      <c r="AQ7" s="158">
        <v>14035</v>
      </c>
      <c r="AR7" s="158">
        <v>15472</v>
      </c>
      <c r="AS7" s="158">
        <v>0</v>
      </c>
      <c r="AT7" s="158">
        <v>0</v>
      </c>
      <c r="AU7" s="158">
        <v>0</v>
      </c>
      <c r="AV7" s="158">
        <v>0</v>
      </c>
      <c r="AW7" s="158">
        <v>0</v>
      </c>
      <c r="AX7" s="158">
        <v>0</v>
      </c>
      <c r="AY7" s="30">
        <v>434206</v>
      </c>
      <c r="AZ7" s="158">
        <v>90849</v>
      </c>
      <c r="BA7" s="158">
        <v>99.062774000000005</v>
      </c>
      <c r="BB7" s="158">
        <v>225627</v>
      </c>
      <c r="BC7" s="158">
        <v>109.47593500000001</v>
      </c>
      <c r="BD7" s="158">
        <v>10294</v>
      </c>
      <c r="BE7" s="158">
        <v>110.544783</v>
      </c>
      <c r="BF7" s="158">
        <v>12435</v>
      </c>
      <c r="BG7" s="158">
        <v>92.524486999999993</v>
      </c>
      <c r="BH7" s="158">
        <v>0</v>
      </c>
      <c r="BI7" s="158">
        <v>0</v>
      </c>
      <c r="BJ7" s="158">
        <v>0</v>
      </c>
      <c r="BK7" s="158">
        <v>0</v>
      </c>
      <c r="BL7" s="158">
        <v>0</v>
      </c>
      <c r="BM7" s="158">
        <v>0</v>
      </c>
      <c r="BN7" s="158">
        <v>0</v>
      </c>
      <c r="BO7" s="158">
        <v>0</v>
      </c>
      <c r="BP7" s="158">
        <v>0</v>
      </c>
      <c r="BQ7" s="158">
        <v>0</v>
      </c>
      <c r="BR7" s="158">
        <v>0</v>
      </c>
      <c r="BS7" s="158">
        <v>0</v>
      </c>
      <c r="BT7" s="18">
        <v>339205</v>
      </c>
      <c r="BU7" s="18">
        <v>106.09799600070164</v>
      </c>
      <c r="BV7" s="25"/>
      <c r="BW7" s="13"/>
    </row>
    <row r="8" spans="1:75" ht="20.100000000000001" customHeight="1" x14ac:dyDescent="0.2">
      <c r="A8" s="162">
        <v>43841</v>
      </c>
      <c r="B8" s="162">
        <v>43838</v>
      </c>
      <c r="C8" s="3">
        <v>2</v>
      </c>
      <c r="D8" s="163">
        <v>174911</v>
      </c>
      <c r="E8" s="163">
        <v>301459</v>
      </c>
      <c r="F8" s="163">
        <v>19374</v>
      </c>
      <c r="G8" s="163">
        <v>28764</v>
      </c>
      <c r="H8" s="163">
        <v>0</v>
      </c>
      <c r="I8" s="163">
        <v>0</v>
      </c>
      <c r="J8" s="163">
        <v>0</v>
      </c>
      <c r="K8" s="163">
        <v>0</v>
      </c>
      <c r="L8" s="163">
        <v>0</v>
      </c>
      <c r="M8" s="163">
        <v>0</v>
      </c>
      <c r="N8" s="30">
        <f t="shared" si="0"/>
        <v>524508</v>
      </c>
      <c r="O8" s="163">
        <v>123292</v>
      </c>
      <c r="P8" s="163">
        <v>92.283058999999994</v>
      </c>
      <c r="Q8" s="163">
        <v>252461</v>
      </c>
      <c r="R8" s="163">
        <v>94.744755999999995</v>
      </c>
      <c r="S8" s="163">
        <v>8618</v>
      </c>
      <c r="T8" s="163">
        <v>110.482246</v>
      </c>
      <c r="U8" s="163">
        <v>8730</v>
      </c>
      <c r="V8" s="163">
        <v>90.569072000000006</v>
      </c>
      <c r="W8" s="163">
        <v>0</v>
      </c>
      <c r="X8" s="163">
        <v>0</v>
      </c>
      <c r="Y8" s="163">
        <v>0</v>
      </c>
      <c r="Z8" s="163">
        <v>0</v>
      </c>
      <c r="AA8" s="163">
        <v>0</v>
      </c>
      <c r="AB8" s="163">
        <v>0</v>
      </c>
      <c r="AC8" s="163">
        <v>0</v>
      </c>
      <c r="AD8" s="163">
        <v>0</v>
      </c>
      <c r="AE8" s="163">
        <v>0</v>
      </c>
      <c r="AF8" s="163">
        <v>0</v>
      </c>
      <c r="AG8" s="163">
        <v>0</v>
      </c>
      <c r="AH8" s="163">
        <v>0</v>
      </c>
      <c r="AI8" s="18">
        <f t="shared" ref="AI8" si="3">O8+Q8+S8+U8+AA8+AC8+AE8+AG8</f>
        <v>393101</v>
      </c>
      <c r="AJ8" s="18">
        <f t="shared" ref="AJ8" si="4">(O8*P8+Q8*R8+S8*T8+U8*V8+AA8*AB8+AC8*AD8+AE8*AF8+AG8*AH8)/AI8</f>
        <v>94.224951728263193</v>
      </c>
      <c r="AL8" s="65">
        <v>43477</v>
      </c>
      <c r="AM8" s="65">
        <v>43474</v>
      </c>
      <c r="AN8" s="3">
        <v>2</v>
      </c>
      <c r="AO8" s="158">
        <v>115848</v>
      </c>
      <c r="AP8" s="158">
        <v>282135</v>
      </c>
      <c r="AQ8" s="158">
        <v>10706</v>
      </c>
      <c r="AR8" s="158">
        <v>16697</v>
      </c>
      <c r="AS8" s="158">
        <v>0</v>
      </c>
      <c r="AT8" s="158">
        <v>0</v>
      </c>
      <c r="AU8" s="158">
        <v>0</v>
      </c>
      <c r="AV8" s="158">
        <v>0</v>
      </c>
      <c r="AW8" s="158">
        <v>0</v>
      </c>
      <c r="AX8" s="158">
        <v>0</v>
      </c>
      <c r="AY8" s="30">
        <v>425386</v>
      </c>
      <c r="AZ8" s="158">
        <v>84077</v>
      </c>
      <c r="BA8" s="158">
        <v>102.803501</v>
      </c>
      <c r="BB8" s="158">
        <v>210088</v>
      </c>
      <c r="BC8" s="158">
        <v>109.478056</v>
      </c>
      <c r="BD8" s="158">
        <v>9906</v>
      </c>
      <c r="BE8" s="158">
        <v>101.43226300000001</v>
      </c>
      <c r="BF8" s="158">
        <v>13510</v>
      </c>
      <c r="BG8" s="158">
        <v>93.595854000000003</v>
      </c>
      <c r="BH8" s="158">
        <v>0</v>
      </c>
      <c r="BI8" s="158">
        <v>0</v>
      </c>
      <c r="BJ8" s="158">
        <v>0</v>
      </c>
      <c r="BK8" s="158">
        <v>0</v>
      </c>
      <c r="BL8" s="158">
        <v>0</v>
      </c>
      <c r="BM8" s="158">
        <v>0</v>
      </c>
      <c r="BN8" s="158">
        <v>0</v>
      </c>
      <c r="BO8" s="158">
        <v>0</v>
      </c>
      <c r="BP8" s="158">
        <v>0</v>
      </c>
      <c r="BQ8" s="158">
        <v>0</v>
      </c>
      <c r="BR8" s="158">
        <v>0</v>
      </c>
      <c r="BS8" s="158">
        <v>0</v>
      </c>
      <c r="BT8" s="18">
        <v>317581</v>
      </c>
      <c r="BU8" s="18">
        <v>106.78442276875191</v>
      </c>
      <c r="BV8" s="26"/>
      <c r="BW8" s="13"/>
    </row>
    <row r="9" spans="1:75" ht="20.100000000000001" customHeight="1" x14ac:dyDescent="0.2">
      <c r="A9" s="164">
        <v>43848</v>
      </c>
      <c r="B9" s="164">
        <v>43845</v>
      </c>
      <c r="C9" s="3">
        <v>3</v>
      </c>
      <c r="D9" s="165">
        <v>147197</v>
      </c>
      <c r="E9" s="165">
        <v>281722</v>
      </c>
      <c r="F9" s="165">
        <v>10330</v>
      </c>
      <c r="G9" s="165">
        <v>19790</v>
      </c>
      <c r="H9" s="165">
        <v>0</v>
      </c>
      <c r="I9" s="165">
        <v>0</v>
      </c>
      <c r="J9" s="165">
        <v>0</v>
      </c>
      <c r="K9" s="165">
        <v>0</v>
      </c>
      <c r="L9" s="165">
        <v>0</v>
      </c>
      <c r="M9" s="165">
        <v>0</v>
      </c>
      <c r="N9" s="30">
        <f t="shared" si="0"/>
        <v>459039</v>
      </c>
      <c r="O9" s="165">
        <v>75377</v>
      </c>
      <c r="P9" s="165">
        <v>92.771375000000006</v>
      </c>
      <c r="Q9" s="165">
        <v>138439</v>
      </c>
      <c r="R9" s="165">
        <v>95.990623999999997</v>
      </c>
      <c r="S9" s="165">
        <v>2882</v>
      </c>
      <c r="T9" s="165">
        <v>137.575988</v>
      </c>
      <c r="U9" s="165">
        <v>10954</v>
      </c>
      <c r="V9" s="165">
        <v>82.126163000000005</v>
      </c>
      <c r="W9" s="165">
        <v>0</v>
      </c>
      <c r="X9" s="165">
        <v>0</v>
      </c>
      <c r="Y9" s="165">
        <v>0</v>
      </c>
      <c r="Z9" s="165">
        <v>0</v>
      </c>
      <c r="AA9" s="165">
        <v>0</v>
      </c>
      <c r="AB9" s="165">
        <v>0</v>
      </c>
      <c r="AC9" s="165">
        <v>0</v>
      </c>
      <c r="AD9" s="165">
        <v>0</v>
      </c>
      <c r="AE9" s="165">
        <v>0</v>
      </c>
      <c r="AF9" s="165">
        <v>0</v>
      </c>
      <c r="AG9" s="165">
        <v>0</v>
      </c>
      <c r="AH9" s="165">
        <v>0</v>
      </c>
      <c r="AI9" s="18">
        <f t="shared" ref="AI9" si="5">O9+Q9+S9+U9+AA9+AC9+AE9+AG9</f>
        <v>227652</v>
      </c>
      <c r="AJ9" s="18">
        <f t="shared" ref="AJ9" si="6">(O9*P9+Q9*R9+S9*T9+U9*V9+AA9*AB9+AC9*AD9+AE9*AF9+AG9*AH9)/AI9</f>
        <v>94.784047213417864</v>
      </c>
      <c r="AL9" s="65">
        <v>43484</v>
      </c>
      <c r="AM9" s="65">
        <v>43481</v>
      </c>
      <c r="AN9" s="3">
        <v>3</v>
      </c>
      <c r="AO9" s="158">
        <v>103219</v>
      </c>
      <c r="AP9" s="158">
        <v>290458</v>
      </c>
      <c r="AQ9" s="158">
        <v>15224</v>
      </c>
      <c r="AR9" s="158">
        <v>14586</v>
      </c>
      <c r="AS9" s="158">
        <v>0</v>
      </c>
      <c r="AT9" s="158">
        <v>0</v>
      </c>
      <c r="AU9" s="158">
        <v>0</v>
      </c>
      <c r="AV9" s="158">
        <v>0</v>
      </c>
      <c r="AW9" s="158">
        <v>0</v>
      </c>
      <c r="AX9" s="158">
        <v>0</v>
      </c>
      <c r="AY9" s="30">
        <v>423487</v>
      </c>
      <c r="AZ9" s="158">
        <v>64341</v>
      </c>
      <c r="BA9" s="158">
        <v>102.773332</v>
      </c>
      <c r="BB9" s="158">
        <v>189444</v>
      </c>
      <c r="BC9" s="158">
        <v>108.97548</v>
      </c>
      <c r="BD9" s="158">
        <v>10524</v>
      </c>
      <c r="BE9" s="158">
        <v>111.993348</v>
      </c>
      <c r="BF9" s="158">
        <v>14586</v>
      </c>
      <c r="BG9" s="158">
        <v>98.000274000000005</v>
      </c>
      <c r="BH9" s="158">
        <v>0</v>
      </c>
      <c r="BI9" s="158">
        <v>0</v>
      </c>
      <c r="BJ9" s="158">
        <v>0</v>
      </c>
      <c r="BK9" s="158">
        <v>0</v>
      </c>
      <c r="BL9" s="158">
        <v>0</v>
      </c>
      <c r="BM9" s="158">
        <v>0</v>
      </c>
      <c r="BN9" s="158">
        <v>0</v>
      </c>
      <c r="BO9" s="158">
        <v>0</v>
      </c>
      <c r="BP9" s="158">
        <v>0</v>
      </c>
      <c r="BQ9" s="158">
        <v>0</v>
      </c>
      <c r="BR9" s="158">
        <v>0</v>
      </c>
      <c r="BS9" s="158">
        <v>0</v>
      </c>
      <c r="BT9" s="18">
        <v>278895</v>
      </c>
      <c r="BU9" s="18">
        <v>107.08452922514925</v>
      </c>
      <c r="BV9" s="26"/>
      <c r="BW9" s="13"/>
    </row>
    <row r="10" spans="1:75" ht="20.100000000000001" customHeight="1" x14ac:dyDescent="0.2">
      <c r="A10" s="166">
        <v>43855</v>
      </c>
      <c r="B10" s="166">
        <v>43852</v>
      </c>
      <c r="C10" s="3">
        <v>4</v>
      </c>
      <c r="D10" s="167">
        <v>141327</v>
      </c>
      <c r="E10" s="167">
        <v>261384</v>
      </c>
      <c r="F10" s="167">
        <v>14551</v>
      </c>
      <c r="G10" s="167">
        <v>19239</v>
      </c>
      <c r="H10" s="167">
        <v>0</v>
      </c>
      <c r="I10" s="167">
        <v>0</v>
      </c>
      <c r="J10" s="167">
        <v>0</v>
      </c>
      <c r="K10" s="167">
        <v>0</v>
      </c>
      <c r="L10" s="167">
        <v>0</v>
      </c>
      <c r="M10" s="167">
        <v>0</v>
      </c>
      <c r="N10" s="30">
        <f t="shared" si="0"/>
        <v>436501</v>
      </c>
      <c r="O10" s="167">
        <v>102822</v>
      </c>
      <c r="P10" s="167">
        <v>92.301472000000004</v>
      </c>
      <c r="Q10" s="167">
        <v>169303</v>
      </c>
      <c r="R10" s="167">
        <v>97.853020000000001</v>
      </c>
      <c r="S10" s="167">
        <v>6884</v>
      </c>
      <c r="T10" s="167">
        <v>106.58280000000001</v>
      </c>
      <c r="U10" s="167">
        <v>11666</v>
      </c>
      <c r="V10" s="167">
        <v>80.858649</v>
      </c>
      <c r="W10" s="167">
        <v>0</v>
      </c>
      <c r="X10" s="167">
        <v>0</v>
      </c>
      <c r="Y10" s="167">
        <v>0</v>
      </c>
      <c r="Z10" s="167">
        <v>0</v>
      </c>
      <c r="AA10" s="167">
        <v>0</v>
      </c>
      <c r="AB10" s="167">
        <v>0</v>
      </c>
      <c r="AC10" s="167">
        <v>0</v>
      </c>
      <c r="AD10" s="167">
        <v>0</v>
      </c>
      <c r="AE10" s="167">
        <v>0</v>
      </c>
      <c r="AF10" s="167">
        <v>0</v>
      </c>
      <c r="AG10" s="167">
        <v>0</v>
      </c>
      <c r="AH10" s="167">
        <v>0</v>
      </c>
      <c r="AI10" s="18">
        <f t="shared" ref="AI10" si="7">O10+Q10+S10+U10+AA10+AC10+AE10+AG10</f>
        <v>290675</v>
      </c>
      <c r="AJ10" s="18">
        <f t="shared" ref="AJ10" si="8">(O10*P10+Q10*R10+S10*T10+U10*V10+AA10*AB10+AC10*AD10+AE10*AF10+AG10*AH10)/AI10</f>
        <v>95.413932376289665</v>
      </c>
      <c r="AL10" s="65">
        <v>43491</v>
      </c>
      <c r="AM10" s="65">
        <v>43488</v>
      </c>
      <c r="AN10" s="3">
        <v>4</v>
      </c>
      <c r="AO10" s="158">
        <v>82656</v>
      </c>
      <c r="AP10" s="158">
        <v>269897</v>
      </c>
      <c r="AQ10" s="158">
        <v>13562</v>
      </c>
      <c r="AR10" s="158">
        <v>17996</v>
      </c>
      <c r="AS10" s="158">
        <v>0</v>
      </c>
      <c r="AT10" s="158">
        <v>0</v>
      </c>
      <c r="AU10" s="158">
        <v>0</v>
      </c>
      <c r="AV10" s="158">
        <v>0</v>
      </c>
      <c r="AW10" s="158">
        <v>0</v>
      </c>
      <c r="AX10" s="158">
        <v>0</v>
      </c>
      <c r="AY10" s="30">
        <v>384111</v>
      </c>
      <c r="AZ10" s="158">
        <v>58599</v>
      </c>
      <c r="BA10" s="158">
        <v>105.079216</v>
      </c>
      <c r="BB10" s="158">
        <v>143345</v>
      </c>
      <c r="BC10" s="158">
        <v>109.379183</v>
      </c>
      <c r="BD10" s="158">
        <v>13293</v>
      </c>
      <c r="BE10" s="158">
        <v>117.71029799999999</v>
      </c>
      <c r="BF10" s="158">
        <v>17996</v>
      </c>
      <c r="BG10" s="158">
        <v>101.744165</v>
      </c>
      <c r="BH10" s="158">
        <v>0</v>
      </c>
      <c r="BI10" s="158">
        <v>0</v>
      </c>
      <c r="BJ10" s="158">
        <v>0</v>
      </c>
      <c r="BK10" s="158">
        <v>0</v>
      </c>
      <c r="BL10" s="158">
        <v>0</v>
      </c>
      <c r="BM10" s="158">
        <v>0</v>
      </c>
      <c r="BN10" s="158">
        <v>0</v>
      </c>
      <c r="BO10" s="158">
        <v>0</v>
      </c>
      <c r="BP10" s="158">
        <v>0</v>
      </c>
      <c r="BQ10" s="158">
        <v>0</v>
      </c>
      <c r="BR10" s="158">
        <v>0</v>
      </c>
      <c r="BS10" s="158">
        <v>0</v>
      </c>
      <c r="BT10" s="18">
        <v>233233</v>
      </c>
      <c r="BU10" s="18">
        <v>108.18454914258703</v>
      </c>
      <c r="BV10" s="26"/>
      <c r="BW10" s="13"/>
    </row>
    <row r="11" spans="1:75" ht="20.100000000000001" customHeight="1" x14ac:dyDescent="0.2">
      <c r="A11" s="168">
        <v>43862</v>
      </c>
      <c r="B11" s="168">
        <v>43859</v>
      </c>
      <c r="C11" s="114">
        <v>5</v>
      </c>
      <c r="D11" s="169">
        <v>122759</v>
      </c>
      <c r="E11" s="169">
        <v>234765</v>
      </c>
      <c r="F11" s="169">
        <v>7594</v>
      </c>
      <c r="G11" s="169">
        <v>28297</v>
      </c>
      <c r="H11" s="169">
        <v>0</v>
      </c>
      <c r="I11" s="169">
        <v>0</v>
      </c>
      <c r="J11" s="169">
        <v>0</v>
      </c>
      <c r="K11" s="169">
        <v>0</v>
      </c>
      <c r="L11" s="169">
        <v>0</v>
      </c>
      <c r="M11" s="169">
        <v>0</v>
      </c>
      <c r="N11" s="30">
        <f t="shared" si="0"/>
        <v>393415</v>
      </c>
      <c r="O11" s="169">
        <v>62473</v>
      </c>
      <c r="P11" s="169">
        <v>86.323290999999998</v>
      </c>
      <c r="Q11" s="169">
        <v>145151</v>
      </c>
      <c r="R11" s="169">
        <v>96.657962999999995</v>
      </c>
      <c r="S11" s="169">
        <v>3254</v>
      </c>
      <c r="T11" s="169">
        <v>100.61094</v>
      </c>
      <c r="U11" s="169">
        <v>17538</v>
      </c>
      <c r="V11" s="169">
        <v>80.918233999999998</v>
      </c>
      <c r="W11" s="169">
        <v>0</v>
      </c>
      <c r="X11" s="169">
        <v>0</v>
      </c>
      <c r="Y11" s="169">
        <v>0</v>
      </c>
      <c r="Z11" s="169">
        <v>0</v>
      </c>
      <c r="AA11" s="169">
        <v>0</v>
      </c>
      <c r="AB11" s="169">
        <v>0</v>
      </c>
      <c r="AC11" s="169">
        <v>0</v>
      </c>
      <c r="AD11" s="169">
        <v>0</v>
      </c>
      <c r="AE11" s="169">
        <v>0</v>
      </c>
      <c r="AF11" s="169">
        <v>0</v>
      </c>
      <c r="AG11" s="169">
        <v>0</v>
      </c>
      <c r="AH11" s="169">
        <v>0</v>
      </c>
      <c r="AI11" s="18">
        <f t="shared" ref="AI11" si="9">O11+Q11+S11+U11+AA11+AC11+AE11+AG11</f>
        <v>228416</v>
      </c>
      <c r="AJ11" s="18">
        <f t="shared" ref="AJ11" si="10">(O11*P11+Q11*R11+S11*T11+U11*V11+AA11*AB11+AC11*AD11+AE11*AF11+AG11*AH11)/AI11</f>
        <v>92.679177171073803</v>
      </c>
      <c r="AL11" s="65">
        <v>43498</v>
      </c>
      <c r="AM11" s="65">
        <v>43495</v>
      </c>
      <c r="AN11" s="3">
        <v>5</v>
      </c>
      <c r="AO11" s="158">
        <v>79863</v>
      </c>
      <c r="AP11" s="158">
        <v>264865</v>
      </c>
      <c r="AQ11" s="158">
        <v>13873</v>
      </c>
      <c r="AR11" s="158">
        <v>9765</v>
      </c>
      <c r="AS11" s="158">
        <v>0</v>
      </c>
      <c r="AT11" s="158">
        <v>0</v>
      </c>
      <c r="AU11" s="158">
        <v>0</v>
      </c>
      <c r="AV11" s="158">
        <v>0</v>
      </c>
      <c r="AW11" s="158">
        <v>0</v>
      </c>
      <c r="AX11" s="158">
        <v>0</v>
      </c>
      <c r="AY11" s="18">
        <v>368366</v>
      </c>
      <c r="AZ11" s="158">
        <v>38495</v>
      </c>
      <c r="BA11" s="158">
        <v>99.789972000000006</v>
      </c>
      <c r="BB11" s="158">
        <v>146810</v>
      </c>
      <c r="BC11" s="158">
        <v>109.875968</v>
      </c>
      <c r="BD11" s="158">
        <v>10034</v>
      </c>
      <c r="BE11" s="158">
        <v>117.855491</v>
      </c>
      <c r="BF11" s="158">
        <v>9367</v>
      </c>
      <c r="BG11" s="158">
        <v>106.485427</v>
      </c>
      <c r="BH11" s="158">
        <v>0</v>
      </c>
      <c r="BI11" s="158">
        <v>0</v>
      </c>
      <c r="BJ11" s="158">
        <v>0</v>
      </c>
      <c r="BK11" s="158">
        <v>0</v>
      </c>
      <c r="BL11" s="158">
        <v>0</v>
      </c>
      <c r="BM11" s="158">
        <v>0</v>
      </c>
      <c r="BN11" s="158">
        <v>0</v>
      </c>
      <c r="BO11" s="158">
        <v>0</v>
      </c>
      <c r="BP11" s="158">
        <v>0</v>
      </c>
      <c r="BQ11" s="158">
        <v>0</v>
      </c>
      <c r="BR11" s="158">
        <v>0</v>
      </c>
      <c r="BS11" s="158">
        <v>0</v>
      </c>
      <c r="BT11" s="18">
        <v>204706</v>
      </c>
      <c r="BU11" s="18">
        <v>108.21527862213613</v>
      </c>
      <c r="BV11" s="26"/>
      <c r="BW11" s="13"/>
    </row>
    <row r="12" spans="1:75" ht="20.100000000000001" customHeight="1" x14ac:dyDescent="0.2">
      <c r="A12" s="171">
        <v>43869</v>
      </c>
      <c r="B12" s="171">
        <v>43866</v>
      </c>
      <c r="C12" s="3">
        <v>6</v>
      </c>
      <c r="D12" s="172">
        <v>142028</v>
      </c>
      <c r="E12" s="172">
        <v>242316</v>
      </c>
      <c r="F12" s="172">
        <v>9325</v>
      </c>
      <c r="G12" s="172">
        <v>25199</v>
      </c>
      <c r="H12" s="172">
        <v>0</v>
      </c>
      <c r="I12" s="172">
        <v>0</v>
      </c>
      <c r="J12" s="172">
        <v>0</v>
      </c>
      <c r="K12" s="172">
        <v>0</v>
      </c>
      <c r="L12" s="172">
        <v>0</v>
      </c>
      <c r="M12" s="172">
        <v>0</v>
      </c>
      <c r="N12" s="30">
        <f t="shared" si="0"/>
        <v>418868</v>
      </c>
      <c r="O12" s="172">
        <v>92787</v>
      </c>
      <c r="P12" s="172">
        <v>87.072401999999997</v>
      </c>
      <c r="Q12" s="172">
        <v>149211</v>
      </c>
      <c r="R12" s="172">
        <v>95.219802000000001</v>
      </c>
      <c r="S12" s="172">
        <v>1128</v>
      </c>
      <c r="T12" s="172">
        <v>107.854609</v>
      </c>
      <c r="U12" s="172">
        <v>7105</v>
      </c>
      <c r="V12" s="172">
        <v>75.436030000000002</v>
      </c>
      <c r="W12" s="172">
        <v>0</v>
      </c>
      <c r="X12" s="172">
        <v>0</v>
      </c>
      <c r="Y12" s="172">
        <v>0</v>
      </c>
      <c r="Z12" s="172">
        <v>0</v>
      </c>
      <c r="AA12" s="172">
        <v>0</v>
      </c>
      <c r="AB12" s="172">
        <v>0</v>
      </c>
      <c r="AC12" s="172">
        <v>0</v>
      </c>
      <c r="AD12" s="172">
        <v>0</v>
      </c>
      <c r="AE12" s="172">
        <v>0</v>
      </c>
      <c r="AF12" s="172">
        <v>0</v>
      </c>
      <c r="AG12" s="172">
        <v>0</v>
      </c>
      <c r="AH12" s="172">
        <v>0</v>
      </c>
      <c r="AI12" s="18">
        <f t="shared" ref="AI12" si="11">O12+Q12+S12+U12+AA12+AC12+AE12+AG12</f>
        <v>250231</v>
      </c>
      <c r="AJ12" s="18">
        <f t="shared" ref="AJ12" si="12">(O12*P12+Q12*R12+S12*T12+U12*V12+AA12*AB12+AC12*AD12+AE12*AF12+AG12*AH12)/AI12</f>
        <v>91.693922146728411</v>
      </c>
      <c r="AL12" s="65">
        <v>43505</v>
      </c>
      <c r="AM12" s="65">
        <v>43502</v>
      </c>
      <c r="AN12" s="3">
        <v>6</v>
      </c>
      <c r="AO12" s="158">
        <v>91108</v>
      </c>
      <c r="AP12" s="158">
        <v>241554</v>
      </c>
      <c r="AQ12" s="158">
        <v>13815</v>
      </c>
      <c r="AR12" s="158">
        <v>10553</v>
      </c>
      <c r="AS12" s="158">
        <v>0</v>
      </c>
      <c r="AT12" s="158">
        <v>0</v>
      </c>
      <c r="AU12" s="158">
        <v>0</v>
      </c>
      <c r="AV12" s="158">
        <v>0</v>
      </c>
      <c r="AW12" s="158">
        <v>0</v>
      </c>
      <c r="AX12" s="158">
        <v>0</v>
      </c>
      <c r="AY12" s="18">
        <v>357030</v>
      </c>
      <c r="AZ12" s="158">
        <v>54338</v>
      </c>
      <c r="BA12" s="158">
        <v>96.157899999999998</v>
      </c>
      <c r="BB12" s="158">
        <v>148455</v>
      </c>
      <c r="BC12" s="158">
        <v>106.548294</v>
      </c>
      <c r="BD12" s="158">
        <v>8700</v>
      </c>
      <c r="BE12" s="158">
        <v>125.073448</v>
      </c>
      <c r="BF12" s="158">
        <v>8461</v>
      </c>
      <c r="BG12" s="158">
        <v>100.298428</v>
      </c>
      <c r="BH12" s="158">
        <v>0</v>
      </c>
      <c r="BI12" s="158">
        <v>0</v>
      </c>
      <c r="BJ12" s="158">
        <v>0</v>
      </c>
      <c r="BK12" s="158">
        <v>0</v>
      </c>
      <c r="BL12" s="158">
        <v>0</v>
      </c>
      <c r="BM12" s="158">
        <v>0</v>
      </c>
      <c r="BN12" s="158">
        <v>0</v>
      </c>
      <c r="BO12" s="158">
        <v>0</v>
      </c>
      <c r="BP12" s="158">
        <v>0</v>
      </c>
      <c r="BQ12" s="158">
        <v>0</v>
      </c>
      <c r="BR12" s="158">
        <v>0</v>
      </c>
      <c r="BS12" s="158">
        <v>0</v>
      </c>
      <c r="BT12" s="18">
        <v>219954</v>
      </c>
      <c r="BU12" s="18">
        <v>104.47374884238523</v>
      </c>
      <c r="BV12" s="26"/>
      <c r="BW12" s="13"/>
    </row>
    <row r="13" spans="1:75" ht="20.100000000000001" customHeight="1" x14ac:dyDescent="0.2">
      <c r="A13" s="173">
        <v>43876</v>
      </c>
      <c r="B13" s="173">
        <v>43873</v>
      </c>
      <c r="C13" s="3">
        <v>7</v>
      </c>
      <c r="D13" s="174">
        <v>150337</v>
      </c>
      <c r="E13" s="174">
        <v>241412</v>
      </c>
      <c r="F13" s="174">
        <v>23899</v>
      </c>
      <c r="G13" s="174">
        <v>25653</v>
      </c>
      <c r="H13" s="174">
        <v>0</v>
      </c>
      <c r="I13" s="174">
        <v>0</v>
      </c>
      <c r="J13" s="174">
        <v>0</v>
      </c>
      <c r="K13" s="174">
        <v>0</v>
      </c>
      <c r="L13" s="174">
        <v>0</v>
      </c>
      <c r="M13" s="174">
        <v>0</v>
      </c>
      <c r="N13" s="30">
        <f t="shared" si="0"/>
        <v>441301</v>
      </c>
      <c r="O13" s="174">
        <v>96394</v>
      </c>
      <c r="P13" s="174">
        <v>88.890708000000004</v>
      </c>
      <c r="Q13" s="174">
        <v>170047</v>
      </c>
      <c r="R13" s="174">
        <v>95.124306000000004</v>
      </c>
      <c r="S13" s="174">
        <v>2718</v>
      </c>
      <c r="T13" s="174">
        <v>112.149742</v>
      </c>
      <c r="U13" s="174">
        <v>7996</v>
      </c>
      <c r="V13" s="174">
        <v>82.131190000000004</v>
      </c>
      <c r="W13" s="174">
        <v>0</v>
      </c>
      <c r="X13" s="174">
        <v>0</v>
      </c>
      <c r="Y13" s="174">
        <v>0</v>
      </c>
      <c r="Z13" s="174">
        <v>0</v>
      </c>
      <c r="AA13" s="174">
        <v>0</v>
      </c>
      <c r="AB13" s="174">
        <v>0</v>
      </c>
      <c r="AC13" s="174">
        <v>0</v>
      </c>
      <c r="AD13" s="174">
        <v>0</v>
      </c>
      <c r="AE13" s="174">
        <v>0</v>
      </c>
      <c r="AF13" s="174">
        <v>0</v>
      </c>
      <c r="AG13" s="174">
        <v>0</v>
      </c>
      <c r="AH13" s="174">
        <v>0</v>
      </c>
      <c r="AI13" s="18">
        <f t="shared" ref="AI13" si="13">O13+Q13+S13+U13+AA13+AC13+AE13+AG13</f>
        <v>277155</v>
      </c>
      <c r="AJ13" s="18">
        <f t="shared" ref="AJ13" si="14">(O13*P13+Q13*R13+S13*T13+U13*V13+AA13*AB13+AC13*AD13+AE13*AF13+AG13*AH13)/AI13</f>
        <v>92.748381820028513</v>
      </c>
      <c r="AL13" s="65">
        <v>43512</v>
      </c>
      <c r="AM13" s="65">
        <v>43509</v>
      </c>
      <c r="AN13" s="3">
        <v>7</v>
      </c>
      <c r="AO13" s="158">
        <v>70422</v>
      </c>
      <c r="AP13" s="158">
        <v>224084</v>
      </c>
      <c r="AQ13" s="158">
        <v>15304</v>
      </c>
      <c r="AR13" s="158">
        <v>9196</v>
      </c>
      <c r="AS13" s="158">
        <v>0</v>
      </c>
      <c r="AT13" s="158">
        <v>0</v>
      </c>
      <c r="AU13" s="158">
        <v>0</v>
      </c>
      <c r="AV13" s="158">
        <v>0</v>
      </c>
      <c r="AW13" s="158">
        <v>0</v>
      </c>
      <c r="AX13" s="158">
        <v>0</v>
      </c>
      <c r="AY13" s="18">
        <v>319006</v>
      </c>
      <c r="AZ13" s="158">
        <v>40898</v>
      </c>
      <c r="BA13" s="158">
        <v>97.081006000000002</v>
      </c>
      <c r="BB13" s="158">
        <v>153802</v>
      </c>
      <c r="BC13" s="158">
        <v>105.05076</v>
      </c>
      <c r="BD13" s="158">
        <v>10682</v>
      </c>
      <c r="BE13" s="158">
        <v>110.915278</v>
      </c>
      <c r="BF13" s="158">
        <v>6087</v>
      </c>
      <c r="BG13" s="158">
        <v>98.924263999999994</v>
      </c>
      <c r="BH13" s="158">
        <v>0</v>
      </c>
      <c r="BI13" s="158">
        <v>0</v>
      </c>
      <c r="BJ13" s="158">
        <v>0</v>
      </c>
      <c r="BK13" s="158">
        <v>0</v>
      </c>
      <c r="BL13" s="158">
        <v>0</v>
      </c>
      <c r="BM13" s="158">
        <v>0</v>
      </c>
      <c r="BN13" s="158">
        <v>0</v>
      </c>
      <c r="BO13" s="158">
        <v>0</v>
      </c>
      <c r="BP13" s="158">
        <v>0</v>
      </c>
      <c r="BQ13" s="158">
        <v>0</v>
      </c>
      <c r="BR13" s="158">
        <v>0</v>
      </c>
      <c r="BS13" s="158">
        <v>0</v>
      </c>
      <c r="BT13" s="18">
        <v>211469</v>
      </c>
      <c r="BU13" s="18">
        <v>103.62930248628405</v>
      </c>
      <c r="BV13" s="26"/>
      <c r="BW13" s="13"/>
    </row>
    <row r="14" spans="1:75" ht="20.100000000000001" customHeight="1" x14ac:dyDescent="0.2">
      <c r="A14" s="175">
        <v>43883</v>
      </c>
      <c r="B14" s="175">
        <v>43880</v>
      </c>
      <c r="C14" s="3">
        <v>8</v>
      </c>
      <c r="D14" s="176">
        <v>150212</v>
      </c>
      <c r="E14" s="176">
        <v>213799</v>
      </c>
      <c r="F14" s="176">
        <v>11897</v>
      </c>
      <c r="G14" s="176">
        <v>15205</v>
      </c>
      <c r="H14" s="176">
        <v>0</v>
      </c>
      <c r="I14" s="176">
        <v>0</v>
      </c>
      <c r="J14" s="176">
        <v>0</v>
      </c>
      <c r="K14" s="176">
        <v>0</v>
      </c>
      <c r="L14" s="176">
        <v>0</v>
      </c>
      <c r="M14" s="176">
        <v>0</v>
      </c>
      <c r="N14" s="30">
        <f t="shared" si="0"/>
        <v>391113</v>
      </c>
      <c r="O14" s="176">
        <v>80873</v>
      </c>
      <c r="P14" s="176">
        <v>92.316322999999997</v>
      </c>
      <c r="Q14" s="176">
        <v>142980</v>
      </c>
      <c r="R14" s="176">
        <v>94.848566000000005</v>
      </c>
      <c r="S14" s="176">
        <v>4984</v>
      </c>
      <c r="T14" s="176">
        <v>102.84971899999999</v>
      </c>
      <c r="U14" s="176">
        <v>11478</v>
      </c>
      <c r="V14" s="176">
        <v>77.88552</v>
      </c>
      <c r="W14" s="176">
        <v>0</v>
      </c>
      <c r="X14" s="176">
        <v>0</v>
      </c>
      <c r="Y14" s="176">
        <v>0</v>
      </c>
      <c r="Z14" s="176">
        <v>0</v>
      </c>
      <c r="AA14" s="176">
        <v>0</v>
      </c>
      <c r="AB14" s="176">
        <v>0</v>
      </c>
      <c r="AC14" s="176">
        <v>0</v>
      </c>
      <c r="AD14" s="176">
        <v>0</v>
      </c>
      <c r="AE14" s="176">
        <v>0</v>
      </c>
      <c r="AF14" s="176">
        <v>0</v>
      </c>
      <c r="AG14" s="176">
        <v>0</v>
      </c>
      <c r="AH14" s="176">
        <v>0</v>
      </c>
      <c r="AI14" s="18">
        <f t="shared" ref="AI14" si="15">O14+Q14+S14+U14+AA14+AC14+AE14+AG14</f>
        <v>240315</v>
      </c>
      <c r="AJ14" s="18">
        <f t="shared" ref="AJ14" si="16">(O14*P14+Q14*R14+S14*T14+U14*V14+AA14*AB14+AC14*AD14+AE14*AF14+AG14*AH14)/AI14</f>
        <v>93.352137630672246</v>
      </c>
      <c r="AL14" s="65">
        <v>43519</v>
      </c>
      <c r="AM14" s="65">
        <v>43516</v>
      </c>
      <c r="AN14" s="3">
        <v>8</v>
      </c>
      <c r="AO14" s="158">
        <v>65668</v>
      </c>
      <c r="AP14" s="158">
        <v>206642</v>
      </c>
      <c r="AQ14" s="158">
        <v>13990</v>
      </c>
      <c r="AR14" s="158">
        <v>11216</v>
      </c>
      <c r="AS14" s="158">
        <v>0</v>
      </c>
      <c r="AT14" s="158">
        <v>0</v>
      </c>
      <c r="AU14" s="158">
        <v>0</v>
      </c>
      <c r="AV14" s="158">
        <v>0</v>
      </c>
      <c r="AW14" s="158">
        <v>0</v>
      </c>
      <c r="AX14" s="158">
        <v>0</v>
      </c>
      <c r="AY14" s="18">
        <v>297516</v>
      </c>
      <c r="AZ14" s="158">
        <v>45794</v>
      </c>
      <c r="BA14" s="158">
        <v>97.156396000000001</v>
      </c>
      <c r="BB14" s="158">
        <v>139791</v>
      </c>
      <c r="BC14" s="158">
        <v>105.74632800000001</v>
      </c>
      <c r="BD14" s="158">
        <v>12018</v>
      </c>
      <c r="BE14" s="158">
        <v>125.472374</v>
      </c>
      <c r="BF14" s="158">
        <v>9265</v>
      </c>
      <c r="BG14" s="158">
        <v>101.157258</v>
      </c>
      <c r="BH14" s="158">
        <v>0</v>
      </c>
      <c r="BI14" s="158">
        <v>0</v>
      </c>
      <c r="BJ14" s="158">
        <v>0</v>
      </c>
      <c r="BK14" s="158">
        <v>0</v>
      </c>
      <c r="BL14" s="158">
        <v>0</v>
      </c>
      <c r="BM14" s="158">
        <v>0</v>
      </c>
      <c r="BN14" s="158">
        <v>0</v>
      </c>
      <c r="BO14" s="158">
        <v>0</v>
      </c>
      <c r="BP14" s="158">
        <v>0</v>
      </c>
      <c r="BQ14" s="158">
        <v>0</v>
      </c>
      <c r="BR14" s="158">
        <v>0</v>
      </c>
      <c r="BS14" s="158">
        <v>0</v>
      </c>
      <c r="BT14" s="18">
        <v>206868</v>
      </c>
      <c r="BU14" s="18">
        <v>104.78524431992382</v>
      </c>
      <c r="BV14" s="26"/>
      <c r="BW14" s="13"/>
    </row>
    <row r="15" spans="1:75" ht="20.100000000000001" customHeight="1" x14ac:dyDescent="0.2">
      <c r="A15" s="177">
        <v>43890</v>
      </c>
      <c r="B15" s="177">
        <v>43887</v>
      </c>
      <c r="C15" s="3">
        <v>9</v>
      </c>
      <c r="D15" s="178">
        <v>146433</v>
      </c>
      <c r="E15" s="178">
        <v>227133</v>
      </c>
      <c r="F15" s="178">
        <v>8367</v>
      </c>
      <c r="G15" s="178">
        <v>12539</v>
      </c>
      <c r="H15" s="178">
        <v>0</v>
      </c>
      <c r="I15" s="178">
        <v>0</v>
      </c>
      <c r="J15" s="178">
        <v>0</v>
      </c>
      <c r="K15" s="178">
        <v>0</v>
      </c>
      <c r="L15" s="178">
        <v>0</v>
      </c>
      <c r="M15" s="178">
        <v>0</v>
      </c>
      <c r="N15" s="30">
        <f t="shared" si="0"/>
        <v>394472</v>
      </c>
      <c r="O15" s="178">
        <v>71361</v>
      </c>
      <c r="P15" s="178">
        <v>85.598646000000002</v>
      </c>
      <c r="Q15" s="178">
        <v>171288</v>
      </c>
      <c r="R15" s="178">
        <v>95.248844000000005</v>
      </c>
      <c r="S15" s="178">
        <v>3606</v>
      </c>
      <c r="T15" s="178">
        <v>110.533832</v>
      </c>
      <c r="U15" s="178">
        <v>5332</v>
      </c>
      <c r="V15" s="178">
        <v>81.837209000000001</v>
      </c>
      <c r="W15" s="178">
        <v>0</v>
      </c>
      <c r="X15" s="178">
        <v>0</v>
      </c>
      <c r="Y15" s="178">
        <v>0</v>
      </c>
      <c r="Z15" s="178">
        <v>0</v>
      </c>
      <c r="AA15" s="178">
        <v>0</v>
      </c>
      <c r="AB15" s="178">
        <v>0</v>
      </c>
      <c r="AC15" s="178">
        <v>0</v>
      </c>
      <c r="AD15" s="178">
        <v>0</v>
      </c>
      <c r="AE15" s="178">
        <v>0</v>
      </c>
      <c r="AF15" s="178">
        <v>0</v>
      </c>
      <c r="AG15" s="178">
        <v>0</v>
      </c>
      <c r="AH15" s="178">
        <v>0</v>
      </c>
      <c r="AI15" s="18">
        <f t="shared" ref="AI15" si="17">O15+Q15+S15+U15+AA15+AC15+AE15+AG15</f>
        <v>251587</v>
      </c>
      <c r="AJ15" s="18">
        <f t="shared" ref="AJ15" si="18">(O15*P15+Q15*R15+S15*T15+U15*V15+AA15*AB15+AC15*AD15+AE15*AF15+AG15*AH15)/AI15</f>
        <v>92.446469669967058</v>
      </c>
      <c r="AL15" s="65">
        <v>43526</v>
      </c>
      <c r="AM15" s="65">
        <v>43523</v>
      </c>
      <c r="AN15" s="3">
        <v>9</v>
      </c>
      <c r="AO15" s="158">
        <v>64641</v>
      </c>
      <c r="AP15" s="158">
        <v>207754</v>
      </c>
      <c r="AQ15" s="158">
        <v>10022</v>
      </c>
      <c r="AR15" s="158">
        <v>10339</v>
      </c>
      <c r="AS15" s="158">
        <v>0</v>
      </c>
      <c r="AT15" s="158">
        <v>0</v>
      </c>
      <c r="AU15" s="158">
        <v>0</v>
      </c>
      <c r="AV15" s="158">
        <v>0</v>
      </c>
      <c r="AW15" s="158">
        <v>0</v>
      </c>
      <c r="AX15" s="158">
        <v>0</v>
      </c>
      <c r="AY15" s="18">
        <v>292756</v>
      </c>
      <c r="AZ15" s="158">
        <v>49239</v>
      </c>
      <c r="BA15" s="158">
        <v>97.663923999999994</v>
      </c>
      <c r="BB15" s="158">
        <v>132138</v>
      </c>
      <c r="BC15" s="158">
        <v>106.239136</v>
      </c>
      <c r="BD15" s="158">
        <v>7503</v>
      </c>
      <c r="BE15" s="158">
        <v>113.58030100000001</v>
      </c>
      <c r="BF15" s="158">
        <v>7071</v>
      </c>
      <c r="BG15" s="158">
        <v>101.32003899999999</v>
      </c>
      <c r="BH15" s="158">
        <v>0</v>
      </c>
      <c r="BI15" s="158">
        <v>0</v>
      </c>
      <c r="BJ15" s="158">
        <v>0</v>
      </c>
      <c r="BK15" s="158">
        <v>0</v>
      </c>
      <c r="BL15" s="158">
        <v>0</v>
      </c>
      <c r="BM15" s="158">
        <v>0</v>
      </c>
      <c r="BN15" s="158">
        <v>0</v>
      </c>
      <c r="BO15" s="158">
        <v>0</v>
      </c>
      <c r="BP15" s="158">
        <v>0</v>
      </c>
      <c r="BQ15" s="158">
        <v>0</v>
      </c>
      <c r="BR15" s="158">
        <v>0</v>
      </c>
      <c r="BS15" s="158">
        <v>0</v>
      </c>
      <c r="BT15" s="18">
        <v>195951</v>
      </c>
      <c r="BU15" s="18">
        <v>104.18792402578197</v>
      </c>
      <c r="BV15" s="26"/>
      <c r="BW15" s="13"/>
    </row>
    <row r="16" spans="1:75" ht="20.100000000000001" customHeight="1" x14ac:dyDescent="0.2">
      <c r="A16" s="179">
        <v>43897</v>
      </c>
      <c r="B16" s="179">
        <v>43894</v>
      </c>
      <c r="C16" s="3">
        <v>10</v>
      </c>
      <c r="D16" s="180">
        <v>164479</v>
      </c>
      <c r="E16" s="180">
        <v>209573</v>
      </c>
      <c r="F16" s="180">
        <v>12648</v>
      </c>
      <c r="G16" s="180">
        <v>17361</v>
      </c>
      <c r="H16" s="180">
        <v>0</v>
      </c>
      <c r="I16" s="180">
        <v>0</v>
      </c>
      <c r="J16" s="180">
        <v>0</v>
      </c>
      <c r="K16" s="180">
        <v>0</v>
      </c>
      <c r="L16" s="180">
        <v>0</v>
      </c>
      <c r="M16" s="180">
        <v>0</v>
      </c>
      <c r="N16" s="30">
        <f t="shared" si="0"/>
        <v>404061</v>
      </c>
      <c r="O16" s="180">
        <v>93267</v>
      </c>
      <c r="P16" s="180">
        <v>84.608070999999995</v>
      </c>
      <c r="Q16" s="180">
        <v>114763</v>
      </c>
      <c r="R16" s="180">
        <v>97.380139</v>
      </c>
      <c r="S16" s="180">
        <v>3826</v>
      </c>
      <c r="T16" s="180">
        <v>97.066387000000006</v>
      </c>
      <c r="U16" s="180">
        <v>3326</v>
      </c>
      <c r="V16" s="180">
        <v>83.199639000000005</v>
      </c>
      <c r="W16" s="180">
        <v>0</v>
      </c>
      <c r="X16" s="180">
        <v>0</v>
      </c>
      <c r="Y16" s="180">
        <v>0</v>
      </c>
      <c r="Z16" s="180">
        <v>0</v>
      </c>
      <c r="AA16" s="180">
        <v>0</v>
      </c>
      <c r="AB16" s="180">
        <v>0</v>
      </c>
      <c r="AC16" s="180">
        <v>0</v>
      </c>
      <c r="AD16" s="180">
        <v>0</v>
      </c>
      <c r="AE16" s="180">
        <v>0</v>
      </c>
      <c r="AF16" s="180">
        <v>0</v>
      </c>
      <c r="AG16" s="180">
        <v>0</v>
      </c>
      <c r="AH16" s="180">
        <v>0</v>
      </c>
      <c r="AI16" s="18">
        <f t="shared" ref="AI16" si="19">O16+Q16+S16+U16+AA16+AC16+AE16+AG16</f>
        <v>215182</v>
      </c>
      <c r="AJ16" s="18">
        <f t="shared" ref="AJ16" si="20">(O16*P16+Q16*R16+S16*T16+U16*V16+AA16*AB16+AC16*AD16+AE16*AF16+AG16*AH16)/AI16</f>
        <v>91.619539952180006</v>
      </c>
      <c r="AL16" s="65">
        <v>43533</v>
      </c>
      <c r="AM16" s="65">
        <v>43530</v>
      </c>
      <c r="AN16" s="3">
        <v>10</v>
      </c>
      <c r="AO16" s="158">
        <v>57260</v>
      </c>
      <c r="AP16" s="158">
        <v>224853</v>
      </c>
      <c r="AQ16" s="158">
        <v>9218</v>
      </c>
      <c r="AR16" s="158">
        <v>9481</v>
      </c>
      <c r="AS16" s="158">
        <v>0</v>
      </c>
      <c r="AT16" s="158">
        <v>0</v>
      </c>
      <c r="AU16" s="158">
        <v>0</v>
      </c>
      <c r="AV16" s="158">
        <v>0</v>
      </c>
      <c r="AW16" s="158">
        <v>0</v>
      </c>
      <c r="AX16" s="158">
        <v>0</v>
      </c>
      <c r="AY16" s="18">
        <v>300812</v>
      </c>
      <c r="AZ16" s="158">
        <v>44171</v>
      </c>
      <c r="BA16" s="158">
        <v>100.82719400000001</v>
      </c>
      <c r="BB16" s="158">
        <v>173910</v>
      </c>
      <c r="BC16" s="158">
        <v>108.232585</v>
      </c>
      <c r="BD16" s="158">
        <v>8368</v>
      </c>
      <c r="BE16" s="158">
        <v>119.996534</v>
      </c>
      <c r="BF16" s="158">
        <v>7719</v>
      </c>
      <c r="BG16" s="158">
        <v>100.442803</v>
      </c>
      <c r="BH16" s="158">
        <v>0</v>
      </c>
      <c r="BI16" s="158">
        <v>0</v>
      </c>
      <c r="BJ16" s="158">
        <v>0</v>
      </c>
      <c r="BK16" s="158">
        <v>0</v>
      </c>
      <c r="BL16" s="158">
        <v>0</v>
      </c>
      <c r="BM16" s="158">
        <v>0</v>
      </c>
      <c r="BN16" s="158">
        <v>0</v>
      </c>
      <c r="BO16" s="158">
        <v>0</v>
      </c>
      <c r="BP16" s="158">
        <v>0</v>
      </c>
      <c r="BQ16" s="158">
        <v>0</v>
      </c>
      <c r="BR16" s="158">
        <v>0</v>
      </c>
      <c r="BS16" s="158">
        <v>0</v>
      </c>
      <c r="BT16" s="18">
        <v>234168</v>
      </c>
      <c r="BU16" s="18">
        <v>106.99931603119556</v>
      </c>
      <c r="BV16" s="26"/>
      <c r="BW16" s="13"/>
    </row>
    <row r="17" spans="1:75" ht="20.100000000000001" customHeight="1" x14ac:dyDescent="0.2">
      <c r="A17" s="182">
        <v>43904</v>
      </c>
      <c r="B17" s="182">
        <v>43901</v>
      </c>
      <c r="C17" s="3">
        <v>11</v>
      </c>
      <c r="D17" s="183">
        <v>151827</v>
      </c>
      <c r="E17" s="183">
        <v>237925</v>
      </c>
      <c r="F17" s="183">
        <v>13959</v>
      </c>
      <c r="G17" s="183">
        <v>21645</v>
      </c>
      <c r="H17" s="183">
        <v>0</v>
      </c>
      <c r="I17" s="183">
        <v>0</v>
      </c>
      <c r="J17" s="183">
        <v>0</v>
      </c>
      <c r="K17" s="183">
        <v>0</v>
      </c>
      <c r="L17" s="183">
        <v>0</v>
      </c>
      <c r="M17" s="183">
        <v>0</v>
      </c>
      <c r="N17" s="30">
        <f t="shared" si="0"/>
        <v>425356</v>
      </c>
      <c r="O17" s="183">
        <v>60979</v>
      </c>
      <c r="P17" s="183">
        <v>86.068989999999999</v>
      </c>
      <c r="Q17" s="183">
        <v>108213</v>
      </c>
      <c r="R17" s="183">
        <v>101.354985</v>
      </c>
      <c r="S17" s="183">
        <v>3976</v>
      </c>
      <c r="T17" s="183">
        <v>103.661468</v>
      </c>
      <c r="U17" s="183">
        <v>7761</v>
      </c>
      <c r="V17" s="183">
        <v>85.310912999999999</v>
      </c>
      <c r="W17" s="183">
        <v>0</v>
      </c>
      <c r="X17" s="183">
        <v>0</v>
      </c>
      <c r="Y17" s="183">
        <v>0</v>
      </c>
      <c r="Z17" s="183">
        <v>0</v>
      </c>
      <c r="AA17" s="183">
        <v>0</v>
      </c>
      <c r="AB17" s="183">
        <v>0</v>
      </c>
      <c r="AC17" s="183">
        <v>0</v>
      </c>
      <c r="AD17" s="183">
        <v>0</v>
      </c>
      <c r="AE17" s="183">
        <v>0</v>
      </c>
      <c r="AF17" s="183">
        <v>0</v>
      </c>
      <c r="AG17" s="183">
        <v>0</v>
      </c>
      <c r="AH17" s="183">
        <v>0</v>
      </c>
      <c r="AI17" s="18">
        <f t="shared" ref="AI17" si="21">O17+Q17+S17+U17+AA17+AC17+AE17+AG17</f>
        <v>180929</v>
      </c>
      <c r="AJ17" s="18">
        <f t="shared" ref="AJ17" si="22">(O17*P17+Q17*R17+S17*T17+U17*V17+AA17*AB17+AC17*AD17+AE17*AF17+AG17*AH17)/AI17</f>
        <v>95.565575035378529</v>
      </c>
      <c r="AL17" s="65">
        <v>43540</v>
      </c>
      <c r="AM17" s="65">
        <v>43537</v>
      </c>
      <c r="AN17" s="3">
        <v>11</v>
      </c>
      <c r="AO17" s="158">
        <v>81778</v>
      </c>
      <c r="AP17" s="158">
        <v>240157</v>
      </c>
      <c r="AQ17" s="158">
        <v>15127</v>
      </c>
      <c r="AR17" s="158">
        <v>16594</v>
      </c>
      <c r="AS17" s="158">
        <v>0</v>
      </c>
      <c r="AT17" s="158">
        <v>0</v>
      </c>
      <c r="AU17" s="158">
        <v>0</v>
      </c>
      <c r="AV17" s="158">
        <v>0</v>
      </c>
      <c r="AW17" s="158">
        <v>0</v>
      </c>
      <c r="AX17" s="158">
        <v>0</v>
      </c>
      <c r="AY17" s="18">
        <v>353656</v>
      </c>
      <c r="AZ17" s="158">
        <v>58197</v>
      </c>
      <c r="BA17" s="158">
        <v>100.301321</v>
      </c>
      <c r="BB17" s="158">
        <v>192814</v>
      </c>
      <c r="BC17" s="158">
        <v>110.193155</v>
      </c>
      <c r="BD17" s="158">
        <v>11774</v>
      </c>
      <c r="BE17" s="158">
        <v>122.26133799999999</v>
      </c>
      <c r="BF17" s="158">
        <v>11534</v>
      </c>
      <c r="BG17" s="158">
        <v>99.556268000000003</v>
      </c>
      <c r="BH17" s="158">
        <v>0</v>
      </c>
      <c r="BI17" s="158">
        <v>0</v>
      </c>
      <c r="BJ17" s="158">
        <v>0</v>
      </c>
      <c r="BK17" s="158">
        <v>0</v>
      </c>
      <c r="BL17" s="158">
        <v>0</v>
      </c>
      <c r="BM17" s="158">
        <v>0</v>
      </c>
      <c r="BN17" s="158">
        <v>0</v>
      </c>
      <c r="BO17" s="158">
        <v>0</v>
      </c>
      <c r="BP17" s="158">
        <v>0</v>
      </c>
      <c r="BQ17" s="158">
        <v>0</v>
      </c>
      <c r="BR17" s="158">
        <v>0</v>
      </c>
      <c r="BS17" s="158">
        <v>0</v>
      </c>
      <c r="BT17" s="18">
        <v>274319</v>
      </c>
      <c r="BU17" s="18">
        <v>108.16533289757911</v>
      </c>
      <c r="BV17" s="26"/>
      <c r="BW17" s="13"/>
    </row>
    <row r="18" spans="1:75" ht="20.100000000000001" customHeight="1" x14ac:dyDescent="0.2">
      <c r="A18" s="184">
        <v>43911</v>
      </c>
      <c r="B18" s="185">
        <v>43908</v>
      </c>
      <c r="C18" s="3">
        <v>12</v>
      </c>
      <c r="D18" s="186">
        <v>146228</v>
      </c>
      <c r="E18" s="186">
        <v>226051</v>
      </c>
      <c r="F18" s="186">
        <v>10722</v>
      </c>
      <c r="G18" s="186">
        <v>15592</v>
      </c>
      <c r="H18" s="186">
        <v>0</v>
      </c>
      <c r="I18" s="186">
        <v>0</v>
      </c>
      <c r="J18" s="186">
        <v>0</v>
      </c>
      <c r="K18" s="186">
        <v>0</v>
      </c>
      <c r="L18" s="186">
        <v>0</v>
      </c>
      <c r="M18" s="186">
        <v>0</v>
      </c>
      <c r="N18" s="30">
        <f t="shared" si="0"/>
        <v>398593</v>
      </c>
      <c r="O18" s="186">
        <v>104155</v>
      </c>
      <c r="P18" s="186">
        <v>86.535556999999997</v>
      </c>
      <c r="Q18" s="186">
        <v>144300</v>
      </c>
      <c r="R18" s="186">
        <v>93.253056000000001</v>
      </c>
      <c r="S18" s="186">
        <v>5209</v>
      </c>
      <c r="T18" s="186">
        <v>97.949702000000002</v>
      </c>
      <c r="U18" s="186">
        <v>13703</v>
      </c>
      <c r="V18" s="186">
        <v>80.183317000000002</v>
      </c>
      <c r="W18" s="186">
        <v>0</v>
      </c>
      <c r="X18" s="186">
        <v>0</v>
      </c>
      <c r="Y18" s="186">
        <v>0</v>
      </c>
      <c r="Z18" s="186">
        <v>0</v>
      </c>
      <c r="AA18" s="186">
        <v>0</v>
      </c>
      <c r="AB18" s="186">
        <v>0</v>
      </c>
      <c r="AC18" s="186">
        <v>0</v>
      </c>
      <c r="AD18" s="186">
        <v>0</v>
      </c>
      <c r="AE18" s="186">
        <v>0</v>
      </c>
      <c r="AF18" s="186">
        <v>0</v>
      </c>
      <c r="AG18" s="186">
        <v>0</v>
      </c>
      <c r="AH18" s="186">
        <v>0</v>
      </c>
      <c r="AI18" s="18">
        <f t="shared" ref="AI18" si="23">O18+Q18+S18+U18+AA18+AC18+AE18+AG18</f>
        <v>267367</v>
      </c>
      <c r="AJ18" s="18">
        <f t="shared" ref="AJ18" si="24">(O18*P18+Q18*R18+S18*T18+U18*V18+AA18*AB18+AC18*AD18+AE18*AF18+AG18*AH18)/AI18</f>
        <v>90.057856469586739</v>
      </c>
      <c r="AL18" s="65">
        <v>43547</v>
      </c>
      <c r="AM18" s="65">
        <v>43544</v>
      </c>
      <c r="AN18" s="3">
        <v>12</v>
      </c>
      <c r="AO18" s="158">
        <v>71025</v>
      </c>
      <c r="AP18" s="158">
        <v>225011</v>
      </c>
      <c r="AQ18" s="158">
        <v>10325</v>
      </c>
      <c r="AR18" s="158">
        <v>10896</v>
      </c>
      <c r="AS18" s="158">
        <v>0</v>
      </c>
      <c r="AT18" s="158">
        <v>0</v>
      </c>
      <c r="AU18" s="158">
        <v>0</v>
      </c>
      <c r="AV18" s="158">
        <v>0</v>
      </c>
      <c r="AW18" s="158">
        <v>0</v>
      </c>
      <c r="AX18" s="158">
        <v>0</v>
      </c>
      <c r="AY18" s="18">
        <v>317257</v>
      </c>
      <c r="AZ18" s="158">
        <v>31314</v>
      </c>
      <c r="BA18" s="158">
        <v>101.329149</v>
      </c>
      <c r="BB18" s="158">
        <v>154082</v>
      </c>
      <c r="BC18" s="158">
        <v>108.666229</v>
      </c>
      <c r="BD18" s="158">
        <v>7290</v>
      </c>
      <c r="BE18" s="158">
        <v>137.50795600000001</v>
      </c>
      <c r="BF18" s="158">
        <v>10628</v>
      </c>
      <c r="BG18" s="158">
        <v>96.279920000000004</v>
      </c>
      <c r="BH18" s="158">
        <v>0</v>
      </c>
      <c r="BI18" s="158">
        <v>0</v>
      </c>
      <c r="BJ18" s="158">
        <v>0</v>
      </c>
      <c r="BK18" s="158">
        <v>0</v>
      </c>
      <c r="BL18" s="158">
        <v>0</v>
      </c>
      <c r="BM18" s="158">
        <v>0</v>
      </c>
      <c r="BN18" s="158">
        <v>0</v>
      </c>
      <c r="BO18" s="158">
        <v>0</v>
      </c>
      <c r="BP18" s="158">
        <v>0</v>
      </c>
      <c r="BQ18" s="158">
        <v>0</v>
      </c>
      <c r="BR18" s="158">
        <v>0</v>
      </c>
      <c r="BS18" s="158">
        <v>0</v>
      </c>
      <c r="BT18" s="18">
        <v>203314</v>
      </c>
      <c r="BU18" s="18">
        <v>107.92285261990813</v>
      </c>
      <c r="BV18" s="26"/>
      <c r="BW18" s="13"/>
    </row>
    <row r="19" spans="1:75" ht="20.100000000000001" customHeight="1" x14ac:dyDescent="0.2">
      <c r="A19" s="187">
        <v>43918</v>
      </c>
      <c r="B19" s="65"/>
      <c r="C19" s="87"/>
      <c r="D19" s="188">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L19" s="65">
        <v>43554</v>
      </c>
      <c r="AM19" s="65">
        <v>43551</v>
      </c>
      <c r="AN19" s="10">
        <v>13</v>
      </c>
      <c r="AO19" s="158">
        <v>93153</v>
      </c>
      <c r="AP19" s="158">
        <v>263721</v>
      </c>
      <c r="AQ19" s="158">
        <v>9492</v>
      </c>
      <c r="AR19" s="158">
        <v>7091</v>
      </c>
      <c r="AS19" s="158">
        <v>0</v>
      </c>
      <c r="AT19" s="158">
        <v>0</v>
      </c>
      <c r="AU19" s="158">
        <v>0</v>
      </c>
      <c r="AV19" s="158">
        <v>0</v>
      </c>
      <c r="AW19" s="158">
        <v>0</v>
      </c>
      <c r="AX19" s="158">
        <v>0</v>
      </c>
      <c r="AY19" s="18">
        <v>373457</v>
      </c>
      <c r="AZ19" s="158">
        <v>49808</v>
      </c>
      <c r="BA19" s="158">
        <v>101.29433</v>
      </c>
      <c r="BB19" s="158">
        <v>194809</v>
      </c>
      <c r="BC19" s="158">
        <v>112.654995</v>
      </c>
      <c r="BD19" s="158">
        <v>9084</v>
      </c>
      <c r="BE19" s="158">
        <v>102.023337</v>
      </c>
      <c r="BF19" s="158">
        <v>5794</v>
      </c>
      <c r="BG19" s="158">
        <v>96.856403</v>
      </c>
      <c r="BH19" s="158">
        <v>0</v>
      </c>
      <c r="BI19" s="158">
        <v>0</v>
      </c>
      <c r="BJ19" s="158">
        <v>0</v>
      </c>
      <c r="BK19" s="158">
        <v>0</v>
      </c>
      <c r="BL19" s="158">
        <v>0</v>
      </c>
      <c r="BM19" s="158">
        <v>0</v>
      </c>
      <c r="BN19" s="158">
        <v>0</v>
      </c>
      <c r="BO19" s="158">
        <v>0</v>
      </c>
      <c r="BP19" s="158">
        <v>0</v>
      </c>
      <c r="BQ19" s="158">
        <v>0</v>
      </c>
      <c r="BR19" s="158">
        <v>0</v>
      </c>
      <c r="BS19" s="158">
        <v>0</v>
      </c>
      <c r="BT19" s="18">
        <v>259495</v>
      </c>
      <c r="BU19" s="18">
        <v>109.74947841725273</v>
      </c>
      <c r="BV19" s="26"/>
      <c r="BW19" s="13"/>
    </row>
    <row r="20" spans="1:75" ht="20.100000000000001" customHeight="1" x14ac:dyDescent="0.2">
      <c r="A20" s="187">
        <v>43925</v>
      </c>
      <c r="B20" s="65"/>
      <c r="C20" s="87"/>
      <c r="D20" s="188">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L20" s="65">
        <v>43561</v>
      </c>
      <c r="AM20" s="65">
        <v>43558</v>
      </c>
      <c r="AN20" s="87">
        <v>14</v>
      </c>
      <c r="AO20" s="158">
        <v>50474</v>
      </c>
      <c r="AP20" s="158">
        <v>169915</v>
      </c>
      <c r="AQ20" s="158">
        <v>9443</v>
      </c>
      <c r="AR20" s="158">
        <v>4734</v>
      </c>
      <c r="AS20" s="158">
        <v>0</v>
      </c>
      <c r="AT20" s="158">
        <v>0</v>
      </c>
      <c r="AU20" s="158">
        <v>0</v>
      </c>
      <c r="AV20" s="158">
        <v>0</v>
      </c>
      <c r="AW20" s="158">
        <v>0</v>
      </c>
      <c r="AX20" s="158">
        <v>0</v>
      </c>
      <c r="AY20" s="18">
        <v>234566</v>
      </c>
      <c r="AZ20" s="158">
        <v>34654</v>
      </c>
      <c r="BA20" s="158">
        <v>102.472095</v>
      </c>
      <c r="BB20" s="158">
        <v>137314</v>
      </c>
      <c r="BC20" s="158">
        <v>110.516931</v>
      </c>
      <c r="BD20" s="158">
        <v>9176</v>
      </c>
      <c r="BE20" s="158">
        <v>101.849498</v>
      </c>
      <c r="BF20" s="158">
        <v>4212</v>
      </c>
      <c r="BG20" s="158">
        <v>92.220321999999996</v>
      </c>
      <c r="BH20" s="158">
        <v>0</v>
      </c>
      <c r="BI20" s="158">
        <v>0</v>
      </c>
      <c r="BJ20" s="158">
        <v>0</v>
      </c>
      <c r="BK20" s="158">
        <v>0</v>
      </c>
      <c r="BL20" s="158">
        <v>0</v>
      </c>
      <c r="BM20" s="158">
        <v>0</v>
      </c>
      <c r="BN20" s="158">
        <v>0</v>
      </c>
      <c r="BO20" s="158">
        <v>0</v>
      </c>
      <c r="BP20" s="158">
        <v>0</v>
      </c>
      <c r="BQ20" s="158">
        <v>0</v>
      </c>
      <c r="BR20" s="158">
        <v>0</v>
      </c>
      <c r="BS20" s="158">
        <v>0</v>
      </c>
      <c r="BT20" s="18">
        <v>185356</v>
      </c>
      <c r="BU20" s="18">
        <v>108.16802711202227</v>
      </c>
      <c r="BV20" s="26"/>
      <c r="BW20" s="13"/>
    </row>
    <row r="21" spans="1:75" ht="20.100000000000001" customHeight="1" x14ac:dyDescent="0.2">
      <c r="A21" s="187">
        <v>43932</v>
      </c>
      <c r="B21" s="65"/>
      <c r="C21" s="3"/>
      <c r="D21" s="188">
        <v>0</v>
      </c>
      <c r="E21" s="188">
        <v>0</v>
      </c>
      <c r="F21" s="188">
        <v>0</v>
      </c>
      <c r="G21" s="188">
        <v>0</v>
      </c>
      <c r="H21" s="188">
        <v>0</v>
      </c>
      <c r="I21" s="188">
        <v>0</v>
      </c>
      <c r="J21" s="188">
        <v>0</v>
      </c>
      <c r="K21" s="188">
        <v>0</v>
      </c>
      <c r="L21" s="188">
        <v>0</v>
      </c>
      <c r="M21" s="188">
        <v>0</v>
      </c>
      <c r="N21" s="79">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188">
        <v>0</v>
      </c>
      <c r="AI21" s="79">
        <v>0</v>
      </c>
      <c r="AJ21" s="79">
        <v>0</v>
      </c>
      <c r="AL21" s="65">
        <v>43568</v>
      </c>
      <c r="AM21" s="65">
        <v>43565</v>
      </c>
      <c r="AN21" s="3">
        <v>15</v>
      </c>
      <c r="AO21" s="158">
        <v>73250</v>
      </c>
      <c r="AP21" s="158">
        <v>185895</v>
      </c>
      <c r="AQ21" s="158">
        <v>9166</v>
      </c>
      <c r="AR21" s="158">
        <v>3754</v>
      </c>
      <c r="AS21" s="158">
        <v>0</v>
      </c>
      <c r="AT21" s="158">
        <v>0</v>
      </c>
      <c r="AU21" s="158">
        <v>0</v>
      </c>
      <c r="AV21" s="158">
        <v>0</v>
      </c>
      <c r="AW21" s="158">
        <v>0</v>
      </c>
      <c r="AX21" s="158">
        <v>0</v>
      </c>
      <c r="AY21" s="18">
        <v>272065</v>
      </c>
      <c r="AZ21" s="158">
        <v>51063</v>
      </c>
      <c r="BA21" s="158">
        <v>104.34829499999999</v>
      </c>
      <c r="BB21" s="158">
        <v>135550</v>
      </c>
      <c r="BC21" s="158">
        <v>111.567701</v>
      </c>
      <c r="BD21" s="158">
        <v>6068</v>
      </c>
      <c r="BE21" s="158">
        <v>117.90969</v>
      </c>
      <c r="BF21" s="158">
        <v>2957</v>
      </c>
      <c r="BG21" s="158">
        <v>96.988163</v>
      </c>
      <c r="BH21" s="158">
        <v>0</v>
      </c>
      <c r="BI21" s="158">
        <v>0</v>
      </c>
      <c r="BJ21" s="158">
        <v>0</v>
      </c>
      <c r="BK21" s="158">
        <v>0</v>
      </c>
      <c r="BL21" s="158">
        <v>0</v>
      </c>
      <c r="BM21" s="158">
        <v>0</v>
      </c>
      <c r="BN21" s="158">
        <v>0</v>
      </c>
      <c r="BO21" s="158">
        <v>0</v>
      </c>
      <c r="BP21" s="158">
        <v>0</v>
      </c>
      <c r="BQ21" s="158">
        <v>0</v>
      </c>
      <c r="BR21" s="158">
        <v>0</v>
      </c>
      <c r="BS21" s="158">
        <v>0</v>
      </c>
      <c r="BT21" s="18">
        <v>195638</v>
      </c>
      <c r="BU21" s="18">
        <v>109.6597228301557</v>
      </c>
      <c r="BV21" s="26"/>
      <c r="BW21" s="13"/>
    </row>
    <row r="22" spans="1:75" ht="20.100000000000001" customHeight="1" x14ac:dyDescent="0.2">
      <c r="A22" s="189">
        <v>43939</v>
      </c>
      <c r="B22" s="65"/>
      <c r="C22" s="87"/>
      <c r="D22" s="190">
        <v>0</v>
      </c>
      <c r="E22" s="190">
        <v>0</v>
      </c>
      <c r="F22" s="190">
        <v>0</v>
      </c>
      <c r="G22" s="190">
        <v>0</v>
      </c>
      <c r="H22" s="190">
        <v>0</v>
      </c>
      <c r="I22" s="190">
        <v>0</v>
      </c>
      <c r="J22" s="190">
        <v>0</v>
      </c>
      <c r="K22" s="190">
        <v>0</v>
      </c>
      <c r="L22" s="190">
        <v>0</v>
      </c>
      <c r="M22" s="190">
        <v>0</v>
      </c>
      <c r="N22" s="79">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190">
        <v>0</v>
      </c>
      <c r="AI22" s="79">
        <v>0</v>
      </c>
      <c r="AJ22" s="79">
        <v>0</v>
      </c>
      <c r="AL22" s="65">
        <v>43575</v>
      </c>
      <c r="AM22" s="65">
        <v>43572</v>
      </c>
      <c r="AN22" s="87">
        <v>16</v>
      </c>
      <c r="AO22" s="158">
        <v>52619</v>
      </c>
      <c r="AP22" s="158">
        <v>172081</v>
      </c>
      <c r="AQ22" s="158">
        <v>12889</v>
      </c>
      <c r="AR22" s="158">
        <v>9198</v>
      </c>
      <c r="AS22" s="158">
        <v>0</v>
      </c>
      <c r="AT22" s="158">
        <v>0</v>
      </c>
      <c r="AU22" s="158">
        <v>0</v>
      </c>
      <c r="AV22" s="158">
        <v>0</v>
      </c>
      <c r="AW22" s="158">
        <v>0</v>
      </c>
      <c r="AX22" s="158">
        <v>0</v>
      </c>
      <c r="AY22" s="18">
        <v>246787</v>
      </c>
      <c r="AZ22" s="158">
        <v>27337</v>
      </c>
      <c r="BA22" s="158">
        <v>99.943629000000001</v>
      </c>
      <c r="BB22" s="158">
        <v>145373</v>
      </c>
      <c r="BC22" s="158">
        <v>114.033575</v>
      </c>
      <c r="BD22" s="158">
        <v>4351</v>
      </c>
      <c r="BE22" s="158">
        <v>116.910365</v>
      </c>
      <c r="BF22" s="158">
        <v>7841</v>
      </c>
      <c r="BG22" s="158">
        <v>98.417930999999996</v>
      </c>
      <c r="BH22" s="158">
        <v>0</v>
      </c>
      <c r="BI22" s="158">
        <v>0</v>
      </c>
      <c r="BJ22" s="158">
        <v>0</v>
      </c>
      <c r="BK22" s="158">
        <v>0</v>
      </c>
      <c r="BL22" s="158">
        <v>0</v>
      </c>
      <c r="BM22" s="158">
        <v>0</v>
      </c>
      <c r="BN22" s="158">
        <v>0</v>
      </c>
      <c r="BO22" s="158">
        <v>0</v>
      </c>
      <c r="BP22" s="158">
        <v>0</v>
      </c>
      <c r="BQ22" s="158">
        <v>0</v>
      </c>
      <c r="BR22" s="158">
        <v>0</v>
      </c>
      <c r="BS22" s="158">
        <v>0</v>
      </c>
      <c r="BT22" s="18">
        <v>184902</v>
      </c>
      <c r="BU22" s="18">
        <v>111.35592843524677</v>
      </c>
      <c r="BV22" s="26"/>
      <c r="BW22" s="13"/>
    </row>
    <row r="23" spans="1:75" ht="20.100000000000001" customHeight="1" x14ac:dyDescent="0.2">
      <c r="A23" s="189">
        <v>43946</v>
      </c>
      <c r="B23" s="189">
        <v>43941</v>
      </c>
      <c r="C23" s="10">
        <v>13</v>
      </c>
      <c r="D23" s="190">
        <v>135173</v>
      </c>
      <c r="E23" s="190">
        <v>194242</v>
      </c>
      <c r="F23" s="190">
        <v>6917</v>
      </c>
      <c r="G23" s="190">
        <v>7647</v>
      </c>
      <c r="H23" s="190">
        <v>0</v>
      </c>
      <c r="I23" s="190">
        <v>0</v>
      </c>
      <c r="J23" s="190">
        <v>0</v>
      </c>
      <c r="K23" s="190">
        <v>0</v>
      </c>
      <c r="L23" s="190">
        <v>0</v>
      </c>
      <c r="M23" s="190">
        <v>0</v>
      </c>
      <c r="N23" s="30">
        <f t="shared" ref="N23" si="25">SUM(D23:M23)</f>
        <v>343979</v>
      </c>
      <c r="O23" s="190">
        <v>130922</v>
      </c>
      <c r="P23" s="190">
        <v>101.606101</v>
      </c>
      <c r="Q23" s="190">
        <v>168419</v>
      </c>
      <c r="R23" s="190">
        <v>110.43304999999999</v>
      </c>
      <c r="S23" s="190">
        <v>4637</v>
      </c>
      <c r="T23" s="190">
        <v>98.477678999999995</v>
      </c>
      <c r="U23" s="190">
        <v>7647</v>
      </c>
      <c r="V23" s="190">
        <v>85.523734000000005</v>
      </c>
      <c r="W23" s="190">
        <v>0</v>
      </c>
      <c r="X23" s="190">
        <v>0</v>
      </c>
      <c r="Y23" s="190">
        <v>0</v>
      </c>
      <c r="Z23" s="190">
        <v>0</v>
      </c>
      <c r="AA23" s="190">
        <v>0</v>
      </c>
      <c r="AB23" s="190">
        <v>0</v>
      </c>
      <c r="AC23" s="190">
        <v>0</v>
      </c>
      <c r="AD23" s="190">
        <v>0</v>
      </c>
      <c r="AE23" s="190">
        <v>0</v>
      </c>
      <c r="AF23" s="190">
        <v>0</v>
      </c>
      <c r="AG23" s="190">
        <v>0</v>
      </c>
      <c r="AH23" s="190">
        <v>0</v>
      </c>
      <c r="AI23" s="18">
        <f t="shared" ref="AI23" si="26">O23+Q23+S23+U23+AA23+AC23+AE23+AG23</f>
        <v>311625</v>
      </c>
      <c r="AJ23" s="18">
        <f t="shared" ref="AJ23" si="27">(O23*P23+Q23*R23+S23*T23+U23*V23+AA23*AB23+AC23*AD23+AE23*AF23+AG23*AH23)/AI23</f>
        <v>105.93546344000961</v>
      </c>
      <c r="AL23" s="65">
        <v>43582</v>
      </c>
      <c r="AM23" s="65">
        <v>43579</v>
      </c>
      <c r="AN23" s="10">
        <v>17</v>
      </c>
      <c r="AO23" s="158">
        <v>65947</v>
      </c>
      <c r="AP23" s="158">
        <v>200852</v>
      </c>
      <c r="AQ23" s="158">
        <v>13549</v>
      </c>
      <c r="AR23" s="158">
        <v>7317</v>
      </c>
      <c r="AS23" s="158">
        <v>0</v>
      </c>
      <c r="AT23" s="158">
        <v>0</v>
      </c>
      <c r="AU23" s="158">
        <v>0</v>
      </c>
      <c r="AV23" s="158">
        <v>0</v>
      </c>
      <c r="AW23" s="158">
        <v>0</v>
      </c>
      <c r="AX23" s="158">
        <v>0</v>
      </c>
      <c r="AY23" s="18">
        <v>287665</v>
      </c>
      <c r="AZ23" s="158">
        <v>56229</v>
      </c>
      <c r="BA23" s="158">
        <v>101.424229</v>
      </c>
      <c r="BB23" s="158">
        <v>145386</v>
      </c>
      <c r="BC23" s="158">
        <v>111.62502499999999</v>
      </c>
      <c r="BD23" s="158">
        <v>5107</v>
      </c>
      <c r="BE23" s="158">
        <v>104.071078</v>
      </c>
      <c r="BF23" s="158">
        <v>6443</v>
      </c>
      <c r="BG23" s="158">
        <v>92.775570000000002</v>
      </c>
      <c r="BH23" s="158">
        <v>0</v>
      </c>
      <c r="BI23" s="158">
        <v>0</v>
      </c>
      <c r="BJ23" s="158">
        <v>0</v>
      </c>
      <c r="BK23" s="158">
        <v>0</v>
      </c>
      <c r="BL23" s="158">
        <v>0</v>
      </c>
      <c r="BM23" s="158">
        <v>0</v>
      </c>
      <c r="BN23" s="158">
        <v>0</v>
      </c>
      <c r="BO23" s="158">
        <v>0</v>
      </c>
      <c r="BP23" s="158">
        <v>0</v>
      </c>
      <c r="BQ23" s="158">
        <v>0</v>
      </c>
      <c r="BR23" s="158">
        <v>0</v>
      </c>
      <c r="BS23" s="158">
        <v>0</v>
      </c>
      <c r="BT23" s="18">
        <v>213165</v>
      </c>
      <c r="BU23" s="18">
        <v>108.18353317827504</v>
      </c>
      <c r="BV23" s="26"/>
      <c r="BW23" s="13"/>
    </row>
    <row r="24" spans="1:75" ht="20.100000000000001" customHeight="1" x14ac:dyDescent="0.2">
      <c r="A24" s="193">
        <v>43953</v>
      </c>
      <c r="B24" s="65"/>
      <c r="C24" s="3"/>
      <c r="D24" s="196">
        <v>0</v>
      </c>
      <c r="E24" s="196">
        <v>0</v>
      </c>
      <c r="F24" s="196">
        <v>0</v>
      </c>
      <c r="G24" s="196">
        <v>0</v>
      </c>
      <c r="H24" s="196">
        <v>0</v>
      </c>
      <c r="I24" s="196">
        <v>0</v>
      </c>
      <c r="J24" s="196">
        <v>0</v>
      </c>
      <c r="K24" s="196">
        <v>0</v>
      </c>
      <c r="L24" s="196">
        <v>0</v>
      </c>
      <c r="M24" s="196">
        <v>0</v>
      </c>
      <c r="N24" s="79">
        <v>0</v>
      </c>
      <c r="O24" s="196">
        <v>0</v>
      </c>
      <c r="P24" s="196">
        <v>0</v>
      </c>
      <c r="Q24" s="196">
        <v>0</v>
      </c>
      <c r="R24" s="196">
        <v>0</v>
      </c>
      <c r="S24" s="196">
        <v>0</v>
      </c>
      <c r="T24" s="196">
        <v>0</v>
      </c>
      <c r="U24" s="196">
        <v>0</v>
      </c>
      <c r="V24" s="196">
        <v>0</v>
      </c>
      <c r="W24" s="196">
        <v>0</v>
      </c>
      <c r="X24" s="196">
        <v>0</v>
      </c>
      <c r="Y24" s="196">
        <v>0</v>
      </c>
      <c r="Z24" s="196">
        <v>0</v>
      </c>
      <c r="AA24" s="196">
        <v>0</v>
      </c>
      <c r="AB24" s="196">
        <v>0</v>
      </c>
      <c r="AC24" s="196">
        <v>0</v>
      </c>
      <c r="AD24" s="196">
        <v>0</v>
      </c>
      <c r="AE24" s="196">
        <v>0</v>
      </c>
      <c r="AF24" s="196">
        <v>0</v>
      </c>
      <c r="AG24" s="196">
        <v>0</v>
      </c>
      <c r="AH24" s="196">
        <v>0</v>
      </c>
      <c r="AI24" s="79">
        <v>0</v>
      </c>
      <c r="AJ24" s="79">
        <v>0</v>
      </c>
      <c r="AL24" s="65">
        <v>43589</v>
      </c>
      <c r="AM24" s="65">
        <v>43587</v>
      </c>
      <c r="AN24" s="3">
        <v>18</v>
      </c>
      <c r="AO24" s="158">
        <v>69773</v>
      </c>
      <c r="AP24" s="158">
        <v>187094</v>
      </c>
      <c r="AQ24" s="158">
        <v>14092</v>
      </c>
      <c r="AR24" s="158">
        <v>7960</v>
      </c>
      <c r="AS24" s="158">
        <v>0</v>
      </c>
      <c r="AT24" s="158">
        <v>0</v>
      </c>
      <c r="AU24" s="158">
        <v>0</v>
      </c>
      <c r="AV24" s="158">
        <v>0</v>
      </c>
      <c r="AW24" s="158">
        <v>0</v>
      </c>
      <c r="AX24" s="158">
        <v>0</v>
      </c>
      <c r="AY24" s="18">
        <v>278919</v>
      </c>
      <c r="AZ24" s="158">
        <v>47978</v>
      </c>
      <c r="BA24" s="158">
        <v>100.631935</v>
      </c>
      <c r="BB24" s="158">
        <v>137227</v>
      </c>
      <c r="BC24" s="158">
        <v>114.655315</v>
      </c>
      <c r="BD24" s="158">
        <v>5848</v>
      </c>
      <c r="BE24" s="158">
        <v>109.55489</v>
      </c>
      <c r="BF24" s="158">
        <v>7489</v>
      </c>
      <c r="BG24" s="158">
        <v>95.869274000000004</v>
      </c>
      <c r="BH24" s="158">
        <v>0</v>
      </c>
      <c r="BI24" s="158">
        <v>0</v>
      </c>
      <c r="BJ24" s="158">
        <v>0</v>
      </c>
      <c r="BK24" s="158">
        <v>0</v>
      </c>
      <c r="BL24" s="158">
        <v>0</v>
      </c>
      <c r="BM24" s="158">
        <v>0</v>
      </c>
      <c r="BN24" s="158">
        <v>0</v>
      </c>
      <c r="BO24" s="158">
        <v>0</v>
      </c>
      <c r="BP24" s="158">
        <v>0</v>
      </c>
      <c r="BQ24" s="158">
        <v>0</v>
      </c>
      <c r="BR24" s="158">
        <v>0</v>
      </c>
      <c r="BS24" s="158">
        <v>0</v>
      </c>
      <c r="BT24" s="18">
        <v>198542</v>
      </c>
      <c r="BU24" s="18">
        <v>110.40770153741275</v>
      </c>
      <c r="BV24" s="26"/>
      <c r="BW24" s="13"/>
    </row>
    <row r="25" spans="1:75" ht="20.100000000000001" customHeight="1" x14ac:dyDescent="0.2">
      <c r="A25" s="197">
        <v>43960</v>
      </c>
      <c r="B25" s="65"/>
      <c r="C25" s="3"/>
      <c r="D25" s="200">
        <v>0</v>
      </c>
      <c r="E25" s="200">
        <v>0</v>
      </c>
      <c r="F25" s="200">
        <v>0</v>
      </c>
      <c r="G25" s="200">
        <v>0</v>
      </c>
      <c r="H25" s="200">
        <v>0</v>
      </c>
      <c r="I25" s="200">
        <v>0</v>
      </c>
      <c r="J25" s="200">
        <v>0</v>
      </c>
      <c r="K25" s="200">
        <v>0</v>
      </c>
      <c r="L25" s="200">
        <v>0</v>
      </c>
      <c r="M25" s="200">
        <v>0</v>
      </c>
      <c r="N25" s="79">
        <v>0</v>
      </c>
      <c r="O25" s="200">
        <v>0</v>
      </c>
      <c r="P25" s="200">
        <v>0</v>
      </c>
      <c r="Q25" s="200">
        <v>0</v>
      </c>
      <c r="R25" s="200">
        <v>0</v>
      </c>
      <c r="S25" s="200">
        <v>0</v>
      </c>
      <c r="T25" s="200">
        <v>0</v>
      </c>
      <c r="U25" s="200">
        <v>0</v>
      </c>
      <c r="V25" s="200">
        <v>0</v>
      </c>
      <c r="W25" s="200">
        <v>0</v>
      </c>
      <c r="X25" s="200">
        <v>0</v>
      </c>
      <c r="Y25" s="200">
        <v>0</v>
      </c>
      <c r="Z25" s="200">
        <v>0</v>
      </c>
      <c r="AA25" s="200">
        <v>0</v>
      </c>
      <c r="AB25" s="200">
        <v>0</v>
      </c>
      <c r="AC25" s="200">
        <v>0</v>
      </c>
      <c r="AD25" s="200">
        <v>0</v>
      </c>
      <c r="AE25" s="200">
        <v>0</v>
      </c>
      <c r="AF25" s="200">
        <v>0</v>
      </c>
      <c r="AG25" s="200">
        <v>0</v>
      </c>
      <c r="AH25" s="200">
        <v>0</v>
      </c>
      <c r="AI25" s="79">
        <v>0</v>
      </c>
      <c r="AJ25" s="79">
        <v>0</v>
      </c>
      <c r="AL25" s="65">
        <v>43596</v>
      </c>
      <c r="AM25" s="65">
        <v>43593</v>
      </c>
      <c r="AN25" s="3">
        <v>19</v>
      </c>
      <c r="AO25" s="158">
        <v>61744</v>
      </c>
      <c r="AP25" s="158">
        <v>182037</v>
      </c>
      <c r="AQ25" s="158">
        <v>10764</v>
      </c>
      <c r="AR25" s="158">
        <v>9299</v>
      </c>
      <c r="AS25" s="158">
        <v>0</v>
      </c>
      <c r="AT25" s="158">
        <v>0</v>
      </c>
      <c r="AU25" s="158">
        <v>0</v>
      </c>
      <c r="AV25" s="158">
        <v>0</v>
      </c>
      <c r="AW25" s="158">
        <v>0</v>
      </c>
      <c r="AX25" s="158">
        <v>0</v>
      </c>
      <c r="AY25" s="18">
        <v>263844</v>
      </c>
      <c r="AZ25" s="158">
        <v>49146</v>
      </c>
      <c r="BA25" s="158">
        <v>102.759227</v>
      </c>
      <c r="BB25" s="158">
        <v>144230</v>
      </c>
      <c r="BC25" s="158">
        <v>112.653657</v>
      </c>
      <c r="BD25" s="158">
        <v>6938</v>
      </c>
      <c r="BE25" s="158">
        <v>105.95128200000001</v>
      </c>
      <c r="BF25" s="158">
        <v>8761</v>
      </c>
      <c r="BG25" s="158">
        <v>92.099646000000007</v>
      </c>
      <c r="BH25" s="158">
        <v>0</v>
      </c>
      <c r="BI25" s="158">
        <v>0</v>
      </c>
      <c r="BJ25" s="158">
        <v>0</v>
      </c>
      <c r="BK25" s="158">
        <v>0</v>
      </c>
      <c r="BL25" s="158">
        <v>0</v>
      </c>
      <c r="BM25" s="158">
        <v>0</v>
      </c>
      <c r="BN25" s="158">
        <v>0</v>
      </c>
      <c r="BO25" s="158">
        <v>0</v>
      </c>
      <c r="BP25" s="158">
        <v>0</v>
      </c>
      <c r="BQ25" s="158">
        <v>0</v>
      </c>
      <c r="BR25" s="158">
        <v>0</v>
      </c>
      <c r="BS25" s="158">
        <v>0</v>
      </c>
      <c r="BT25" s="18">
        <v>209075</v>
      </c>
      <c r="BU25" s="18">
        <v>109.24413206922875</v>
      </c>
      <c r="BV25" s="26"/>
      <c r="BW25" s="13"/>
    </row>
    <row r="26" spans="1:75" ht="20.100000000000001" customHeight="1" x14ac:dyDescent="0.2">
      <c r="A26" s="201">
        <v>43967</v>
      </c>
      <c r="B26" s="201">
        <v>43962</v>
      </c>
      <c r="C26" s="3">
        <v>20</v>
      </c>
      <c r="D26" s="202">
        <v>177582</v>
      </c>
      <c r="E26" s="202">
        <v>271230</v>
      </c>
      <c r="F26" s="202">
        <v>26194</v>
      </c>
      <c r="G26" s="202">
        <v>19137</v>
      </c>
      <c r="H26" s="202">
        <v>0</v>
      </c>
      <c r="I26" s="202">
        <v>0</v>
      </c>
      <c r="J26" s="202">
        <v>0</v>
      </c>
      <c r="K26" s="202">
        <v>0</v>
      </c>
      <c r="L26" s="202">
        <v>0</v>
      </c>
      <c r="M26" s="202">
        <v>0</v>
      </c>
      <c r="N26" s="30">
        <f t="shared" ref="N26:N43" si="28">SUM(D26:M26)</f>
        <v>494143</v>
      </c>
      <c r="O26" s="202">
        <v>116295</v>
      </c>
      <c r="P26" s="202">
        <v>102.79218299999999</v>
      </c>
      <c r="Q26" s="202">
        <v>130460</v>
      </c>
      <c r="R26" s="202">
        <v>108.673869</v>
      </c>
      <c r="S26" s="202">
        <v>12773</v>
      </c>
      <c r="T26" s="202">
        <v>106.71792000000001</v>
      </c>
      <c r="U26" s="202">
        <v>10256</v>
      </c>
      <c r="V26" s="202">
        <v>83.937987000000007</v>
      </c>
      <c r="W26" s="202">
        <v>0</v>
      </c>
      <c r="X26" s="202">
        <v>0</v>
      </c>
      <c r="Y26" s="202">
        <v>0</v>
      </c>
      <c r="Z26" s="202">
        <v>0</v>
      </c>
      <c r="AA26" s="202">
        <v>0</v>
      </c>
      <c r="AB26" s="202">
        <v>0</v>
      </c>
      <c r="AC26" s="202">
        <v>0</v>
      </c>
      <c r="AD26" s="202">
        <v>0</v>
      </c>
      <c r="AE26" s="202">
        <v>0</v>
      </c>
      <c r="AF26" s="202">
        <v>0</v>
      </c>
      <c r="AG26" s="202">
        <v>0</v>
      </c>
      <c r="AH26" s="202">
        <v>0</v>
      </c>
      <c r="AI26" s="18">
        <f t="shared" ref="AI26" si="29">O26+Q26+S26+U26+AA26+AC26+AE26+AG26</f>
        <v>269784</v>
      </c>
      <c r="AJ26" s="18">
        <f t="shared" ref="AJ26" si="30">(O26*P26+Q26*R26+S26*T26+U26*V26+AA26*AB26+AC26*AD26+AE26*AF26+AG26*AH26)/AI26</f>
        <v>105.10551351657993</v>
      </c>
      <c r="AL26" s="65">
        <v>43603</v>
      </c>
      <c r="AM26" s="65">
        <v>43600</v>
      </c>
      <c r="AN26" s="3">
        <v>20</v>
      </c>
      <c r="AO26" s="158">
        <v>62140</v>
      </c>
      <c r="AP26" s="158">
        <v>187168</v>
      </c>
      <c r="AQ26" s="158">
        <v>15137</v>
      </c>
      <c r="AR26" s="158">
        <v>12217</v>
      </c>
      <c r="AS26" s="158">
        <v>0</v>
      </c>
      <c r="AT26" s="158">
        <v>0</v>
      </c>
      <c r="AU26" s="158">
        <v>0</v>
      </c>
      <c r="AV26" s="158">
        <v>0</v>
      </c>
      <c r="AW26" s="158">
        <v>0</v>
      </c>
      <c r="AX26" s="158">
        <v>0</v>
      </c>
      <c r="AY26" s="18">
        <v>276662</v>
      </c>
      <c r="AZ26" s="158">
        <v>53469</v>
      </c>
      <c r="BA26" s="158">
        <v>105.48111900000001</v>
      </c>
      <c r="BB26" s="158">
        <v>143498</v>
      </c>
      <c r="BC26" s="158">
        <v>114.363147</v>
      </c>
      <c r="BD26" s="158">
        <v>12331</v>
      </c>
      <c r="BE26" s="158">
        <v>106.285053</v>
      </c>
      <c r="BF26" s="158">
        <v>7914</v>
      </c>
      <c r="BG26" s="158">
        <v>96.754232999999999</v>
      </c>
      <c r="BH26" s="158">
        <v>0</v>
      </c>
      <c r="BI26" s="158">
        <v>0</v>
      </c>
      <c r="BJ26" s="158">
        <v>0</v>
      </c>
      <c r="BK26" s="158">
        <v>0</v>
      </c>
      <c r="BL26" s="158">
        <v>0</v>
      </c>
      <c r="BM26" s="158">
        <v>0</v>
      </c>
      <c r="BN26" s="158">
        <v>0</v>
      </c>
      <c r="BO26" s="158">
        <v>0</v>
      </c>
      <c r="BP26" s="158">
        <v>0</v>
      </c>
      <c r="BQ26" s="158">
        <v>0</v>
      </c>
      <c r="BR26" s="158">
        <v>0</v>
      </c>
      <c r="BS26" s="158">
        <v>0</v>
      </c>
      <c r="BT26" s="18">
        <v>217212</v>
      </c>
      <c r="BU26" s="18">
        <v>111.07658328509476</v>
      </c>
      <c r="BV26" s="26"/>
      <c r="BW26" s="13"/>
    </row>
    <row r="27" spans="1:75" ht="20.100000000000001" customHeight="1" x14ac:dyDescent="0.2">
      <c r="A27" s="203">
        <v>43974</v>
      </c>
      <c r="B27" s="203">
        <v>43971</v>
      </c>
      <c r="C27" s="3">
        <v>21</v>
      </c>
      <c r="D27" s="204">
        <v>186554</v>
      </c>
      <c r="E27" s="204">
        <v>295946</v>
      </c>
      <c r="F27" s="204">
        <v>18033</v>
      </c>
      <c r="G27" s="204">
        <v>22396</v>
      </c>
      <c r="H27" s="204">
        <v>0</v>
      </c>
      <c r="I27" s="204">
        <v>0</v>
      </c>
      <c r="J27" s="204">
        <v>0</v>
      </c>
      <c r="K27" s="204">
        <v>0</v>
      </c>
      <c r="L27" s="204">
        <v>0</v>
      </c>
      <c r="M27" s="204">
        <v>0</v>
      </c>
      <c r="N27" s="30">
        <f t="shared" si="28"/>
        <v>522929</v>
      </c>
      <c r="O27" s="204">
        <v>142461</v>
      </c>
      <c r="P27" s="204">
        <v>103.116902</v>
      </c>
      <c r="Q27" s="204">
        <v>213134</v>
      </c>
      <c r="R27" s="204">
        <v>107.101856</v>
      </c>
      <c r="S27" s="204">
        <v>14736</v>
      </c>
      <c r="T27" s="204">
        <v>92.261604000000005</v>
      </c>
      <c r="U27" s="204">
        <v>8331</v>
      </c>
      <c r="V27" s="204">
        <v>84.491297000000003</v>
      </c>
      <c r="W27" s="204">
        <v>0</v>
      </c>
      <c r="X27" s="204">
        <v>0</v>
      </c>
      <c r="Y27" s="204">
        <v>0</v>
      </c>
      <c r="Z27" s="204">
        <v>0</v>
      </c>
      <c r="AA27" s="204">
        <v>0</v>
      </c>
      <c r="AB27" s="204">
        <v>0</v>
      </c>
      <c r="AC27" s="204">
        <v>0</v>
      </c>
      <c r="AD27" s="204">
        <v>0</v>
      </c>
      <c r="AE27" s="204">
        <v>0</v>
      </c>
      <c r="AF27" s="204">
        <v>0</v>
      </c>
      <c r="AG27" s="204">
        <v>0</v>
      </c>
      <c r="AH27" s="204">
        <v>0</v>
      </c>
      <c r="AI27" s="18">
        <f t="shared" ref="AI27" si="31">O27+Q27+S27+U27+AA27+AC27+AE27+AG27</f>
        <v>378662</v>
      </c>
      <c r="AJ27" s="18">
        <f t="shared" ref="AJ27" si="32">(O27*P27+Q27*R27+S27*T27+U27*V27+AA27*AB27+AC27*AD27+AE27*AF27+AG27*AH27)/AI27</f>
        <v>104.52764720087306</v>
      </c>
      <c r="AL27" s="65">
        <v>43610</v>
      </c>
      <c r="AM27" s="65">
        <v>43607</v>
      </c>
      <c r="AN27" s="3">
        <v>21</v>
      </c>
      <c r="AO27" s="158">
        <v>61245</v>
      </c>
      <c r="AP27" s="158">
        <v>196187</v>
      </c>
      <c r="AQ27" s="158">
        <v>12788</v>
      </c>
      <c r="AR27" s="158">
        <v>10277</v>
      </c>
      <c r="AS27" s="158">
        <v>0</v>
      </c>
      <c r="AT27" s="158">
        <v>0</v>
      </c>
      <c r="AU27" s="158">
        <v>0</v>
      </c>
      <c r="AV27" s="158">
        <v>0</v>
      </c>
      <c r="AW27" s="158">
        <v>0</v>
      </c>
      <c r="AX27" s="158">
        <v>0</v>
      </c>
      <c r="AY27" s="18">
        <v>280497</v>
      </c>
      <c r="AZ27" s="158">
        <v>50661</v>
      </c>
      <c r="BA27" s="158">
        <v>104.034345</v>
      </c>
      <c r="BB27" s="158">
        <v>140262</v>
      </c>
      <c r="BC27" s="158">
        <v>111.71211700000001</v>
      </c>
      <c r="BD27" s="158">
        <v>8549</v>
      </c>
      <c r="BE27" s="158">
        <v>102.258392</v>
      </c>
      <c r="BF27" s="158">
        <v>5482</v>
      </c>
      <c r="BG27" s="158">
        <v>92.537942000000001</v>
      </c>
      <c r="BH27" s="158">
        <v>0</v>
      </c>
      <c r="BI27" s="158">
        <v>0</v>
      </c>
      <c r="BJ27" s="158">
        <v>0</v>
      </c>
      <c r="BK27" s="158">
        <v>0</v>
      </c>
      <c r="BL27" s="158">
        <v>0</v>
      </c>
      <c r="BM27" s="158">
        <v>0</v>
      </c>
      <c r="BN27" s="158">
        <v>0</v>
      </c>
      <c r="BO27" s="158">
        <v>0</v>
      </c>
      <c r="BP27" s="158">
        <v>0</v>
      </c>
      <c r="BQ27" s="158">
        <v>0</v>
      </c>
      <c r="BR27" s="158">
        <v>0</v>
      </c>
      <c r="BS27" s="158">
        <v>0</v>
      </c>
      <c r="BT27" s="18">
        <v>204954</v>
      </c>
      <c r="BU27" s="18">
        <v>108.90711524513306</v>
      </c>
      <c r="BV27" s="26"/>
      <c r="BW27" s="13"/>
    </row>
    <row r="28" spans="1:75" ht="20.100000000000001" customHeight="1" x14ac:dyDescent="0.2">
      <c r="A28" s="203">
        <v>43981</v>
      </c>
      <c r="B28" s="203">
        <v>43978</v>
      </c>
      <c r="C28" s="39">
        <v>22</v>
      </c>
      <c r="D28" s="204">
        <v>211363</v>
      </c>
      <c r="E28" s="204">
        <v>272670</v>
      </c>
      <c r="F28" s="204">
        <v>28437</v>
      </c>
      <c r="G28" s="204">
        <v>18387</v>
      </c>
      <c r="H28" s="204">
        <v>0</v>
      </c>
      <c r="I28" s="204">
        <v>0</v>
      </c>
      <c r="J28" s="204">
        <v>0</v>
      </c>
      <c r="K28" s="204">
        <v>0</v>
      </c>
      <c r="L28" s="204">
        <v>0</v>
      </c>
      <c r="M28" s="204">
        <v>0</v>
      </c>
      <c r="N28" s="30">
        <f t="shared" si="28"/>
        <v>530857</v>
      </c>
      <c r="O28" s="204">
        <v>186453</v>
      </c>
      <c r="P28" s="204">
        <v>106.351595</v>
      </c>
      <c r="Q28" s="204">
        <v>183038</v>
      </c>
      <c r="R28" s="204">
        <v>103.204629</v>
      </c>
      <c r="S28" s="204">
        <v>27251</v>
      </c>
      <c r="T28" s="204">
        <v>96.468532999999994</v>
      </c>
      <c r="U28" s="204">
        <v>7054</v>
      </c>
      <c r="V28" s="204">
        <v>82.323929000000007</v>
      </c>
      <c r="W28" s="204">
        <v>0</v>
      </c>
      <c r="X28" s="204">
        <v>0</v>
      </c>
      <c r="Y28" s="204">
        <v>0</v>
      </c>
      <c r="Z28" s="204">
        <v>0</v>
      </c>
      <c r="AA28" s="204">
        <v>0</v>
      </c>
      <c r="AB28" s="204">
        <v>0</v>
      </c>
      <c r="AC28" s="204">
        <v>0</v>
      </c>
      <c r="AD28" s="204">
        <v>0</v>
      </c>
      <c r="AE28" s="204">
        <v>0</v>
      </c>
      <c r="AF28" s="204">
        <v>0</v>
      </c>
      <c r="AG28" s="204">
        <v>0</v>
      </c>
      <c r="AH28" s="204">
        <v>0</v>
      </c>
      <c r="AI28" s="18">
        <f t="shared" ref="AI28" si="33">O28+Q28+S28+U28+AA28+AC28+AE28+AG28</f>
        <v>403796</v>
      </c>
      <c r="AJ28" s="18">
        <f t="shared" ref="AJ28" si="34">(O28*P28+Q28*R28+S28*T28+U28*V28+AA28*AB28+AC28*AD28+AE28*AF28+AG28*AH28)/AI28</f>
        <v>103.838373370182</v>
      </c>
      <c r="AL28" s="65">
        <v>43617</v>
      </c>
      <c r="AM28" s="65">
        <v>43614</v>
      </c>
      <c r="AN28" s="39">
        <v>22</v>
      </c>
      <c r="AO28" s="158">
        <v>79919</v>
      </c>
      <c r="AP28" s="158">
        <v>235859</v>
      </c>
      <c r="AQ28" s="158">
        <v>6388</v>
      </c>
      <c r="AR28" s="158">
        <v>7312</v>
      </c>
      <c r="AS28" s="158">
        <v>0</v>
      </c>
      <c r="AT28" s="158">
        <v>0</v>
      </c>
      <c r="AU28" s="158">
        <v>0</v>
      </c>
      <c r="AV28" s="158">
        <v>0</v>
      </c>
      <c r="AW28" s="158">
        <v>0</v>
      </c>
      <c r="AX28" s="158">
        <v>0</v>
      </c>
      <c r="AY28" s="18">
        <v>329478</v>
      </c>
      <c r="AZ28" s="158">
        <v>61308</v>
      </c>
      <c r="BA28" s="158">
        <v>104.557284</v>
      </c>
      <c r="BB28" s="158">
        <v>151436</v>
      </c>
      <c r="BC28" s="158">
        <v>112.504384</v>
      </c>
      <c r="BD28" s="158">
        <v>3148</v>
      </c>
      <c r="BE28" s="158">
        <v>120.117217</v>
      </c>
      <c r="BF28" s="158">
        <v>6603</v>
      </c>
      <c r="BG28" s="158">
        <v>92.902619999999999</v>
      </c>
      <c r="BH28" s="158">
        <v>0</v>
      </c>
      <c r="BI28" s="158">
        <v>0</v>
      </c>
      <c r="BJ28" s="158">
        <v>0</v>
      </c>
      <c r="BK28" s="158">
        <v>0</v>
      </c>
      <c r="BL28" s="158">
        <v>0</v>
      </c>
      <c r="BM28" s="158">
        <v>0</v>
      </c>
      <c r="BN28" s="158">
        <v>0</v>
      </c>
      <c r="BO28" s="158">
        <v>0</v>
      </c>
      <c r="BP28" s="158">
        <v>0</v>
      </c>
      <c r="BQ28" s="158">
        <v>0</v>
      </c>
      <c r="BR28" s="158">
        <v>0</v>
      </c>
      <c r="BS28" s="158">
        <v>0</v>
      </c>
      <c r="BT28" s="18">
        <v>222495</v>
      </c>
      <c r="BU28" s="18">
        <v>109.84056658294345</v>
      </c>
      <c r="BV28" s="26"/>
      <c r="BW28" s="13"/>
    </row>
    <row r="29" spans="1:75" ht="20.100000000000001" customHeight="1" x14ac:dyDescent="0.2">
      <c r="A29" s="205">
        <v>43988</v>
      </c>
      <c r="B29" s="205">
        <v>43985</v>
      </c>
      <c r="C29" s="3">
        <v>23</v>
      </c>
      <c r="D29" s="206">
        <v>169754</v>
      </c>
      <c r="E29" s="206">
        <v>275429</v>
      </c>
      <c r="F29" s="206">
        <v>34520</v>
      </c>
      <c r="G29" s="206">
        <v>15322</v>
      </c>
      <c r="H29" s="206">
        <v>0</v>
      </c>
      <c r="I29" s="206">
        <v>0</v>
      </c>
      <c r="J29" s="206">
        <v>0</v>
      </c>
      <c r="K29" s="206">
        <v>0</v>
      </c>
      <c r="L29" s="206">
        <v>0</v>
      </c>
      <c r="M29" s="206">
        <v>0</v>
      </c>
      <c r="N29" s="30">
        <f t="shared" si="28"/>
        <v>495025</v>
      </c>
      <c r="O29" s="206">
        <v>158311</v>
      </c>
      <c r="P29" s="206">
        <v>106.821686</v>
      </c>
      <c r="Q29" s="206">
        <v>214014</v>
      </c>
      <c r="R29" s="206">
        <v>103.76933699999999</v>
      </c>
      <c r="S29" s="206">
        <v>28870</v>
      </c>
      <c r="T29" s="206">
        <v>97.729684000000006</v>
      </c>
      <c r="U29" s="206">
        <v>9540</v>
      </c>
      <c r="V29" s="206">
        <v>87.277253000000002</v>
      </c>
      <c r="W29" s="206">
        <v>0</v>
      </c>
      <c r="X29" s="206">
        <v>0</v>
      </c>
      <c r="Y29" s="206">
        <v>0</v>
      </c>
      <c r="Z29" s="206">
        <v>0</v>
      </c>
      <c r="AA29" s="206">
        <v>0</v>
      </c>
      <c r="AB29" s="206">
        <v>0</v>
      </c>
      <c r="AC29" s="206">
        <v>0</v>
      </c>
      <c r="AD29" s="206">
        <v>0</v>
      </c>
      <c r="AE29" s="206">
        <v>0</v>
      </c>
      <c r="AF29" s="206">
        <v>0</v>
      </c>
      <c r="AG29" s="206">
        <v>0</v>
      </c>
      <c r="AH29" s="206">
        <v>0</v>
      </c>
      <c r="AI29" s="18">
        <f t="shared" ref="AI29" si="35">O29+Q29+S29+U29+AA29+AC29+AE29+AG29</f>
        <v>410735</v>
      </c>
      <c r="AJ29" s="18">
        <f t="shared" ref="AJ29" si="36">(O29*P29+Q29*R29+S29*T29+U29*V29+AA29*AB29+AC29*AD29+AE29*AF29+AG29*AH29)/AI29</f>
        <v>104.13823947743435</v>
      </c>
      <c r="AL29" s="65">
        <v>43624</v>
      </c>
      <c r="AM29" s="65">
        <v>43622</v>
      </c>
      <c r="AN29" s="10">
        <v>23</v>
      </c>
      <c r="AO29" s="158">
        <v>114695</v>
      </c>
      <c r="AP29" s="158">
        <v>291642</v>
      </c>
      <c r="AQ29" s="158">
        <v>7418</v>
      </c>
      <c r="AR29" s="158">
        <v>11133</v>
      </c>
      <c r="AS29" s="158">
        <v>0</v>
      </c>
      <c r="AT29" s="158">
        <v>0</v>
      </c>
      <c r="AU29" s="158">
        <v>0</v>
      </c>
      <c r="AV29" s="158">
        <v>0</v>
      </c>
      <c r="AW29" s="158">
        <v>0</v>
      </c>
      <c r="AX29" s="158">
        <v>0</v>
      </c>
      <c r="AY29" s="18">
        <v>424888</v>
      </c>
      <c r="AZ29" s="158">
        <v>76295</v>
      </c>
      <c r="BA29" s="158">
        <v>100.78318299999999</v>
      </c>
      <c r="BB29" s="158">
        <v>171457</v>
      </c>
      <c r="BC29" s="158">
        <v>107.63661399999999</v>
      </c>
      <c r="BD29" s="158">
        <v>3917</v>
      </c>
      <c r="BE29" s="158">
        <v>128.34643800000001</v>
      </c>
      <c r="BF29" s="158">
        <v>9081</v>
      </c>
      <c r="BG29" s="158">
        <v>95.081487999999993</v>
      </c>
      <c r="BH29" s="158">
        <v>0</v>
      </c>
      <c r="BI29" s="158">
        <v>0</v>
      </c>
      <c r="BJ29" s="158">
        <v>0</v>
      </c>
      <c r="BK29" s="158">
        <v>0</v>
      </c>
      <c r="BL29" s="158">
        <v>0</v>
      </c>
      <c r="BM29" s="158">
        <v>0</v>
      </c>
      <c r="BN29" s="158">
        <v>0</v>
      </c>
      <c r="BO29" s="158">
        <v>0</v>
      </c>
      <c r="BP29" s="158">
        <v>0</v>
      </c>
      <c r="BQ29" s="158">
        <v>0</v>
      </c>
      <c r="BR29" s="158">
        <v>0</v>
      </c>
      <c r="BS29" s="158">
        <v>0</v>
      </c>
      <c r="BT29" s="18">
        <v>260750</v>
      </c>
      <c r="BU29" s="18">
        <v>105.50516534518502</v>
      </c>
      <c r="BV29" s="26"/>
      <c r="BW29" s="13"/>
    </row>
    <row r="30" spans="1:75" ht="20.100000000000001" customHeight="1" x14ac:dyDescent="0.2">
      <c r="A30" s="207">
        <v>43995</v>
      </c>
      <c r="B30" s="207">
        <v>43992</v>
      </c>
      <c r="C30" s="3">
        <v>24</v>
      </c>
      <c r="D30" s="208">
        <v>176748</v>
      </c>
      <c r="E30" s="208">
        <v>250416</v>
      </c>
      <c r="F30" s="208">
        <v>21287</v>
      </c>
      <c r="G30" s="208">
        <v>8978</v>
      </c>
      <c r="H30" s="208">
        <v>0</v>
      </c>
      <c r="I30" s="208">
        <v>0</v>
      </c>
      <c r="J30" s="208">
        <v>0</v>
      </c>
      <c r="K30" s="208">
        <v>0</v>
      </c>
      <c r="L30" s="208">
        <v>0</v>
      </c>
      <c r="M30" s="208">
        <v>0</v>
      </c>
      <c r="N30" s="30">
        <f t="shared" si="28"/>
        <v>457429</v>
      </c>
      <c r="O30" s="208">
        <v>150861</v>
      </c>
      <c r="P30" s="208">
        <v>107.563512</v>
      </c>
      <c r="Q30" s="208">
        <v>208535</v>
      </c>
      <c r="R30" s="208">
        <v>100.75066</v>
      </c>
      <c r="S30" s="208">
        <v>20207</v>
      </c>
      <c r="T30" s="208">
        <v>100.01172800000001</v>
      </c>
      <c r="U30" s="208">
        <v>7635</v>
      </c>
      <c r="V30" s="208">
        <v>80.534773999999999</v>
      </c>
      <c r="W30" s="208">
        <v>0</v>
      </c>
      <c r="X30" s="208">
        <v>0</v>
      </c>
      <c r="Y30" s="208">
        <v>0</v>
      </c>
      <c r="Z30" s="208">
        <v>0</v>
      </c>
      <c r="AA30" s="208">
        <v>0</v>
      </c>
      <c r="AB30" s="208">
        <v>0</v>
      </c>
      <c r="AC30" s="208">
        <v>0</v>
      </c>
      <c r="AD30" s="208">
        <v>0</v>
      </c>
      <c r="AE30" s="208">
        <v>0</v>
      </c>
      <c r="AF30" s="208">
        <v>0</v>
      </c>
      <c r="AG30" s="208">
        <v>0</v>
      </c>
      <c r="AH30" s="208">
        <v>0</v>
      </c>
      <c r="AI30" s="18">
        <f t="shared" ref="AI30" si="37">O30+Q30+S30+U30+AA30+AC30+AE30+AG30</f>
        <v>387238</v>
      </c>
      <c r="AJ30" s="18">
        <f t="shared" ref="AJ30" si="38">(O30*P30+Q30*R30+S30*T30+U30*V30+AA30*AB30+AC30*AD30+AE30*AF30+AG30*AH30)/AI30</f>
        <v>102.96767841512971</v>
      </c>
      <c r="AL30" s="65">
        <v>43631</v>
      </c>
      <c r="AM30" s="65">
        <v>43628</v>
      </c>
      <c r="AN30" s="3">
        <v>24</v>
      </c>
      <c r="AO30" s="158">
        <v>109722</v>
      </c>
      <c r="AP30" s="158">
        <v>259376</v>
      </c>
      <c r="AQ30" s="158">
        <v>10391</v>
      </c>
      <c r="AR30" s="158">
        <v>8886</v>
      </c>
      <c r="AS30" s="158">
        <v>0</v>
      </c>
      <c r="AT30" s="158">
        <v>0</v>
      </c>
      <c r="AU30" s="158">
        <v>0</v>
      </c>
      <c r="AV30" s="158">
        <v>0</v>
      </c>
      <c r="AW30" s="158">
        <v>0</v>
      </c>
      <c r="AX30" s="158">
        <v>0</v>
      </c>
      <c r="AY30" s="18">
        <v>388375</v>
      </c>
      <c r="AZ30" s="158">
        <v>83194</v>
      </c>
      <c r="BA30" s="158">
        <v>100.285465</v>
      </c>
      <c r="BB30" s="158">
        <v>180127</v>
      </c>
      <c r="BC30" s="158">
        <v>103.617059</v>
      </c>
      <c r="BD30" s="158">
        <v>6648</v>
      </c>
      <c r="BE30" s="158">
        <v>108.12635299999999</v>
      </c>
      <c r="BF30" s="158">
        <v>8085</v>
      </c>
      <c r="BG30" s="158">
        <v>93.554359000000005</v>
      </c>
      <c r="BH30" s="158">
        <v>0</v>
      </c>
      <c r="BI30" s="158">
        <v>0</v>
      </c>
      <c r="BJ30" s="158">
        <v>0</v>
      </c>
      <c r="BK30" s="158">
        <v>0</v>
      </c>
      <c r="BL30" s="158">
        <v>0</v>
      </c>
      <c r="BM30" s="158">
        <v>0</v>
      </c>
      <c r="BN30" s="158">
        <v>0</v>
      </c>
      <c r="BO30" s="158">
        <v>0</v>
      </c>
      <c r="BP30" s="158">
        <v>0</v>
      </c>
      <c r="BQ30" s="158">
        <v>0</v>
      </c>
      <c r="BR30" s="158">
        <v>0</v>
      </c>
      <c r="BS30" s="158">
        <v>0</v>
      </c>
      <c r="BT30" s="18">
        <v>278054</v>
      </c>
      <c r="BU30" s="18">
        <v>102.4354619928575</v>
      </c>
      <c r="BV30" s="26"/>
      <c r="BW30" s="13"/>
    </row>
    <row r="31" spans="1:75" ht="20.100000000000001" customHeight="1" x14ac:dyDescent="0.2">
      <c r="A31" s="209">
        <v>44002</v>
      </c>
      <c r="B31" s="209">
        <v>44000</v>
      </c>
      <c r="C31" s="10">
        <v>25</v>
      </c>
      <c r="D31" s="210">
        <v>218086</v>
      </c>
      <c r="E31" s="210">
        <v>288729</v>
      </c>
      <c r="F31" s="210">
        <v>10526</v>
      </c>
      <c r="G31" s="210">
        <v>4257</v>
      </c>
      <c r="H31" s="210">
        <v>0</v>
      </c>
      <c r="I31" s="210">
        <v>0</v>
      </c>
      <c r="J31" s="210">
        <v>0</v>
      </c>
      <c r="K31" s="210">
        <v>0</v>
      </c>
      <c r="L31" s="210">
        <v>0</v>
      </c>
      <c r="M31" s="210">
        <v>0</v>
      </c>
      <c r="N31" s="30">
        <f t="shared" si="28"/>
        <v>521598</v>
      </c>
      <c r="O31" s="210">
        <v>178231</v>
      </c>
      <c r="P31" s="210">
        <v>115.913011</v>
      </c>
      <c r="Q31" s="210">
        <v>252364</v>
      </c>
      <c r="R31" s="210">
        <v>102.900813</v>
      </c>
      <c r="S31" s="210">
        <v>9879</v>
      </c>
      <c r="T31" s="210">
        <v>109.55987399999999</v>
      </c>
      <c r="U31" s="210">
        <v>1467</v>
      </c>
      <c r="V31" s="210">
        <v>85.732787999999999</v>
      </c>
      <c r="W31" s="210">
        <v>0</v>
      </c>
      <c r="X31" s="210">
        <v>0</v>
      </c>
      <c r="Y31" s="210">
        <v>0</v>
      </c>
      <c r="Z31" s="210">
        <v>0</v>
      </c>
      <c r="AA31" s="210">
        <v>0</v>
      </c>
      <c r="AB31" s="210">
        <v>0</v>
      </c>
      <c r="AC31" s="210">
        <v>0</v>
      </c>
      <c r="AD31" s="210">
        <v>0</v>
      </c>
      <c r="AE31" s="210">
        <v>0</v>
      </c>
      <c r="AF31" s="210">
        <v>0</v>
      </c>
      <c r="AG31" s="210">
        <v>0</v>
      </c>
      <c r="AH31" s="210">
        <v>0</v>
      </c>
      <c r="AI31" s="18">
        <f t="shared" ref="AI31" si="39">O31+Q31+S31+U31+AA31+AC31+AE31+AG31</f>
        <v>441941</v>
      </c>
      <c r="AJ31" s="18">
        <f t="shared" ref="AJ31" si="40">(O31*P31+Q31*R31+S31*T31+U31*V31+AA31*AB31+AC31*AD31+AE31*AF31+AG31*AH31)/AI31</f>
        <v>108.24038645591831</v>
      </c>
      <c r="AL31" s="65">
        <v>43638</v>
      </c>
      <c r="AM31" s="65">
        <v>43635</v>
      </c>
      <c r="AN31" s="10">
        <v>25</v>
      </c>
      <c r="AO31" s="158">
        <v>97559</v>
      </c>
      <c r="AP31" s="158">
        <v>236610</v>
      </c>
      <c r="AQ31" s="158">
        <v>6145</v>
      </c>
      <c r="AR31" s="158">
        <v>8805</v>
      </c>
      <c r="AS31" s="158">
        <v>0</v>
      </c>
      <c r="AT31" s="158">
        <v>0</v>
      </c>
      <c r="AU31" s="158">
        <v>0</v>
      </c>
      <c r="AV31" s="158">
        <v>0</v>
      </c>
      <c r="AW31" s="158">
        <v>0</v>
      </c>
      <c r="AX31" s="158">
        <v>0</v>
      </c>
      <c r="AY31" s="18">
        <v>349119</v>
      </c>
      <c r="AZ31" s="158">
        <v>74091</v>
      </c>
      <c r="BA31" s="158">
        <v>96.390761999999995</v>
      </c>
      <c r="BB31" s="158">
        <v>156290</v>
      </c>
      <c r="BC31" s="158">
        <v>100.38198199999999</v>
      </c>
      <c r="BD31" s="158">
        <v>5287</v>
      </c>
      <c r="BE31" s="158">
        <v>109.666729</v>
      </c>
      <c r="BF31" s="158">
        <v>4883</v>
      </c>
      <c r="BG31" s="158">
        <v>88.440506999999997</v>
      </c>
      <c r="BH31" s="158">
        <v>0</v>
      </c>
      <c r="BI31" s="158">
        <v>0</v>
      </c>
      <c r="BJ31" s="158">
        <v>0</v>
      </c>
      <c r="BK31" s="158">
        <v>0</v>
      </c>
      <c r="BL31" s="158">
        <v>0</v>
      </c>
      <c r="BM31" s="158">
        <v>0</v>
      </c>
      <c r="BN31" s="158">
        <v>0</v>
      </c>
      <c r="BO31" s="158">
        <v>0</v>
      </c>
      <c r="BP31" s="158">
        <v>0</v>
      </c>
      <c r="BQ31" s="158">
        <v>0</v>
      </c>
      <c r="BR31" s="158">
        <v>0</v>
      </c>
      <c r="BS31" s="158">
        <v>0</v>
      </c>
      <c r="BT31" s="18">
        <v>240551</v>
      </c>
      <c r="BU31" s="18">
        <v>99.114328795249236</v>
      </c>
      <c r="BV31" s="26"/>
      <c r="BW31" s="13"/>
    </row>
    <row r="32" spans="1:75" ht="20.100000000000001" customHeight="1" x14ac:dyDescent="0.2">
      <c r="A32" s="211">
        <v>44009</v>
      </c>
      <c r="B32" s="211">
        <v>44004</v>
      </c>
      <c r="C32" s="3" t="s">
        <v>84</v>
      </c>
      <c r="D32" s="212">
        <v>214444</v>
      </c>
      <c r="E32" s="212">
        <v>329910</v>
      </c>
      <c r="F32" s="212">
        <v>14605</v>
      </c>
      <c r="G32" s="212">
        <v>25367</v>
      </c>
      <c r="H32" s="212">
        <v>0</v>
      </c>
      <c r="I32" s="212">
        <v>0</v>
      </c>
      <c r="J32" s="212">
        <v>0</v>
      </c>
      <c r="K32" s="212">
        <v>0</v>
      </c>
      <c r="L32" s="212">
        <v>0</v>
      </c>
      <c r="M32" s="212">
        <v>0</v>
      </c>
      <c r="N32" s="30">
        <f t="shared" si="28"/>
        <v>584326</v>
      </c>
      <c r="O32" s="212">
        <v>201592</v>
      </c>
      <c r="P32" s="212">
        <v>120.421162</v>
      </c>
      <c r="Q32" s="212">
        <v>258223</v>
      </c>
      <c r="R32" s="212">
        <v>107.28694900000001</v>
      </c>
      <c r="S32" s="212">
        <v>13775</v>
      </c>
      <c r="T32" s="212">
        <v>110.951651</v>
      </c>
      <c r="U32" s="212">
        <v>9078</v>
      </c>
      <c r="V32" s="212">
        <v>84.015201000000005</v>
      </c>
      <c r="W32" s="212">
        <v>0</v>
      </c>
      <c r="X32" s="212">
        <v>0</v>
      </c>
      <c r="Y32" s="212">
        <v>0</v>
      </c>
      <c r="Z32" s="212">
        <v>0</v>
      </c>
      <c r="AA32" s="212">
        <v>0</v>
      </c>
      <c r="AB32" s="212">
        <v>0</v>
      </c>
      <c r="AC32" s="212">
        <v>0</v>
      </c>
      <c r="AD32" s="212">
        <v>0</v>
      </c>
      <c r="AE32" s="212">
        <v>0</v>
      </c>
      <c r="AF32" s="212">
        <v>0</v>
      </c>
      <c r="AG32" s="212">
        <v>0</v>
      </c>
      <c r="AH32" s="212">
        <v>0</v>
      </c>
      <c r="AI32" s="18">
        <f t="shared" ref="AI32" si="41">O32+Q32+S32+U32+AA32+AC32+AE32+AG32</f>
        <v>482668</v>
      </c>
      <c r="AJ32" s="18">
        <f t="shared" ref="AJ32" si="42">(O32*P32+Q32*R32+S32*T32+U32*V32+AA32*AB32+AC32*AD32+AE32*AF32+AG32*AH32)/AI32</f>
        <v>112.43950232609993</v>
      </c>
      <c r="AL32" s="65">
        <v>43645</v>
      </c>
      <c r="AM32" s="65">
        <v>43642</v>
      </c>
      <c r="AN32" s="3">
        <v>26</v>
      </c>
      <c r="AO32" s="158">
        <v>131166</v>
      </c>
      <c r="AP32" s="158">
        <v>266123</v>
      </c>
      <c r="AQ32" s="158">
        <v>7534</v>
      </c>
      <c r="AR32" s="158">
        <v>8873</v>
      </c>
      <c r="AS32" s="158">
        <v>0</v>
      </c>
      <c r="AT32" s="158">
        <v>0</v>
      </c>
      <c r="AU32" s="158">
        <v>0</v>
      </c>
      <c r="AV32" s="158">
        <v>0</v>
      </c>
      <c r="AW32" s="158">
        <v>0</v>
      </c>
      <c r="AX32" s="158">
        <v>0</v>
      </c>
      <c r="AY32" s="18">
        <v>413696</v>
      </c>
      <c r="AZ32" s="158">
        <v>93961</v>
      </c>
      <c r="BA32" s="158">
        <v>96.306286</v>
      </c>
      <c r="BB32" s="158">
        <v>194875</v>
      </c>
      <c r="BC32" s="158">
        <v>97.317603000000005</v>
      </c>
      <c r="BD32" s="158">
        <v>5582</v>
      </c>
      <c r="BE32" s="158">
        <v>109.081332</v>
      </c>
      <c r="BF32" s="158">
        <v>7095</v>
      </c>
      <c r="BG32" s="158">
        <v>90.588019000000003</v>
      </c>
      <c r="BH32" s="158">
        <v>0</v>
      </c>
      <c r="BI32" s="158">
        <v>0</v>
      </c>
      <c r="BJ32" s="158">
        <v>0</v>
      </c>
      <c r="BK32" s="158">
        <v>0</v>
      </c>
      <c r="BL32" s="158">
        <v>0</v>
      </c>
      <c r="BM32" s="158">
        <v>0</v>
      </c>
      <c r="BN32" s="158">
        <v>0</v>
      </c>
      <c r="BO32" s="158">
        <v>0</v>
      </c>
      <c r="BP32" s="158">
        <v>0</v>
      </c>
      <c r="BQ32" s="158">
        <v>0</v>
      </c>
      <c r="BR32" s="158">
        <v>0</v>
      </c>
      <c r="BS32" s="158">
        <v>0</v>
      </c>
      <c r="BT32" s="18">
        <v>301513</v>
      </c>
      <c r="BU32" s="18">
        <v>97.061873993824491</v>
      </c>
      <c r="BV32" s="26"/>
      <c r="BW32" s="13"/>
    </row>
    <row r="33" spans="1:75" ht="20.100000000000001" customHeight="1" x14ac:dyDescent="0.2">
      <c r="A33" s="213">
        <v>44016</v>
      </c>
      <c r="B33" s="213">
        <v>44013</v>
      </c>
      <c r="C33" s="3">
        <v>27</v>
      </c>
      <c r="D33" s="214">
        <v>256233</v>
      </c>
      <c r="E33" s="214">
        <v>280141</v>
      </c>
      <c r="F33" s="214">
        <v>17976</v>
      </c>
      <c r="G33" s="214">
        <v>15434</v>
      </c>
      <c r="H33" s="214">
        <v>0</v>
      </c>
      <c r="I33" s="214">
        <v>0</v>
      </c>
      <c r="J33" s="214">
        <v>0</v>
      </c>
      <c r="K33" s="214">
        <v>0</v>
      </c>
      <c r="L33" s="214">
        <v>0</v>
      </c>
      <c r="M33" s="214">
        <v>0</v>
      </c>
      <c r="N33" s="30">
        <f t="shared" si="28"/>
        <v>569784</v>
      </c>
      <c r="O33" s="214">
        <v>247114</v>
      </c>
      <c r="P33" s="214">
        <v>124.579712</v>
      </c>
      <c r="Q33" s="214">
        <v>270143</v>
      </c>
      <c r="R33" s="214">
        <v>109.582621</v>
      </c>
      <c r="S33" s="214">
        <v>17105</v>
      </c>
      <c r="T33" s="214">
        <v>108.496053</v>
      </c>
      <c r="U33" s="214">
        <v>12824</v>
      </c>
      <c r="V33" s="214">
        <v>86.830940999999996</v>
      </c>
      <c r="W33" s="214">
        <v>0</v>
      </c>
      <c r="X33" s="214">
        <v>0</v>
      </c>
      <c r="Y33" s="214">
        <v>0</v>
      </c>
      <c r="Z33" s="214">
        <v>0</v>
      </c>
      <c r="AA33" s="214">
        <v>0</v>
      </c>
      <c r="AB33" s="214">
        <v>0</v>
      </c>
      <c r="AC33" s="214">
        <v>0</v>
      </c>
      <c r="AD33" s="214">
        <v>0</v>
      </c>
      <c r="AE33" s="214">
        <v>0</v>
      </c>
      <c r="AF33" s="214">
        <v>0</v>
      </c>
      <c r="AG33" s="214">
        <v>0</v>
      </c>
      <c r="AH33" s="214">
        <v>0</v>
      </c>
      <c r="AI33" s="18">
        <f t="shared" ref="AI33" si="43">O33+Q33+S33+U33+AA33+AC33+AE33+AG33</f>
        <v>547186</v>
      </c>
      <c r="AJ33" s="18">
        <f t="shared" ref="AJ33" si="44">(O33*P33+Q33*R33+S33*T33+U33*V33+AA33*AB33+AC33*AD33+AE33*AF33+AG33*AH33)/AI33</f>
        <v>115.78825830690114</v>
      </c>
      <c r="AL33" s="65">
        <v>43652</v>
      </c>
      <c r="AM33" s="65">
        <v>43649</v>
      </c>
      <c r="AN33" s="3">
        <v>27</v>
      </c>
      <c r="AO33" s="158">
        <v>138825</v>
      </c>
      <c r="AP33" s="158">
        <v>293440</v>
      </c>
      <c r="AQ33" s="158">
        <v>6062</v>
      </c>
      <c r="AR33" s="158">
        <v>6699</v>
      </c>
      <c r="AS33" s="158">
        <v>0</v>
      </c>
      <c r="AT33" s="158">
        <v>0</v>
      </c>
      <c r="AU33" s="158">
        <v>0</v>
      </c>
      <c r="AV33" s="158">
        <v>0</v>
      </c>
      <c r="AW33" s="158">
        <v>0</v>
      </c>
      <c r="AX33" s="158">
        <v>0</v>
      </c>
      <c r="AY33" s="18">
        <v>445026</v>
      </c>
      <c r="AZ33" s="158">
        <v>69256</v>
      </c>
      <c r="BA33" s="158">
        <v>94.072975</v>
      </c>
      <c r="BB33" s="158">
        <v>200122</v>
      </c>
      <c r="BC33" s="158">
        <v>99.416370999999998</v>
      </c>
      <c r="BD33" s="158">
        <v>4469</v>
      </c>
      <c r="BE33" s="158">
        <v>105.72924500000001</v>
      </c>
      <c r="BF33" s="158">
        <v>4369</v>
      </c>
      <c r="BG33" s="158">
        <v>87.143968000000001</v>
      </c>
      <c r="BH33" s="158">
        <v>0</v>
      </c>
      <c r="BI33" s="158">
        <v>0</v>
      </c>
      <c r="BJ33" s="158">
        <v>0</v>
      </c>
      <c r="BK33" s="158">
        <v>0</v>
      </c>
      <c r="BL33" s="158">
        <v>0</v>
      </c>
      <c r="BM33" s="158">
        <v>0</v>
      </c>
      <c r="BN33" s="158">
        <v>0</v>
      </c>
      <c r="BO33" s="158">
        <v>0</v>
      </c>
      <c r="BP33" s="158">
        <v>0</v>
      </c>
      <c r="BQ33" s="158">
        <v>0</v>
      </c>
      <c r="BR33" s="158">
        <v>0</v>
      </c>
      <c r="BS33" s="158">
        <v>0</v>
      </c>
      <c r="BT33" s="18">
        <v>278216</v>
      </c>
      <c r="BU33" s="18">
        <v>97.994928206713496</v>
      </c>
      <c r="BV33" s="26"/>
      <c r="BW33" s="13"/>
    </row>
    <row r="34" spans="1:75" ht="20.100000000000001" customHeight="1" x14ac:dyDescent="0.2">
      <c r="A34" s="215">
        <v>44023</v>
      </c>
      <c r="B34" s="215">
        <v>44020</v>
      </c>
      <c r="C34" s="3">
        <v>28</v>
      </c>
      <c r="D34" s="216">
        <v>217128</v>
      </c>
      <c r="E34" s="216">
        <v>245314</v>
      </c>
      <c r="F34" s="216">
        <v>14060</v>
      </c>
      <c r="G34" s="216">
        <v>4575</v>
      </c>
      <c r="H34" s="216">
        <v>0</v>
      </c>
      <c r="I34" s="216">
        <v>0</v>
      </c>
      <c r="J34" s="216">
        <v>0</v>
      </c>
      <c r="K34" s="216">
        <v>0</v>
      </c>
      <c r="L34" s="216">
        <v>0</v>
      </c>
      <c r="M34" s="216">
        <v>0</v>
      </c>
      <c r="N34" s="30">
        <f t="shared" si="28"/>
        <v>481077</v>
      </c>
      <c r="O34" s="216">
        <v>216432</v>
      </c>
      <c r="P34" s="216">
        <v>139.20569</v>
      </c>
      <c r="Q34" s="216">
        <v>239274</v>
      </c>
      <c r="R34" s="216">
        <v>119.12209799999999</v>
      </c>
      <c r="S34" s="216">
        <v>12987</v>
      </c>
      <c r="T34" s="216">
        <v>117.19465599999999</v>
      </c>
      <c r="U34" s="216">
        <v>4575</v>
      </c>
      <c r="V34" s="216">
        <v>91.955409000000003</v>
      </c>
      <c r="W34" s="216">
        <v>0</v>
      </c>
      <c r="X34" s="216">
        <v>0</v>
      </c>
      <c r="Y34" s="216">
        <v>0</v>
      </c>
      <c r="Z34" s="216">
        <v>0</v>
      </c>
      <c r="AA34" s="216">
        <v>0</v>
      </c>
      <c r="AB34" s="216">
        <v>0</v>
      </c>
      <c r="AC34" s="216">
        <v>0</v>
      </c>
      <c r="AD34" s="216">
        <v>0</v>
      </c>
      <c r="AE34" s="216">
        <v>0</v>
      </c>
      <c r="AF34" s="216">
        <v>0</v>
      </c>
      <c r="AG34" s="216">
        <v>0</v>
      </c>
      <c r="AH34" s="216">
        <v>0</v>
      </c>
      <c r="AI34" s="18">
        <f t="shared" ref="AI34" si="45">O34+Q34+S34+U34+AA34+AC34+AE34+AG34</f>
        <v>473268</v>
      </c>
      <c r="AJ34" s="18">
        <f t="shared" ref="AJ34" si="46">(O34*P34+Q34*R34+S34*T34+U34*V34+AA34*AB34+AC34*AD34+AE34*AF34+AG34*AH34)/AI34</f>
        <v>127.99109546510434</v>
      </c>
      <c r="AL34" s="65">
        <v>43659</v>
      </c>
      <c r="AM34" s="65">
        <v>43656</v>
      </c>
      <c r="AN34" s="3">
        <v>28</v>
      </c>
      <c r="AO34" s="158">
        <v>143022</v>
      </c>
      <c r="AP34" s="158">
        <v>327918</v>
      </c>
      <c r="AQ34" s="158">
        <v>8684</v>
      </c>
      <c r="AR34" s="158">
        <v>10584</v>
      </c>
      <c r="AS34" s="158">
        <v>0</v>
      </c>
      <c r="AT34" s="158">
        <v>0</v>
      </c>
      <c r="AU34" s="158">
        <v>0</v>
      </c>
      <c r="AV34" s="158">
        <v>0</v>
      </c>
      <c r="AW34" s="158">
        <v>0</v>
      </c>
      <c r="AX34" s="158">
        <v>0</v>
      </c>
      <c r="AY34" s="18">
        <v>490208</v>
      </c>
      <c r="AZ34" s="158">
        <v>69720</v>
      </c>
      <c r="BA34" s="158">
        <v>85.869377</v>
      </c>
      <c r="BB34" s="158">
        <v>148518</v>
      </c>
      <c r="BC34" s="158">
        <v>92.216578999999996</v>
      </c>
      <c r="BD34" s="158">
        <v>6762</v>
      </c>
      <c r="BE34" s="158">
        <v>107.451937</v>
      </c>
      <c r="BF34" s="158">
        <v>4643</v>
      </c>
      <c r="BG34" s="158">
        <v>89.810467000000003</v>
      </c>
      <c r="BH34" s="158">
        <v>0</v>
      </c>
      <c r="BI34" s="158">
        <v>0</v>
      </c>
      <c r="BJ34" s="158">
        <v>0</v>
      </c>
      <c r="BK34" s="158">
        <v>0</v>
      </c>
      <c r="BL34" s="158">
        <v>0</v>
      </c>
      <c r="BM34" s="158">
        <v>0</v>
      </c>
      <c r="BN34" s="158">
        <v>0</v>
      </c>
      <c r="BO34" s="158">
        <v>0</v>
      </c>
      <c r="BP34" s="158">
        <v>0</v>
      </c>
      <c r="BQ34" s="158">
        <v>0</v>
      </c>
      <c r="BR34" s="158">
        <v>0</v>
      </c>
      <c r="BS34" s="158">
        <v>0</v>
      </c>
      <c r="BT34" s="18">
        <v>229643</v>
      </c>
      <c r="BU34" s="18">
        <v>90.689526093270842</v>
      </c>
      <c r="BV34" s="26"/>
      <c r="BW34" s="13"/>
    </row>
    <row r="35" spans="1:75" ht="20.100000000000001" customHeight="1" x14ac:dyDescent="0.2">
      <c r="A35" s="217">
        <v>44030</v>
      </c>
      <c r="B35" s="219">
        <v>44027</v>
      </c>
      <c r="C35" s="3">
        <v>29</v>
      </c>
      <c r="D35" s="220">
        <v>200020</v>
      </c>
      <c r="E35" s="220">
        <v>209240</v>
      </c>
      <c r="F35" s="220">
        <v>20477</v>
      </c>
      <c r="G35" s="220">
        <v>8449</v>
      </c>
      <c r="H35" s="220">
        <v>0</v>
      </c>
      <c r="I35" s="220">
        <v>0</v>
      </c>
      <c r="J35" s="220">
        <v>0</v>
      </c>
      <c r="K35" s="220">
        <v>0</v>
      </c>
      <c r="L35" s="220">
        <v>0</v>
      </c>
      <c r="M35" s="220">
        <v>0</v>
      </c>
      <c r="N35" s="30">
        <f t="shared" si="28"/>
        <v>438186</v>
      </c>
      <c r="O35" s="220">
        <v>196463</v>
      </c>
      <c r="P35" s="220">
        <v>147.45739399999999</v>
      </c>
      <c r="Q35" s="220">
        <v>187908</v>
      </c>
      <c r="R35" s="220">
        <v>126.787566</v>
      </c>
      <c r="S35" s="220">
        <v>16610</v>
      </c>
      <c r="T35" s="220">
        <v>107.712221</v>
      </c>
      <c r="U35" s="220">
        <v>7405</v>
      </c>
      <c r="V35" s="220">
        <v>89.780282999999997</v>
      </c>
      <c r="W35" s="220">
        <v>0</v>
      </c>
      <c r="X35" s="220">
        <v>0</v>
      </c>
      <c r="Y35" s="220">
        <v>0</v>
      </c>
      <c r="Z35" s="220">
        <v>0</v>
      </c>
      <c r="AA35" s="220">
        <v>0</v>
      </c>
      <c r="AB35" s="220">
        <v>0</v>
      </c>
      <c r="AC35" s="220">
        <v>0</v>
      </c>
      <c r="AD35" s="220">
        <v>0</v>
      </c>
      <c r="AE35" s="220">
        <v>0</v>
      </c>
      <c r="AF35" s="220">
        <v>0</v>
      </c>
      <c r="AG35" s="220">
        <v>0</v>
      </c>
      <c r="AH35" s="220">
        <v>0</v>
      </c>
      <c r="AI35" s="18">
        <f t="shared" ref="AI35" si="47">O35+Q35+S35+U35+AA35+AC35+AE35+AG35</f>
        <v>408386</v>
      </c>
      <c r="AJ35" s="18">
        <f t="shared" ref="AJ35" si="48">(O35*P35+Q35*R35+S35*T35+U35*V35+AA35*AB35+AC35*AD35+AE35*AF35+AG35*AH35)/AI35</f>
        <v>135.28437051166054</v>
      </c>
      <c r="AL35" s="65">
        <v>43666</v>
      </c>
      <c r="AM35" s="65">
        <v>43663</v>
      </c>
      <c r="AN35" s="3">
        <v>29</v>
      </c>
      <c r="AO35" s="158">
        <v>138190</v>
      </c>
      <c r="AP35" s="158">
        <v>352439</v>
      </c>
      <c r="AQ35" s="158">
        <v>8504</v>
      </c>
      <c r="AR35" s="158">
        <v>9005</v>
      </c>
      <c r="AS35" s="158">
        <v>0</v>
      </c>
      <c r="AT35" s="158">
        <v>0</v>
      </c>
      <c r="AU35" s="158">
        <v>0</v>
      </c>
      <c r="AV35" s="158">
        <v>0</v>
      </c>
      <c r="AW35" s="158">
        <v>0</v>
      </c>
      <c r="AX35" s="158">
        <v>0</v>
      </c>
      <c r="AY35" s="18">
        <v>508138</v>
      </c>
      <c r="AZ35" s="158">
        <v>93449</v>
      </c>
      <c r="BA35" s="158">
        <v>90.460292999999993</v>
      </c>
      <c r="BB35" s="158">
        <v>261111</v>
      </c>
      <c r="BC35" s="158">
        <v>89.498239999999996</v>
      </c>
      <c r="BD35" s="158">
        <v>5672</v>
      </c>
      <c r="BE35" s="158">
        <v>98.657087000000004</v>
      </c>
      <c r="BF35" s="158">
        <v>6242</v>
      </c>
      <c r="BG35" s="158">
        <v>92.421498999999997</v>
      </c>
      <c r="BH35" s="158">
        <v>0</v>
      </c>
      <c r="BI35" s="158">
        <v>0</v>
      </c>
      <c r="BJ35" s="158">
        <v>0</v>
      </c>
      <c r="BK35" s="158">
        <v>0</v>
      </c>
      <c r="BL35" s="158">
        <v>0</v>
      </c>
      <c r="BM35" s="158">
        <v>0</v>
      </c>
      <c r="BN35" s="158">
        <v>0</v>
      </c>
      <c r="BO35" s="158">
        <v>0</v>
      </c>
      <c r="BP35" s="158">
        <v>0</v>
      </c>
      <c r="BQ35" s="158">
        <v>0</v>
      </c>
      <c r="BR35" s="158">
        <v>0</v>
      </c>
      <c r="BS35" s="158">
        <v>0</v>
      </c>
      <c r="BT35" s="18">
        <v>366474</v>
      </c>
      <c r="BU35" s="18">
        <v>89.935102788789919</v>
      </c>
      <c r="BV35" s="26"/>
      <c r="BW35" s="13"/>
    </row>
    <row r="36" spans="1:75" ht="20.100000000000001" customHeight="1" x14ac:dyDescent="0.2">
      <c r="A36" s="221">
        <v>44037</v>
      </c>
      <c r="B36" s="221">
        <v>44034</v>
      </c>
      <c r="C36" s="3">
        <v>30</v>
      </c>
      <c r="D36" s="222">
        <v>240121</v>
      </c>
      <c r="E36" s="222">
        <v>216481</v>
      </c>
      <c r="F36" s="222">
        <v>22597</v>
      </c>
      <c r="G36" s="222">
        <v>32745</v>
      </c>
      <c r="H36" s="222">
        <v>0</v>
      </c>
      <c r="I36" s="222">
        <v>0</v>
      </c>
      <c r="J36" s="222">
        <v>0</v>
      </c>
      <c r="K36" s="222">
        <v>0</v>
      </c>
      <c r="L36" s="222">
        <v>0</v>
      </c>
      <c r="M36" s="222">
        <v>0</v>
      </c>
      <c r="N36" s="30">
        <f t="shared" si="28"/>
        <v>511944</v>
      </c>
      <c r="O36" s="222">
        <v>232231</v>
      </c>
      <c r="P36" s="222">
        <v>155.32986500000001</v>
      </c>
      <c r="Q36" s="222">
        <v>186500</v>
      </c>
      <c r="R36" s="222">
        <v>131.30701300000001</v>
      </c>
      <c r="S36" s="222">
        <v>9654</v>
      </c>
      <c r="T36" s="222">
        <v>124.315724</v>
      </c>
      <c r="U36" s="222">
        <v>29499</v>
      </c>
      <c r="V36" s="222">
        <v>96.216007000000005</v>
      </c>
      <c r="W36" s="222">
        <v>0</v>
      </c>
      <c r="X36" s="222">
        <v>0</v>
      </c>
      <c r="Y36" s="222">
        <v>0</v>
      </c>
      <c r="Z36" s="222">
        <v>0</v>
      </c>
      <c r="AA36" s="222">
        <v>0</v>
      </c>
      <c r="AB36" s="222">
        <v>0</v>
      </c>
      <c r="AC36" s="222">
        <v>0</v>
      </c>
      <c r="AD36" s="222">
        <v>0</v>
      </c>
      <c r="AE36" s="222">
        <v>0</v>
      </c>
      <c r="AF36" s="222">
        <v>0</v>
      </c>
      <c r="AG36" s="222">
        <v>0</v>
      </c>
      <c r="AH36" s="222">
        <v>0</v>
      </c>
      <c r="AI36" s="18">
        <f t="shared" ref="AI36" si="49">O36+Q36+S36+U36+AA36+AC36+AE36+AG36</f>
        <v>457884</v>
      </c>
      <c r="AJ36" s="18">
        <f t="shared" ref="AJ36" si="50">(O36*P36+Q36*R36+S36*T36+U36*V36+AA36*AB36+AC36*AD36+AE36*AF36+AG36*AH36)/AI36</f>
        <v>141.08286769859615</v>
      </c>
      <c r="AL36" s="65">
        <v>43673</v>
      </c>
      <c r="AM36" s="65">
        <v>43670</v>
      </c>
      <c r="AN36" s="3">
        <v>30</v>
      </c>
      <c r="AO36" s="158">
        <v>149532</v>
      </c>
      <c r="AP36" s="158">
        <v>311507</v>
      </c>
      <c r="AQ36" s="158">
        <v>10440</v>
      </c>
      <c r="AR36" s="158">
        <v>6972</v>
      </c>
      <c r="AS36" s="158">
        <v>0</v>
      </c>
      <c r="AT36" s="158">
        <v>0</v>
      </c>
      <c r="AU36" s="158">
        <v>0</v>
      </c>
      <c r="AV36" s="158">
        <v>0</v>
      </c>
      <c r="AW36" s="158">
        <v>0</v>
      </c>
      <c r="AX36" s="158">
        <v>0</v>
      </c>
      <c r="AY36" s="18">
        <v>478451</v>
      </c>
      <c r="AZ36" s="158">
        <v>132010</v>
      </c>
      <c r="BA36" s="158">
        <v>84.785878999999994</v>
      </c>
      <c r="BB36" s="158">
        <v>243940</v>
      </c>
      <c r="BC36" s="158">
        <v>88.572698000000003</v>
      </c>
      <c r="BD36" s="158">
        <v>7201</v>
      </c>
      <c r="BE36" s="158">
        <v>110.03805</v>
      </c>
      <c r="BF36" s="158">
        <v>6030</v>
      </c>
      <c r="BG36" s="158">
        <v>89.379932999999994</v>
      </c>
      <c r="BH36" s="158">
        <v>0</v>
      </c>
      <c r="BI36" s="158">
        <v>0</v>
      </c>
      <c r="BJ36" s="158">
        <v>0</v>
      </c>
      <c r="BK36" s="158">
        <v>0</v>
      </c>
      <c r="BL36" s="158">
        <v>0</v>
      </c>
      <c r="BM36" s="158">
        <v>0</v>
      </c>
      <c r="BN36" s="158">
        <v>0</v>
      </c>
      <c r="BO36" s="158">
        <v>0</v>
      </c>
      <c r="BP36" s="158">
        <v>0</v>
      </c>
      <c r="BQ36" s="158">
        <v>0</v>
      </c>
      <c r="BR36" s="158">
        <v>0</v>
      </c>
      <c r="BS36" s="158">
        <v>0</v>
      </c>
      <c r="BT36" s="18">
        <v>389181</v>
      </c>
      <c r="BU36" s="18">
        <v>87.697890778198314</v>
      </c>
      <c r="BV36" s="26"/>
      <c r="BW36" s="13"/>
    </row>
    <row r="37" spans="1:75" ht="20.100000000000001" customHeight="1" x14ac:dyDescent="0.2">
      <c r="A37" s="223">
        <v>44044</v>
      </c>
      <c r="B37" s="223">
        <v>44041</v>
      </c>
      <c r="C37" s="3">
        <v>31</v>
      </c>
      <c r="D37" s="224">
        <v>269994</v>
      </c>
      <c r="E37" s="224">
        <v>250542</v>
      </c>
      <c r="F37" s="224">
        <v>28425</v>
      </c>
      <c r="G37" s="224">
        <v>16656</v>
      </c>
      <c r="H37" s="224">
        <v>0</v>
      </c>
      <c r="I37" s="224">
        <v>0</v>
      </c>
      <c r="J37" s="224">
        <v>0</v>
      </c>
      <c r="K37" s="224">
        <v>0</v>
      </c>
      <c r="L37" s="224">
        <v>0</v>
      </c>
      <c r="M37" s="224">
        <v>0</v>
      </c>
      <c r="N37" s="30">
        <f t="shared" si="28"/>
        <v>565617</v>
      </c>
      <c r="O37" s="224">
        <v>242754</v>
      </c>
      <c r="P37" s="224">
        <v>157.21383299999999</v>
      </c>
      <c r="Q37" s="224">
        <v>233414</v>
      </c>
      <c r="R37" s="224">
        <v>133.485446</v>
      </c>
      <c r="S37" s="224">
        <v>17130</v>
      </c>
      <c r="T37" s="224">
        <v>107.769468</v>
      </c>
      <c r="U37" s="224">
        <v>13466</v>
      </c>
      <c r="V37" s="224">
        <v>93.659066999999993</v>
      </c>
      <c r="W37" s="224">
        <v>0</v>
      </c>
      <c r="X37" s="224">
        <v>0</v>
      </c>
      <c r="Y37" s="224">
        <v>0</v>
      </c>
      <c r="Z37" s="224">
        <v>0</v>
      </c>
      <c r="AA37" s="224">
        <v>0</v>
      </c>
      <c r="AB37" s="224">
        <v>0</v>
      </c>
      <c r="AC37" s="224">
        <v>0</v>
      </c>
      <c r="AD37" s="224">
        <v>0</v>
      </c>
      <c r="AE37" s="224">
        <v>0</v>
      </c>
      <c r="AF37" s="224">
        <v>0</v>
      </c>
      <c r="AG37" s="224">
        <v>0</v>
      </c>
      <c r="AH37" s="224">
        <v>0</v>
      </c>
      <c r="AI37" s="18">
        <f t="shared" ref="AI37" si="51">O37+Q37+S37+U37+AA37+AC37+AE37+AG37</f>
        <v>506764</v>
      </c>
      <c r="AJ37" s="18">
        <f t="shared" ref="AJ37" si="52">(O37*P37+Q37*R37+S37*T37+U37*V37+AA37*AB37+AC37*AD37+AE37*AF37+AG37*AH37)/AI37</f>
        <v>142.92444351174908</v>
      </c>
      <c r="AL37" s="65">
        <v>43680</v>
      </c>
      <c r="AM37" s="65">
        <v>43677</v>
      </c>
      <c r="AN37" s="3">
        <v>31</v>
      </c>
      <c r="AO37" s="158">
        <v>158978</v>
      </c>
      <c r="AP37" s="158">
        <v>330578</v>
      </c>
      <c r="AQ37" s="158">
        <v>11809</v>
      </c>
      <c r="AR37" s="158">
        <v>12173</v>
      </c>
      <c r="AS37" s="158">
        <v>0</v>
      </c>
      <c r="AT37" s="158">
        <v>0</v>
      </c>
      <c r="AU37" s="158">
        <v>0</v>
      </c>
      <c r="AV37" s="158">
        <v>0</v>
      </c>
      <c r="AW37" s="158">
        <v>0</v>
      </c>
      <c r="AX37" s="158">
        <v>0</v>
      </c>
      <c r="AY37" s="18">
        <v>513538</v>
      </c>
      <c r="AZ37" s="158">
        <v>105249</v>
      </c>
      <c r="BA37" s="158">
        <v>92.211715999999996</v>
      </c>
      <c r="BB37" s="158">
        <v>255483</v>
      </c>
      <c r="BC37" s="158">
        <v>91.468637000000001</v>
      </c>
      <c r="BD37" s="158">
        <v>10041</v>
      </c>
      <c r="BE37" s="158">
        <v>106.910068</v>
      </c>
      <c r="BF37" s="158">
        <v>4491</v>
      </c>
      <c r="BG37" s="158">
        <v>91.472277000000005</v>
      </c>
      <c r="BH37" s="158">
        <v>0</v>
      </c>
      <c r="BI37" s="158">
        <v>0</v>
      </c>
      <c r="BJ37" s="158">
        <v>0</v>
      </c>
      <c r="BK37" s="158">
        <v>0</v>
      </c>
      <c r="BL37" s="158">
        <v>0</v>
      </c>
      <c r="BM37" s="158">
        <v>0</v>
      </c>
      <c r="BN37" s="158">
        <v>0</v>
      </c>
      <c r="BO37" s="158">
        <v>0</v>
      </c>
      <c r="BP37" s="158">
        <v>0</v>
      </c>
      <c r="BQ37" s="158">
        <v>0</v>
      </c>
      <c r="BR37" s="158">
        <v>0</v>
      </c>
      <c r="BS37" s="158">
        <v>0</v>
      </c>
      <c r="BT37" s="18">
        <v>375264</v>
      </c>
      <c r="BU37" s="18">
        <v>92.090258252190466</v>
      </c>
      <c r="BV37" s="26"/>
      <c r="BW37" s="13"/>
    </row>
    <row r="38" spans="1:75" ht="20.100000000000001" customHeight="1" x14ac:dyDescent="0.2">
      <c r="A38" s="225">
        <v>44051</v>
      </c>
      <c r="B38" s="227">
        <v>44048</v>
      </c>
      <c r="C38" s="3">
        <v>32</v>
      </c>
      <c r="D38" s="228">
        <v>287050</v>
      </c>
      <c r="E38" s="228">
        <v>218640</v>
      </c>
      <c r="F38" s="228">
        <v>17720</v>
      </c>
      <c r="G38" s="228">
        <v>19685</v>
      </c>
      <c r="H38" s="228">
        <v>0</v>
      </c>
      <c r="I38" s="228">
        <v>0</v>
      </c>
      <c r="J38" s="228">
        <v>0</v>
      </c>
      <c r="K38" s="228">
        <v>0</v>
      </c>
      <c r="L38" s="228">
        <v>0</v>
      </c>
      <c r="M38" s="228">
        <v>0</v>
      </c>
      <c r="N38" s="30">
        <f t="shared" si="28"/>
        <v>543095</v>
      </c>
      <c r="O38" s="228">
        <v>243926</v>
      </c>
      <c r="P38" s="228">
        <v>160.21521200000001</v>
      </c>
      <c r="Q38" s="228">
        <v>218640</v>
      </c>
      <c r="R38" s="228">
        <v>141.949995</v>
      </c>
      <c r="S38" s="228">
        <v>17234</v>
      </c>
      <c r="T38" s="228">
        <v>111.70593</v>
      </c>
      <c r="U38" s="228">
        <v>19685</v>
      </c>
      <c r="V38" s="228">
        <v>103.557429</v>
      </c>
      <c r="W38" s="228">
        <v>0</v>
      </c>
      <c r="X38" s="228">
        <v>0</v>
      </c>
      <c r="Y38" s="228">
        <v>0</v>
      </c>
      <c r="Z38" s="228">
        <v>0</v>
      </c>
      <c r="AA38" s="228">
        <v>0</v>
      </c>
      <c r="AB38" s="228">
        <v>0</v>
      </c>
      <c r="AC38" s="228">
        <v>0</v>
      </c>
      <c r="AD38" s="228">
        <v>0</v>
      </c>
      <c r="AE38" s="228">
        <v>0</v>
      </c>
      <c r="AF38" s="228">
        <v>0</v>
      </c>
      <c r="AG38" s="228">
        <v>0</v>
      </c>
      <c r="AH38" s="228">
        <v>0</v>
      </c>
      <c r="AI38" s="18">
        <f t="shared" ref="AI38" si="53">O38+Q38+S38+U38+AA38+AC38+AE38+AG38</f>
        <v>499485</v>
      </c>
      <c r="AJ38" s="18">
        <f t="shared" ref="AJ38" si="54">(O38*P38+Q38*R38+S38*T38+U38*V38+AA38*AB38+AC38*AD38+AE38*AF38+AG38*AH38)/AI38</f>
        <v>148.31330409641333</v>
      </c>
      <c r="AL38" s="65">
        <v>43687</v>
      </c>
      <c r="AM38" s="65">
        <v>43684</v>
      </c>
      <c r="AN38" s="3">
        <v>32</v>
      </c>
      <c r="AO38" s="158">
        <v>133948</v>
      </c>
      <c r="AP38" s="158">
        <v>285056</v>
      </c>
      <c r="AQ38" s="158">
        <v>11343</v>
      </c>
      <c r="AR38" s="158">
        <v>18847</v>
      </c>
      <c r="AS38" s="158">
        <v>0</v>
      </c>
      <c r="AT38" s="158">
        <v>0</v>
      </c>
      <c r="AU38" s="158">
        <v>0</v>
      </c>
      <c r="AV38" s="158">
        <v>0</v>
      </c>
      <c r="AW38" s="158">
        <v>0</v>
      </c>
      <c r="AX38" s="158">
        <v>0</v>
      </c>
      <c r="AY38" s="18">
        <v>449194</v>
      </c>
      <c r="AZ38" s="158">
        <v>112237</v>
      </c>
      <c r="BA38" s="158">
        <v>90.678242999999995</v>
      </c>
      <c r="BB38" s="158">
        <v>190338</v>
      </c>
      <c r="BC38" s="158">
        <v>91.044293999999994</v>
      </c>
      <c r="BD38" s="158">
        <v>8353</v>
      </c>
      <c r="BE38" s="158">
        <v>107.286843</v>
      </c>
      <c r="BF38" s="158">
        <v>9858</v>
      </c>
      <c r="BG38" s="158">
        <v>90.074963999999994</v>
      </c>
      <c r="BH38" s="158">
        <v>0</v>
      </c>
      <c r="BI38" s="158">
        <v>0</v>
      </c>
      <c r="BJ38" s="158">
        <v>0</v>
      </c>
      <c r="BK38" s="158">
        <v>0</v>
      </c>
      <c r="BL38" s="158">
        <v>0</v>
      </c>
      <c r="BM38" s="158">
        <v>0</v>
      </c>
      <c r="BN38" s="158">
        <v>0</v>
      </c>
      <c r="BO38" s="158">
        <v>0</v>
      </c>
      <c r="BP38" s="158">
        <v>0</v>
      </c>
      <c r="BQ38" s="158">
        <v>0</v>
      </c>
      <c r="BR38" s="158">
        <v>0</v>
      </c>
      <c r="BS38" s="158">
        <v>0</v>
      </c>
      <c r="BT38" s="18">
        <v>320786</v>
      </c>
      <c r="BU38" s="18">
        <v>91.309373805758355</v>
      </c>
      <c r="BV38" s="26"/>
      <c r="BW38" s="13"/>
    </row>
    <row r="39" spans="1:75" ht="20.100000000000001" customHeight="1" x14ac:dyDescent="0.2">
      <c r="A39" s="229">
        <v>44058</v>
      </c>
      <c r="B39" s="229">
        <v>44055</v>
      </c>
      <c r="C39" s="10">
        <v>33</v>
      </c>
      <c r="D39" s="230">
        <v>305065.59999999998</v>
      </c>
      <c r="E39" s="230">
        <v>202571.4</v>
      </c>
      <c r="F39" s="230">
        <v>16708</v>
      </c>
      <c r="G39" s="230">
        <v>16862</v>
      </c>
      <c r="H39" s="230">
        <v>0</v>
      </c>
      <c r="I39" s="230">
        <v>0</v>
      </c>
      <c r="J39" s="230">
        <v>0</v>
      </c>
      <c r="K39" s="230">
        <v>0</v>
      </c>
      <c r="L39" s="230">
        <v>0</v>
      </c>
      <c r="M39" s="230">
        <v>0</v>
      </c>
      <c r="N39" s="30">
        <f t="shared" si="28"/>
        <v>541207</v>
      </c>
      <c r="O39" s="230">
        <v>294653.59999999998</v>
      </c>
      <c r="P39" s="230">
        <v>169.91601499999999</v>
      </c>
      <c r="Q39" s="230">
        <v>202571.4</v>
      </c>
      <c r="R39" s="230">
        <v>146.97246699999999</v>
      </c>
      <c r="S39" s="230">
        <v>16254</v>
      </c>
      <c r="T39" s="230">
        <v>116.77913100000001</v>
      </c>
      <c r="U39" s="230">
        <v>16862</v>
      </c>
      <c r="V39" s="230">
        <v>109.965543</v>
      </c>
      <c r="W39" s="230">
        <v>0</v>
      </c>
      <c r="X39" s="230">
        <v>0</v>
      </c>
      <c r="Y39" s="230">
        <v>0</v>
      </c>
      <c r="Z39" s="230">
        <v>0</v>
      </c>
      <c r="AA39" s="230">
        <v>0</v>
      </c>
      <c r="AB39" s="230">
        <v>0</v>
      </c>
      <c r="AC39" s="230">
        <v>0</v>
      </c>
      <c r="AD39" s="230">
        <v>0</v>
      </c>
      <c r="AE39" s="230">
        <v>0</v>
      </c>
      <c r="AF39" s="230">
        <v>0</v>
      </c>
      <c r="AG39" s="230">
        <v>0</v>
      </c>
      <c r="AH39" s="230">
        <v>0</v>
      </c>
      <c r="AI39" s="18">
        <f t="shared" ref="AI39" si="55">O39+Q39+S39+U39+AA39+AC39+AE39+AG39</f>
        <v>530341</v>
      </c>
      <c r="AJ39" s="18">
        <f t="shared" ref="AJ39" si="56">(O39*P39+Q39*R39+S39*T39+U39*V39+AA39*AB39+AC39*AD39+AE39*AF39+AG39*AH39)/AI39</f>
        <v>157.61774198183394</v>
      </c>
      <c r="AL39" s="65">
        <v>43694</v>
      </c>
      <c r="AM39" s="65">
        <v>43691</v>
      </c>
      <c r="AN39" s="10">
        <v>33</v>
      </c>
      <c r="AO39" s="158">
        <v>119774</v>
      </c>
      <c r="AP39" s="158">
        <v>301976</v>
      </c>
      <c r="AQ39" s="158">
        <v>3090</v>
      </c>
      <c r="AR39" s="158">
        <v>13680</v>
      </c>
      <c r="AS39" s="158">
        <v>0</v>
      </c>
      <c r="AT39" s="158">
        <v>0</v>
      </c>
      <c r="AU39" s="158">
        <v>0</v>
      </c>
      <c r="AV39" s="158">
        <v>0</v>
      </c>
      <c r="AW39" s="158">
        <v>0</v>
      </c>
      <c r="AX39" s="158">
        <v>0</v>
      </c>
      <c r="AY39" s="18">
        <v>438520</v>
      </c>
      <c r="AZ39" s="158">
        <v>77871</v>
      </c>
      <c r="BA39" s="158">
        <v>93.195386999999997</v>
      </c>
      <c r="BB39" s="158">
        <v>190041</v>
      </c>
      <c r="BC39" s="158">
        <v>90.044516000000002</v>
      </c>
      <c r="BD39" s="158">
        <v>2055</v>
      </c>
      <c r="BE39" s="158">
        <v>147.19708</v>
      </c>
      <c r="BF39" s="158">
        <v>7536</v>
      </c>
      <c r="BG39" s="158">
        <v>89.881369000000007</v>
      </c>
      <c r="BH39" s="158">
        <v>0</v>
      </c>
      <c r="BI39" s="158">
        <v>0</v>
      </c>
      <c r="BJ39" s="158">
        <v>0</v>
      </c>
      <c r="BK39" s="158">
        <v>0</v>
      </c>
      <c r="BL39" s="158">
        <v>0</v>
      </c>
      <c r="BM39" s="158">
        <v>0</v>
      </c>
      <c r="BN39" s="158">
        <v>0</v>
      </c>
      <c r="BO39" s="158">
        <v>0</v>
      </c>
      <c r="BP39" s="158">
        <v>0</v>
      </c>
      <c r="BQ39" s="158">
        <v>0</v>
      </c>
      <c r="BR39" s="158">
        <v>0</v>
      </c>
      <c r="BS39" s="158">
        <v>0</v>
      </c>
      <c r="BT39" s="18">
        <v>277503</v>
      </c>
      <c r="BU39" s="18">
        <v>91.34749477453218</v>
      </c>
      <c r="BV39" s="26"/>
      <c r="BW39" s="13"/>
    </row>
    <row r="40" spans="1:75" ht="20.100000000000001" customHeight="1" x14ac:dyDescent="0.2">
      <c r="A40" s="235">
        <v>44065</v>
      </c>
      <c r="B40" s="235">
        <v>44062</v>
      </c>
      <c r="C40" s="3">
        <v>34</v>
      </c>
      <c r="D40" s="236">
        <v>265173</v>
      </c>
      <c r="E40" s="236">
        <v>174034</v>
      </c>
      <c r="F40" s="236">
        <v>36693</v>
      </c>
      <c r="G40" s="236">
        <v>24814</v>
      </c>
      <c r="H40" s="236">
        <v>0</v>
      </c>
      <c r="I40" s="236">
        <v>0</v>
      </c>
      <c r="J40" s="236">
        <v>0</v>
      </c>
      <c r="K40" s="236">
        <v>0</v>
      </c>
      <c r="L40" s="236">
        <v>0</v>
      </c>
      <c r="M40" s="236">
        <v>0</v>
      </c>
      <c r="N40" s="30">
        <f t="shared" si="28"/>
        <v>500714</v>
      </c>
      <c r="O40" s="236">
        <v>260310</v>
      </c>
      <c r="P40" s="236">
        <v>178.40593899999999</v>
      </c>
      <c r="Q40" s="236">
        <v>169965</v>
      </c>
      <c r="R40" s="236">
        <v>155.51740599999999</v>
      </c>
      <c r="S40" s="236">
        <v>33583</v>
      </c>
      <c r="T40" s="236">
        <v>119.581186</v>
      </c>
      <c r="U40" s="236">
        <v>24814</v>
      </c>
      <c r="V40" s="236">
        <v>121.58878</v>
      </c>
      <c r="W40" s="236">
        <v>0</v>
      </c>
      <c r="X40" s="236">
        <v>0</v>
      </c>
      <c r="Y40" s="236">
        <v>0</v>
      </c>
      <c r="Z40" s="236">
        <v>0</v>
      </c>
      <c r="AA40" s="236">
        <v>0</v>
      </c>
      <c r="AB40" s="236">
        <v>0</v>
      </c>
      <c r="AC40" s="236">
        <v>0</v>
      </c>
      <c r="AD40" s="236">
        <v>0</v>
      </c>
      <c r="AE40" s="236">
        <v>0</v>
      </c>
      <c r="AF40" s="236">
        <v>0</v>
      </c>
      <c r="AG40" s="236">
        <v>0</v>
      </c>
      <c r="AH40" s="236">
        <v>0</v>
      </c>
      <c r="AI40" s="18">
        <f t="shared" ref="AI40" si="57">O40+Q40+S40+U40+AA40+AC40+AE40+AG40</f>
        <v>488672</v>
      </c>
      <c r="AJ40" s="18">
        <f t="shared" ref="AJ40" si="58">(O40*P40+Q40*R40+S40*T40+U40*V40+AA40*AB40+AC40*AD40+AE40*AF40+AG40*AH40)/AI40</f>
        <v>163.51737944518612</v>
      </c>
      <c r="AL40" s="65">
        <v>43701</v>
      </c>
      <c r="AM40" s="65">
        <v>43698</v>
      </c>
      <c r="AN40" s="3">
        <v>34</v>
      </c>
      <c r="AO40" s="158">
        <v>92359</v>
      </c>
      <c r="AP40" s="158">
        <v>236429</v>
      </c>
      <c r="AQ40" s="158">
        <v>3099</v>
      </c>
      <c r="AR40" s="158">
        <v>19812</v>
      </c>
      <c r="AS40" s="158">
        <v>0</v>
      </c>
      <c r="AT40" s="158">
        <v>0</v>
      </c>
      <c r="AU40" s="158">
        <v>0</v>
      </c>
      <c r="AV40" s="158">
        <v>0</v>
      </c>
      <c r="AW40" s="158">
        <v>0</v>
      </c>
      <c r="AX40" s="158">
        <v>0</v>
      </c>
      <c r="AY40" s="18">
        <v>351699</v>
      </c>
      <c r="AZ40" s="158">
        <v>80373</v>
      </c>
      <c r="BA40" s="158">
        <v>92.126360000000005</v>
      </c>
      <c r="BB40" s="158">
        <v>157219</v>
      </c>
      <c r="BC40" s="158">
        <v>90.802771000000007</v>
      </c>
      <c r="BD40" s="158">
        <v>2386</v>
      </c>
      <c r="BE40" s="158">
        <v>131.245599</v>
      </c>
      <c r="BF40" s="158">
        <v>6679</v>
      </c>
      <c r="BG40" s="158">
        <v>89.600688000000005</v>
      </c>
      <c r="BH40" s="158">
        <v>0</v>
      </c>
      <c r="BI40" s="158">
        <v>0</v>
      </c>
      <c r="BJ40" s="158">
        <v>0</v>
      </c>
      <c r="BK40" s="158">
        <v>0</v>
      </c>
      <c r="BL40" s="158">
        <v>0</v>
      </c>
      <c r="BM40" s="158">
        <v>0</v>
      </c>
      <c r="BN40" s="158">
        <v>0</v>
      </c>
      <c r="BO40" s="158">
        <v>0</v>
      </c>
      <c r="BP40" s="158">
        <v>0</v>
      </c>
      <c r="BQ40" s="158">
        <v>0</v>
      </c>
      <c r="BR40" s="158">
        <v>0</v>
      </c>
      <c r="BS40" s="158">
        <v>0</v>
      </c>
      <c r="BT40" s="18">
        <v>246657</v>
      </c>
      <c r="BU40" s="18">
        <v>91.592729095444298</v>
      </c>
      <c r="BV40" s="26"/>
      <c r="BW40" s="13"/>
    </row>
    <row r="41" spans="1:75" ht="20.100000000000001" customHeight="1" x14ac:dyDescent="0.2">
      <c r="A41" s="237">
        <v>44072</v>
      </c>
      <c r="B41" s="237">
        <v>44069</v>
      </c>
      <c r="C41" s="3">
        <v>35</v>
      </c>
      <c r="D41" s="238">
        <v>271925</v>
      </c>
      <c r="E41" s="238">
        <v>188024</v>
      </c>
      <c r="F41" s="238">
        <v>38625</v>
      </c>
      <c r="G41" s="238">
        <v>25496</v>
      </c>
      <c r="H41" s="238">
        <v>0</v>
      </c>
      <c r="I41" s="238">
        <v>0</v>
      </c>
      <c r="J41" s="238">
        <v>0</v>
      </c>
      <c r="K41" s="238">
        <v>0</v>
      </c>
      <c r="L41" s="238">
        <v>0</v>
      </c>
      <c r="M41" s="238">
        <v>0</v>
      </c>
      <c r="N41" s="30">
        <f t="shared" si="28"/>
        <v>524070</v>
      </c>
      <c r="O41" s="238">
        <v>269776</v>
      </c>
      <c r="P41" s="238">
        <v>187.73924600000001</v>
      </c>
      <c r="Q41" s="238">
        <v>183419</v>
      </c>
      <c r="R41" s="238">
        <v>172.05245300000001</v>
      </c>
      <c r="S41" s="238">
        <v>36166</v>
      </c>
      <c r="T41" s="238">
        <v>134.93817300000001</v>
      </c>
      <c r="U41" s="238">
        <v>25496</v>
      </c>
      <c r="V41" s="238">
        <v>135.53129899999999</v>
      </c>
      <c r="W41" s="238">
        <v>0</v>
      </c>
      <c r="X41" s="238">
        <v>0</v>
      </c>
      <c r="Y41" s="238">
        <v>0</v>
      </c>
      <c r="Z41" s="238">
        <v>0</v>
      </c>
      <c r="AA41" s="238">
        <v>0</v>
      </c>
      <c r="AB41" s="238">
        <v>0</v>
      </c>
      <c r="AC41" s="238">
        <v>0</v>
      </c>
      <c r="AD41" s="238">
        <v>0</v>
      </c>
      <c r="AE41" s="238">
        <v>0</v>
      </c>
      <c r="AF41" s="238">
        <v>0</v>
      </c>
      <c r="AG41" s="238">
        <v>0</v>
      </c>
      <c r="AH41" s="238">
        <v>0</v>
      </c>
      <c r="AI41" s="18">
        <f t="shared" ref="AI41" si="59">O41+Q41+S41+U41+AA41+AC41+AE41+AG41</f>
        <v>514857</v>
      </c>
      <c r="AJ41" s="18">
        <f t="shared" ref="AJ41" si="60">(O41*P41+Q41*R41+S41*T41+U41*V41+AA41*AB41+AC41*AD41+AE41*AF41+AG41*AH41)/AI41</f>
        <v>175.85642551179259</v>
      </c>
      <c r="AL41" s="65">
        <v>43708</v>
      </c>
      <c r="AM41" s="65">
        <v>43705</v>
      </c>
      <c r="AN41" s="3">
        <v>35</v>
      </c>
      <c r="AO41" s="158">
        <v>114094</v>
      </c>
      <c r="AP41" s="158">
        <v>274107</v>
      </c>
      <c r="AQ41" s="158">
        <v>4147</v>
      </c>
      <c r="AR41" s="158">
        <v>18719</v>
      </c>
      <c r="AS41" s="158">
        <v>0</v>
      </c>
      <c r="AT41" s="158">
        <v>0</v>
      </c>
      <c r="AU41" s="158">
        <v>0</v>
      </c>
      <c r="AV41" s="158">
        <v>0</v>
      </c>
      <c r="AW41" s="158">
        <v>0</v>
      </c>
      <c r="AX41" s="158">
        <v>0</v>
      </c>
      <c r="AY41" s="18">
        <v>411067</v>
      </c>
      <c r="AZ41" s="158">
        <v>77390</v>
      </c>
      <c r="BA41" s="158">
        <v>88.456958</v>
      </c>
      <c r="BB41" s="158">
        <v>178581</v>
      </c>
      <c r="BC41" s="158">
        <v>90.570508000000004</v>
      </c>
      <c r="BD41" s="158">
        <v>3731</v>
      </c>
      <c r="BE41" s="158">
        <v>104.322165</v>
      </c>
      <c r="BF41" s="158">
        <v>6640</v>
      </c>
      <c r="BG41" s="158">
        <v>88.248945000000006</v>
      </c>
      <c r="BH41" s="158">
        <v>0</v>
      </c>
      <c r="BI41" s="158">
        <v>0</v>
      </c>
      <c r="BJ41" s="158">
        <v>0</v>
      </c>
      <c r="BK41" s="158">
        <v>0</v>
      </c>
      <c r="BL41" s="158">
        <v>0</v>
      </c>
      <c r="BM41" s="158">
        <v>0</v>
      </c>
      <c r="BN41" s="158">
        <v>0</v>
      </c>
      <c r="BO41" s="158">
        <v>0</v>
      </c>
      <c r="BP41" s="158">
        <v>0</v>
      </c>
      <c r="BQ41" s="158">
        <v>0</v>
      </c>
      <c r="BR41" s="158">
        <v>0</v>
      </c>
      <c r="BS41" s="158">
        <v>0</v>
      </c>
      <c r="BT41" s="18">
        <v>266342</v>
      </c>
      <c r="BU41" s="18">
        <v>90.091141694449234</v>
      </c>
      <c r="BV41" s="26"/>
      <c r="BW41" s="13"/>
    </row>
    <row r="42" spans="1:75" ht="23.25" customHeight="1" x14ac:dyDescent="0.2">
      <c r="A42" s="240">
        <v>44079</v>
      </c>
      <c r="B42" s="240">
        <v>44076</v>
      </c>
      <c r="C42" s="10">
        <v>36</v>
      </c>
      <c r="D42" s="241">
        <v>264940</v>
      </c>
      <c r="E42" s="241">
        <v>148984</v>
      </c>
      <c r="F42" s="241">
        <v>16218</v>
      </c>
      <c r="G42" s="241">
        <v>22581</v>
      </c>
      <c r="H42" s="241">
        <v>0</v>
      </c>
      <c r="I42" s="241">
        <v>0</v>
      </c>
      <c r="J42" s="241">
        <v>0</v>
      </c>
      <c r="K42" s="241">
        <v>0</v>
      </c>
      <c r="L42" s="241">
        <v>0</v>
      </c>
      <c r="M42" s="241">
        <v>0</v>
      </c>
      <c r="N42" s="30">
        <f t="shared" si="28"/>
        <v>452723</v>
      </c>
      <c r="O42" s="241">
        <v>258275</v>
      </c>
      <c r="P42" s="241">
        <v>196.707358</v>
      </c>
      <c r="Q42" s="241">
        <v>148984</v>
      </c>
      <c r="R42" s="241">
        <v>188.34290200000001</v>
      </c>
      <c r="S42" s="241">
        <v>16218</v>
      </c>
      <c r="T42" s="241">
        <v>155.06813399999999</v>
      </c>
      <c r="U42" s="241">
        <v>22581</v>
      </c>
      <c r="V42" s="241">
        <v>140.68260900000001</v>
      </c>
      <c r="W42" s="241">
        <v>0</v>
      </c>
      <c r="X42" s="241">
        <v>0</v>
      </c>
      <c r="Y42" s="241">
        <v>0</v>
      </c>
      <c r="Z42" s="241">
        <v>0</v>
      </c>
      <c r="AA42" s="241">
        <v>0</v>
      </c>
      <c r="AB42" s="241">
        <v>0</v>
      </c>
      <c r="AC42" s="241">
        <v>0</v>
      </c>
      <c r="AD42" s="241">
        <v>0</v>
      </c>
      <c r="AE42" s="241">
        <v>0</v>
      </c>
      <c r="AF42" s="241">
        <v>0</v>
      </c>
      <c r="AG42" s="241">
        <v>0</v>
      </c>
      <c r="AH42" s="241">
        <v>0</v>
      </c>
      <c r="AI42" s="18">
        <f t="shared" ref="AI42" si="61">O42+Q42+S42+U42+AA42+AC42+AE42+AG42</f>
        <v>446058</v>
      </c>
      <c r="AJ42" s="18">
        <f t="shared" ref="AJ42" si="62">(O42*P42+Q42*R42+S42*T42+U42*V42+AA42*AB42+AC42*AD42+AE42*AF42+AG42*AH42)/AI42</f>
        <v>189.56351144931597</v>
      </c>
      <c r="AL42" s="65">
        <v>43715</v>
      </c>
      <c r="AM42" s="65">
        <v>43712</v>
      </c>
      <c r="AN42" s="10">
        <v>36</v>
      </c>
      <c r="AO42" s="158">
        <v>123352</v>
      </c>
      <c r="AP42" s="158">
        <v>271277</v>
      </c>
      <c r="AQ42" s="158">
        <v>10445</v>
      </c>
      <c r="AR42" s="158">
        <v>18559</v>
      </c>
      <c r="AS42" s="158">
        <v>0</v>
      </c>
      <c r="AT42" s="158">
        <v>0</v>
      </c>
      <c r="AU42" s="158">
        <v>0</v>
      </c>
      <c r="AV42" s="158">
        <v>0</v>
      </c>
      <c r="AW42" s="158">
        <v>0</v>
      </c>
      <c r="AX42" s="158">
        <v>0</v>
      </c>
      <c r="AY42" s="18">
        <v>423633</v>
      </c>
      <c r="AZ42" s="158">
        <v>84405</v>
      </c>
      <c r="BA42" s="158">
        <v>91.845541999999995</v>
      </c>
      <c r="BB42" s="158">
        <v>166188</v>
      </c>
      <c r="BC42" s="158">
        <v>93.868053000000003</v>
      </c>
      <c r="BD42" s="158">
        <v>2496</v>
      </c>
      <c r="BE42" s="158">
        <v>118.330528</v>
      </c>
      <c r="BF42" s="158">
        <v>6525</v>
      </c>
      <c r="BG42" s="158">
        <v>82.566435999999996</v>
      </c>
      <c r="BH42" s="158">
        <v>0</v>
      </c>
      <c r="BI42" s="158">
        <v>0</v>
      </c>
      <c r="BJ42" s="158">
        <v>0</v>
      </c>
      <c r="BK42" s="158">
        <v>0</v>
      </c>
      <c r="BL42" s="158">
        <v>0</v>
      </c>
      <c r="BM42" s="158">
        <v>0</v>
      </c>
      <c r="BN42" s="158">
        <v>0</v>
      </c>
      <c r="BO42" s="158">
        <v>0</v>
      </c>
      <c r="BP42" s="158">
        <v>0</v>
      </c>
      <c r="BQ42" s="158">
        <v>0</v>
      </c>
      <c r="BR42" s="158">
        <v>0</v>
      </c>
      <c r="BS42" s="158">
        <v>0</v>
      </c>
      <c r="BT42" s="18">
        <v>259614</v>
      </c>
      <c r="BU42" s="18">
        <v>93.161639808569632</v>
      </c>
      <c r="BV42" s="26"/>
      <c r="BW42" s="13"/>
    </row>
    <row r="43" spans="1:75" ht="20.100000000000001" customHeight="1" x14ac:dyDescent="0.2">
      <c r="A43" s="242">
        <v>44086</v>
      </c>
      <c r="B43" s="242">
        <v>44083</v>
      </c>
      <c r="C43" s="3">
        <v>37</v>
      </c>
      <c r="D43" s="243">
        <v>247180</v>
      </c>
      <c r="E43" s="243">
        <v>134979</v>
      </c>
      <c r="F43" s="243">
        <v>18534</v>
      </c>
      <c r="G43" s="243">
        <v>24574</v>
      </c>
      <c r="H43" s="243">
        <v>0</v>
      </c>
      <c r="I43" s="243">
        <v>0</v>
      </c>
      <c r="J43" s="243">
        <v>0</v>
      </c>
      <c r="K43" s="243">
        <v>0</v>
      </c>
      <c r="L43" s="243">
        <v>0</v>
      </c>
      <c r="M43" s="243">
        <v>0</v>
      </c>
      <c r="N43" s="30">
        <f t="shared" si="28"/>
        <v>425267</v>
      </c>
      <c r="O43" s="243">
        <v>191547</v>
      </c>
      <c r="P43" s="243">
        <v>196.88369900000001</v>
      </c>
      <c r="Q43" s="243">
        <v>128943</v>
      </c>
      <c r="R43" s="243">
        <v>195.09653800000001</v>
      </c>
      <c r="S43" s="243">
        <v>18534</v>
      </c>
      <c r="T43" s="243">
        <v>162.04051999999999</v>
      </c>
      <c r="U43" s="243">
        <v>24574</v>
      </c>
      <c r="V43" s="243">
        <v>149.18381199999999</v>
      </c>
      <c r="W43" s="243">
        <v>0</v>
      </c>
      <c r="X43" s="243">
        <v>0</v>
      </c>
      <c r="Y43" s="243">
        <v>0</v>
      </c>
      <c r="Z43" s="243">
        <v>0</v>
      </c>
      <c r="AA43" s="243">
        <v>0</v>
      </c>
      <c r="AB43" s="243">
        <v>0</v>
      </c>
      <c r="AC43" s="243">
        <v>0</v>
      </c>
      <c r="AD43" s="243">
        <v>0</v>
      </c>
      <c r="AE43" s="243">
        <v>0</v>
      </c>
      <c r="AF43" s="243">
        <v>0</v>
      </c>
      <c r="AG43" s="243">
        <v>0</v>
      </c>
      <c r="AH43" s="243">
        <v>0</v>
      </c>
      <c r="AI43" s="18">
        <f t="shared" ref="AI43" si="63">O43+Q43+S43+U43+AA43+AC43+AE43+AG43</f>
        <v>363598</v>
      </c>
      <c r="AJ43" s="18">
        <f t="shared" ref="AJ43" si="64">(O43*P43+Q43*R43+S43*T43+U43*V43+AA43*AB43+AC43*AD43+AE43*AF43+AG43*AH43)/AI43</f>
        <v>191.24999803479392</v>
      </c>
      <c r="AL43" s="65">
        <v>43722</v>
      </c>
      <c r="AM43" s="65">
        <v>43719</v>
      </c>
      <c r="AN43" s="3">
        <v>37</v>
      </c>
      <c r="AO43" s="158">
        <v>112954</v>
      </c>
      <c r="AP43" s="158">
        <v>245925</v>
      </c>
      <c r="AQ43" s="158">
        <v>14721</v>
      </c>
      <c r="AR43" s="158">
        <v>13552</v>
      </c>
      <c r="AS43" s="158">
        <v>0</v>
      </c>
      <c r="AT43" s="158">
        <v>0</v>
      </c>
      <c r="AU43" s="158">
        <v>0</v>
      </c>
      <c r="AV43" s="158">
        <v>0</v>
      </c>
      <c r="AW43" s="158">
        <v>0</v>
      </c>
      <c r="AX43" s="158">
        <v>0</v>
      </c>
      <c r="AY43" s="18">
        <v>387152</v>
      </c>
      <c r="AZ43" s="158">
        <v>90630</v>
      </c>
      <c r="BA43" s="158">
        <v>86.820203000000006</v>
      </c>
      <c r="BB43" s="158">
        <v>172523</v>
      </c>
      <c r="BC43" s="158">
        <v>91.655315000000002</v>
      </c>
      <c r="BD43" s="158">
        <v>7312</v>
      </c>
      <c r="BE43" s="158">
        <v>125.388949</v>
      </c>
      <c r="BF43" s="158">
        <v>10022</v>
      </c>
      <c r="BG43" s="158">
        <v>85.631609999999995</v>
      </c>
      <c r="BH43" s="158">
        <v>0</v>
      </c>
      <c r="BI43" s="158">
        <v>0</v>
      </c>
      <c r="BJ43" s="158">
        <v>0</v>
      </c>
      <c r="BK43" s="158">
        <v>0</v>
      </c>
      <c r="BL43" s="158">
        <v>0</v>
      </c>
      <c r="BM43" s="158">
        <v>0</v>
      </c>
      <c r="BN43" s="158">
        <v>0</v>
      </c>
      <c r="BO43" s="158">
        <v>0</v>
      </c>
      <c r="BP43" s="158">
        <v>0</v>
      </c>
      <c r="BQ43" s="158">
        <v>0</v>
      </c>
      <c r="BR43" s="158">
        <v>0</v>
      </c>
      <c r="BS43" s="158">
        <v>0</v>
      </c>
      <c r="BT43" s="18">
        <v>280487</v>
      </c>
      <c r="BU43" s="18">
        <v>90.757179113980328</v>
      </c>
      <c r="BV43" s="26"/>
      <c r="BW43" s="13"/>
    </row>
    <row r="44" spans="1:75" ht="20.100000000000001" customHeight="1" x14ac:dyDescent="0.2">
      <c r="A44" s="65"/>
      <c r="B44" s="65"/>
      <c r="C44" s="3"/>
      <c r="D44" s="137"/>
      <c r="E44" s="137"/>
      <c r="F44" s="137"/>
      <c r="G44" s="137"/>
      <c r="H44" s="137"/>
      <c r="I44" s="137"/>
      <c r="J44" s="137"/>
      <c r="K44" s="137"/>
      <c r="L44" s="137"/>
      <c r="M44" s="137"/>
      <c r="N44" s="18"/>
      <c r="O44" s="137"/>
      <c r="P44" s="137"/>
      <c r="Q44" s="137"/>
      <c r="R44" s="137"/>
      <c r="S44" s="137"/>
      <c r="T44" s="137"/>
      <c r="U44" s="137"/>
      <c r="V44" s="137"/>
      <c r="W44" s="137"/>
      <c r="X44" s="137"/>
      <c r="Y44" s="137"/>
      <c r="Z44" s="137"/>
      <c r="AA44" s="137"/>
      <c r="AB44" s="137"/>
      <c r="AC44" s="137"/>
      <c r="AD44" s="137"/>
      <c r="AE44" s="137"/>
      <c r="AF44" s="137"/>
      <c r="AG44" s="137"/>
      <c r="AH44" s="137"/>
      <c r="AI44" s="18"/>
      <c r="AJ44" s="18"/>
      <c r="AL44" s="65">
        <v>43729</v>
      </c>
      <c r="AM44" s="65">
        <v>43726</v>
      </c>
      <c r="AN44" s="3">
        <v>38</v>
      </c>
      <c r="AO44" s="158">
        <v>86576</v>
      </c>
      <c r="AP44" s="158">
        <v>234763</v>
      </c>
      <c r="AQ44" s="158">
        <v>8448</v>
      </c>
      <c r="AR44" s="158">
        <v>13373</v>
      </c>
      <c r="AS44" s="158">
        <v>0</v>
      </c>
      <c r="AT44" s="158">
        <v>0</v>
      </c>
      <c r="AU44" s="158">
        <v>0</v>
      </c>
      <c r="AV44" s="158">
        <v>0</v>
      </c>
      <c r="AW44" s="158">
        <v>0</v>
      </c>
      <c r="AX44" s="158">
        <v>0</v>
      </c>
      <c r="AY44" s="18">
        <v>343160</v>
      </c>
      <c r="AZ44" s="158">
        <v>65348</v>
      </c>
      <c r="BA44" s="158">
        <v>92.196546999999995</v>
      </c>
      <c r="BB44" s="158">
        <v>192779</v>
      </c>
      <c r="BC44" s="158">
        <v>95.285050999999996</v>
      </c>
      <c r="BD44" s="158">
        <v>5331</v>
      </c>
      <c r="BE44" s="158">
        <v>104.44250599999999</v>
      </c>
      <c r="BF44" s="158">
        <v>5089</v>
      </c>
      <c r="BG44" s="158">
        <v>84.964629000000002</v>
      </c>
      <c r="BH44" s="158">
        <v>0</v>
      </c>
      <c r="BI44" s="158">
        <v>0</v>
      </c>
      <c r="BJ44" s="158">
        <v>0</v>
      </c>
      <c r="BK44" s="158">
        <v>0</v>
      </c>
      <c r="BL44" s="158">
        <v>0</v>
      </c>
      <c r="BM44" s="158">
        <v>0</v>
      </c>
      <c r="BN44" s="158">
        <v>0</v>
      </c>
      <c r="BO44" s="158">
        <v>0</v>
      </c>
      <c r="BP44" s="158">
        <v>0</v>
      </c>
      <c r="BQ44" s="158">
        <v>0</v>
      </c>
      <c r="BR44" s="158">
        <v>0</v>
      </c>
      <c r="BS44" s="158">
        <v>0</v>
      </c>
      <c r="BT44" s="18">
        <v>268547</v>
      </c>
      <c r="BU44" s="18">
        <v>94.519710875757312</v>
      </c>
      <c r="BV44" s="26"/>
      <c r="BW44" s="13"/>
    </row>
    <row r="45" spans="1:75" ht="20.100000000000001" customHeight="1" x14ac:dyDescent="0.2">
      <c r="A45" s="65"/>
      <c r="B45" s="65"/>
      <c r="C45" s="3"/>
      <c r="D45" s="138"/>
      <c r="E45" s="138"/>
      <c r="F45" s="138"/>
      <c r="G45" s="138"/>
      <c r="H45" s="138"/>
      <c r="I45" s="138"/>
      <c r="J45" s="138"/>
      <c r="K45" s="138"/>
      <c r="L45" s="138"/>
      <c r="M45" s="138"/>
      <c r="N45" s="18"/>
      <c r="O45" s="138"/>
      <c r="P45" s="138"/>
      <c r="Q45" s="138"/>
      <c r="R45" s="138"/>
      <c r="S45" s="138"/>
      <c r="T45" s="138"/>
      <c r="U45" s="138"/>
      <c r="V45" s="138"/>
      <c r="W45" s="138"/>
      <c r="X45" s="138"/>
      <c r="Y45" s="138"/>
      <c r="Z45" s="138"/>
      <c r="AA45" s="138"/>
      <c r="AB45" s="138"/>
      <c r="AC45" s="138"/>
      <c r="AD45" s="138"/>
      <c r="AE45" s="138"/>
      <c r="AF45" s="138"/>
      <c r="AG45" s="138"/>
      <c r="AH45" s="138"/>
      <c r="AI45" s="18"/>
      <c r="AJ45" s="18"/>
      <c r="AL45" s="65">
        <v>43736</v>
      </c>
      <c r="AM45" s="65">
        <v>43733</v>
      </c>
      <c r="AN45" s="3">
        <v>39</v>
      </c>
      <c r="AO45" s="158">
        <v>93965</v>
      </c>
      <c r="AP45" s="158">
        <v>229531</v>
      </c>
      <c r="AQ45" s="158">
        <v>20122</v>
      </c>
      <c r="AR45" s="158">
        <v>19275</v>
      </c>
      <c r="AS45" s="158">
        <v>0</v>
      </c>
      <c r="AT45" s="158">
        <v>0</v>
      </c>
      <c r="AU45" s="158">
        <v>0</v>
      </c>
      <c r="AV45" s="158">
        <v>0</v>
      </c>
      <c r="AW45" s="158">
        <v>0</v>
      </c>
      <c r="AX45" s="158">
        <v>0</v>
      </c>
      <c r="AY45" s="18">
        <v>362893</v>
      </c>
      <c r="AZ45" s="158">
        <v>75474</v>
      </c>
      <c r="BA45" s="158">
        <v>92.787594999999996</v>
      </c>
      <c r="BB45" s="158">
        <v>161333</v>
      </c>
      <c r="BC45" s="158">
        <v>95.875709999999998</v>
      </c>
      <c r="BD45" s="158">
        <v>8872</v>
      </c>
      <c r="BE45" s="158">
        <v>90.823263999999995</v>
      </c>
      <c r="BF45" s="158">
        <v>12436</v>
      </c>
      <c r="BG45" s="158">
        <v>85.848021000000003</v>
      </c>
      <c r="BH45" s="158">
        <v>0</v>
      </c>
      <c r="BI45" s="158">
        <v>0</v>
      </c>
      <c r="BJ45" s="158">
        <v>0</v>
      </c>
      <c r="BK45" s="158">
        <v>0</v>
      </c>
      <c r="BL45" s="158">
        <v>0</v>
      </c>
      <c r="BM45" s="158">
        <v>0</v>
      </c>
      <c r="BN45" s="158">
        <v>0</v>
      </c>
      <c r="BO45" s="158">
        <v>0</v>
      </c>
      <c r="BP45" s="158">
        <v>0</v>
      </c>
      <c r="BQ45" s="158">
        <v>0</v>
      </c>
      <c r="BR45" s="158">
        <v>0</v>
      </c>
      <c r="BS45" s="158">
        <v>0</v>
      </c>
      <c r="BT45" s="18">
        <v>258115</v>
      </c>
      <c r="BU45" s="18">
        <v>94.315932254320757</v>
      </c>
      <c r="BV45" s="26"/>
      <c r="BW45" s="13"/>
    </row>
    <row r="46" spans="1:75" ht="20.100000000000001" customHeight="1" x14ac:dyDescent="0.2">
      <c r="A46" s="65"/>
      <c r="B46" s="65"/>
      <c r="C46" s="3"/>
      <c r="D46" s="139"/>
      <c r="E46" s="139"/>
      <c r="F46" s="139"/>
      <c r="G46" s="139"/>
      <c r="H46" s="139"/>
      <c r="I46" s="139"/>
      <c r="J46" s="139"/>
      <c r="K46" s="139"/>
      <c r="L46" s="139"/>
      <c r="M46" s="139"/>
      <c r="N46" s="18"/>
      <c r="O46" s="139"/>
      <c r="P46" s="139"/>
      <c r="Q46" s="139"/>
      <c r="R46" s="139"/>
      <c r="S46" s="139"/>
      <c r="T46" s="139"/>
      <c r="U46" s="139"/>
      <c r="V46" s="139"/>
      <c r="W46" s="139"/>
      <c r="X46" s="139"/>
      <c r="Y46" s="139"/>
      <c r="Z46" s="139"/>
      <c r="AA46" s="139"/>
      <c r="AB46" s="139"/>
      <c r="AC46" s="139"/>
      <c r="AD46" s="139"/>
      <c r="AE46" s="139"/>
      <c r="AF46" s="139"/>
      <c r="AG46" s="139"/>
      <c r="AH46" s="139"/>
      <c r="AI46" s="18"/>
      <c r="AJ46" s="18"/>
      <c r="AL46" s="65">
        <v>43743</v>
      </c>
      <c r="AM46" s="65">
        <v>43741</v>
      </c>
      <c r="AN46" s="3">
        <v>40</v>
      </c>
      <c r="AO46" s="158">
        <v>102929</v>
      </c>
      <c r="AP46" s="158">
        <v>198032</v>
      </c>
      <c r="AQ46" s="158">
        <v>9366</v>
      </c>
      <c r="AR46" s="158">
        <v>13255</v>
      </c>
      <c r="AS46" s="158">
        <v>0</v>
      </c>
      <c r="AT46" s="158">
        <v>0</v>
      </c>
      <c r="AU46" s="158">
        <v>0</v>
      </c>
      <c r="AV46" s="158">
        <v>0</v>
      </c>
      <c r="AW46" s="158">
        <v>0</v>
      </c>
      <c r="AX46" s="158">
        <v>0</v>
      </c>
      <c r="AY46" s="18">
        <v>323582</v>
      </c>
      <c r="AZ46" s="158">
        <v>65311</v>
      </c>
      <c r="BA46" s="158">
        <v>92.841449999999995</v>
      </c>
      <c r="BB46" s="158">
        <v>148649</v>
      </c>
      <c r="BC46" s="158">
        <v>98.249371999999994</v>
      </c>
      <c r="BD46" s="158">
        <v>8023</v>
      </c>
      <c r="BE46" s="158">
        <v>112.462046</v>
      </c>
      <c r="BF46" s="158">
        <v>5527</v>
      </c>
      <c r="BG46" s="158">
        <v>90.947168000000005</v>
      </c>
      <c r="BH46" s="158">
        <v>0</v>
      </c>
      <c r="BI46" s="158">
        <v>0</v>
      </c>
      <c r="BJ46" s="158">
        <v>0</v>
      </c>
      <c r="BK46" s="158">
        <v>0</v>
      </c>
      <c r="BL46" s="158">
        <v>0</v>
      </c>
      <c r="BM46" s="158">
        <v>0</v>
      </c>
      <c r="BN46" s="158">
        <v>0</v>
      </c>
      <c r="BO46" s="158">
        <v>0</v>
      </c>
      <c r="BP46" s="158">
        <v>0</v>
      </c>
      <c r="BQ46" s="158">
        <v>0</v>
      </c>
      <c r="BR46" s="158">
        <v>0</v>
      </c>
      <c r="BS46" s="158">
        <v>0</v>
      </c>
      <c r="BT46" s="18">
        <v>227510</v>
      </c>
      <c r="BU46" s="18">
        <v>97.020732416034463</v>
      </c>
      <c r="BV46" s="26"/>
      <c r="BW46" s="13"/>
    </row>
    <row r="47" spans="1:75" ht="20.100000000000001" customHeight="1" x14ac:dyDescent="0.2">
      <c r="A47" s="65"/>
      <c r="B47" s="65"/>
      <c r="C47" s="3"/>
      <c r="D47" s="140"/>
      <c r="E47" s="140"/>
      <c r="F47" s="140"/>
      <c r="G47" s="140"/>
      <c r="H47" s="140"/>
      <c r="I47" s="140"/>
      <c r="J47" s="140"/>
      <c r="K47" s="140"/>
      <c r="L47" s="140"/>
      <c r="M47" s="140"/>
      <c r="N47" s="18"/>
      <c r="O47" s="140"/>
      <c r="P47" s="140"/>
      <c r="Q47" s="140"/>
      <c r="R47" s="140"/>
      <c r="S47" s="140"/>
      <c r="T47" s="140"/>
      <c r="U47" s="140"/>
      <c r="V47" s="140"/>
      <c r="W47" s="140"/>
      <c r="X47" s="140"/>
      <c r="Y47" s="140"/>
      <c r="Z47" s="140"/>
      <c r="AA47" s="140"/>
      <c r="AB47" s="140"/>
      <c r="AC47" s="140"/>
      <c r="AD47" s="140"/>
      <c r="AE47" s="140"/>
      <c r="AF47" s="140"/>
      <c r="AG47" s="140"/>
      <c r="AH47" s="140"/>
      <c r="AI47" s="18"/>
      <c r="AJ47" s="18"/>
      <c r="AL47" s="65">
        <v>43750</v>
      </c>
      <c r="AM47" s="65">
        <v>43747</v>
      </c>
      <c r="AN47" s="3">
        <v>41</v>
      </c>
      <c r="AO47" s="158">
        <v>110065</v>
      </c>
      <c r="AP47" s="158">
        <v>235936</v>
      </c>
      <c r="AQ47" s="158">
        <v>12453</v>
      </c>
      <c r="AR47" s="158">
        <v>15917</v>
      </c>
      <c r="AS47" s="158">
        <v>0</v>
      </c>
      <c r="AT47" s="158">
        <v>0</v>
      </c>
      <c r="AU47" s="158">
        <v>0</v>
      </c>
      <c r="AV47" s="158">
        <v>0</v>
      </c>
      <c r="AW47" s="158">
        <v>0</v>
      </c>
      <c r="AX47" s="158">
        <v>0</v>
      </c>
      <c r="AY47" s="18">
        <v>374371</v>
      </c>
      <c r="AZ47" s="158">
        <v>64907</v>
      </c>
      <c r="BA47" s="158">
        <v>90.636602999999994</v>
      </c>
      <c r="BB47" s="158">
        <v>149485</v>
      </c>
      <c r="BC47" s="158">
        <v>97.138254000000003</v>
      </c>
      <c r="BD47" s="158">
        <v>8052</v>
      </c>
      <c r="BE47" s="158">
        <v>102.119597</v>
      </c>
      <c r="BF47" s="158">
        <v>9424</v>
      </c>
      <c r="BG47" s="158">
        <v>84.464770000000001</v>
      </c>
      <c r="BH47" s="158">
        <v>0</v>
      </c>
      <c r="BI47" s="158">
        <v>0</v>
      </c>
      <c r="BJ47" s="158">
        <v>0</v>
      </c>
      <c r="BK47" s="158">
        <v>0</v>
      </c>
      <c r="BL47" s="158">
        <v>0</v>
      </c>
      <c r="BM47" s="158">
        <v>0</v>
      </c>
      <c r="BN47" s="158">
        <v>0</v>
      </c>
      <c r="BO47" s="158">
        <v>0</v>
      </c>
      <c r="BP47" s="158">
        <v>0</v>
      </c>
      <c r="BQ47" s="158">
        <v>0</v>
      </c>
      <c r="BR47" s="158">
        <v>0</v>
      </c>
      <c r="BS47" s="158">
        <v>0</v>
      </c>
      <c r="BT47" s="18">
        <v>231868</v>
      </c>
      <c r="BU47" s="18">
        <v>94.976128131674045</v>
      </c>
      <c r="BV47" s="26"/>
      <c r="BW47" s="13"/>
    </row>
    <row r="48" spans="1:75" ht="20.100000000000001" customHeight="1" x14ac:dyDescent="0.2">
      <c r="A48" s="65"/>
      <c r="B48" s="65"/>
      <c r="C48" s="3"/>
      <c r="D48" s="143"/>
      <c r="E48" s="143"/>
      <c r="F48" s="143"/>
      <c r="G48" s="143"/>
      <c r="H48" s="143"/>
      <c r="I48" s="143"/>
      <c r="J48" s="143"/>
      <c r="K48" s="143"/>
      <c r="L48" s="143"/>
      <c r="M48" s="143"/>
      <c r="N48" s="18"/>
      <c r="O48" s="143"/>
      <c r="P48" s="143"/>
      <c r="Q48" s="143"/>
      <c r="R48" s="143"/>
      <c r="S48" s="143"/>
      <c r="T48" s="143"/>
      <c r="U48" s="143"/>
      <c r="V48" s="143"/>
      <c r="W48" s="143"/>
      <c r="X48" s="143"/>
      <c r="Y48" s="143"/>
      <c r="Z48" s="143"/>
      <c r="AA48" s="143"/>
      <c r="AB48" s="143"/>
      <c r="AC48" s="143"/>
      <c r="AD48" s="143"/>
      <c r="AE48" s="143"/>
      <c r="AF48" s="143"/>
      <c r="AG48" s="143"/>
      <c r="AH48" s="143"/>
      <c r="AI48" s="18"/>
      <c r="AJ48" s="18"/>
      <c r="AL48" s="65">
        <v>43757</v>
      </c>
      <c r="AM48" s="65">
        <v>43754</v>
      </c>
      <c r="AN48" s="3">
        <v>42</v>
      </c>
      <c r="AO48" s="158">
        <v>101005</v>
      </c>
      <c r="AP48" s="158">
        <v>219436</v>
      </c>
      <c r="AQ48" s="158">
        <v>16178</v>
      </c>
      <c r="AR48" s="158">
        <v>15040</v>
      </c>
      <c r="AS48" s="158">
        <v>0</v>
      </c>
      <c r="AT48" s="158">
        <v>0</v>
      </c>
      <c r="AU48" s="158">
        <v>0</v>
      </c>
      <c r="AV48" s="158">
        <v>0</v>
      </c>
      <c r="AW48" s="158">
        <v>0</v>
      </c>
      <c r="AX48" s="158">
        <v>0</v>
      </c>
      <c r="AY48" s="18">
        <v>351659</v>
      </c>
      <c r="AZ48" s="158">
        <v>47764</v>
      </c>
      <c r="BA48" s="158">
        <v>90.993173999999996</v>
      </c>
      <c r="BB48" s="158">
        <v>186570</v>
      </c>
      <c r="BC48" s="158">
        <v>96.575885</v>
      </c>
      <c r="BD48" s="158">
        <v>9114</v>
      </c>
      <c r="BE48" s="158">
        <v>109.324665</v>
      </c>
      <c r="BF48" s="158">
        <v>9672</v>
      </c>
      <c r="BG48" s="158">
        <v>84.251654000000002</v>
      </c>
      <c r="BH48" s="158">
        <v>0</v>
      </c>
      <c r="BI48" s="158">
        <v>0</v>
      </c>
      <c r="BJ48" s="158">
        <v>0</v>
      </c>
      <c r="BK48" s="158">
        <v>0</v>
      </c>
      <c r="BL48" s="158">
        <v>0</v>
      </c>
      <c r="BM48" s="158">
        <v>0</v>
      </c>
      <c r="BN48" s="158">
        <v>0</v>
      </c>
      <c r="BO48" s="158">
        <v>0</v>
      </c>
      <c r="BP48" s="158">
        <v>0</v>
      </c>
      <c r="BQ48" s="158">
        <v>0</v>
      </c>
      <c r="BR48" s="158">
        <v>0</v>
      </c>
      <c r="BS48" s="158">
        <v>0</v>
      </c>
      <c r="BT48" s="18">
        <v>253120</v>
      </c>
      <c r="BU48" s="18">
        <v>95.510539750647908</v>
      </c>
      <c r="BV48" s="26"/>
      <c r="BW48" s="13"/>
    </row>
    <row r="49" spans="1:75" ht="20.100000000000001" customHeight="1" x14ac:dyDescent="0.2">
      <c r="A49" s="65"/>
      <c r="B49" s="65"/>
      <c r="C49" s="3"/>
      <c r="D49" s="144"/>
      <c r="E49" s="144"/>
      <c r="F49" s="144"/>
      <c r="G49" s="144"/>
      <c r="H49" s="144"/>
      <c r="I49" s="144"/>
      <c r="J49" s="144"/>
      <c r="K49" s="144"/>
      <c r="L49" s="144"/>
      <c r="M49" s="144"/>
      <c r="N49" s="18"/>
      <c r="O49" s="144"/>
      <c r="P49" s="144"/>
      <c r="Q49" s="144"/>
      <c r="R49" s="144"/>
      <c r="S49" s="144"/>
      <c r="T49" s="144"/>
      <c r="U49" s="144"/>
      <c r="V49" s="144"/>
      <c r="W49" s="144"/>
      <c r="X49" s="144"/>
      <c r="Y49" s="144"/>
      <c r="Z49" s="144"/>
      <c r="AA49" s="144"/>
      <c r="AB49" s="144"/>
      <c r="AC49" s="144"/>
      <c r="AD49" s="144"/>
      <c r="AE49" s="144"/>
      <c r="AF49" s="144"/>
      <c r="AG49" s="144"/>
      <c r="AH49" s="144"/>
      <c r="AI49" s="18"/>
      <c r="AJ49" s="18"/>
      <c r="AL49" s="65">
        <v>43764</v>
      </c>
      <c r="AM49" s="65">
        <v>43763</v>
      </c>
      <c r="AN49" s="3">
        <v>43</v>
      </c>
      <c r="AO49" s="158">
        <v>127901</v>
      </c>
      <c r="AP49" s="158">
        <v>250087</v>
      </c>
      <c r="AQ49" s="158">
        <v>14119</v>
      </c>
      <c r="AR49" s="158">
        <v>10837</v>
      </c>
      <c r="AS49" s="158">
        <v>0</v>
      </c>
      <c r="AT49" s="158">
        <v>0</v>
      </c>
      <c r="AU49" s="158">
        <v>0</v>
      </c>
      <c r="AV49" s="158">
        <v>0</v>
      </c>
      <c r="AW49" s="158">
        <v>0</v>
      </c>
      <c r="AX49" s="158">
        <v>0</v>
      </c>
      <c r="AY49" s="18">
        <v>402944</v>
      </c>
      <c r="AZ49" s="158">
        <v>51782</v>
      </c>
      <c r="BA49" s="158">
        <v>96.638484000000005</v>
      </c>
      <c r="BB49" s="158">
        <v>185214</v>
      </c>
      <c r="BC49" s="158">
        <v>95.609052000000005</v>
      </c>
      <c r="BD49" s="158">
        <v>8745</v>
      </c>
      <c r="BE49" s="158">
        <v>115.55414500000001</v>
      </c>
      <c r="BF49" s="158">
        <v>5388</v>
      </c>
      <c r="BG49" s="158">
        <v>86.904045999999994</v>
      </c>
      <c r="BH49" s="158">
        <v>0</v>
      </c>
      <c r="BI49" s="158">
        <v>0</v>
      </c>
      <c r="BJ49" s="158">
        <v>0</v>
      </c>
      <c r="BK49" s="158">
        <v>0</v>
      </c>
      <c r="BL49" s="158">
        <v>0</v>
      </c>
      <c r="BM49" s="158">
        <v>0</v>
      </c>
      <c r="BN49" s="158">
        <v>0</v>
      </c>
      <c r="BO49" s="158">
        <v>0</v>
      </c>
      <c r="BP49" s="158">
        <v>0</v>
      </c>
      <c r="BQ49" s="158">
        <v>0</v>
      </c>
      <c r="BR49" s="158">
        <v>0</v>
      </c>
      <c r="BS49" s="158">
        <v>0</v>
      </c>
      <c r="BT49" s="18">
        <v>251129</v>
      </c>
      <c r="BU49" s="18">
        <v>96.329093547495518</v>
      </c>
      <c r="BV49" s="26"/>
      <c r="BW49" s="13"/>
    </row>
    <row r="50" spans="1:75" ht="20.100000000000001" customHeight="1" x14ac:dyDescent="0.2">
      <c r="A50" s="65"/>
      <c r="B50" s="65"/>
      <c r="C50" s="3"/>
      <c r="D50" s="145"/>
      <c r="E50" s="145"/>
      <c r="F50" s="145"/>
      <c r="G50" s="145"/>
      <c r="H50" s="145"/>
      <c r="I50" s="145"/>
      <c r="J50" s="145"/>
      <c r="K50" s="145"/>
      <c r="L50" s="145"/>
      <c r="M50" s="145"/>
      <c r="N50" s="18"/>
      <c r="O50" s="145"/>
      <c r="P50" s="145"/>
      <c r="Q50" s="145"/>
      <c r="R50" s="145"/>
      <c r="S50" s="145"/>
      <c r="T50" s="145"/>
      <c r="U50" s="145"/>
      <c r="V50" s="145"/>
      <c r="W50" s="145"/>
      <c r="X50" s="145"/>
      <c r="Y50" s="145"/>
      <c r="Z50" s="145"/>
      <c r="AA50" s="145"/>
      <c r="AB50" s="145"/>
      <c r="AC50" s="145"/>
      <c r="AD50" s="145"/>
      <c r="AE50" s="145"/>
      <c r="AF50" s="145"/>
      <c r="AG50" s="145"/>
      <c r="AH50" s="145"/>
      <c r="AI50" s="18"/>
      <c r="AJ50" s="18"/>
      <c r="AL50" s="65">
        <v>43771</v>
      </c>
      <c r="AM50" s="65"/>
      <c r="AN50" s="3">
        <v>44</v>
      </c>
      <c r="AO50" s="158">
        <v>0</v>
      </c>
      <c r="AP50" s="158">
        <v>0</v>
      </c>
      <c r="AQ50" s="158">
        <v>0</v>
      </c>
      <c r="AR50" s="158">
        <v>0</v>
      </c>
      <c r="AS50" s="158">
        <v>0</v>
      </c>
      <c r="AT50" s="158">
        <v>0</v>
      </c>
      <c r="AU50" s="158">
        <v>0</v>
      </c>
      <c r="AV50" s="158">
        <v>0</v>
      </c>
      <c r="AW50" s="158">
        <v>0</v>
      </c>
      <c r="AX50" s="158">
        <v>0</v>
      </c>
      <c r="AY50" s="18">
        <v>0</v>
      </c>
      <c r="AZ50" s="158">
        <v>0</v>
      </c>
      <c r="BA50" s="158">
        <v>0</v>
      </c>
      <c r="BB50" s="158">
        <v>0</v>
      </c>
      <c r="BC50" s="158">
        <v>0</v>
      </c>
      <c r="BD50" s="158">
        <v>0</v>
      </c>
      <c r="BE50" s="158">
        <v>0</v>
      </c>
      <c r="BF50" s="158">
        <v>0</v>
      </c>
      <c r="BG50" s="158">
        <v>0</v>
      </c>
      <c r="BH50" s="158">
        <v>0</v>
      </c>
      <c r="BI50" s="158">
        <v>0</v>
      </c>
      <c r="BJ50" s="158">
        <v>0</v>
      </c>
      <c r="BK50" s="158">
        <v>0</v>
      </c>
      <c r="BL50" s="158">
        <v>0</v>
      </c>
      <c r="BM50" s="158">
        <v>0</v>
      </c>
      <c r="BN50" s="158">
        <v>0</v>
      </c>
      <c r="BO50" s="158">
        <v>0</v>
      </c>
      <c r="BP50" s="158">
        <v>0</v>
      </c>
      <c r="BQ50" s="158">
        <v>0</v>
      </c>
      <c r="BR50" s="158">
        <v>0</v>
      </c>
      <c r="BS50" s="158">
        <v>0</v>
      </c>
      <c r="BT50" s="18">
        <v>0</v>
      </c>
      <c r="BU50" s="18">
        <v>0</v>
      </c>
      <c r="BV50" s="26"/>
      <c r="BW50" s="13"/>
    </row>
    <row r="51" spans="1:75" ht="20.100000000000001" customHeight="1" x14ac:dyDescent="0.2">
      <c r="A51" s="65"/>
      <c r="B51" s="65"/>
      <c r="C51" s="3"/>
      <c r="D51" s="146"/>
      <c r="E51" s="146"/>
      <c r="F51" s="146"/>
      <c r="G51" s="146"/>
      <c r="H51" s="146"/>
      <c r="I51" s="146"/>
      <c r="J51" s="146"/>
      <c r="K51" s="146"/>
      <c r="L51" s="146"/>
      <c r="M51" s="146"/>
      <c r="N51" s="18"/>
      <c r="O51" s="146"/>
      <c r="P51" s="146"/>
      <c r="Q51" s="146"/>
      <c r="R51" s="146"/>
      <c r="S51" s="146"/>
      <c r="T51" s="146"/>
      <c r="U51" s="146"/>
      <c r="V51" s="146"/>
      <c r="W51" s="146"/>
      <c r="X51" s="146"/>
      <c r="Y51" s="146"/>
      <c r="Z51" s="146"/>
      <c r="AA51" s="146"/>
      <c r="AB51" s="146"/>
      <c r="AC51" s="146"/>
      <c r="AD51" s="146"/>
      <c r="AE51" s="146"/>
      <c r="AF51" s="146"/>
      <c r="AG51" s="146"/>
      <c r="AH51" s="146"/>
      <c r="AI51" s="18"/>
      <c r="AJ51" s="18"/>
      <c r="AL51" s="65">
        <v>43778</v>
      </c>
      <c r="AM51" s="65">
        <v>43775</v>
      </c>
      <c r="AN51" s="3">
        <v>45</v>
      </c>
      <c r="AO51" s="158">
        <v>132562</v>
      </c>
      <c r="AP51" s="158">
        <v>279754</v>
      </c>
      <c r="AQ51" s="158">
        <v>15069</v>
      </c>
      <c r="AR51" s="158">
        <v>20402</v>
      </c>
      <c r="AS51" s="158">
        <v>0</v>
      </c>
      <c r="AT51" s="158">
        <v>0</v>
      </c>
      <c r="AU51" s="158">
        <v>0</v>
      </c>
      <c r="AV51" s="158">
        <v>0</v>
      </c>
      <c r="AW51" s="158">
        <v>0</v>
      </c>
      <c r="AX51" s="158">
        <v>0</v>
      </c>
      <c r="AY51" s="18">
        <v>447787</v>
      </c>
      <c r="AZ51" s="158">
        <v>100470</v>
      </c>
      <c r="BA51" s="158">
        <v>93.038060999999999</v>
      </c>
      <c r="BB51" s="158">
        <v>221683</v>
      </c>
      <c r="BC51" s="158">
        <v>96.623548</v>
      </c>
      <c r="BD51" s="158">
        <v>14523</v>
      </c>
      <c r="BE51" s="158">
        <v>110.876265</v>
      </c>
      <c r="BF51" s="158">
        <v>13714</v>
      </c>
      <c r="BG51" s="158">
        <v>85.586043000000004</v>
      </c>
      <c r="BH51" s="158">
        <v>0</v>
      </c>
      <c r="BI51" s="158">
        <v>0</v>
      </c>
      <c r="BJ51" s="158">
        <v>0</v>
      </c>
      <c r="BK51" s="158">
        <v>0</v>
      </c>
      <c r="BL51" s="158">
        <v>0</v>
      </c>
      <c r="BM51" s="158">
        <v>0</v>
      </c>
      <c r="BN51" s="158">
        <v>0</v>
      </c>
      <c r="BO51" s="158">
        <v>0</v>
      </c>
      <c r="BP51" s="158">
        <v>0</v>
      </c>
      <c r="BQ51" s="158">
        <v>0</v>
      </c>
      <c r="BR51" s="158">
        <v>0</v>
      </c>
      <c r="BS51" s="158">
        <v>0</v>
      </c>
      <c r="BT51" s="18">
        <v>350390</v>
      </c>
      <c r="BU51" s="18">
        <v>95.754202375213339</v>
      </c>
      <c r="BV51" s="26"/>
      <c r="BW51" s="13"/>
    </row>
    <row r="52" spans="1:75" ht="20.100000000000001" customHeight="1" x14ac:dyDescent="0.2">
      <c r="A52" s="65"/>
      <c r="B52" s="65"/>
      <c r="C52" s="3"/>
      <c r="D52" s="147"/>
      <c r="E52" s="147"/>
      <c r="F52" s="147"/>
      <c r="G52" s="147"/>
      <c r="H52" s="147"/>
      <c r="I52" s="147"/>
      <c r="J52" s="147"/>
      <c r="K52" s="147"/>
      <c r="L52" s="147"/>
      <c r="M52" s="147"/>
      <c r="N52" s="18"/>
      <c r="O52" s="147"/>
      <c r="P52" s="147"/>
      <c r="Q52" s="147"/>
      <c r="R52" s="147"/>
      <c r="S52" s="147"/>
      <c r="T52" s="147"/>
      <c r="U52" s="147"/>
      <c r="V52" s="147"/>
      <c r="W52" s="147"/>
      <c r="X52" s="147"/>
      <c r="Y52" s="147"/>
      <c r="Z52" s="147"/>
      <c r="AA52" s="147"/>
      <c r="AB52" s="147"/>
      <c r="AC52" s="147"/>
      <c r="AD52" s="147"/>
      <c r="AE52" s="147"/>
      <c r="AF52" s="147"/>
      <c r="AG52" s="147"/>
      <c r="AH52" s="147"/>
      <c r="AI52" s="18"/>
      <c r="AJ52" s="18"/>
      <c r="AL52" s="65">
        <v>43785</v>
      </c>
      <c r="AM52" s="65">
        <v>43782</v>
      </c>
      <c r="AN52" s="3">
        <v>46</v>
      </c>
      <c r="AO52" s="158">
        <v>162709</v>
      </c>
      <c r="AP52" s="158">
        <v>268582</v>
      </c>
      <c r="AQ52" s="158">
        <v>11009</v>
      </c>
      <c r="AR52" s="158">
        <v>21683</v>
      </c>
      <c r="AS52" s="158">
        <v>0</v>
      </c>
      <c r="AT52" s="158">
        <v>0</v>
      </c>
      <c r="AU52" s="158">
        <v>0</v>
      </c>
      <c r="AV52" s="158">
        <v>0</v>
      </c>
      <c r="AW52" s="158">
        <v>0</v>
      </c>
      <c r="AX52" s="158">
        <v>0</v>
      </c>
      <c r="AY52" s="18">
        <v>463983</v>
      </c>
      <c r="AZ52" s="158">
        <v>108846</v>
      </c>
      <c r="BA52" s="158">
        <v>89.018291000000005</v>
      </c>
      <c r="BB52" s="158">
        <v>222523</v>
      </c>
      <c r="BC52" s="158">
        <v>94.614435</v>
      </c>
      <c r="BD52" s="158">
        <v>8730</v>
      </c>
      <c r="BE52" s="158">
        <v>111.675372</v>
      </c>
      <c r="BF52" s="158">
        <v>13565</v>
      </c>
      <c r="BG52" s="158">
        <v>87.169922</v>
      </c>
      <c r="BH52" s="158">
        <v>0</v>
      </c>
      <c r="BI52" s="158">
        <v>0</v>
      </c>
      <c r="BJ52" s="158">
        <v>0</v>
      </c>
      <c r="BK52" s="158">
        <v>0</v>
      </c>
      <c r="BL52" s="158">
        <v>0</v>
      </c>
      <c r="BM52" s="158">
        <v>0</v>
      </c>
      <c r="BN52" s="158">
        <v>0</v>
      </c>
      <c r="BO52" s="158">
        <v>0</v>
      </c>
      <c r="BP52" s="158">
        <v>0</v>
      </c>
      <c r="BQ52" s="158">
        <v>0</v>
      </c>
      <c r="BR52" s="158">
        <v>0</v>
      </c>
      <c r="BS52" s="158">
        <v>0</v>
      </c>
      <c r="BT52" s="18">
        <v>353664</v>
      </c>
      <c r="BU52" s="18">
        <v>93.027729175661079</v>
      </c>
      <c r="BV52" s="26"/>
      <c r="BW52" s="13"/>
    </row>
    <row r="53" spans="1:75" ht="20.100000000000001" customHeight="1" x14ac:dyDescent="0.2">
      <c r="A53" s="65"/>
      <c r="B53" s="65"/>
      <c r="C53" s="3"/>
      <c r="D53" s="148"/>
      <c r="E53" s="148"/>
      <c r="F53" s="148"/>
      <c r="G53" s="148"/>
      <c r="H53" s="109"/>
      <c r="I53" s="109"/>
      <c r="J53" s="109"/>
      <c r="K53" s="109"/>
      <c r="L53" s="109"/>
      <c r="M53" s="109"/>
      <c r="N53" s="18"/>
      <c r="O53" s="148"/>
      <c r="P53" s="148"/>
      <c r="Q53" s="148"/>
      <c r="R53" s="148"/>
      <c r="S53" s="148"/>
      <c r="T53" s="148"/>
      <c r="U53" s="148"/>
      <c r="V53" s="148"/>
      <c r="W53" s="109"/>
      <c r="X53" s="109"/>
      <c r="Y53" s="109"/>
      <c r="Z53" s="109"/>
      <c r="AA53" s="109"/>
      <c r="AB53" s="109"/>
      <c r="AC53" s="109"/>
      <c r="AD53" s="109"/>
      <c r="AE53" s="109"/>
      <c r="AF53" s="109"/>
      <c r="AG53" s="109"/>
      <c r="AH53" s="109"/>
      <c r="AI53" s="18"/>
      <c r="AJ53" s="18"/>
      <c r="AL53" s="65">
        <v>43792</v>
      </c>
      <c r="AM53" s="65">
        <v>43789</v>
      </c>
      <c r="AN53" s="3">
        <v>47</v>
      </c>
      <c r="AO53" s="158">
        <v>177349</v>
      </c>
      <c r="AP53" s="158">
        <v>292048</v>
      </c>
      <c r="AQ53" s="158">
        <v>10498</v>
      </c>
      <c r="AR53" s="158">
        <v>16941</v>
      </c>
      <c r="AS53" s="158">
        <v>0</v>
      </c>
      <c r="AT53" s="158">
        <v>0</v>
      </c>
      <c r="AU53" s="158">
        <v>0</v>
      </c>
      <c r="AV53" s="158">
        <v>0</v>
      </c>
      <c r="AW53" s="158">
        <v>0</v>
      </c>
      <c r="AX53" s="158">
        <v>0</v>
      </c>
      <c r="AY53" s="18">
        <v>496836</v>
      </c>
      <c r="AZ53" s="158">
        <v>57337</v>
      </c>
      <c r="BA53" s="158">
        <v>88.219787999999994</v>
      </c>
      <c r="BB53" s="158">
        <v>225171</v>
      </c>
      <c r="BC53" s="158">
        <v>96.722886000000003</v>
      </c>
      <c r="BD53" s="158">
        <v>9368</v>
      </c>
      <c r="BE53" s="158">
        <v>105.014517</v>
      </c>
      <c r="BF53" s="158">
        <v>7861</v>
      </c>
      <c r="BG53" s="158">
        <v>88.398421999999997</v>
      </c>
      <c r="BH53" s="158">
        <v>0</v>
      </c>
      <c r="BI53" s="158">
        <v>0</v>
      </c>
      <c r="BJ53" s="158">
        <v>0</v>
      </c>
      <c r="BK53" s="158">
        <v>0</v>
      </c>
      <c r="BL53" s="158">
        <v>0</v>
      </c>
      <c r="BM53" s="158">
        <v>0</v>
      </c>
      <c r="BN53" s="158">
        <v>0</v>
      </c>
      <c r="BO53" s="158">
        <v>0</v>
      </c>
      <c r="BP53" s="158">
        <v>0</v>
      </c>
      <c r="BQ53" s="158">
        <v>0</v>
      </c>
      <c r="BR53" s="158">
        <v>0</v>
      </c>
      <c r="BS53" s="158">
        <v>0</v>
      </c>
      <c r="BT53" s="18">
        <v>299737</v>
      </c>
      <c r="BU53" s="18">
        <v>95.137146694135197</v>
      </c>
      <c r="BV53" s="26"/>
      <c r="BW53" s="13"/>
    </row>
    <row r="54" spans="1:75" ht="20.100000000000001" customHeight="1" x14ac:dyDescent="0.2">
      <c r="A54" s="65"/>
      <c r="B54" s="65"/>
      <c r="C54" s="10"/>
      <c r="D54" s="149"/>
      <c r="E54" s="149"/>
      <c r="F54" s="149"/>
      <c r="G54" s="149"/>
      <c r="H54" s="149"/>
      <c r="I54" s="149"/>
      <c r="J54" s="149"/>
      <c r="K54" s="149"/>
      <c r="L54" s="149"/>
      <c r="M54" s="149"/>
      <c r="N54" s="18"/>
      <c r="O54" s="149"/>
      <c r="P54" s="149"/>
      <c r="Q54" s="149"/>
      <c r="R54" s="149"/>
      <c r="S54" s="149"/>
      <c r="T54" s="149"/>
      <c r="U54" s="149"/>
      <c r="V54" s="149"/>
      <c r="W54" s="149"/>
      <c r="X54" s="149"/>
      <c r="Y54" s="149"/>
      <c r="Z54" s="149"/>
      <c r="AA54" s="149"/>
      <c r="AB54" s="149"/>
      <c r="AC54" s="149"/>
      <c r="AD54" s="149"/>
      <c r="AE54" s="149"/>
      <c r="AF54" s="149"/>
      <c r="AG54" s="149"/>
      <c r="AH54" s="149"/>
      <c r="AI54" s="18"/>
      <c r="AJ54" s="18"/>
      <c r="AL54" s="65">
        <v>43799</v>
      </c>
      <c r="AM54" s="65">
        <v>43796</v>
      </c>
      <c r="AN54" s="10">
        <v>48</v>
      </c>
      <c r="AO54" s="158">
        <v>162533</v>
      </c>
      <c r="AP54" s="158">
        <v>261654</v>
      </c>
      <c r="AQ54" s="158">
        <v>12475</v>
      </c>
      <c r="AR54" s="158">
        <v>9361</v>
      </c>
      <c r="AS54" s="158">
        <v>0</v>
      </c>
      <c r="AT54" s="158">
        <v>0</v>
      </c>
      <c r="AU54" s="158">
        <v>0</v>
      </c>
      <c r="AV54" s="158">
        <v>0</v>
      </c>
      <c r="AW54" s="158">
        <v>0</v>
      </c>
      <c r="AX54" s="158">
        <v>0</v>
      </c>
      <c r="AY54" s="18">
        <v>446023</v>
      </c>
      <c r="AZ54" s="158">
        <v>85584</v>
      </c>
      <c r="BA54" s="158">
        <v>92.863022999999998</v>
      </c>
      <c r="BB54" s="158">
        <v>185135</v>
      </c>
      <c r="BC54" s="158">
        <v>96.212530999999998</v>
      </c>
      <c r="BD54" s="158">
        <v>2684</v>
      </c>
      <c r="BE54" s="158">
        <v>102.27235400000001</v>
      </c>
      <c r="BF54" s="158">
        <v>5292</v>
      </c>
      <c r="BG54" s="158">
        <v>78.150036999999998</v>
      </c>
      <c r="BH54" s="158">
        <v>0</v>
      </c>
      <c r="BI54" s="158">
        <v>0</v>
      </c>
      <c r="BJ54" s="158">
        <v>0</v>
      </c>
      <c r="BK54" s="158">
        <v>0</v>
      </c>
      <c r="BL54" s="158">
        <v>0</v>
      </c>
      <c r="BM54" s="158">
        <v>0</v>
      </c>
      <c r="BN54" s="158">
        <v>0</v>
      </c>
      <c r="BO54" s="158">
        <v>0</v>
      </c>
      <c r="BP54" s="158">
        <v>0</v>
      </c>
      <c r="BQ54" s="158">
        <v>0</v>
      </c>
      <c r="BR54" s="158">
        <v>0</v>
      </c>
      <c r="BS54" s="158">
        <v>0</v>
      </c>
      <c r="BT54" s="18">
        <v>278695</v>
      </c>
      <c r="BU54" s="18">
        <v>94.899316030273226</v>
      </c>
      <c r="BV54" s="26"/>
      <c r="BW54" s="13"/>
    </row>
    <row r="55" spans="1:75" ht="20.100000000000001" customHeight="1" x14ac:dyDescent="0.2">
      <c r="A55" s="65"/>
      <c r="B55" s="65"/>
      <c r="C55" s="3"/>
      <c r="D55" s="150"/>
      <c r="E55" s="150"/>
      <c r="F55" s="150"/>
      <c r="G55" s="150"/>
      <c r="H55" s="150"/>
      <c r="I55" s="150"/>
      <c r="J55" s="150"/>
      <c r="K55" s="150"/>
      <c r="L55" s="150"/>
      <c r="M55" s="150"/>
      <c r="N55" s="18"/>
      <c r="O55" s="150"/>
      <c r="P55" s="150"/>
      <c r="Q55" s="150"/>
      <c r="R55" s="150"/>
      <c r="S55" s="150"/>
      <c r="T55" s="150"/>
      <c r="U55" s="150"/>
      <c r="V55" s="150"/>
      <c r="W55" s="150"/>
      <c r="X55" s="150"/>
      <c r="Y55" s="150"/>
      <c r="Z55" s="150"/>
      <c r="AA55" s="150"/>
      <c r="AB55" s="150"/>
      <c r="AC55" s="150"/>
      <c r="AD55" s="150"/>
      <c r="AE55" s="150"/>
      <c r="AF55" s="150"/>
      <c r="AG55" s="150"/>
      <c r="AH55" s="150"/>
      <c r="AI55" s="18"/>
      <c r="AJ55" s="18"/>
      <c r="AL55" s="65">
        <v>43806</v>
      </c>
      <c r="AM55" s="65">
        <v>43803</v>
      </c>
      <c r="AN55" s="3">
        <v>49</v>
      </c>
      <c r="AO55" s="158">
        <v>147191</v>
      </c>
      <c r="AP55" s="158">
        <v>274822</v>
      </c>
      <c r="AQ55" s="158">
        <v>19851</v>
      </c>
      <c r="AR55" s="158">
        <v>16496</v>
      </c>
      <c r="AS55" s="158">
        <v>0</v>
      </c>
      <c r="AT55" s="158">
        <v>0</v>
      </c>
      <c r="AU55" s="158">
        <v>0</v>
      </c>
      <c r="AV55" s="158">
        <v>0</v>
      </c>
      <c r="AW55" s="158">
        <v>0</v>
      </c>
      <c r="AX55" s="158">
        <v>0</v>
      </c>
      <c r="AY55" s="18">
        <v>458360</v>
      </c>
      <c r="AZ55" s="158">
        <v>107345</v>
      </c>
      <c r="BA55" s="158">
        <v>87.537621000000001</v>
      </c>
      <c r="BB55" s="158">
        <v>162155</v>
      </c>
      <c r="BC55" s="158">
        <v>96.288477</v>
      </c>
      <c r="BD55" s="158">
        <v>12553</v>
      </c>
      <c r="BE55" s="158">
        <v>100.041265</v>
      </c>
      <c r="BF55" s="158">
        <v>4714</v>
      </c>
      <c r="BG55" s="158">
        <v>81.906024000000002</v>
      </c>
      <c r="BH55" s="158">
        <v>0</v>
      </c>
      <c r="BI55" s="158">
        <v>0</v>
      </c>
      <c r="BJ55" s="158">
        <v>0</v>
      </c>
      <c r="BK55" s="158">
        <v>0</v>
      </c>
      <c r="BL55" s="158">
        <v>0</v>
      </c>
      <c r="BM55" s="158">
        <v>0</v>
      </c>
      <c r="BN55" s="158">
        <v>0</v>
      </c>
      <c r="BO55" s="158">
        <v>0</v>
      </c>
      <c r="BP55" s="158">
        <v>0</v>
      </c>
      <c r="BQ55" s="158">
        <v>0</v>
      </c>
      <c r="BR55" s="158">
        <v>0</v>
      </c>
      <c r="BS55" s="158">
        <v>0</v>
      </c>
      <c r="BT55" s="18">
        <v>286767</v>
      </c>
      <c r="BU55" s="18">
        <v>92.940634420491207</v>
      </c>
      <c r="BV55" s="26"/>
      <c r="BW55" s="13"/>
    </row>
    <row r="56" spans="1:75" ht="20.100000000000001" customHeight="1" x14ac:dyDescent="0.2">
      <c r="A56" s="65"/>
      <c r="B56" s="65"/>
      <c r="C56" s="3"/>
      <c r="D56" s="153"/>
      <c r="E56" s="153"/>
      <c r="F56" s="153"/>
      <c r="G56" s="153"/>
      <c r="H56" s="153"/>
      <c r="I56" s="153"/>
      <c r="J56" s="153"/>
      <c r="K56" s="153"/>
      <c r="L56" s="153"/>
      <c r="M56" s="153"/>
      <c r="N56" s="18"/>
      <c r="O56" s="153"/>
      <c r="P56" s="153"/>
      <c r="Q56" s="153"/>
      <c r="R56" s="153"/>
      <c r="S56" s="153"/>
      <c r="T56" s="153"/>
      <c r="U56" s="153"/>
      <c r="V56" s="153"/>
      <c r="W56" s="153"/>
      <c r="X56" s="153"/>
      <c r="Y56" s="153"/>
      <c r="Z56" s="153"/>
      <c r="AA56" s="153"/>
      <c r="AB56" s="153"/>
      <c r="AC56" s="153"/>
      <c r="AD56" s="153"/>
      <c r="AE56" s="153"/>
      <c r="AF56" s="153"/>
      <c r="AG56" s="153"/>
      <c r="AH56" s="153"/>
      <c r="AI56" s="18"/>
      <c r="AJ56" s="18"/>
      <c r="AL56" s="65">
        <v>43813</v>
      </c>
      <c r="AM56" s="65">
        <v>43810</v>
      </c>
      <c r="AN56" s="3">
        <v>50</v>
      </c>
      <c r="AO56" s="158">
        <v>144535</v>
      </c>
      <c r="AP56" s="158">
        <v>257180</v>
      </c>
      <c r="AQ56" s="158">
        <v>19364</v>
      </c>
      <c r="AR56" s="158">
        <v>16653</v>
      </c>
      <c r="AS56" s="158">
        <v>0</v>
      </c>
      <c r="AT56" s="158">
        <v>0</v>
      </c>
      <c r="AU56" s="158">
        <v>0</v>
      </c>
      <c r="AV56" s="158">
        <v>0</v>
      </c>
      <c r="AW56" s="158">
        <v>0</v>
      </c>
      <c r="AX56" s="158">
        <v>0</v>
      </c>
      <c r="AY56" s="18">
        <v>437732</v>
      </c>
      <c r="AZ56" s="158">
        <v>119115</v>
      </c>
      <c r="BA56" s="158">
        <v>87.756326999999999</v>
      </c>
      <c r="BB56" s="158">
        <v>222016</v>
      </c>
      <c r="BC56" s="158">
        <v>93.828449000000006</v>
      </c>
      <c r="BD56" s="158">
        <v>16142</v>
      </c>
      <c r="BE56" s="158">
        <v>102.87857700000001</v>
      </c>
      <c r="BF56" s="158">
        <v>9094</v>
      </c>
      <c r="BG56" s="158">
        <v>88.673300999999995</v>
      </c>
      <c r="BH56" s="158">
        <v>0</v>
      </c>
      <c r="BI56" s="158">
        <v>0</v>
      </c>
      <c r="BJ56" s="158">
        <v>0</v>
      </c>
      <c r="BK56" s="158">
        <v>0</v>
      </c>
      <c r="BL56" s="158">
        <v>0</v>
      </c>
      <c r="BM56" s="158">
        <v>0</v>
      </c>
      <c r="BN56" s="158">
        <v>0</v>
      </c>
      <c r="BO56" s="158">
        <v>0</v>
      </c>
      <c r="BP56" s="158">
        <v>0</v>
      </c>
      <c r="BQ56" s="158">
        <v>0</v>
      </c>
      <c r="BR56" s="158">
        <v>0</v>
      </c>
      <c r="BS56" s="158">
        <v>0</v>
      </c>
      <c r="BT56" s="18">
        <v>366367</v>
      </c>
      <c r="BU56" s="18">
        <v>92.125035314362378</v>
      </c>
      <c r="BV56" s="26"/>
      <c r="BW56" s="13"/>
    </row>
    <row r="57" spans="1:75" ht="20.100000000000001" customHeight="1" x14ac:dyDescent="0.2">
      <c r="A57" s="65"/>
      <c r="B57" s="65"/>
      <c r="C57" s="3"/>
      <c r="D57" s="154"/>
      <c r="E57" s="154"/>
      <c r="F57" s="154"/>
      <c r="G57" s="154"/>
      <c r="H57" s="154"/>
      <c r="I57" s="154"/>
      <c r="J57" s="154"/>
      <c r="K57" s="154"/>
      <c r="L57" s="154"/>
      <c r="M57" s="154"/>
      <c r="N57" s="18"/>
      <c r="O57" s="154"/>
      <c r="P57" s="154"/>
      <c r="Q57" s="154"/>
      <c r="R57" s="154"/>
      <c r="S57" s="154"/>
      <c r="T57" s="154"/>
      <c r="U57" s="154"/>
      <c r="V57" s="154"/>
      <c r="W57" s="154"/>
      <c r="X57" s="154"/>
      <c r="Y57" s="154"/>
      <c r="Z57" s="154"/>
      <c r="AA57" s="154"/>
      <c r="AB57" s="154"/>
      <c r="AC57" s="154"/>
      <c r="AD57" s="154"/>
      <c r="AE57" s="154"/>
      <c r="AF57" s="154"/>
      <c r="AG57" s="154"/>
      <c r="AH57" s="154"/>
      <c r="AI57" s="18"/>
      <c r="AJ57" s="18"/>
      <c r="AL57" s="65">
        <v>43820</v>
      </c>
      <c r="AM57" s="65">
        <v>43817</v>
      </c>
      <c r="AN57" s="3">
        <v>51</v>
      </c>
      <c r="AO57" s="158">
        <v>144233</v>
      </c>
      <c r="AP57" s="158">
        <v>250595</v>
      </c>
      <c r="AQ57" s="158">
        <v>19636</v>
      </c>
      <c r="AR57" s="158">
        <v>19736</v>
      </c>
      <c r="AS57" s="158">
        <v>0</v>
      </c>
      <c r="AT57" s="158">
        <v>0</v>
      </c>
      <c r="AU57" s="158">
        <v>0</v>
      </c>
      <c r="AV57" s="158">
        <v>0</v>
      </c>
      <c r="AW57" s="158">
        <v>0</v>
      </c>
      <c r="AX57" s="158">
        <v>0</v>
      </c>
      <c r="AY57" s="18">
        <v>434200</v>
      </c>
      <c r="AZ57" s="158">
        <v>108227</v>
      </c>
      <c r="BA57" s="158">
        <v>89.789811999999998</v>
      </c>
      <c r="BB57" s="158">
        <v>218796</v>
      </c>
      <c r="BC57" s="158">
        <v>95.975748999999993</v>
      </c>
      <c r="BD57" s="158">
        <v>9954</v>
      </c>
      <c r="BE57" s="158">
        <v>106.91752</v>
      </c>
      <c r="BF57" s="158">
        <v>10878</v>
      </c>
      <c r="BG57" s="158">
        <v>90.760065999999995</v>
      </c>
      <c r="BH57" s="158">
        <v>0</v>
      </c>
      <c r="BI57" s="158">
        <v>0</v>
      </c>
      <c r="BJ57" s="158">
        <v>0</v>
      </c>
      <c r="BK57" s="158">
        <v>0</v>
      </c>
      <c r="BL57" s="158">
        <v>0</v>
      </c>
      <c r="BM57" s="158">
        <v>0</v>
      </c>
      <c r="BN57" s="158">
        <v>0</v>
      </c>
      <c r="BO57" s="158">
        <v>0</v>
      </c>
      <c r="BP57" s="158">
        <v>0</v>
      </c>
      <c r="BQ57" s="158">
        <v>0</v>
      </c>
      <c r="BR57" s="158">
        <v>0</v>
      </c>
      <c r="BS57" s="158">
        <v>0</v>
      </c>
      <c r="BT57" s="18">
        <v>347855</v>
      </c>
      <c r="BU57" s="18">
        <v>94.201138271854632</v>
      </c>
      <c r="BV57" s="26"/>
      <c r="BW57" s="13"/>
    </row>
    <row r="58" spans="1:75" x14ac:dyDescent="0.2">
      <c r="A58" s="65"/>
      <c r="B58" s="65"/>
      <c r="C58" s="3"/>
      <c r="D58" s="155"/>
      <c r="E58" s="155"/>
      <c r="F58" s="155"/>
      <c r="G58" s="155"/>
      <c r="H58" s="155"/>
      <c r="I58" s="155"/>
      <c r="J58" s="155"/>
      <c r="K58" s="155"/>
      <c r="L58" s="155"/>
      <c r="M58" s="155"/>
      <c r="N58" s="18"/>
      <c r="O58" s="155"/>
      <c r="P58" s="155"/>
      <c r="Q58" s="155"/>
      <c r="R58" s="155"/>
      <c r="S58" s="155"/>
      <c r="T58" s="155"/>
      <c r="U58" s="155"/>
      <c r="V58" s="155"/>
      <c r="W58" s="155"/>
      <c r="X58" s="155"/>
      <c r="Y58" s="155"/>
      <c r="Z58" s="155"/>
      <c r="AA58" s="155"/>
      <c r="AB58" s="155"/>
      <c r="AC58" s="155"/>
      <c r="AD58" s="155"/>
      <c r="AE58" s="155"/>
      <c r="AF58" s="155"/>
      <c r="AG58" s="155"/>
      <c r="AH58" s="155"/>
      <c r="AI58" s="18"/>
      <c r="AJ58" s="18"/>
      <c r="AL58" s="65">
        <v>43827</v>
      </c>
      <c r="AM58" s="65"/>
      <c r="AN58" s="3">
        <v>52</v>
      </c>
      <c r="AO58" s="158">
        <v>0</v>
      </c>
      <c r="AP58" s="158">
        <v>0</v>
      </c>
      <c r="AQ58" s="158">
        <v>0</v>
      </c>
      <c r="AR58" s="158">
        <v>0</v>
      </c>
      <c r="AS58" s="158">
        <v>0</v>
      </c>
      <c r="AT58" s="158">
        <v>0</v>
      </c>
      <c r="AU58" s="158">
        <v>0</v>
      </c>
      <c r="AV58" s="158">
        <v>0</v>
      </c>
      <c r="AW58" s="158">
        <v>0</v>
      </c>
      <c r="AX58" s="158">
        <v>0</v>
      </c>
      <c r="AY58" s="18">
        <v>0</v>
      </c>
      <c r="AZ58" s="158">
        <v>0</v>
      </c>
      <c r="BA58" s="158">
        <v>0</v>
      </c>
      <c r="BB58" s="158">
        <v>0</v>
      </c>
      <c r="BC58" s="158">
        <v>0</v>
      </c>
      <c r="BD58" s="158">
        <v>0</v>
      </c>
      <c r="BE58" s="158">
        <v>0</v>
      </c>
      <c r="BF58" s="158">
        <v>0</v>
      </c>
      <c r="BG58" s="158">
        <v>0</v>
      </c>
      <c r="BH58" s="158">
        <v>0</v>
      </c>
      <c r="BI58" s="158">
        <v>0</v>
      </c>
      <c r="BJ58" s="158">
        <v>0</v>
      </c>
      <c r="BK58" s="158">
        <v>0</v>
      </c>
      <c r="BL58" s="158">
        <v>0</v>
      </c>
      <c r="BM58" s="158">
        <v>0</v>
      </c>
      <c r="BN58" s="158">
        <v>0</v>
      </c>
      <c r="BO58" s="158">
        <v>0</v>
      </c>
      <c r="BP58" s="158">
        <v>0</v>
      </c>
      <c r="BQ58" s="158">
        <v>0</v>
      </c>
      <c r="BR58" s="158">
        <v>0</v>
      </c>
      <c r="BS58" s="158">
        <v>0</v>
      </c>
      <c r="BT58" s="18">
        <v>0</v>
      </c>
      <c r="BU58" s="18">
        <v>0</v>
      </c>
    </row>
    <row r="59" spans="1:75" x14ac:dyDescent="0.2">
      <c r="A59" s="65"/>
      <c r="B59" s="65"/>
      <c r="C59" s="3"/>
      <c r="D59" s="4"/>
      <c r="E59" s="4"/>
      <c r="F59" s="4"/>
      <c r="G59" s="4"/>
      <c r="H59" s="4"/>
      <c r="I59" s="81"/>
      <c r="J59" s="4"/>
      <c r="K59" s="4"/>
      <c r="L59" s="4"/>
      <c r="M59" s="4"/>
      <c r="N59" s="53"/>
      <c r="O59" s="4"/>
      <c r="P59" s="4"/>
      <c r="Q59" s="4"/>
      <c r="R59" s="4"/>
      <c r="S59" s="4"/>
      <c r="T59" s="4"/>
      <c r="U59" s="4"/>
      <c r="V59" s="4"/>
      <c r="W59" s="4"/>
      <c r="X59" s="4"/>
      <c r="Y59" s="81"/>
      <c r="Z59" s="81"/>
      <c r="AA59" s="4"/>
      <c r="AB59" s="4"/>
      <c r="AC59" s="4"/>
      <c r="AD59" s="4"/>
      <c r="AE59" s="4"/>
      <c r="AF59" s="4"/>
      <c r="AG59" s="4"/>
      <c r="AH59" s="4"/>
      <c r="AI59" s="53"/>
      <c r="AJ59" s="53"/>
      <c r="AL59" s="65"/>
      <c r="AM59" s="65"/>
      <c r="AN59" s="3"/>
      <c r="AO59" s="158"/>
      <c r="AP59" s="158"/>
      <c r="AQ59" s="158"/>
      <c r="AR59" s="158"/>
      <c r="AS59" s="158"/>
      <c r="AT59" s="158"/>
      <c r="AU59" s="158"/>
      <c r="AV59" s="158"/>
      <c r="AW59" s="158"/>
      <c r="AX59" s="158"/>
      <c r="AY59" s="53"/>
      <c r="AZ59" s="158"/>
      <c r="BA59" s="158"/>
      <c r="BB59" s="158"/>
      <c r="BC59" s="158"/>
      <c r="BD59" s="158"/>
      <c r="BE59" s="158"/>
      <c r="BF59" s="158"/>
      <c r="BG59" s="158"/>
      <c r="BH59" s="158"/>
      <c r="BI59" s="158"/>
      <c r="BJ59" s="158"/>
      <c r="BK59" s="158"/>
      <c r="BL59" s="158"/>
      <c r="BM59" s="158"/>
      <c r="BN59" s="158"/>
      <c r="BO59" s="158"/>
      <c r="BP59" s="158"/>
      <c r="BQ59" s="158"/>
      <c r="BR59" s="158"/>
      <c r="BS59" s="158"/>
      <c r="BT59" s="53"/>
      <c r="BU59" s="53"/>
    </row>
    <row r="60" spans="1:75" x14ac:dyDescent="0.2">
      <c r="AL60" s="33"/>
    </row>
  </sheetData>
  <mergeCells count="32">
    <mergeCell ref="BL4:BM4"/>
    <mergeCell ref="BH4:BI4"/>
    <mergeCell ref="BF4:BG4"/>
    <mergeCell ref="AZ4:BA4"/>
    <mergeCell ref="AL3:AL5"/>
    <mergeCell ref="BJ4:BK4"/>
    <mergeCell ref="A3:A5"/>
    <mergeCell ref="C3:C5"/>
    <mergeCell ref="O4:P4"/>
    <mergeCell ref="Q4:R4"/>
    <mergeCell ref="O3:AJ3"/>
    <mergeCell ref="S4:T4"/>
    <mergeCell ref="W4:X4"/>
    <mergeCell ref="AG4:AH4"/>
    <mergeCell ref="AC4:AD4"/>
    <mergeCell ref="Y4:Z4"/>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U60"/>
  <sheetViews>
    <sheetView topLeftCell="A34" workbookViewId="0">
      <selection activeCell="A44" sqref="A44"/>
    </sheetView>
  </sheetViews>
  <sheetFormatPr defaultRowHeight="12.75" x14ac:dyDescent="0.2"/>
  <cols>
    <col min="1" max="1" width="9.85546875" bestFit="1" customWidth="1"/>
    <col min="2" max="2" width="12.140625" bestFit="1" customWidth="1"/>
    <col min="3" max="3" width="9.42578125" bestFit="1" customWidth="1"/>
    <col min="4" max="4" width="10.5703125" style="7" bestFit="1" customWidth="1"/>
    <col min="5" max="5" width="10.28515625" style="7" customWidth="1"/>
    <col min="6" max="6" width="10.85546875" style="7" customWidth="1"/>
    <col min="7" max="7" width="10.42578125" style="7" bestFit="1" customWidth="1"/>
    <col min="8" max="8" width="12.140625" style="7" bestFit="1" customWidth="1"/>
    <col min="9" max="9" width="12.140625" style="7" customWidth="1"/>
    <col min="10" max="11" width="10.140625" style="7" bestFit="1" customWidth="1"/>
    <col min="12" max="12" width="11.140625" style="7" bestFit="1" customWidth="1"/>
    <col min="13" max="13" width="11" style="7" bestFit="1" customWidth="1"/>
    <col min="14" max="14" width="10.5703125" style="7" bestFit="1" customWidth="1"/>
    <col min="15" max="15" width="9.5703125" style="7" bestFit="1" customWidth="1"/>
    <col min="16" max="16" width="9.28515625" style="7" bestFit="1" customWidth="1"/>
    <col min="17" max="17" width="10.5703125" style="7" bestFit="1" customWidth="1"/>
    <col min="18" max="18" width="9.42578125" style="7" bestFit="1" customWidth="1"/>
    <col min="19" max="19" width="10.5703125" style="7" bestFit="1" customWidth="1"/>
    <col min="20" max="20" width="9.42578125" style="7" bestFit="1" customWidth="1"/>
    <col min="21" max="21" width="9.7109375" style="7" bestFit="1" customWidth="1"/>
    <col min="22" max="22" width="9.42578125" style="7" bestFit="1" customWidth="1"/>
    <col min="23" max="34" width="9.28515625" style="7" customWidth="1"/>
    <col min="35" max="35" width="12.140625" style="7" bestFit="1" customWidth="1"/>
    <col min="36" max="36" width="9.85546875" style="7" bestFit="1" customWidth="1"/>
    <col min="38" max="38" width="9.7109375" bestFit="1" customWidth="1"/>
    <col min="39" max="39" width="12.140625" style="22" bestFit="1" customWidth="1"/>
    <col min="40" max="40" width="9.140625" style="17"/>
    <col min="41" max="41" width="9.5703125" bestFit="1" customWidth="1"/>
    <col min="42" max="42" width="10.7109375" bestFit="1" customWidth="1"/>
    <col min="43" max="43" width="9.7109375" bestFit="1" customWidth="1"/>
    <col min="44" max="44" width="10.7109375" bestFit="1" customWidth="1"/>
    <col min="45" max="45" width="12.140625" bestFit="1" customWidth="1"/>
    <col min="46" max="46" width="12.140625" customWidth="1"/>
    <col min="47" max="47" width="10.140625" bestFit="1" customWidth="1"/>
    <col min="48" max="48" width="10.42578125" customWidth="1"/>
    <col min="49" max="49" width="11.140625" bestFit="1" customWidth="1"/>
    <col min="50" max="50" width="11.140625" customWidth="1"/>
    <col min="51" max="51" width="10.42578125" customWidth="1"/>
    <col min="52" max="53" width="9.42578125" bestFit="1" customWidth="1"/>
    <col min="54" max="54" width="10.7109375" bestFit="1" customWidth="1"/>
    <col min="55" max="55" width="9.42578125" bestFit="1" customWidth="1"/>
    <col min="56" max="56" width="9.7109375" bestFit="1" customWidth="1"/>
    <col min="57" max="59" width="9.42578125" bestFit="1" customWidth="1"/>
    <col min="60" max="63" width="9.42578125" customWidth="1"/>
    <col min="64" max="65" width="9.42578125" bestFit="1" customWidth="1"/>
    <col min="66" max="67" width="9.42578125" customWidth="1"/>
    <col min="68" max="69" width="9.42578125" bestFit="1" customWidth="1"/>
    <col min="70" max="71" width="9.42578125" customWidth="1"/>
    <col min="72" max="72" width="10.5703125" bestFit="1" customWidth="1"/>
    <col min="73" max="73" width="9.7109375" bestFit="1" customWidth="1"/>
  </cols>
  <sheetData>
    <row r="2" spans="1:73" ht="20.100000000000001" customHeight="1" x14ac:dyDescent="0.2">
      <c r="B2" s="253" t="s">
        <v>64</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45</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2">
      <c r="A3" s="252" t="s">
        <v>14</v>
      </c>
      <c r="B3" s="252" t="s">
        <v>9</v>
      </c>
      <c r="C3" s="252" t="s">
        <v>17</v>
      </c>
      <c r="D3" s="257" t="s">
        <v>10</v>
      </c>
      <c r="E3" s="258"/>
      <c r="F3" s="258"/>
      <c r="G3" s="258"/>
      <c r="H3" s="258"/>
      <c r="I3" s="258"/>
      <c r="J3" s="258"/>
      <c r="K3" s="258"/>
      <c r="L3" s="258"/>
      <c r="M3" s="258"/>
      <c r="N3" s="256"/>
      <c r="O3" s="261" t="s">
        <v>1</v>
      </c>
      <c r="P3" s="261"/>
      <c r="Q3" s="261"/>
      <c r="R3" s="261"/>
      <c r="S3" s="261"/>
      <c r="T3" s="261"/>
      <c r="U3" s="261"/>
      <c r="V3" s="261"/>
      <c r="W3" s="261"/>
      <c r="X3" s="261"/>
      <c r="Y3" s="261"/>
      <c r="Z3" s="261"/>
      <c r="AA3" s="261"/>
      <c r="AB3" s="261"/>
      <c r="AC3" s="261"/>
      <c r="AD3" s="261"/>
      <c r="AE3" s="261"/>
      <c r="AF3" s="261"/>
      <c r="AG3" s="261"/>
      <c r="AH3" s="261"/>
      <c r="AI3" s="261"/>
      <c r="AJ3" s="261"/>
      <c r="AL3" s="252" t="s">
        <v>14</v>
      </c>
      <c r="AM3" s="252" t="s">
        <v>9</v>
      </c>
      <c r="AN3" s="252" t="s">
        <v>17</v>
      </c>
      <c r="AO3" s="257" t="s">
        <v>10</v>
      </c>
      <c r="AP3" s="258"/>
      <c r="AQ3" s="258"/>
      <c r="AR3" s="258"/>
      <c r="AS3" s="258"/>
      <c r="AT3" s="258"/>
      <c r="AU3" s="258"/>
      <c r="AV3" s="258"/>
      <c r="AW3" s="258"/>
      <c r="AX3" s="258"/>
      <c r="AY3" s="256"/>
      <c r="AZ3" s="261" t="s">
        <v>1</v>
      </c>
      <c r="BA3" s="261"/>
      <c r="BB3" s="261"/>
      <c r="BC3" s="261"/>
      <c r="BD3" s="261"/>
      <c r="BE3" s="261"/>
      <c r="BF3" s="261"/>
      <c r="BG3" s="261"/>
      <c r="BH3" s="261"/>
      <c r="BI3" s="261"/>
      <c r="BJ3" s="261"/>
      <c r="BK3" s="261"/>
      <c r="BL3" s="261"/>
      <c r="BM3" s="261"/>
      <c r="BN3" s="261"/>
      <c r="BO3" s="261"/>
      <c r="BP3" s="261"/>
      <c r="BQ3" s="261"/>
      <c r="BR3" s="261"/>
      <c r="BS3" s="261"/>
      <c r="BT3" s="261"/>
      <c r="BU3" s="261"/>
    </row>
    <row r="4" spans="1:73" ht="33" customHeight="1" x14ac:dyDescent="0.2">
      <c r="A4" s="252"/>
      <c r="B4" s="252"/>
      <c r="C4" s="252"/>
      <c r="D4" s="47" t="s">
        <v>3</v>
      </c>
      <c r="E4" s="47" t="s">
        <v>4</v>
      </c>
      <c r="F4" s="47" t="s">
        <v>5</v>
      </c>
      <c r="G4" s="47" t="s">
        <v>6</v>
      </c>
      <c r="H4" s="47" t="s">
        <v>16</v>
      </c>
      <c r="I4" s="47" t="s">
        <v>21</v>
      </c>
      <c r="J4" s="101" t="s">
        <v>7</v>
      </c>
      <c r="K4" s="101" t="s">
        <v>8</v>
      </c>
      <c r="L4" s="29" t="s">
        <v>13</v>
      </c>
      <c r="M4" s="29" t="s">
        <v>19</v>
      </c>
      <c r="N4" s="38"/>
      <c r="O4" s="261" t="s">
        <v>3</v>
      </c>
      <c r="P4" s="26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38"/>
      <c r="AJ4" s="38"/>
      <c r="AL4" s="252"/>
      <c r="AM4" s="252"/>
      <c r="AN4" s="252"/>
      <c r="AO4" s="47" t="s">
        <v>3</v>
      </c>
      <c r="AP4" s="47" t="s">
        <v>4</v>
      </c>
      <c r="AQ4" s="47" t="s">
        <v>5</v>
      </c>
      <c r="AR4" s="47" t="s">
        <v>6</v>
      </c>
      <c r="AS4" s="47" t="s">
        <v>16</v>
      </c>
      <c r="AT4" s="47" t="s">
        <v>21</v>
      </c>
      <c r="AU4" s="101" t="s">
        <v>7</v>
      </c>
      <c r="AV4" s="101" t="s">
        <v>8</v>
      </c>
      <c r="AW4" s="29" t="s">
        <v>13</v>
      </c>
      <c r="AX4" s="29" t="s">
        <v>19</v>
      </c>
      <c r="AY4" s="38"/>
      <c r="AZ4" s="261" t="s">
        <v>3</v>
      </c>
      <c r="BA4" s="26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38"/>
      <c r="BU4" s="38"/>
    </row>
    <row r="5" spans="1:73" ht="29.25" customHeight="1" x14ac:dyDescent="0.2">
      <c r="A5" s="252"/>
      <c r="B5" s="252"/>
      <c r="C5" s="252"/>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40</v>
      </c>
      <c r="AJ5" s="32" t="s">
        <v>39</v>
      </c>
      <c r="AL5" s="252"/>
      <c r="AM5" s="252"/>
      <c r="AN5" s="252"/>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0.100000000000001" customHeight="1" x14ac:dyDescent="0.2">
      <c r="A6" s="20"/>
      <c r="B6" s="20"/>
      <c r="C6" s="3"/>
      <c r="D6" s="4"/>
      <c r="E6" s="4"/>
      <c r="F6" s="4"/>
      <c r="G6" s="4"/>
      <c r="H6" s="4"/>
      <c r="I6" s="81"/>
      <c r="J6" s="4"/>
      <c r="K6" s="4"/>
      <c r="L6" s="4"/>
      <c r="M6" s="4"/>
      <c r="N6" s="18"/>
      <c r="O6" s="4"/>
      <c r="P6" s="4"/>
      <c r="Q6" s="4"/>
      <c r="R6" s="4"/>
      <c r="S6" s="4"/>
      <c r="T6" s="4"/>
      <c r="U6" s="4"/>
      <c r="V6" s="4"/>
      <c r="W6" s="4"/>
      <c r="X6" s="4"/>
      <c r="Y6" s="81"/>
      <c r="Z6" s="81"/>
      <c r="AA6" s="4"/>
      <c r="AB6" s="4"/>
      <c r="AC6" s="4"/>
      <c r="AD6" s="4"/>
      <c r="AE6" s="4"/>
      <c r="AF6" s="4"/>
      <c r="AG6" s="4"/>
      <c r="AH6" s="4"/>
      <c r="AI6" s="18"/>
      <c r="AJ6" s="18"/>
      <c r="AL6" s="20"/>
      <c r="AM6" s="20"/>
      <c r="AN6" s="3"/>
      <c r="AO6" s="4"/>
      <c r="AP6" s="4"/>
      <c r="AQ6" s="4"/>
      <c r="AR6" s="4"/>
      <c r="AS6" s="4"/>
      <c r="AT6" s="100"/>
      <c r="AU6" s="4"/>
      <c r="AV6" s="4"/>
      <c r="AW6" s="4"/>
      <c r="AX6" s="4"/>
      <c r="AY6" s="18"/>
      <c r="AZ6" s="4"/>
      <c r="BA6" s="4"/>
      <c r="BB6" s="4"/>
      <c r="BC6" s="4"/>
      <c r="BD6" s="4"/>
      <c r="BE6" s="4"/>
      <c r="BF6" s="4"/>
      <c r="BG6" s="4"/>
      <c r="BH6" s="4"/>
      <c r="BI6" s="4"/>
      <c r="BJ6" s="100"/>
      <c r="BK6" s="100"/>
      <c r="BL6" s="4"/>
      <c r="BM6" s="4"/>
      <c r="BN6" s="4"/>
      <c r="BO6" s="4"/>
      <c r="BP6" s="4"/>
      <c r="BQ6" s="4"/>
      <c r="BR6" s="4"/>
      <c r="BS6" s="4"/>
      <c r="BT6" s="18"/>
      <c r="BU6" s="18"/>
    </row>
    <row r="7" spans="1:73" ht="20.100000000000001" customHeight="1" x14ac:dyDescent="0.2">
      <c r="A7" s="160">
        <v>43834</v>
      </c>
      <c r="B7" s="160"/>
      <c r="C7" s="159">
        <v>1</v>
      </c>
      <c r="D7" s="113">
        <v>0</v>
      </c>
      <c r="E7" s="11">
        <v>0</v>
      </c>
      <c r="F7" s="113">
        <v>0</v>
      </c>
      <c r="G7" s="113">
        <v>0</v>
      </c>
      <c r="H7" s="4">
        <v>0</v>
      </c>
      <c r="I7" s="82">
        <v>0</v>
      </c>
      <c r="J7" s="4">
        <v>0</v>
      </c>
      <c r="K7" s="4">
        <v>0</v>
      </c>
      <c r="L7" s="4">
        <v>0</v>
      </c>
      <c r="M7" s="4">
        <v>0</v>
      </c>
      <c r="N7" s="30">
        <f t="shared" ref="N7:N18" si="0">SUM(D7:M7)</f>
        <v>0</v>
      </c>
      <c r="O7" s="11">
        <v>0</v>
      </c>
      <c r="P7" s="11">
        <v>0</v>
      </c>
      <c r="Q7" s="113">
        <v>0</v>
      </c>
      <c r="R7" s="113">
        <v>0</v>
      </c>
      <c r="S7" s="113">
        <v>0</v>
      </c>
      <c r="T7" s="113">
        <v>0</v>
      </c>
      <c r="U7" s="113">
        <v>0</v>
      </c>
      <c r="V7" s="113">
        <v>0</v>
      </c>
      <c r="W7" s="4">
        <v>0</v>
      </c>
      <c r="X7" s="4">
        <v>0</v>
      </c>
      <c r="Y7" s="82">
        <v>0</v>
      </c>
      <c r="Z7" s="82">
        <v>0</v>
      </c>
      <c r="AA7" s="4">
        <v>0</v>
      </c>
      <c r="AB7" s="4">
        <v>0</v>
      </c>
      <c r="AC7" s="4">
        <v>0</v>
      </c>
      <c r="AD7" s="4">
        <v>0</v>
      </c>
      <c r="AE7" s="4">
        <v>0</v>
      </c>
      <c r="AF7" s="4">
        <v>0</v>
      </c>
      <c r="AG7" s="4">
        <v>0</v>
      </c>
      <c r="AH7" s="4">
        <v>0</v>
      </c>
      <c r="AI7" s="18">
        <v>0</v>
      </c>
      <c r="AJ7" s="18">
        <v>0</v>
      </c>
      <c r="AL7" s="65">
        <v>43470</v>
      </c>
      <c r="AM7" s="65">
        <v>43467</v>
      </c>
      <c r="AN7" s="3">
        <v>1</v>
      </c>
      <c r="AO7" s="158">
        <v>56388</v>
      </c>
      <c r="AP7" s="11">
        <v>1099087.3999999999</v>
      </c>
      <c r="AQ7" s="158">
        <v>167885</v>
      </c>
      <c r="AR7" s="158">
        <v>7615</v>
      </c>
      <c r="AS7" s="158">
        <v>0</v>
      </c>
      <c r="AT7" s="158">
        <v>0</v>
      </c>
      <c r="AU7" s="158">
        <v>0</v>
      </c>
      <c r="AV7" s="158">
        <v>0</v>
      </c>
      <c r="AW7" s="158">
        <v>0</v>
      </c>
      <c r="AX7" s="158">
        <v>0</v>
      </c>
      <c r="AY7" s="30">
        <v>1330975.3999999999</v>
      </c>
      <c r="AZ7" s="11">
        <v>38879</v>
      </c>
      <c r="BA7" s="11">
        <v>97.878185999999999</v>
      </c>
      <c r="BB7" s="158">
        <v>932560.3</v>
      </c>
      <c r="BC7" s="158">
        <v>123.59712</v>
      </c>
      <c r="BD7" s="158">
        <v>133428</v>
      </c>
      <c r="BE7" s="158">
        <v>158.33310800000001</v>
      </c>
      <c r="BF7" s="158">
        <v>5289</v>
      </c>
      <c r="BG7" s="158">
        <v>95.337114</v>
      </c>
      <c r="BH7" s="158">
        <v>0</v>
      </c>
      <c r="BI7" s="158">
        <v>0</v>
      </c>
      <c r="BJ7" s="158">
        <v>0</v>
      </c>
      <c r="BK7" s="158">
        <v>0</v>
      </c>
      <c r="BL7" s="158">
        <v>0</v>
      </c>
      <c r="BM7" s="158">
        <v>0</v>
      </c>
      <c r="BN7" s="158">
        <v>0</v>
      </c>
      <c r="BO7" s="158">
        <v>0</v>
      </c>
      <c r="BP7" s="158">
        <v>0</v>
      </c>
      <c r="BQ7" s="158">
        <v>0</v>
      </c>
      <c r="BR7" s="158">
        <v>0</v>
      </c>
      <c r="BS7" s="158">
        <v>0</v>
      </c>
      <c r="BT7" s="18">
        <v>1110156.3</v>
      </c>
      <c r="BU7" s="18">
        <v>126.73664170531664</v>
      </c>
    </row>
    <row r="8" spans="1:73" ht="20.100000000000001" customHeight="1" x14ac:dyDescent="0.2">
      <c r="A8" s="162">
        <v>43841</v>
      </c>
      <c r="B8" s="162">
        <v>43837</v>
      </c>
      <c r="C8" s="3">
        <v>2</v>
      </c>
      <c r="D8" s="163">
        <v>33042</v>
      </c>
      <c r="E8" s="163">
        <v>972037</v>
      </c>
      <c r="F8" s="163">
        <v>196162</v>
      </c>
      <c r="G8" s="163">
        <v>8798</v>
      </c>
      <c r="H8" s="163">
        <v>0</v>
      </c>
      <c r="I8" s="163">
        <v>0</v>
      </c>
      <c r="J8" s="163">
        <v>0</v>
      </c>
      <c r="K8" s="163">
        <v>0</v>
      </c>
      <c r="L8" s="163">
        <v>0</v>
      </c>
      <c r="M8" s="163">
        <v>0</v>
      </c>
      <c r="N8" s="30">
        <f t="shared" si="0"/>
        <v>1210039</v>
      </c>
      <c r="O8" s="163">
        <v>28324</v>
      </c>
      <c r="P8" s="163">
        <v>87.799816000000007</v>
      </c>
      <c r="Q8" s="165">
        <v>889265</v>
      </c>
      <c r="R8" s="165">
        <v>116.44809100000001</v>
      </c>
      <c r="S8" s="163">
        <v>85522</v>
      </c>
      <c r="T8" s="163">
        <v>138.15946700000001</v>
      </c>
      <c r="U8" s="163">
        <v>3270</v>
      </c>
      <c r="V8" s="163">
        <v>86.006116000000006</v>
      </c>
      <c r="W8" s="163">
        <v>0</v>
      </c>
      <c r="X8" s="163">
        <v>0</v>
      </c>
      <c r="Y8" s="163">
        <v>0</v>
      </c>
      <c r="Z8" s="163">
        <v>0</v>
      </c>
      <c r="AA8" s="163">
        <v>0</v>
      </c>
      <c r="AB8" s="163">
        <v>0</v>
      </c>
      <c r="AC8" s="163">
        <v>0</v>
      </c>
      <c r="AD8" s="163">
        <v>0</v>
      </c>
      <c r="AE8" s="163">
        <v>0</v>
      </c>
      <c r="AF8" s="163">
        <v>0</v>
      </c>
      <c r="AG8" s="163">
        <v>0</v>
      </c>
      <c r="AH8" s="163">
        <v>0</v>
      </c>
      <c r="AI8" s="18">
        <f t="shared" ref="AI8" si="1">O8+Q8+S8+U8+AA8+AC8+AE8+AG8</f>
        <v>1006381</v>
      </c>
      <c r="AJ8" s="18">
        <f t="shared" ref="AJ8" si="2">(O8*P8+Q8*R8+S8*T8+U8*V8+AA8*AB8+AC8*AD8+AE8*AF8+AG8*AH8)/AI8</f>
        <v>117.3879152801901</v>
      </c>
      <c r="AL8" s="65">
        <v>43477</v>
      </c>
      <c r="AM8" s="65">
        <v>43473</v>
      </c>
      <c r="AN8" s="3">
        <v>2</v>
      </c>
      <c r="AO8" s="158">
        <v>61210</v>
      </c>
      <c r="AP8" s="158">
        <v>1099504.5</v>
      </c>
      <c r="AQ8" s="158">
        <v>184576</v>
      </c>
      <c r="AR8" s="158">
        <v>10262</v>
      </c>
      <c r="AS8" s="158">
        <v>0</v>
      </c>
      <c r="AT8" s="158">
        <v>0</v>
      </c>
      <c r="AU8" s="158">
        <v>0</v>
      </c>
      <c r="AV8" s="158">
        <v>0</v>
      </c>
      <c r="AW8" s="158">
        <v>0</v>
      </c>
      <c r="AX8" s="158">
        <v>0</v>
      </c>
      <c r="AY8" s="30">
        <v>1355552.5</v>
      </c>
      <c r="AZ8" s="158">
        <v>46327</v>
      </c>
      <c r="BA8" s="158">
        <v>97.995035000000001</v>
      </c>
      <c r="BB8" s="158">
        <v>949550.4</v>
      </c>
      <c r="BC8" s="158">
        <v>124.087729</v>
      </c>
      <c r="BD8" s="158">
        <v>155015</v>
      </c>
      <c r="BE8" s="158">
        <v>158.42780999999999</v>
      </c>
      <c r="BF8" s="158">
        <v>9471</v>
      </c>
      <c r="BG8" s="158">
        <v>95.210747999999995</v>
      </c>
      <c r="BH8" s="158">
        <v>0</v>
      </c>
      <c r="BI8" s="158">
        <v>0</v>
      </c>
      <c r="BJ8" s="158">
        <v>0</v>
      </c>
      <c r="BK8" s="158">
        <v>0</v>
      </c>
      <c r="BL8" s="158">
        <v>0</v>
      </c>
      <c r="BM8" s="158">
        <v>0</v>
      </c>
      <c r="BN8" s="158">
        <v>0</v>
      </c>
      <c r="BO8" s="158">
        <v>0</v>
      </c>
      <c r="BP8" s="158">
        <v>0</v>
      </c>
      <c r="BQ8" s="158">
        <v>0</v>
      </c>
      <c r="BR8" s="158">
        <v>0</v>
      </c>
      <c r="BS8" s="158">
        <v>0</v>
      </c>
      <c r="BT8" s="18">
        <v>1160363.3999999999</v>
      </c>
      <c r="BU8" s="18">
        <v>127.39784506728203</v>
      </c>
    </row>
    <row r="9" spans="1:73" ht="20.100000000000001" customHeight="1" x14ac:dyDescent="0.2">
      <c r="A9" s="164">
        <v>43848</v>
      </c>
      <c r="B9" s="164">
        <v>43844</v>
      </c>
      <c r="C9" s="3">
        <v>3</v>
      </c>
      <c r="D9" s="165">
        <v>40948</v>
      </c>
      <c r="E9" s="165">
        <v>1074478.25</v>
      </c>
      <c r="F9" s="165">
        <v>238642</v>
      </c>
      <c r="G9" s="165">
        <v>9071</v>
      </c>
      <c r="H9" s="165">
        <v>0</v>
      </c>
      <c r="I9" s="165">
        <v>0</v>
      </c>
      <c r="J9" s="165">
        <v>0</v>
      </c>
      <c r="K9" s="165">
        <v>0</v>
      </c>
      <c r="L9" s="165">
        <v>0</v>
      </c>
      <c r="M9" s="165">
        <v>0</v>
      </c>
      <c r="N9" s="30">
        <f t="shared" si="0"/>
        <v>1363139.25</v>
      </c>
      <c r="O9" s="165">
        <v>32122</v>
      </c>
      <c r="P9" s="165">
        <v>87.360873999999995</v>
      </c>
      <c r="Q9" s="167">
        <v>916339.25</v>
      </c>
      <c r="R9" s="167">
        <v>115.86538299999999</v>
      </c>
      <c r="S9" s="165">
        <v>107042</v>
      </c>
      <c r="T9" s="165">
        <v>146.63916900000001</v>
      </c>
      <c r="U9" s="165">
        <v>0</v>
      </c>
      <c r="V9" s="165">
        <v>0</v>
      </c>
      <c r="W9" s="165">
        <v>0</v>
      </c>
      <c r="X9" s="165">
        <v>0</v>
      </c>
      <c r="Y9" s="165">
        <v>0</v>
      </c>
      <c r="Z9" s="165">
        <v>0</v>
      </c>
      <c r="AA9" s="165">
        <v>0</v>
      </c>
      <c r="AB9" s="165">
        <v>0</v>
      </c>
      <c r="AC9" s="165">
        <v>0</v>
      </c>
      <c r="AD9" s="165">
        <v>0</v>
      </c>
      <c r="AE9" s="165">
        <v>0</v>
      </c>
      <c r="AF9" s="165">
        <v>0</v>
      </c>
      <c r="AG9" s="165">
        <v>0</v>
      </c>
      <c r="AH9" s="165">
        <v>0</v>
      </c>
      <c r="AI9" s="18">
        <f t="shared" ref="AI9" si="3">O9+Q9+S9+U9+AA9+AC9+AE9+AG9</f>
        <v>1055503.25</v>
      </c>
      <c r="AJ9" s="18">
        <f t="shared" ref="AJ9" si="4">(O9*P9+Q9*R9+S9*T9+U9*V9+AA9*AB9+AC9*AD9+AE9*AF9+AG9*AH9)/AI9</f>
        <v>118.11877801599259</v>
      </c>
      <c r="AL9" s="65">
        <v>43484</v>
      </c>
      <c r="AM9" s="65">
        <v>43480</v>
      </c>
      <c r="AN9" s="3">
        <v>3</v>
      </c>
      <c r="AO9" s="158">
        <v>73943</v>
      </c>
      <c r="AP9" s="158">
        <v>1338913.2</v>
      </c>
      <c r="AQ9" s="158">
        <v>267658</v>
      </c>
      <c r="AR9" s="158">
        <v>6276</v>
      </c>
      <c r="AS9" s="158">
        <v>0</v>
      </c>
      <c r="AT9" s="158">
        <v>0</v>
      </c>
      <c r="AU9" s="158">
        <v>0</v>
      </c>
      <c r="AV9" s="158">
        <v>0</v>
      </c>
      <c r="AW9" s="158">
        <v>0</v>
      </c>
      <c r="AX9" s="158">
        <v>0</v>
      </c>
      <c r="AY9" s="30">
        <v>1686790.2</v>
      </c>
      <c r="AZ9" s="158">
        <v>57224</v>
      </c>
      <c r="BA9" s="158">
        <v>95.518732999999997</v>
      </c>
      <c r="BB9" s="158">
        <v>1184318</v>
      </c>
      <c r="BC9" s="158">
        <v>125.17228900000001</v>
      </c>
      <c r="BD9" s="158">
        <v>185176</v>
      </c>
      <c r="BE9" s="158">
        <v>157.73849200000001</v>
      </c>
      <c r="BF9" s="158">
        <v>2474</v>
      </c>
      <c r="BG9" s="158">
        <v>101.44704900000001</v>
      </c>
      <c r="BH9" s="158">
        <v>0</v>
      </c>
      <c r="BI9" s="158">
        <v>0</v>
      </c>
      <c r="BJ9" s="158">
        <v>0</v>
      </c>
      <c r="BK9" s="158">
        <v>0</v>
      </c>
      <c r="BL9" s="158">
        <v>0</v>
      </c>
      <c r="BM9" s="158">
        <v>0</v>
      </c>
      <c r="BN9" s="158">
        <v>0</v>
      </c>
      <c r="BO9" s="158">
        <v>0</v>
      </c>
      <c r="BP9" s="158">
        <v>0</v>
      </c>
      <c r="BQ9" s="158">
        <v>0</v>
      </c>
      <c r="BR9" s="158">
        <v>0</v>
      </c>
      <c r="BS9" s="158">
        <v>0</v>
      </c>
      <c r="BT9" s="18">
        <v>1429192</v>
      </c>
      <c r="BU9" s="18">
        <v>128.16341116862674</v>
      </c>
    </row>
    <row r="10" spans="1:73" ht="20.100000000000001" customHeight="1" x14ac:dyDescent="0.2">
      <c r="A10" s="166">
        <v>43855</v>
      </c>
      <c r="B10" s="166">
        <v>43850</v>
      </c>
      <c r="C10" s="3">
        <v>4</v>
      </c>
      <c r="D10" s="167">
        <v>37942</v>
      </c>
      <c r="E10" s="167">
        <v>1030202.9</v>
      </c>
      <c r="F10" s="167">
        <v>227194</v>
      </c>
      <c r="G10" s="167">
        <v>8489</v>
      </c>
      <c r="H10" s="167">
        <v>0</v>
      </c>
      <c r="I10" s="167">
        <v>0</v>
      </c>
      <c r="J10" s="167">
        <v>0</v>
      </c>
      <c r="K10" s="167">
        <v>0</v>
      </c>
      <c r="L10" s="167">
        <v>0</v>
      </c>
      <c r="M10" s="167">
        <v>0</v>
      </c>
      <c r="N10" s="30">
        <f t="shared" si="0"/>
        <v>1303827.8999999999</v>
      </c>
      <c r="O10" s="167">
        <v>24849</v>
      </c>
      <c r="P10" s="167">
        <v>87.676485</v>
      </c>
      <c r="Q10" s="167">
        <v>856445.7</v>
      </c>
      <c r="R10" s="167">
        <v>116.031749</v>
      </c>
      <c r="S10" s="167">
        <v>95787</v>
      </c>
      <c r="T10" s="167">
        <v>141.052491</v>
      </c>
      <c r="U10" s="167">
        <v>2487</v>
      </c>
      <c r="V10" s="167">
        <v>82.933251999999996</v>
      </c>
      <c r="W10" s="167">
        <v>0</v>
      </c>
      <c r="X10" s="167">
        <v>0</v>
      </c>
      <c r="Y10" s="167">
        <v>0</v>
      </c>
      <c r="Z10" s="167">
        <v>0</v>
      </c>
      <c r="AA10" s="167">
        <v>0</v>
      </c>
      <c r="AB10" s="167">
        <v>0</v>
      </c>
      <c r="AC10" s="167">
        <v>0</v>
      </c>
      <c r="AD10" s="167">
        <v>0</v>
      </c>
      <c r="AE10" s="167">
        <v>0</v>
      </c>
      <c r="AF10" s="167">
        <v>0</v>
      </c>
      <c r="AG10" s="167">
        <v>0</v>
      </c>
      <c r="AH10" s="167">
        <v>0</v>
      </c>
      <c r="AI10" s="18">
        <f t="shared" ref="AI10" si="5">O10+Q10+S10+U10+AA10+AC10+AE10+AG10</f>
        <v>979568.7</v>
      </c>
      <c r="AJ10" s="18">
        <f t="shared" ref="AJ10" si="6">(O10*P10+Q10*R10+S10*T10+U10*V10+AA10*AB10+AC10*AD10+AE10*AF10+AG10*AH10)/AI10</f>
        <v>117.67507008281839</v>
      </c>
      <c r="AL10" s="65">
        <v>43491</v>
      </c>
      <c r="AM10" s="65">
        <v>43487</v>
      </c>
      <c r="AN10" s="3">
        <v>4</v>
      </c>
      <c r="AO10" s="158">
        <v>61410</v>
      </c>
      <c r="AP10" s="158">
        <v>1053239.6000000001</v>
      </c>
      <c r="AQ10" s="158">
        <v>210786</v>
      </c>
      <c r="AR10" s="158">
        <v>7995</v>
      </c>
      <c r="AS10" s="158">
        <v>0</v>
      </c>
      <c r="AT10" s="158">
        <v>0</v>
      </c>
      <c r="AU10" s="158">
        <v>0</v>
      </c>
      <c r="AV10" s="158">
        <v>0</v>
      </c>
      <c r="AW10" s="158">
        <v>0</v>
      </c>
      <c r="AX10" s="158">
        <v>0</v>
      </c>
      <c r="AY10" s="30">
        <v>1333430.6000000001</v>
      </c>
      <c r="AZ10" s="158">
        <v>54511</v>
      </c>
      <c r="BA10" s="158">
        <v>95.644750000000002</v>
      </c>
      <c r="BB10" s="158">
        <v>942805.5</v>
      </c>
      <c r="BC10" s="158">
        <v>127.100908</v>
      </c>
      <c r="BD10" s="158">
        <v>169597</v>
      </c>
      <c r="BE10" s="158">
        <v>158.33146199999999</v>
      </c>
      <c r="BF10" s="158">
        <v>7603</v>
      </c>
      <c r="BG10" s="158">
        <v>100.675522</v>
      </c>
      <c r="BH10" s="158">
        <v>0</v>
      </c>
      <c r="BI10" s="158">
        <v>0</v>
      </c>
      <c r="BJ10" s="158">
        <v>0</v>
      </c>
      <c r="BK10" s="158">
        <v>0</v>
      </c>
      <c r="BL10" s="158">
        <v>0</v>
      </c>
      <c r="BM10" s="158">
        <v>0</v>
      </c>
      <c r="BN10" s="158">
        <v>0</v>
      </c>
      <c r="BO10" s="158">
        <v>0</v>
      </c>
      <c r="BP10" s="158">
        <v>0</v>
      </c>
      <c r="BQ10" s="158">
        <v>0</v>
      </c>
      <c r="BR10" s="158">
        <v>0</v>
      </c>
      <c r="BS10" s="158">
        <v>0</v>
      </c>
      <c r="BT10" s="18">
        <v>1174516.5</v>
      </c>
      <c r="BU10" s="18">
        <v>129.97953033373651</v>
      </c>
    </row>
    <row r="11" spans="1:73" ht="20.100000000000001" customHeight="1" x14ac:dyDescent="0.2">
      <c r="A11" s="168">
        <v>43862</v>
      </c>
      <c r="B11" s="168">
        <v>43858</v>
      </c>
      <c r="C11" s="114">
        <v>5</v>
      </c>
      <c r="D11" s="169">
        <v>30460</v>
      </c>
      <c r="E11" s="169">
        <v>941878.1</v>
      </c>
      <c r="F11" s="169">
        <v>176261</v>
      </c>
      <c r="G11" s="169">
        <v>16960</v>
      </c>
      <c r="H11" s="169">
        <v>0</v>
      </c>
      <c r="I11" s="169">
        <v>0</v>
      </c>
      <c r="J11" s="169">
        <v>0</v>
      </c>
      <c r="K11" s="169">
        <v>0</v>
      </c>
      <c r="L11" s="169">
        <v>0</v>
      </c>
      <c r="M11" s="169">
        <v>0</v>
      </c>
      <c r="N11" s="30">
        <f t="shared" si="0"/>
        <v>1165559.1000000001</v>
      </c>
      <c r="O11" s="169">
        <v>20306</v>
      </c>
      <c r="P11" s="169">
        <v>86.641288000000003</v>
      </c>
      <c r="Q11" s="169">
        <v>819476.6</v>
      </c>
      <c r="R11" s="169">
        <v>117.949493</v>
      </c>
      <c r="S11" s="169">
        <v>68012</v>
      </c>
      <c r="T11" s="169">
        <v>144.88130000000001</v>
      </c>
      <c r="U11" s="7">
        <v>5337</v>
      </c>
      <c r="V11" s="169">
        <v>82.496532999999999</v>
      </c>
      <c r="W11" s="169">
        <v>0</v>
      </c>
      <c r="X11" s="169">
        <v>0</v>
      </c>
      <c r="Y11" s="169">
        <v>0</v>
      </c>
      <c r="Z11" s="169">
        <v>0</v>
      </c>
      <c r="AA11" s="169">
        <v>0</v>
      </c>
      <c r="AB11" s="169">
        <v>0</v>
      </c>
      <c r="AC11" s="169">
        <v>0</v>
      </c>
      <c r="AD11" s="169">
        <v>0</v>
      </c>
      <c r="AE11" s="169">
        <v>0</v>
      </c>
      <c r="AF11" s="169">
        <v>0</v>
      </c>
      <c r="AG11" s="169">
        <v>0</v>
      </c>
      <c r="AH11" s="169">
        <v>0</v>
      </c>
      <c r="AI11" s="18">
        <f t="shared" ref="AI11" si="7">O11+Q11+S11+U11+AA11+AC11+AE11+AG11</f>
        <v>913131.6</v>
      </c>
      <c r="AJ11" s="18">
        <f t="shared" ref="AJ11" si="8">(O11*P11+Q11*R11+S11*T11+U11*V11+AA11*AB11+AC11*AD11+AE11*AF11+AG11*AH11)/AI11</f>
        <v>119.05199476363846</v>
      </c>
      <c r="AL11" s="65">
        <v>43498</v>
      </c>
      <c r="AM11" s="65">
        <v>43494</v>
      </c>
      <c r="AN11" s="3">
        <v>5</v>
      </c>
      <c r="AO11" s="158">
        <v>59684</v>
      </c>
      <c r="AP11" s="158">
        <v>914397.5</v>
      </c>
      <c r="AQ11" s="158">
        <v>149145</v>
      </c>
      <c r="AR11" s="158">
        <v>5934</v>
      </c>
      <c r="AS11" s="158">
        <v>0</v>
      </c>
      <c r="AT11" s="158">
        <v>0</v>
      </c>
      <c r="AU11" s="158">
        <v>0</v>
      </c>
      <c r="AV11" s="158">
        <v>0</v>
      </c>
      <c r="AW11" s="158">
        <v>0</v>
      </c>
      <c r="AX11" s="158">
        <v>0</v>
      </c>
      <c r="AY11" s="30">
        <v>1129160.5</v>
      </c>
      <c r="AZ11" s="158">
        <v>51550</v>
      </c>
      <c r="BA11" s="158">
        <v>96.703996000000004</v>
      </c>
      <c r="BB11" s="158">
        <v>838298.3</v>
      </c>
      <c r="BC11" s="158">
        <v>128.511483</v>
      </c>
      <c r="BD11" s="158">
        <v>121008</v>
      </c>
      <c r="BE11" s="158">
        <v>163.14599000000001</v>
      </c>
      <c r="BF11" s="158">
        <v>4254</v>
      </c>
      <c r="BG11" s="158">
        <v>106.752233</v>
      </c>
      <c r="BH11" s="158">
        <v>0</v>
      </c>
      <c r="BI11" s="158">
        <v>0</v>
      </c>
      <c r="BJ11" s="158">
        <v>0</v>
      </c>
      <c r="BK11" s="158">
        <v>0</v>
      </c>
      <c r="BL11" s="158">
        <v>0</v>
      </c>
      <c r="BM11" s="158">
        <v>0</v>
      </c>
      <c r="BN11" s="158">
        <v>0</v>
      </c>
      <c r="BO11" s="158">
        <v>0</v>
      </c>
      <c r="BP11" s="158">
        <v>0</v>
      </c>
      <c r="BQ11" s="158">
        <v>0</v>
      </c>
      <c r="BR11" s="158">
        <v>0</v>
      </c>
      <c r="BS11" s="158">
        <v>0</v>
      </c>
      <c r="BT11" s="18">
        <v>1015110.3</v>
      </c>
      <c r="BU11" s="18">
        <v>130.93369526472236</v>
      </c>
    </row>
    <row r="12" spans="1:73" ht="20.100000000000001" customHeight="1" x14ac:dyDescent="0.2">
      <c r="A12" s="171">
        <v>43869</v>
      </c>
      <c r="B12" s="171">
        <v>43865</v>
      </c>
      <c r="C12" s="3">
        <v>6</v>
      </c>
      <c r="D12" s="172">
        <v>42711</v>
      </c>
      <c r="E12" s="172">
        <v>911773.7</v>
      </c>
      <c r="F12" s="172">
        <v>195092</v>
      </c>
      <c r="G12" s="172">
        <v>10592</v>
      </c>
      <c r="H12" s="172">
        <v>0</v>
      </c>
      <c r="I12" s="172">
        <v>0</v>
      </c>
      <c r="J12" s="172">
        <v>0</v>
      </c>
      <c r="K12" s="172">
        <v>0</v>
      </c>
      <c r="L12" s="172">
        <v>0</v>
      </c>
      <c r="M12" s="172">
        <v>0</v>
      </c>
      <c r="N12" s="30">
        <f t="shared" si="0"/>
        <v>1160168.7</v>
      </c>
      <c r="O12" s="172">
        <v>19824</v>
      </c>
      <c r="P12" s="172">
        <v>88.580054000000004</v>
      </c>
      <c r="Q12" s="172">
        <v>770647.9</v>
      </c>
      <c r="R12" s="172">
        <v>115.96016</v>
      </c>
      <c r="S12" s="172">
        <v>59519</v>
      </c>
      <c r="T12" s="172">
        <v>144.839832</v>
      </c>
      <c r="U12" s="172">
        <v>1780</v>
      </c>
      <c r="V12" s="172">
        <v>82.240448999999998</v>
      </c>
      <c r="W12" s="172">
        <v>0</v>
      </c>
      <c r="X12" s="172">
        <v>0</v>
      </c>
      <c r="Y12" s="172">
        <v>0</v>
      </c>
      <c r="Z12" s="172">
        <v>0</v>
      </c>
      <c r="AA12" s="172">
        <v>0</v>
      </c>
      <c r="AB12" s="172">
        <v>0</v>
      </c>
      <c r="AC12" s="172">
        <v>0</v>
      </c>
      <c r="AD12" s="172">
        <v>0</v>
      </c>
      <c r="AE12" s="172">
        <v>0</v>
      </c>
      <c r="AF12" s="172">
        <v>0</v>
      </c>
      <c r="AG12" s="172">
        <v>0</v>
      </c>
      <c r="AH12" s="172">
        <v>0</v>
      </c>
      <c r="AI12" s="18">
        <f t="shared" ref="AI12" si="9">O12+Q12+S12+U12+AA12+AC12+AE12+AG12</f>
        <v>851770.9</v>
      </c>
      <c r="AJ12" s="18">
        <f t="shared" ref="AJ12" si="10">(O12*P12+Q12*R12+S12*T12+U12*V12+AA12*AB12+AC12*AD12+AE12*AF12+AG12*AH12)/AI12</f>
        <v>117.2704711304272</v>
      </c>
      <c r="AL12" s="65">
        <v>43505</v>
      </c>
      <c r="AM12" s="65">
        <v>43501</v>
      </c>
      <c r="AN12" s="3">
        <v>6</v>
      </c>
      <c r="AO12" s="158">
        <v>61830</v>
      </c>
      <c r="AP12" s="158">
        <v>882676.9</v>
      </c>
      <c r="AQ12" s="158">
        <v>150285.5</v>
      </c>
      <c r="AR12" s="158">
        <v>11351</v>
      </c>
      <c r="AS12" s="158">
        <v>0</v>
      </c>
      <c r="AT12" s="158">
        <v>0</v>
      </c>
      <c r="AU12" s="158">
        <v>0</v>
      </c>
      <c r="AV12" s="158">
        <v>0</v>
      </c>
      <c r="AW12" s="158">
        <v>0</v>
      </c>
      <c r="AX12" s="158">
        <v>0</v>
      </c>
      <c r="AY12" s="30">
        <v>1106143.3999999999</v>
      </c>
      <c r="AZ12" s="158">
        <v>42576</v>
      </c>
      <c r="BA12" s="158">
        <v>96.585798999999994</v>
      </c>
      <c r="BB12" s="158">
        <v>725863.2</v>
      </c>
      <c r="BC12" s="158">
        <v>126.549072</v>
      </c>
      <c r="BD12" s="158">
        <v>116511.75</v>
      </c>
      <c r="BE12" s="158">
        <v>158.85866799999999</v>
      </c>
      <c r="BF12" s="158">
        <v>10063</v>
      </c>
      <c r="BG12" s="158">
        <v>97.254396999999997</v>
      </c>
      <c r="BH12" s="158">
        <v>0</v>
      </c>
      <c r="BI12" s="158">
        <v>0</v>
      </c>
      <c r="BJ12" s="158">
        <v>0</v>
      </c>
      <c r="BK12" s="158">
        <v>0</v>
      </c>
      <c r="BL12" s="158">
        <v>0</v>
      </c>
      <c r="BM12" s="158">
        <v>0</v>
      </c>
      <c r="BN12" s="158">
        <v>0</v>
      </c>
      <c r="BO12" s="158">
        <v>0</v>
      </c>
      <c r="BP12" s="158">
        <v>0</v>
      </c>
      <c r="BQ12" s="158">
        <v>0</v>
      </c>
      <c r="BR12" s="158">
        <v>0</v>
      </c>
      <c r="BS12" s="158">
        <v>0</v>
      </c>
      <c r="BT12" s="18">
        <v>895013.95</v>
      </c>
      <c r="BU12" s="18">
        <v>129.00036222400152</v>
      </c>
    </row>
    <row r="13" spans="1:73" s="12" customFormat="1" ht="20.100000000000001" customHeight="1" x14ac:dyDescent="0.2">
      <c r="A13" s="173">
        <v>43876</v>
      </c>
      <c r="B13" s="173">
        <v>43872</v>
      </c>
      <c r="C13" s="3">
        <v>7</v>
      </c>
      <c r="D13" s="11">
        <v>40374</v>
      </c>
      <c r="E13" s="11">
        <v>852101.3</v>
      </c>
      <c r="F13" s="11">
        <v>156246</v>
      </c>
      <c r="G13" s="11">
        <v>12756</v>
      </c>
      <c r="H13" s="174">
        <v>0</v>
      </c>
      <c r="I13" s="174">
        <v>0</v>
      </c>
      <c r="J13" s="174">
        <v>0</v>
      </c>
      <c r="K13" s="174">
        <v>0</v>
      </c>
      <c r="L13" s="174">
        <v>0</v>
      </c>
      <c r="M13" s="174">
        <v>0</v>
      </c>
      <c r="N13" s="30">
        <f t="shared" si="0"/>
        <v>1061477.3</v>
      </c>
      <c r="O13" s="11">
        <v>22370</v>
      </c>
      <c r="P13" s="11">
        <v>85.209565999999995</v>
      </c>
      <c r="Q13" s="11">
        <v>681997.05</v>
      </c>
      <c r="R13" s="11">
        <v>115.81830600000001</v>
      </c>
      <c r="S13" s="11">
        <v>78630</v>
      </c>
      <c r="T13" s="11">
        <v>134.427966</v>
      </c>
      <c r="U13" s="11">
        <v>3442</v>
      </c>
      <c r="V13" s="11">
        <v>91.983729999999994</v>
      </c>
      <c r="W13" s="174">
        <v>0</v>
      </c>
      <c r="X13" s="174">
        <v>0</v>
      </c>
      <c r="Y13" s="174">
        <v>0</v>
      </c>
      <c r="Z13" s="174">
        <v>0</v>
      </c>
      <c r="AA13" s="174">
        <v>0</v>
      </c>
      <c r="AB13" s="174">
        <v>0</v>
      </c>
      <c r="AC13" s="174">
        <v>0</v>
      </c>
      <c r="AD13" s="174">
        <v>0</v>
      </c>
      <c r="AE13" s="174">
        <v>0</v>
      </c>
      <c r="AF13" s="174">
        <v>0</v>
      </c>
      <c r="AG13" s="174">
        <v>0</v>
      </c>
      <c r="AH13" s="174">
        <v>0</v>
      </c>
      <c r="AI13" s="18">
        <f t="shared" ref="AI13" si="11">O13+Q13+S13+U13+AA13+AC13+AE13+AG13</f>
        <v>786439.05</v>
      </c>
      <c r="AJ13" s="18">
        <f t="shared" ref="AJ13" si="12">(O13*P13+Q13*R13+S13*T13+U13*V13+AA13*AB13+AC13*AD13+AE13*AF13+AG13*AH13)/AI13</f>
        <v>116.70397087308585</v>
      </c>
      <c r="AL13" s="65">
        <v>43512</v>
      </c>
      <c r="AM13" s="65">
        <v>43508</v>
      </c>
      <c r="AN13" s="3">
        <v>7</v>
      </c>
      <c r="AO13" s="11">
        <v>64533</v>
      </c>
      <c r="AP13" s="11">
        <v>886475.6</v>
      </c>
      <c r="AQ13" s="11">
        <v>153141</v>
      </c>
      <c r="AR13" s="11">
        <v>7779</v>
      </c>
      <c r="AS13" s="158">
        <v>0</v>
      </c>
      <c r="AT13" s="158">
        <v>0</v>
      </c>
      <c r="AU13" s="158">
        <v>0</v>
      </c>
      <c r="AV13" s="158">
        <v>0</v>
      </c>
      <c r="AW13" s="158">
        <v>0</v>
      </c>
      <c r="AX13" s="158">
        <v>0</v>
      </c>
      <c r="AY13" s="30">
        <v>1111928.6000000001</v>
      </c>
      <c r="AZ13" s="11">
        <v>44901</v>
      </c>
      <c r="BA13" s="11">
        <v>92.990757000000002</v>
      </c>
      <c r="BB13" s="11">
        <v>696897.1</v>
      </c>
      <c r="BC13" s="11">
        <v>126.10229200000001</v>
      </c>
      <c r="BD13" s="11">
        <v>121476</v>
      </c>
      <c r="BE13" s="11">
        <v>165.61510899999999</v>
      </c>
      <c r="BF13" s="11">
        <v>6961</v>
      </c>
      <c r="BG13" s="11">
        <v>102.41157800000001</v>
      </c>
      <c r="BH13" s="158">
        <v>0</v>
      </c>
      <c r="BI13" s="158">
        <v>0</v>
      </c>
      <c r="BJ13" s="158">
        <v>0</v>
      </c>
      <c r="BK13" s="158">
        <v>0</v>
      </c>
      <c r="BL13" s="158">
        <v>0</v>
      </c>
      <c r="BM13" s="158">
        <v>0</v>
      </c>
      <c r="BN13" s="158">
        <v>0</v>
      </c>
      <c r="BO13" s="158">
        <v>0</v>
      </c>
      <c r="BP13" s="158">
        <v>0</v>
      </c>
      <c r="BQ13" s="158">
        <v>0</v>
      </c>
      <c r="BR13" s="158">
        <v>0</v>
      </c>
      <c r="BS13" s="158">
        <v>0</v>
      </c>
      <c r="BT13" s="18">
        <v>870235.1</v>
      </c>
      <c r="BU13" s="18">
        <v>129.71994298270917</v>
      </c>
    </row>
    <row r="14" spans="1:73" ht="20.100000000000001" customHeight="1" x14ac:dyDescent="0.2">
      <c r="A14" s="175">
        <v>43883</v>
      </c>
      <c r="B14" s="175">
        <v>43879</v>
      </c>
      <c r="C14" s="3">
        <v>8</v>
      </c>
      <c r="D14" s="176">
        <v>43769</v>
      </c>
      <c r="E14" s="176">
        <v>912039.3</v>
      </c>
      <c r="F14" s="176">
        <v>173208</v>
      </c>
      <c r="G14" s="176">
        <v>5793</v>
      </c>
      <c r="H14" s="176">
        <v>0</v>
      </c>
      <c r="I14" s="176">
        <v>0</v>
      </c>
      <c r="J14" s="176">
        <v>0</v>
      </c>
      <c r="K14" s="176">
        <v>0</v>
      </c>
      <c r="L14" s="176">
        <v>0</v>
      </c>
      <c r="M14" s="176">
        <v>0</v>
      </c>
      <c r="N14" s="30">
        <f t="shared" si="0"/>
        <v>1134809.3</v>
      </c>
      <c r="O14" s="176">
        <v>23619</v>
      </c>
      <c r="P14" s="176">
        <v>82.524196000000003</v>
      </c>
      <c r="Q14" s="176">
        <v>756499.7</v>
      </c>
      <c r="R14" s="176">
        <v>114.976973</v>
      </c>
      <c r="S14" s="176">
        <v>55762</v>
      </c>
      <c r="T14" s="176">
        <v>142.917416</v>
      </c>
      <c r="U14" s="176">
        <v>2132</v>
      </c>
      <c r="V14" s="176">
        <v>90.802531999999999</v>
      </c>
      <c r="W14" s="176">
        <v>0</v>
      </c>
      <c r="X14" s="176">
        <v>0</v>
      </c>
      <c r="Y14" s="176">
        <v>0</v>
      </c>
      <c r="Z14" s="176">
        <v>0</v>
      </c>
      <c r="AA14" s="176">
        <v>0</v>
      </c>
      <c r="AB14" s="176">
        <v>0</v>
      </c>
      <c r="AC14" s="176">
        <v>0</v>
      </c>
      <c r="AD14" s="176">
        <v>0</v>
      </c>
      <c r="AE14" s="176">
        <v>0</v>
      </c>
      <c r="AF14" s="176">
        <v>0</v>
      </c>
      <c r="AG14" s="176">
        <v>0</v>
      </c>
      <c r="AH14" s="176">
        <v>0</v>
      </c>
      <c r="AI14" s="18">
        <f t="shared" ref="AI14" si="13">O14+Q14+S14+U14+AA14+AC14+AE14+AG14</f>
        <v>838012.7</v>
      </c>
      <c r="AJ14" s="18">
        <f t="shared" ref="AJ14" si="14">(O14*P14+Q14*R14+S14*T14+U14*V14+AA14*AB14+AC14*AD14+AE14*AF14+AG14*AH14)/AI14</f>
        <v>115.85998221261815</v>
      </c>
      <c r="AL14" s="65">
        <v>43519</v>
      </c>
      <c r="AM14" s="65">
        <v>43515</v>
      </c>
      <c r="AN14" s="3">
        <v>8</v>
      </c>
      <c r="AO14" s="158">
        <v>70766</v>
      </c>
      <c r="AP14" s="158">
        <v>952565</v>
      </c>
      <c r="AQ14" s="158">
        <v>169832.7</v>
      </c>
      <c r="AR14" s="158">
        <v>14016</v>
      </c>
      <c r="AS14" s="158">
        <v>0</v>
      </c>
      <c r="AT14" s="158">
        <v>0</v>
      </c>
      <c r="AU14" s="158">
        <v>0</v>
      </c>
      <c r="AV14" s="158">
        <v>0</v>
      </c>
      <c r="AW14" s="158">
        <v>0</v>
      </c>
      <c r="AX14" s="158">
        <v>0</v>
      </c>
      <c r="AY14" s="30">
        <v>1207179.7</v>
      </c>
      <c r="AZ14" s="158">
        <v>50588</v>
      </c>
      <c r="BA14" s="158">
        <v>92.025756999999999</v>
      </c>
      <c r="BB14" s="158">
        <v>715784</v>
      </c>
      <c r="BC14" s="158">
        <v>125.024232</v>
      </c>
      <c r="BD14" s="158">
        <v>135805</v>
      </c>
      <c r="BE14" s="158">
        <v>151.31917799999999</v>
      </c>
      <c r="BF14" s="158">
        <v>12582</v>
      </c>
      <c r="BG14" s="158">
        <v>98.458034999999995</v>
      </c>
      <c r="BH14" s="158">
        <v>0</v>
      </c>
      <c r="BI14" s="158">
        <v>0</v>
      </c>
      <c r="BJ14" s="158">
        <v>0</v>
      </c>
      <c r="BK14" s="158">
        <v>0</v>
      </c>
      <c r="BL14" s="158">
        <v>0</v>
      </c>
      <c r="BM14" s="158">
        <v>0</v>
      </c>
      <c r="BN14" s="158">
        <v>0</v>
      </c>
      <c r="BO14" s="158">
        <v>0</v>
      </c>
      <c r="BP14" s="158">
        <v>0</v>
      </c>
      <c r="BQ14" s="158">
        <v>0</v>
      </c>
      <c r="BR14" s="158">
        <v>0</v>
      </c>
      <c r="BS14" s="158">
        <v>0</v>
      </c>
      <c r="BT14" s="18">
        <v>914759</v>
      </c>
      <c r="BU14" s="18">
        <v>126.73769138938671</v>
      </c>
    </row>
    <row r="15" spans="1:73" ht="20.100000000000001" customHeight="1" x14ac:dyDescent="0.2">
      <c r="A15" s="177">
        <v>43890</v>
      </c>
      <c r="B15" s="177">
        <v>43886</v>
      </c>
      <c r="C15" s="3">
        <v>9</v>
      </c>
      <c r="D15" s="178">
        <v>39446</v>
      </c>
      <c r="E15" s="178">
        <v>902862.1</v>
      </c>
      <c r="F15" s="178">
        <v>160197</v>
      </c>
      <c r="G15" s="178">
        <v>8662</v>
      </c>
      <c r="H15" s="178">
        <v>0</v>
      </c>
      <c r="I15" s="178">
        <v>0</v>
      </c>
      <c r="J15" s="178">
        <v>0</v>
      </c>
      <c r="K15" s="178">
        <v>0</v>
      </c>
      <c r="L15" s="178">
        <v>0</v>
      </c>
      <c r="M15" s="178">
        <v>0</v>
      </c>
      <c r="N15" s="30">
        <f t="shared" si="0"/>
        <v>1111167.1000000001</v>
      </c>
      <c r="O15" s="178">
        <v>22157</v>
      </c>
      <c r="P15" s="178">
        <v>84.936948999999998</v>
      </c>
      <c r="Q15" s="178">
        <v>732125.8</v>
      </c>
      <c r="R15" s="178">
        <v>114.958507</v>
      </c>
      <c r="S15" s="178">
        <v>70588</v>
      </c>
      <c r="T15" s="178">
        <v>132.63323700000001</v>
      </c>
      <c r="U15" s="178">
        <v>3427</v>
      </c>
      <c r="V15" s="178">
        <v>84.470382000000001</v>
      </c>
      <c r="W15" s="178">
        <v>0</v>
      </c>
      <c r="X15" s="178">
        <v>0</v>
      </c>
      <c r="Y15" s="178">
        <v>0</v>
      </c>
      <c r="Z15" s="178">
        <v>0</v>
      </c>
      <c r="AA15" s="178">
        <v>0</v>
      </c>
      <c r="AB15" s="178">
        <v>0</v>
      </c>
      <c r="AC15" s="178">
        <v>0</v>
      </c>
      <c r="AD15" s="178">
        <v>0</v>
      </c>
      <c r="AE15" s="178">
        <v>0</v>
      </c>
      <c r="AF15" s="178">
        <v>0</v>
      </c>
      <c r="AG15" s="178">
        <v>0</v>
      </c>
      <c r="AH15" s="178">
        <v>0</v>
      </c>
      <c r="AI15" s="18">
        <f t="shared" ref="AI15" si="15">O15+Q15+S15+U15+AA15+AC15+AE15+AG15</f>
        <v>828297.8</v>
      </c>
      <c r="AJ15" s="18">
        <f t="shared" ref="AJ15" si="16">(O15*P15+Q15*R15+S15*T15+U15*V15+AA15*AB15+AC15*AD15+AE15*AF15+AG15*AH15)/AI15</f>
        <v>115.53553784115279</v>
      </c>
      <c r="AL15" s="65">
        <v>43526</v>
      </c>
      <c r="AM15" s="65">
        <v>43522</v>
      </c>
      <c r="AN15" s="3">
        <v>9</v>
      </c>
      <c r="AO15" s="158">
        <v>62543</v>
      </c>
      <c r="AP15" s="158">
        <v>890622.4</v>
      </c>
      <c r="AQ15" s="158">
        <v>122509.15</v>
      </c>
      <c r="AR15" s="158">
        <v>7847</v>
      </c>
      <c r="AS15" s="158">
        <v>0</v>
      </c>
      <c r="AT15" s="158">
        <v>0</v>
      </c>
      <c r="AU15" s="158">
        <v>0</v>
      </c>
      <c r="AV15" s="158">
        <v>0</v>
      </c>
      <c r="AW15" s="158">
        <v>0</v>
      </c>
      <c r="AX15" s="158">
        <v>0</v>
      </c>
      <c r="AY15" s="18">
        <v>1083521.55</v>
      </c>
      <c r="AZ15" s="158">
        <v>54328</v>
      </c>
      <c r="BA15" s="158">
        <v>93.279892000000004</v>
      </c>
      <c r="BB15" s="7">
        <v>792781</v>
      </c>
      <c r="BC15" s="158">
        <v>124.671594</v>
      </c>
      <c r="BD15" s="158">
        <v>105647</v>
      </c>
      <c r="BE15" s="158">
        <v>157.431624</v>
      </c>
      <c r="BF15" s="158">
        <v>7109</v>
      </c>
      <c r="BG15" s="158">
        <v>95.795750999999996</v>
      </c>
      <c r="BH15" s="158">
        <v>0</v>
      </c>
      <c r="BI15" s="158">
        <v>0</v>
      </c>
      <c r="BJ15" s="158">
        <v>0</v>
      </c>
      <c r="BK15" s="158">
        <v>0</v>
      </c>
      <c r="BL15" s="158">
        <v>0</v>
      </c>
      <c r="BM15" s="158">
        <v>0</v>
      </c>
      <c r="BN15" s="158">
        <v>0</v>
      </c>
      <c r="BO15" s="158">
        <v>0</v>
      </c>
      <c r="BP15" s="158">
        <v>0</v>
      </c>
      <c r="BQ15" s="158">
        <v>0</v>
      </c>
      <c r="BR15" s="158">
        <v>0</v>
      </c>
      <c r="BS15" s="158">
        <v>0</v>
      </c>
      <c r="BT15" s="18">
        <v>959865</v>
      </c>
      <c r="BU15" s="18">
        <v>126.28668793015372</v>
      </c>
    </row>
    <row r="16" spans="1:73" ht="20.100000000000001" customHeight="1" x14ac:dyDescent="0.2">
      <c r="A16" s="179">
        <v>43897</v>
      </c>
      <c r="B16" s="179">
        <v>43893</v>
      </c>
      <c r="C16" s="3">
        <v>10</v>
      </c>
      <c r="D16" s="180">
        <v>34076</v>
      </c>
      <c r="E16" s="180">
        <v>893721.55</v>
      </c>
      <c r="F16" s="180">
        <v>172010.9</v>
      </c>
      <c r="G16" s="180">
        <v>9177</v>
      </c>
      <c r="H16" s="180">
        <v>0</v>
      </c>
      <c r="I16" s="180">
        <v>0</v>
      </c>
      <c r="J16" s="180">
        <v>0</v>
      </c>
      <c r="K16" s="180">
        <v>0</v>
      </c>
      <c r="L16" s="180">
        <v>0</v>
      </c>
      <c r="M16" s="180">
        <v>0</v>
      </c>
      <c r="N16" s="30">
        <f t="shared" si="0"/>
        <v>1108985.45</v>
      </c>
      <c r="O16" s="180">
        <v>21221</v>
      </c>
      <c r="P16" s="180">
        <v>82.471513999999999</v>
      </c>
      <c r="Q16" s="180">
        <v>730454.85</v>
      </c>
      <c r="R16" s="180">
        <v>115.07503800000001</v>
      </c>
      <c r="S16" s="180">
        <v>93770</v>
      </c>
      <c r="T16" s="180">
        <v>136.942657</v>
      </c>
      <c r="U16" s="180">
        <v>4411</v>
      </c>
      <c r="V16" s="180">
        <v>83.458625999999995</v>
      </c>
      <c r="W16" s="180">
        <v>0</v>
      </c>
      <c r="X16" s="180">
        <v>0</v>
      </c>
      <c r="Y16" s="180">
        <v>0</v>
      </c>
      <c r="Z16" s="180">
        <v>0</v>
      </c>
      <c r="AA16" s="180">
        <v>0</v>
      </c>
      <c r="AB16" s="180">
        <v>0</v>
      </c>
      <c r="AC16" s="180">
        <v>0</v>
      </c>
      <c r="AD16" s="180">
        <v>0</v>
      </c>
      <c r="AE16" s="180">
        <v>0</v>
      </c>
      <c r="AF16" s="180">
        <v>0</v>
      </c>
      <c r="AG16" s="180">
        <v>0</v>
      </c>
      <c r="AH16" s="180">
        <v>0</v>
      </c>
      <c r="AI16" s="18">
        <f t="shared" ref="AI16" si="17">O16+Q16+S16+U16+AA16+AC16+AE16+AG16</f>
        <v>849856.85</v>
      </c>
      <c r="AJ16" s="18">
        <f t="shared" ref="AJ16" si="18">(O16*P16+Q16*R16+S16*T16+U16*V16+AA16*AB16+AC16*AD16+AE16*AF16+AG16*AH16)/AI16</f>
        <v>116.50961755006658</v>
      </c>
      <c r="AL16" s="65">
        <v>43533</v>
      </c>
      <c r="AM16" s="65">
        <v>43529</v>
      </c>
      <c r="AN16" s="3">
        <v>10</v>
      </c>
      <c r="AO16" s="158">
        <v>53522</v>
      </c>
      <c r="AP16" s="158">
        <v>832780.80000000005</v>
      </c>
      <c r="AQ16" s="158">
        <v>148004</v>
      </c>
      <c r="AR16" s="158">
        <v>9541</v>
      </c>
      <c r="AS16" s="158">
        <v>0</v>
      </c>
      <c r="AT16" s="158">
        <v>0</v>
      </c>
      <c r="AU16" s="158">
        <v>0</v>
      </c>
      <c r="AV16" s="158">
        <v>0</v>
      </c>
      <c r="AW16" s="158">
        <v>0</v>
      </c>
      <c r="AX16" s="158">
        <v>0</v>
      </c>
      <c r="AY16" s="18">
        <v>1043847.8</v>
      </c>
      <c r="AZ16" s="158">
        <v>44469</v>
      </c>
      <c r="BA16" s="158">
        <v>97.200094000000007</v>
      </c>
      <c r="BB16" s="158">
        <v>721591.7</v>
      </c>
      <c r="BC16" s="158">
        <v>123.672594</v>
      </c>
      <c r="BD16" s="158">
        <v>119058</v>
      </c>
      <c r="BE16" s="158">
        <v>162.14030099999999</v>
      </c>
      <c r="BF16" s="158">
        <v>8253</v>
      </c>
      <c r="BG16" s="158">
        <v>92.453288999999998</v>
      </c>
      <c r="BH16" s="158">
        <v>0</v>
      </c>
      <c r="BI16" s="158">
        <v>0</v>
      </c>
      <c r="BJ16" s="158">
        <v>0</v>
      </c>
      <c r="BK16" s="158">
        <v>0</v>
      </c>
      <c r="BL16" s="158">
        <v>0</v>
      </c>
      <c r="BM16" s="158">
        <v>0</v>
      </c>
      <c r="BN16" s="158">
        <v>0</v>
      </c>
      <c r="BO16" s="158">
        <v>0</v>
      </c>
      <c r="BP16" s="158">
        <v>0</v>
      </c>
      <c r="BQ16" s="158">
        <v>0</v>
      </c>
      <c r="BR16" s="158">
        <v>0</v>
      </c>
      <c r="BS16" s="158">
        <v>0</v>
      </c>
      <c r="BT16" s="18">
        <v>893371.7</v>
      </c>
      <c r="BU16" s="18">
        <v>127.19299847815955</v>
      </c>
    </row>
    <row r="17" spans="1:73" ht="20.100000000000001" customHeight="1" x14ac:dyDescent="0.2">
      <c r="A17" s="182">
        <v>43904</v>
      </c>
      <c r="B17" s="182">
        <v>43900</v>
      </c>
      <c r="C17" s="3">
        <v>11</v>
      </c>
      <c r="D17" s="183">
        <v>50081</v>
      </c>
      <c r="E17" s="183">
        <v>873597.7</v>
      </c>
      <c r="F17" s="183">
        <v>162410.9</v>
      </c>
      <c r="G17" s="183">
        <v>10460</v>
      </c>
      <c r="H17" s="183">
        <v>0</v>
      </c>
      <c r="I17" s="183">
        <v>0</v>
      </c>
      <c r="J17" s="183">
        <v>0</v>
      </c>
      <c r="K17" s="183">
        <v>0</v>
      </c>
      <c r="L17" s="183">
        <v>0</v>
      </c>
      <c r="M17" s="183">
        <v>0</v>
      </c>
      <c r="N17" s="30">
        <f t="shared" si="0"/>
        <v>1096549.5999999999</v>
      </c>
      <c r="O17" s="183">
        <v>29124</v>
      </c>
      <c r="P17" s="183">
        <v>79.048756999999995</v>
      </c>
      <c r="Q17" s="183">
        <v>659344.80000000005</v>
      </c>
      <c r="R17" s="183">
        <v>113.88376</v>
      </c>
      <c r="S17" s="183">
        <v>72160.899999999994</v>
      </c>
      <c r="T17" s="183">
        <v>129.33078699999999</v>
      </c>
      <c r="U17" s="183">
        <v>3850</v>
      </c>
      <c r="V17" s="183">
        <v>83.382857000000001</v>
      </c>
      <c r="W17" s="183">
        <v>0</v>
      </c>
      <c r="X17" s="183">
        <v>0</v>
      </c>
      <c r="Y17" s="183">
        <v>0</v>
      </c>
      <c r="Z17" s="183">
        <v>0</v>
      </c>
      <c r="AA17" s="183">
        <v>0</v>
      </c>
      <c r="AB17" s="183">
        <v>0</v>
      </c>
      <c r="AC17" s="183">
        <v>0</v>
      </c>
      <c r="AD17" s="183">
        <v>0</v>
      </c>
      <c r="AE17" s="183">
        <v>0</v>
      </c>
      <c r="AF17" s="183">
        <v>0</v>
      </c>
      <c r="AG17" s="183">
        <v>0</v>
      </c>
      <c r="AH17" s="183">
        <v>0</v>
      </c>
      <c r="AI17" s="18">
        <f t="shared" ref="AI17" si="19">O17+Q17+S17+U17+AA17+AC17+AE17+AG17</f>
        <v>764479.70000000007</v>
      </c>
      <c r="AJ17" s="18">
        <f t="shared" ref="AJ17" si="20">(O17*P17+Q17*R17+S17*T17+U17*V17+AA17*AB17+AC17*AD17+AE17*AF17+AG17*AH17)/AI17</f>
        <v>113.86114104324064</v>
      </c>
      <c r="AL17" s="65">
        <v>43540</v>
      </c>
      <c r="AM17" s="65">
        <v>43536</v>
      </c>
      <c r="AN17" s="3">
        <v>11</v>
      </c>
      <c r="AO17" s="158">
        <v>49003</v>
      </c>
      <c r="AP17" s="158">
        <v>845454.5</v>
      </c>
      <c r="AQ17" s="158">
        <v>143216.9</v>
      </c>
      <c r="AR17" s="158">
        <v>5705</v>
      </c>
      <c r="AS17" s="158">
        <v>0</v>
      </c>
      <c r="AT17" s="158">
        <v>0</v>
      </c>
      <c r="AU17" s="158">
        <v>0</v>
      </c>
      <c r="AV17" s="158">
        <v>0</v>
      </c>
      <c r="AW17" s="158">
        <v>0</v>
      </c>
      <c r="AX17" s="158">
        <v>0</v>
      </c>
      <c r="AY17" s="18">
        <v>1043379.4</v>
      </c>
      <c r="AZ17" s="158">
        <v>45363</v>
      </c>
      <c r="BA17" s="158">
        <v>97.779709999999994</v>
      </c>
      <c r="BB17" s="158">
        <v>712354.3</v>
      </c>
      <c r="BC17" s="158">
        <v>123.757569</v>
      </c>
      <c r="BD17" s="158">
        <v>102141.9</v>
      </c>
      <c r="BE17" s="158">
        <v>168.849762</v>
      </c>
      <c r="BF17" s="158">
        <v>2938</v>
      </c>
      <c r="BG17" s="158">
        <v>98.420012999999997</v>
      </c>
      <c r="BH17" s="158">
        <v>0</v>
      </c>
      <c r="BI17" s="158">
        <v>0</v>
      </c>
      <c r="BJ17" s="158">
        <v>0</v>
      </c>
      <c r="BK17" s="158">
        <v>0</v>
      </c>
      <c r="BL17" s="158">
        <v>0</v>
      </c>
      <c r="BM17" s="158">
        <v>0</v>
      </c>
      <c r="BN17" s="158">
        <v>0</v>
      </c>
      <c r="BO17" s="158">
        <v>0</v>
      </c>
      <c r="BP17" s="158">
        <v>0</v>
      </c>
      <c r="BQ17" s="158">
        <v>0</v>
      </c>
      <c r="BR17" s="158">
        <v>0</v>
      </c>
      <c r="BS17" s="158">
        <v>0</v>
      </c>
      <c r="BT17" s="18">
        <v>862797.20000000007</v>
      </c>
      <c r="BU17" s="18">
        <v>127.64368141534129</v>
      </c>
    </row>
    <row r="18" spans="1:73" ht="20.100000000000001" customHeight="1" x14ac:dyDescent="0.2">
      <c r="A18" s="184">
        <v>43911</v>
      </c>
      <c r="B18" s="185">
        <v>43907</v>
      </c>
      <c r="C18" s="3">
        <v>12</v>
      </c>
      <c r="D18" s="186">
        <v>46591</v>
      </c>
      <c r="E18" s="186">
        <v>884849.9</v>
      </c>
      <c r="F18" s="186">
        <v>153948.9</v>
      </c>
      <c r="G18" s="186">
        <v>9781</v>
      </c>
      <c r="H18" s="186">
        <v>0</v>
      </c>
      <c r="I18" s="186">
        <v>0</v>
      </c>
      <c r="J18" s="186">
        <v>0</v>
      </c>
      <c r="K18" s="186">
        <v>0</v>
      </c>
      <c r="L18" s="186">
        <v>0</v>
      </c>
      <c r="M18" s="186">
        <v>0</v>
      </c>
      <c r="N18" s="30">
        <f t="shared" si="0"/>
        <v>1095170.8</v>
      </c>
      <c r="O18" s="186">
        <v>32340</v>
      </c>
      <c r="P18" s="186">
        <v>77.585621000000003</v>
      </c>
      <c r="Q18" s="186">
        <v>594751.4</v>
      </c>
      <c r="R18" s="186">
        <v>112.724526</v>
      </c>
      <c r="S18" s="186">
        <v>79782</v>
      </c>
      <c r="T18" s="186">
        <v>139.01838699999999</v>
      </c>
      <c r="U18" s="186">
        <v>1774</v>
      </c>
      <c r="V18" s="186">
        <v>81.466177999999999</v>
      </c>
      <c r="W18" s="186">
        <v>0</v>
      </c>
      <c r="X18" s="186">
        <v>0</v>
      </c>
      <c r="Y18" s="186">
        <v>0</v>
      </c>
      <c r="Z18" s="186">
        <v>0</v>
      </c>
      <c r="AA18" s="186">
        <v>0</v>
      </c>
      <c r="AB18" s="186">
        <v>0</v>
      </c>
      <c r="AC18" s="186">
        <v>0</v>
      </c>
      <c r="AD18" s="186">
        <v>0</v>
      </c>
      <c r="AE18" s="186">
        <v>0</v>
      </c>
      <c r="AF18" s="186">
        <v>0</v>
      </c>
      <c r="AG18" s="186">
        <v>0</v>
      </c>
      <c r="AH18" s="186">
        <v>0</v>
      </c>
      <c r="AI18" s="18">
        <f t="shared" ref="AI18" si="21">O18+Q18+S18+U18+AA18+AC18+AE18+AG18</f>
        <v>708647.4</v>
      </c>
      <c r="AJ18" s="18">
        <f t="shared" ref="AJ18" si="22">(O18*P18+Q18*R18+S18*T18+U18*V18+AA18*AB18+AC18*AD18+AE18*AF18+AG18*AH18)/AI18</f>
        <v>114.00292245111237</v>
      </c>
      <c r="AL18" s="65">
        <v>43547</v>
      </c>
      <c r="AM18" s="65">
        <v>43543</v>
      </c>
      <c r="AN18" s="3">
        <v>12</v>
      </c>
      <c r="AO18" s="158">
        <v>48463</v>
      </c>
      <c r="AP18" s="158">
        <v>836439.05</v>
      </c>
      <c r="AQ18" s="158">
        <v>102928.25</v>
      </c>
      <c r="AR18" s="158">
        <v>2918</v>
      </c>
      <c r="AS18" s="158">
        <v>0</v>
      </c>
      <c r="AT18" s="158">
        <v>0</v>
      </c>
      <c r="AU18" s="158">
        <v>0</v>
      </c>
      <c r="AV18" s="158">
        <v>0</v>
      </c>
      <c r="AW18" s="158">
        <v>0</v>
      </c>
      <c r="AX18" s="158">
        <v>0</v>
      </c>
      <c r="AY18" s="18">
        <v>990748.3</v>
      </c>
      <c r="AZ18" s="158">
        <v>42920</v>
      </c>
      <c r="BA18" s="158">
        <v>97.575115999999994</v>
      </c>
      <c r="BB18" s="158">
        <v>682717.05</v>
      </c>
      <c r="BC18" s="158">
        <v>124.13999</v>
      </c>
      <c r="BD18" s="158">
        <v>92468.25</v>
      </c>
      <c r="BE18" s="158">
        <v>173.05414500000001</v>
      </c>
      <c r="BF18" s="158">
        <v>2918</v>
      </c>
      <c r="BG18" s="158">
        <v>102.295407</v>
      </c>
      <c r="BH18" s="158">
        <v>0</v>
      </c>
      <c r="BI18" s="158">
        <v>0</v>
      </c>
      <c r="BJ18" s="158">
        <v>0</v>
      </c>
      <c r="BK18" s="158">
        <v>0</v>
      </c>
      <c r="BL18" s="158">
        <v>0</v>
      </c>
      <c r="BM18" s="158">
        <v>0</v>
      </c>
      <c r="BN18" s="158">
        <v>0</v>
      </c>
      <c r="BO18" s="158">
        <v>0</v>
      </c>
      <c r="BP18" s="158">
        <v>0</v>
      </c>
      <c r="BQ18" s="158">
        <v>0</v>
      </c>
      <c r="BR18" s="158">
        <v>0</v>
      </c>
      <c r="BS18" s="158">
        <v>0</v>
      </c>
      <c r="BT18" s="18">
        <v>821023.3</v>
      </c>
      <c r="BU18" s="18">
        <v>128.18262731346573</v>
      </c>
    </row>
    <row r="19" spans="1:73" ht="20.100000000000001" customHeight="1" x14ac:dyDescent="0.2">
      <c r="A19" s="187">
        <v>43918</v>
      </c>
      <c r="B19" s="65"/>
      <c r="C19" s="87"/>
      <c r="D19" s="188">
        <v>0</v>
      </c>
      <c r="E19" s="188">
        <v>0</v>
      </c>
      <c r="F19" s="188">
        <v>0</v>
      </c>
      <c r="G19" s="188">
        <v>0</v>
      </c>
      <c r="H19" s="188">
        <v>0</v>
      </c>
      <c r="I19" s="188">
        <v>0</v>
      </c>
      <c r="J19" s="188">
        <v>0</v>
      </c>
      <c r="K19" s="188">
        <v>0</v>
      </c>
      <c r="L19" s="188">
        <v>0</v>
      </c>
      <c r="M19" s="188">
        <v>0</v>
      </c>
      <c r="N19" s="79">
        <v>0</v>
      </c>
      <c r="O19" s="188">
        <v>0</v>
      </c>
      <c r="P19" s="188">
        <v>0</v>
      </c>
      <c r="Q19" s="188">
        <v>0</v>
      </c>
      <c r="R19" s="188">
        <v>0</v>
      </c>
      <c r="S19" s="188">
        <v>0</v>
      </c>
      <c r="T19" s="188">
        <v>0</v>
      </c>
      <c r="U19" s="188">
        <v>0</v>
      </c>
      <c r="V19" s="188">
        <v>0</v>
      </c>
      <c r="W19" s="188">
        <v>0</v>
      </c>
      <c r="X19" s="188">
        <v>0</v>
      </c>
      <c r="Y19" s="188">
        <v>0</v>
      </c>
      <c r="Z19" s="188">
        <v>0</v>
      </c>
      <c r="AA19" s="188">
        <v>0</v>
      </c>
      <c r="AB19" s="188">
        <v>0</v>
      </c>
      <c r="AC19" s="188">
        <v>0</v>
      </c>
      <c r="AD19" s="188">
        <v>0</v>
      </c>
      <c r="AE19" s="188">
        <v>0</v>
      </c>
      <c r="AF19" s="188">
        <v>0</v>
      </c>
      <c r="AG19" s="188">
        <v>0</v>
      </c>
      <c r="AH19" s="188">
        <v>0</v>
      </c>
      <c r="AI19" s="79">
        <v>0</v>
      </c>
      <c r="AJ19" s="79">
        <v>0</v>
      </c>
      <c r="AL19" s="65">
        <v>43554</v>
      </c>
      <c r="AM19" s="65">
        <v>43550</v>
      </c>
      <c r="AN19" s="10">
        <v>13</v>
      </c>
      <c r="AO19" s="158">
        <v>45647</v>
      </c>
      <c r="AP19" s="158">
        <v>964607.4</v>
      </c>
      <c r="AQ19" s="158">
        <v>83763</v>
      </c>
      <c r="AR19" s="158">
        <v>12002</v>
      </c>
      <c r="AS19" s="158">
        <v>18750</v>
      </c>
      <c r="AT19" s="158">
        <v>4963</v>
      </c>
      <c r="AU19" s="158">
        <v>0</v>
      </c>
      <c r="AV19" s="158">
        <v>0</v>
      </c>
      <c r="AW19" s="158">
        <v>0</v>
      </c>
      <c r="AX19" s="158">
        <v>0</v>
      </c>
      <c r="AY19" s="18">
        <v>1129732.3999999999</v>
      </c>
      <c r="AZ19" s="158">
        <v>39887</v>
      </c>
      <c r="BA19" s="158">
        <v>96.445333000000005</v>
      </c>
      <c r="BB19" s="158">
        <v>828238.4</v>
      </c>
      <c r="BC19" s="158">
        <v>123.249503</v>
      </c>
      <c r="BD19" s="158">
        <v>68905</v>
      </c>
      <c r="BE19" s="158">
        <v>168.31645</v>
      </c>
      <c r="BF19" s="158">
        <v>10718</v>
      </c>
      <c r="BG19" s="158">
        <v>99.614666</v>
      </c>
      <c r="BH19" s="158">
        <v>13071</v>
      </c>
      <c r="BI19" s="158">
        <v>169.25828100000001</v>
      </c>
      <c r="BJ19" s="158">
        <v>1950</v>
      </c>
      <c r="BK19" s="158">
        <v>122.76922999999999</v>
      </c>
      <c r="BL19" s="158">
        <v>0</v>
      </c>
      <c r="BM19" s="158">
        <v>0</v>
      </c>
      <c r="BN19" s="158">
        <v>0</v>
      </c>
      <c r="BO19" s="158">
        <v>0</v>
      </c>
      <c r="BP19" s="158">
        <v>0</v>
      </c>
      <c r="BQ19" s="158">
        <v>0</v>
      </c>
      <c r="BR19" s="158">
        <v>0</v>
      </c>
      <c r="BS19" s="158">
        <v>0</v>
      </c>
      <c r="BT19" s="18">
        <v>949698.4</v>
      </c>
      <c r="BU19" s="18">
        <v>125.12583062035716</v>
      </c>
    </row>
    <row r="20" spans="1:73" ht="20.100000000000001" customHeight="1" x14ac:dyDescent="0.2">
      <c r="A20" s="187">
        <v>43925</v>
      </c>
      <c r="B20" s="65"/>
      <c r="C20" s="87"/>
      <c r="D20" s="188">
        <v>0</v>
      </c>
      <c r="E20" s="188">
        <v>0</v>
      </c>
      <c r="F20" s="188">
        <v>0</v>
      </c>
      <c r="G20" s="188">
        <v>0</v>
      </c>
      <c r="H20" s="188">
        <v>0</v>
      </c>
      <c r="I20" s="188">
        <v>0</v>
      </c>
      <c r="J20" s="188">
        <v>0</v>
      </c>
      <c r="K20" s="188">
        <v>0</v>
      </c>
      <c r="L20" s="188">
        <v>0</v>
      </c>
      <c r="M20" s="188">
        <v>0</v>
      </c>
      <c r="N20" s="79">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188">
        <v>0</v>
      </c>
      <c r="AI20" s="79">
        <v>0</v>
      </c>
      <c r="AJ20" s="79">
        <v>0</v>
      </c>
      <c r="AL20" s="65">
        <v>43561</v>
      </c>
      <c r="AM20" s="65">
        <v>43557</v>
      </c>
      <c r="AN20" s="87">
        <v>14</v>
      </c>
      <c r="AO20" s="158">
        <v>32131</v>
      </c>
      <c r="AP20" s="158">
        <v>728320.2</v>
      </c>
      <c r="AQ20" s="158">
        <v>96153</v>
      </c>
      <c r="AR20" s="158">
        <v>1288</v>
      </c>
      <c r="AS20" s="158">
        <v>0</v>
      </c>
      <c r="AT20" s="158">
        <v>0</v>
      </c>
      <c r="AU20" s="158">
        <v>0</v>
      </c>
      <c r="AV20" s="158">
        <v>0</v>
      </c>
      <c r="AW20" s="158">
        <v>0</v>
      </c>
      <c r="AX20" s="158">
        <v>0</v>
      </c>
      <c r="AY20" s="18">
        <v>857892.2</v>
      </c>
      <c r="AZ20" s="158">
        <v>19729</v>
      </c>
      <c r="BA20" s="158">
        <v>97.919002000000006</v>
      </c>
      <c r="BB20" s="158">
        <v>657310.4</v>
      </c>
      <c r="BC20" s="158">
        <v>123.01295399999999</v>
      </c>
      <c r="BD20" s="158">
        <v>73404</v>
      </c>
      <c r="BE20" s="158">
        <v>176.45455200000001</v>
      </c>
      <c r="BF20" s="158">
        <v>1288</v>
      </c>
      <c r="BG20" s="158">
        <v>101.22981299999999</v>
      </c>
      <c r="BH20" s="158">
        <v>0</v>
      </c>
      <c r="BI20" s="158">
        <v>0</v>
      </c>
      <c r="BJ20" s="158">
        <v>0</v>
      </c>
      <c r="BK20" s="158">
        <v>0</v>
      </c>
      <c r="BL20" s="158">
        <v>0</v>
      </c>
      <c r="BM20" s="158">
        <v>0</v>
      </c>
      <c r="BN20" s="158">
        <v>0</v>
      </c>
      <c r="BO20" s="158">
        <v>0</v>
      </c>
      <c r="BP20" s="158">
        <v>0</v>
      </c>
      <c r="BQ20" s="158">
        <v>0</v>
      </c>
      <c r="BR20" s="158">
        <v>0</v>
      </c>
      <c r="BS20" s="158">
        <v>0</v>
      </c>
      <c r="BT20" s="18">
        <v>751731.4</v>
      </c>
      <c r="BU20" s="18">
        <v>127.53543609264108</v>
      </c>
    </row>
    <row r="21" spans="1:73" ht="20.100000000000001" customHeight="1" x14ac:dyDescent="0.2">
      <c r="A21" s="187">
        <v>43932</v>
      </c>
      <c r="B21" s="187">
        <v>43928</v>
      </c>
      <c r="C21" s="3">
        <v>13</v>
      </c>
      <c r="D21" s="188">
        <v>39064</v>
      </c>
      <c r="E21" s="188">
        <v>885556.7</v>
      </c>
      <c r="F21" s="188">
        <v>188969.4</v>
      </c>
      <c r="G21" s="188">
        <v>4384</v>
      </c>
      <c r="H21" s="188">
        <v>0</v>
      </c>
      <c r="I21" s="188">
        <v>0</v>
      </c>
      <c r="J21" s="188">
        <v>0</v>
      </c>
      <c r="K21" s="188">
        <v>0</v>
      </c>
      <c r="L21" s="188">
        <v>0</v>
      </c>
      <c r="M21" s="188">
        <v>0</v>
      </c>
      <c r="N21" s="30">
        <f t="shared" ref="N21:N43" si="23">SUM(D21:M21)</f>
        <v>1117974.0999999999</v>
      </c>
      <c r="O21" s="190">
        <v>20944</v>
      </c>
      <c r="P21" s="190">
        <v>78.262986999999995</v>
      </c>
      <c r="Q21" s="190">
        <v>815401.9</v>
      </c>
      <c r="R21" s="190">
        <v>121.091759</v>
      </c>
      <c r="S21" s="190">
        <v>70986</v>
      </c>
      <c r="T21" s="190">
        <v>142.16984299999999</v>
      </c>
      <c r="U21" s="190">
        <v>3988</v>
      </c>
      <c r="V21" s="190">
        <v>82.216649000000004</v>
      </c>
      <c r="W21" s="188">
        <v>0</v>
      </c>
      <c r="X21" s="188">
        <v>0</v>
      </c>
      <c r="Y21" s="188">
        <v>0</v>
      </c>
      <c r="Z21" s="188">
        <v>0</v>
      </c>
      <c r="AA21" s="188">
        <v>0</v>
      </c>
      <c r="AB21" s="188">
        <v>0</v>
      </c>
      <c r="AC21" s="188">
        <v>0</v>
      </c>
      <c r="AD21" s="188">
        <v>0</v>
      </c>
      <c r="AE21" s="188">
        <v>0</v>
      </c>
      <c r="AF21" s="188">
        <v>0</v>
      </c>
      <c r="AG21" s="188">
        <v>0</v>
      </c>
      <c r="AH21" s="188">
        <v>0</v>
      </c>
      <c r="AI21" s="18">
        <f t="shared" ref="AI21" si="24">O21+Q21+S21+U21+AA21+AC21+AE21+AG21</f>
        <v>911319.9</v>
      </c>
      <c r="AJ21" s="18">
        <f t="shared" ref="AJ21" si="25">(O21*P21+Q21*R21+S21*T21+U21*V21+AA21*AB21+AC21*AD21+AE21*AF21+AG21*AH21)/AI21</f>
        <v>121.57919390773766</v>
      </c>
      <c r="AL21" s="65">
        <v>43568</v>
      </c>
      <c r="AM21" s="65">
        <v>43564</v>
      </c>
      <c r="AN21" s="3">
        <v>15</v>
      </c>
      <c r="AO21" s="158">
        <v>46826</v>
      </c>
      <c r="AP21" s="158">
        <v>779153</v>
      </c>
      <c r="AQ21" s="158">
        <v>123732.3</v>
      </c>
      <c r="AR21" s="158">
        <v>8764</v>
      </c>
      <c r="AS21" s="158">
        <v>0</v>
      </c>
      <c r="AT21" s="158">
        <v>0</v>
      </c>
      <c r="AU21" s="158">
        <v>0</v>
      </c>
      <c r="AV21" s="158">
        <v>0</v>
      </c>
      <c r="AW21" s="158">
        <v>0</v>
      </c>
      <c r="AX21" s="158">
        <v>0</v>
      </c>
      <c r="AY21" s="18">
        <v>958475.3</v>
      </c>
      <c r="AZ21" s="158">
        <v>41758</v>
      </c>
      <c r="BA21" s="158">
        <v>99.372957999999997</v>
      </c>
      <c r="BB21" s="158">
        <v>723724.3</v>
      </c>
      <c r="BC21" s="158">
        <v>125.17742</v>
      </c>
      <c r="BD21" s="158">
        <v>90395.3</v>
      </c>
      <c r="BE21" s="158">
        <v>169.69505599999999</v>
      </c>
      <c r="BF21" s="158">
        <v>6980</v>
      </c>
      <c r="BG21" s="158">
        <v>99.126074000000003</v>
      </c>
      <c r="BH21" s="158">
        <v>0</v>
      </c>
      <c r="BI21" s="158">
        <v>0</v>
      </c>
      <c r="BJ21" s="158">
        <v>0</v>
      </c>
      <c r="BK21" s="158">
        <v>0</v>
      </c>
      <c r="BL21" s="158">
        <v>0</v>
      </c>
      <c r="BM21" s="158">
        <v>0</v>
      </c>
      <c r="BN21" s="158">
        <v>0</v>
      </c>
      <c r="BO21" s="158">
        <v>0</v>
      </c>
      <c r="BP21" s="158">
        <v>0</v>
      </c>
      <c r="BQ21" s="158">
        <v>0</v>
      </c>
      <c r="BR21" s="158">
        <v>0</v>
      </c>
      <c r="BS21" s="158">
        <v>0</v>
      </c>
      <c r="BT21" s="18">
        <v>862857.60000000009</v>
      </c>
      <c r="BU21" s="18">
        <v>128.38166128179992</v>
      </c>
    </row>
    <row r="22" spans="1:73" ht="20.100000000000001" customHeight="1" x14ac:dyDescent="0.2">
      <c r="A22" s="189">
        <v>43939</v>
      </c>
      <c r="B22" s="191">
        <v>43937</v>
      </c>
      <c r="C22" s="87">
        <v>14</v>
      </c>
      <c r="D22" s="190">
        <v>0</v>
      </c>
      <c r="E22" s="192">
        <v>854326.4</v>
      </c>
      <c r="F22" s="190">
        <v>0</v>
      </c>
      <c r="G22" s="192">
        <v>3917</v>
      </c>
      <c r="H22" s="190">
        <v>0</v>
      </c>
      <c r="I22" s="190">
        <v>0</v>
      </c>
      <c r="J22" s="190">
        <v>0</v>
      </c>
      <c r="K22" s="190">
        <v>0</v>
      </c>
      <c r="L22" s="190">
        <v>0</v>
      </c>
      <c r="M22" s="190">
        <v>0</v>
      </c>
      <c r="N22" s="30">
        <f t="shared" si="23"/>
        <v>858243.4</v>
      </c>
      <c r="O22" s="190">
        <v>0</v>
      </c>
      <c r="P22" s="190">
        <v>0</v>
      </c>
      <c r="Q22" s="190">
        <v>812199.4</v>
      </c>
      <c r="R22" s="190">
        <v>130.48243099999999</v>
      </c>
      <c r="S22" s="190">
        <v>0</v>
      </c>
      <c r="T22" s="190">
        <v>0</v>
      </c>
      <c r="U22" s="190">
        <v>3917</v>
      </c>
      <c r="V22" s="190">
        <v>87.088076999999998</v>
      </c>
      <c r="W22" s="190">
        <v>0</v>
      </c>
      <c r="X22" s="190">
        <v>0</v>
      </c>
      <c r="Y22" s="190">
        <v>0</v>
      </c>
      <c r="Z22" s="190">
        <v>0</v>
      </c>
      <c r="AA22" s="190">
        <v>0</v>
      </c>
      <c r="AB22" s="190">
        <v>0</v>
      </c>
      <c r="AC22" s="190">
        <v>0</v>
      </c>
      <c r="AD22" s="190">
        <v>0</v>
      </c>
      <c r="AE22" s="190">
        <v>0</v>
      </c>
      <c r="AF22" s="190">
        <v>0</v>
      </c>
      <c r="AG22" s="190">
        <v>0</v>
      </c>
      <c r="AH22" s="190">
        <v>0</v>
      </c>
      <c r="AI22" s="18">
        <f t="shared" ref="AI22:AI28" si="26">O22+Q22+S22+U22+AA22+AC22+AE22+AG22+W22+Y22</f>
        <v>816116.4</v>
      </c>
      <c r="AJ22" s="18">
        <f t="shared" ref="AJ22" si="27">(O22*P22+Q22*R22+S22*T22+U22*V22+AA22*AB22+AC22*AD22+AE22*AF22+AG22*AH22)/AI22</f>
        <v>130.27415717457754</v>
      </c>
      <c r="AL22" s="65">
        <v>43575</v>
      </c>
      <c r="AM22" s="65"/>
      <c r="AN22" s="87">
        <v>16</v>
      </c>
      <c r="AO22" s="158">
        <v>0</v>
      </c>
      <c r="AP22" s="158">
        <v>0</v>
      </c>
      <c r="AQ22" s="158">
        <v>0</v>
      </c>
      <c r="AR22" s="158">
        <v>0</v>
      </c>
      <c r="AS22" s="158">
        <v>0</v>
      </c>
      <c r="AT22" s="158">
        <v>0</v>
      </c>
      <c r="AU22" s="158">
        <v>0</v>
      </c>
      <c r="AV22" s="158">
        <v>0</v>
      </c>
      <c r="AW22" s="158">
        <v>0</v>
      </c>
      <c r="AX22" s="158">
        <v>0</v>
      </c>
      <c r="AY22" s="18">
        <v>0</v>
      </c>
      <c r="AZ22" s="158">
        <v>0</v>
      </c>
      <c r="BA22" s="158">
        <v>0</v>
      </c>
      <c r="BB22" s="158">
        <v>0</v>
      </c>
      <c r="BC22" s="158">
        <v>0</v>
      </c>
      <c r="BD22" s="158">
        <v>0</v>
      </c>
      <c r="BE22" s="158">
        <v>0</v>
      </c>
      <c r="BF22" s="158">
        <v>0</v>
      </c>
      <c r="BG22" s="158">
        <v>0</v>
      </c>
      <c r="BH22" s="158">
        <v>0</v>
      </c>
      <c r="BI22" s="158">
        <v>0</v>
      </c>
      <c r="BJ22" s="158">
        <v>0</v>
      </c>
      <c r="BK22" s="158">
        <v>0</v>
      </c>
      <c r="BL22" s="158">
        <v>0</v>
      </c>
      <c r="BM22" s="158">
        <v>0</v>
      </c>
      <c r="BN22" s="158">
        <v>0</v>
      </c>
      <c r="BO22" s="158">
        <v>0</v>
      </c>
      <c r="BP22" s="158">
        <v>0</v>
      </c>
      <c r="BQ22" s="158">
        <v>0</v>
      </c>
      <c r="BR22" s="158">
        <v>0</v>
      </c>
      <c r="BS22" s="158">
        <v>0</v>
      </c>
      <c r="BT22" s="18">
        <v>0</v>
      </c>
      <c r="BU22" s="18">
        <v>0</v>
      </c>
    </row>
    <row r="23" spans="1:73" ht="20.100000000000001" customHeight="1" x14ac:dyDescent="0.2">
      <c r="A23" s="189">
        <v>43946</v>
      </c>
      <c r="B23" s="189">
        <v>43943</v>
      </c>
      <c r="C23" s="10" t="s">
        <v>68</v>
      </c>
      <c r="D23" s="192">
        <v>37000</v>
      </c>
      <c r="E23" s="192">
        <v>1041748</v>
      </c>
      <c r="F23" s="192">
        <v>143907.9</v>
      </c>
      <c r="G23" s="192">
        <v>12690</v>
      </c>
      <c r="H23" s="192">
        <v>25076</v>
      </c>
      <c r="I23" s="192">
        <v>8364</v>
      </c>
      <c r="J23" s="190">
        <v>0</v>
      </c>
      <c r="K23" s="190">
        <v>0</v>
      </c>
      <c r="L23" s="190">
        <v>0</v>
      </c>
      <c r="M23" s="190">
        <v>0</v>
      </c>
      <c r="N23" s="30">
        <f t="shared" si="23"/>
        <v>1268785.8999999999</v>
      </c>
      <c r="O23" s="192">
        <v>28180</v>
      </c>
      <c r="P23" s="192">
        <v>86.728281999999993</v>
      </c>
      <c r="Q23" s="192">
        <v>910871</v>
      </c>
      <c r="R23" s="192">
        <v>121.584867</v>
      </c>
      <c r="S23" s="192">
        <v>89156</v>
      </c>
      <c r="T23" s="192">
        <v>147.31253000000001</v>
      </c>
      <c r="U23" s="192">
        <v>7117</v>
      </c>
      <c r="V23" s="192">
        <v>82.112125000000006</v>
      </c>
      <c r="W23" s="192">
        <v>9157</v>
      </c>
      <c r="X23" s="192">
        <v>161.39379700000001</v>
      </c>
      <c r="Y23" s="192">
        <v>1915</v>
      </c>
      <c r="Z23" s="192">
        <v>136.130548</v>
      </c>
      <c r="AA23" s="190">
        <v>0</v>
      </c>
      <c r="AB23" s="190">
        <v>0</v>
      </c>
      <c r="AC23" s="190">
        <v>0</v>
      </c>
      <c r="AD23" s="190">
        <v>0</v>
      </c>
      <c r="AE23" s="190">
        <v>0</v>
      </c>
      <c r="AF23" s="190">
        <v>0</v>
      </c>
      <c r="AG23" s="190">
        <v>0</v>
      </c>
      <c r="AH23" s="190">
        <v>0</v>
      </c>
      <c r="AI23" s="18">
        <f t="shared" si="26"/>
        <v>1046396</v>
      </c>
      <c r="AJ23" s="18">
        <f t="shared" ref="AJ23" si="28">(O23*P23+Q23*R23+S23*T23+U23*V23+AA23*AB23+AC23*AD23+AE23*AF23+AG23*AH23)/AI23</f>
        <v>121.28326206734543</v>
      </c>
      <c r="AL23" s="65">
        <v>43582</v>
      </c>
      <c r="AM23" s="65">
        <v>43577</v>
      </c>
      <c r="AN23" s="10">
        <v>17</v>
      </c>
      <c r="AO23" s="158">
        <v>38416</v>
      </c>
      <c r="AP23" s="158">
        <v>889121.7</v>
      </c>
      <c r="AQ23" s="158">
        <v>173269</v>
      </c>
      <c r="AR23" s="158">
        <v>12737</v>
      </c>
      <c r="AS23" s="158">
        <v>0</v>
      </c>
      <c r="AT23" s="158">
        <v>0</v>
      </c>
      <c r="AU23" s="158">
        <v>0</v>
      </c>
      <c r="AV23" s="158">
        <v>0</v>
      </c>
      <c r="AW23" s="158">
        <v>0</v>
      </c>
      <c r="AX23" s="158">
        <v>0</v>
      </c>
      <c r="AY23" s="18">
        <v>1113543.7</v>
      </c>
      <c r="AZ23" s="158">
        <v>24520</v>
      </c>
      <c r="BA23" s="158">
        <v>95.317862000000005</v>
      </c>
      <c r="BB23" s="158">
        <v>780405.15</v>
      </c>
      <c r="BC23" s="158">
        <v>125.113393</v>
      </c>
      <c r="BD23" s="158">
        <v>112742</v>
      </c>
      <c r="BE23" s="158">
        <v>165.739609</v>
      </c>
      <c r="BF23" s="158">
        <v>5088</v>
      </c>
      <c r="BG23" s="158">
        <v>97.787538999999995</v>
      </c>
      <c r="BH23" s="158">
        <v>0</v>
      </c>
      <c r="BI23" s="158">
        <v>0</v>
      </c>
      <c r="BJ23" s="158">
        <v>0</v>
      </c>
      <c r="BK23" s="158">
        <v>0</v>
      </c>
      <c r="BL23" s="158">
        <v>0</v>
      </c>
      <c r="BM23" s="158">
        <v>0</v>
      </c>
      <c r="BN23" s="158">
        <v>0</v>
      </c>
      <c r="BO23" s="158">
        <v>0</v>
      </c>
      <c r="BP23" s="158">
        <v>0</v>
      </c>
      <c r="BQ23" s="158">
        <v>0</v>
      </c>
      <c r="BR23" s="158">
        <v>0</v>
      </c>
      <c r="BS23" s="158">
        <v>0</v>
      </c>
      <c r="BT23" s="18">
        <v>922755.15</v>
      </c>
      <c r="BU23" s="18">
        <v>129.13467695490394</v>
      </c>
    </row>
    <row r="24" spans="1:73" ht="20.100000000000001" customHeight="1" x14ac:dyDescent="0.2">
      <c r="A24" s="193">
        <v>43953</v>
      </c>
      <c r="B24" s="195">
        <v>43948</v>
      </c>
      <c r="C24" s="3">
        <v>16</v>
      </c>
      <c r="D24" s="196">
        <v>58092</v>
      </c>
      <c r="E24" s="196">
        <v>0</v>
      </c>
      <c r="F24" s="196">
        <v>121894.9</v>
      </c>
      <c r="G24" s="196">
        <v>0</v>
      </c>
      <c r="H24" s="196">
        <v>0</v>
      </c>
      <c r="I24" s="196">
        <v>0</v>
      </c>
      <c r="J24" s="196">
        <v>0</v>
      </c>
      <c r="K24" s="196">
        <v>0</v>
      </c>
      <c r="L24" s="196">
        <v>0</v>
      </c>
      <c r="M24" s="196">
        <v>0</v>
      </c>
      <c r="N24" s="30">
        <f t="shared" si="23"/>
        <v>179986.9</v>
      </c>
      <c r="O24" s="196">
        <v>52877</v>
      </c>
      <c r="P24" s="196">
        <v>90.051817999999997</v>
      </c>
      <c r="Q24" s="128">
        <v>0</v>
      </c>
      <c r="R24" s="128">
        <v>0</v>
      </c>
      <c r="S24" s="196">
        <v>92553</v>
      </c>
      <c r="T24" s="196">
        <v>146.45080100000001</v>
      </c>
      <c r="U24" s="128">
        <v>0</v>
      </c>
      <c r="V24" s="128">
        <v>0</v>
      </c>
      <c r="W24" s="128">
        <v>0</v>
      </c>
      <c r="X24" s="128">
        <v>0</v>
      </c>
      <c r="Y24" s="128">
        <v>0</v>
      </c>
      <c r="Z24" s="128">
        <v>0</v>
      </c>
      <c r="AA24" s="128">
        <v>0</v>
      </c>
      <c r="AB24" s="128">
        <v>0</v>
      </c>
      <c r="AC24" s="196">
        <v>0</v>
      </c>
      <c r="AD24" s="196">
        <v>0</v>
      </c>
      <c r="AE24" s="196">
        <v>0</v>
      </c>
      <c r="AF24" s="196">
        <v>0</v>
      </c>
      <c r="AG24" s="196">
        <v>0</v>
      </c>
      <c r="AH24" s="196">
        <v>0</v>
      </c>
      <c r="AI24" s="18">
        <f t="shared" si="26"/>
        <v>145430</v>
      </c>
      <c r="AJ24" s="18">
        <f t="shared" ref="AJ24" si="29">(O24*P24+Q24*R24+S24*T24+U24*V24+AA24*AB24+AC24*AD24+AE24*AF24+AG24*AH24)/AI24</f>
        <v>125.94465354699169</v>
      </c>
      <c r="AL24" s="65">
        <v>43589</v>
      </c>
      <c r="AM24" s="65">
        <v>43585</v>
      </c>
      <c r="AN24" s="3">
        <v>18</v>
      </c>
      <c r="AO24" s="158">
        <v>41708</v>
      </c>
      <c r="AP24" s="158">
        <v>782582</v>
      </c>
      <c r="AQ24" s="158">
        <v>138824</v>
      </c>
      <c r="AR24" s="158">
        <v>8507</v>
      </c>
      <c r="AS24" s="158">
        <v>0</v>
      </c>
      <c r="AT24" s="158">
        <v>0</v>
      </c>
      <c r="AU24" s="158">
        <v>0</v>
      </c>
      <c r="AV24" s="158">
        <v>0</v>
      </c>
      <c r="AW24" s="158">
        <v>0</v>
      </c>
      <c r="AX24" s="158">
        <v>0</v>
      </c>
      <c r="AY24" s="18">
        <v>971621</v>
      </c>
      <c r="AZ24" s="158">
        <v>22066</v>
      </c>
      <c r="BA24" s="158">
        <v>96.417928000000003</v>
      </c>
      <c r="BB24" s="158">
        <v>714314</v>
      </c>
      <c r="BC24" s="158">
        <v>125.556876</v>
      </c>
      <c r="BD24" s="158">
        <v>111432</v>
      </c>
      <c r="BE24" s="158">
        <v>164.875089</v>
      </c>
      <c r="BF24" s="158">
        <v>6904</v>
      </c>
      <c r="BG24" s="158">
        <v>100.955243</v>
      </c>
      <c r="BH24" s="158">
        <v>0</v>
      </c>
      <c r="BI24" s="158">
        <v>0</v>
      </c>
      <c r="BJ24" s="158">
        <v>0</v>
      </c>
      <c r="BK24" s="158">
        <v>0</v>
      </c>
      <c r="BL24" s="158">
        <v>0</v>
      </c>
      <c r="BM24" s="158">
        <v>0</v>
      </c>
      <c r="BN24" s="158">
        <v>0</v>
      </c>
      <c r="BO24" s="158">
        <v>0</v>
      </c>
      <c r="BP24" s="158">
        <v>0</v>
      </c>
      <c r="BQ24" s="158">
        <v>0</v>
      </c>
      <c r="BR24" s="158">
        <v>0</v>
      </c>
      <c r="BS24" s="158">
        <v>0</v>
      </c>
      <c r="BT24" s="18">
        <v>854716</v>
      </c>
      <c r="BU24" s="18">
        <v>129.73192058816261</v>
      </c>
    </row>
    <row r="25" spans="1:73" ht="20.100000000000001" customHeight="1" x14ac:dyDescent="0.2">
      <c r="A25" s="197">
        <v>43960</v>
      </c>
      <c r="B25" s="199">
        <v>43956</v>
      </c>
      <c r="C25" s="3">
        <v>17</v>
      </c>
      <c r="D25" s="200">
        <v>73664</v>
      </c>
      <c r="E25" s="200">
        <v>1014240.9</v>
      </c>
      <c r="F25" s="200">
        <v>152844.9</v>
      </c>
      <c r="G25" s="200">
        <v>12968</v>
      </c>
      <c r="H25" s="200">
        <v>0</v>
      </c>
      <c r="I25" s="200">
        <v>0</v>
      </c>
      <c r="J25" s="200">
        <v>0</v>
      </c>
      <c r="K25" s="200">
        <v>0</v>
      </c>
      <c r="L25" s="200">
        <v>0</v>
      </c>
      <c r="M25" s="200">
        <v>0</v>
      </c>
      <c r="N25" s="30">
        <f t="shared" si="23"/>
        <v>1253717.7999999998</v>
      </c>
      <c r="O25" s="200">
        <v>39000</v>
      </c>
      <c r="P25" s="200">
        <v>90.903178999999994</v>
      </c>
      <c r="Q25" s="202">
        <v>865553</v>
      </c>
      <c r="R25" s="202">
        <v>120.388015</v>
      </c>
      <c r="S25" s="200">
        <v>108360</v>
      </c>
      <c r="T25" s="200">
        <v>148.81542999999999</v>
      </c>
      <c r="U25" s="200">
        <v>5990</v>
      </c>
      <c r="V25" s="200">
        <v>81.684473999999994</v>
      </c>
      <c r="W25" s="200">
        <v>0</v>
      </c>
      <c r="X25" s="200">
        <v>0</v>
      </c>
      <c r="Y25" s="200">
        <v>0</v>
      </c>
      <c r="Z25" s="200">
        <v>0</v>
      </c>
      <c r="AA25" s="200">
        <v>0</v>
      </c>
      <c r="AB25" s="200">
        <v>0</v>
      </c>
      <c r="AC25" s="200">
        <v>0</v>
      </c>
      <c r="AD25" s="200">
        <v>0</v>
      </c>
      <c r="AE25" s="200">
        <v>0</v>
      </c>
      <c r="AF25" s="200">
        <v>0</v>
      </c>
      <c r="AG25" s="200">
        <v>0</v>
      </c>
      <c r="AH25" s="200">
        <v>0</v>
      </c>
      <c r="AI25" s="18">
        <f t="shared" si="26"/>
        <v>1018903</v>
      </c>
      <c r="AJ25" s="18">
        <f t="shared" ref="AJ25" si="30">(O25*P25+Q25*R25+S25*T25+U25*V25+AA25*AB25+AC25*AD25+AE25*AF25+AG25*AH25)/AI25</f>
        <v>122.05515296584169</v>
      </c>
      <c r="AL25" s="65">
        <v>43596</v>
      </c>
      <c r="AM25" s="65">
        <v>43592</v>
      </c>
      <c r="AN25" s="3">
        <v>19</v>
      </c>
      <c r="AO25" s="158">
        <v>30793</v>
      </c>
      <c r="AP25" s="158">
        <v>932192.1</v>
      </c>
      <c r="AQ25" s="158">
        <v>174908</v>
      </c>
      <c r="AR25" s="158">
        <v>12606</v>
      </c>
      <c r="AS25" s="158">
        <v>0</v>
      </c>
      <c r="AT25" s="158">
        <v>0</v>
      </c>
      <c r="AU25" s="158">
        <v>0</v>
      </c>
      <c r="AV25" s="158">
        <v>0</v>
      </c>
      <c r="AW25" s="158">
        <v>0</v>
      </c>
      <c r="AX25" s="158">
        <v>0</v>
      </c>
      <c r="AY25" s="18">
        <v>1150499.1000000001</v>
      </c>
      <c r="AZ25" s="158">
        <v>26593</v>
      </c>
      <c r="BA25" s="158">
        <v>97.527017999999998</v>
      </c>
      <c r="BB25" s="158">
        <v>847070.3</v>
      </c>
      <c r="BC25" s="158">
        <v>124.000569</v>
      </c>
      <c r="BD25" s="158">
        <v>118430</v>
      </c>
      <c r="BE25" s="158">
        <v>163.906206</v>
      </c>
      <c r="BF25" s="158">
        <v>9085</v>
      </c>
      <c r="BG25" s="158">
        <v>101.942432</v>
      </c>
      <c r="BH25" s="158">
        <v>0</v>
      </c>
      <c r="BI25" s="158">
        <v>0</v>
      </c>
      <c r="BJ25" s="158">
        <v>0</v>
      </c>
      <c r="BK25" s="158">
        <v>0</v>
      </c>
      <c r="BL25" s="158">
        <v>0</v>
      </c>
      <c r="BM25" s="158">
        <v>0</v>
      </c>
      <c r="BN25" s="158">
        <v>0</v>
      </c>
      <c r="BO25" s="158">
        <v>0</v>
      </c>
      <c r="BP25" s="158">
        <v>0</v>
      </c>
      <c r="BQ25" s="158">
        <v>0</v>
      </c>
      <c r="BR25" s="158">
        <v>0</v>
      </c>
      <c r="BS25" s="158">
        <v>0</v>
      </c>
      <c r="BT25" s="18">
        <v>1001178.3</v>
      </c>
      <c r="BU25" s="18">
        <v>127.81768656389646</v>
      </c>
    </row>
    <row r="26" spans="1:73" ht="20.100000000000001" customHeight="1" x14ac:dyDescent="0.2">
      <c r="A26" s="201">
        <v>43967</v>
      </c>
      <c r="B26" s="201">
        <v>43963</v>
      </c>
      <c r="C26" s="3">
        <v>18</v>
      </c>
      <c r="D26" s="202">
        <v>69694</v>
      </c>
      <c r="E26" s="202">
        <v>1020380</v>
      </c>
      <c r="F26" s="202">
        <v>109240</v>
      </c>
      <c r="G26" s="202">
        <v>5247</v>
      </c>
      <c r="H26" s="202">
        <v>0</v>
      </c>
      <c r="I26" s="202">
        <v>0</v>
      </c>
      <c r="J26" s="202">
        <v>0</v>
      </c>
      <c r="K26" s="202">
        <v>0</v>
      </c>
      <c r="L26" s="202">
        <v>0</v>
      </c>
      <c r="M26" s="202">
        <v>0</v>
      </c>
      <c r="N26" s="30">
        <f t="shared" si="23"/>
        <v>1204561</v>
      </c>
      <c r="O26" s="202">
        <v>42605</v>
      </c>
      <c r="P26" s="202">
        <v>88.680577</v>
      </c>
      <c r="Q26" s="202">
        <v>843877</v>
      </c>
      <c r="R26" s="202">
        <v>114.453253</v>
      </c>
      <c r="S26" s="202">
        <v>88522</v>
      </c>
      <c r="T26" s="202">
        <v>149.977305</v>
      </c>
      <c r="U26" s="202">
        <v>3406</v>
      </c>
      <c r="V26" s="202">
        <v>77.036405999999999</v>
      </c>
      <c r="W26" s="202">
        <v>0</v>
      </c>
      <c r="X26" s="202">
        <v>0</v>
      </c>
      <c r="Y26" s="202">
        <v>0</v>
      </c>
      <c r="Z26" s="202">
        <v>0</v>
      </c>
      <c r="AA26" s="202">
        <v>0</v>
      </c>
      <c r="AB26" s="202">
        <v>0</v>
      </c>
      <c r="AC26" s="202">
        <v>0</v>
      </c>
      <c r="AD26" s="202">
        <v>0</v>
      </c>
      <c r="AE26" s="202">
        <v>0</v>
      </c>
      <c r="AF26" s="202">
        <v>0</v>
      </c>
      <c r="AG26" s="202">
        <v>0</v>
      </c>
      <c r="AH26" s="202">
        <v>0</v>
      </c>
      <c r="AI26" s="18">
        <f t="shared" si="26"/>
        <v>978410</v>
      </c>
      <c r="AJ26" s="18">
        <f t="shared" ref="AJ26" si="31">(O26*P26+Q26*R26+S26*T26+U26*V26+AA26*AB26+AC26*AD26+AE26*AF26+AG26*AH26)/AI26</f>
        <v>116.41477576579554</v>
      </c>
      <c r="AL26" s="65">
        <v>43603</v>
      </c>
      <c r="AM26" s="65">
        <v>43599</v>
      </c>
      <c r="AN26" s="3">
        <v>20</v>
      </c>
      <c r="AO26" s="158">
        <v>42315</v>
      </c>
      <c r="AP26" s="158">
        <v>788717.5</v>
      </c>
      <c r="AQ26" s="158">
        <v>123375</v>
      </c>
      <c r="AR26" s="158">
        <v>7420</v>
      </c>
      <c r="AS26" s="158">
        <v>0</v>
      </c>
      <c r="AT26" s="158">
        <v>0</v>
      </c>
      <c r="AU26" s="158">
        <v>0</v>
      </c>
      <c r="AV26" s="158">
        <v>0</v>
      </c>
      <c r="AW26" s="158">
        <v>0</v>
      </c>
      <c r="AX26" s="158">
        <v>0</v>
      </c>
      <c r="AY26" s="18">
        <v>961827.5</v>
      </c>
      <c r="AZ26" s="158">
        <v>37608</v>
      </c>
      <c r="BA26" s="158">
        <v>97.289512000000002</v>
      </c>
      <c r="BB26" s="158">
        <v>690549.5</v>
      </c>
      <c r="BC26" s="158">
        <v>124.526381</v>
      </c>
      <c r="BD26" s="158">
        <v>92202</v>
      </c>
      <c r="BE26" s="158">
        <v>164.29954799999999</v>
      </c>
      <c r="BF26" s="158">
        <v>4460</v>
      </c>
      <c r="BG26" s="158">
        <v>100.888789</v>
      </c>
      <c r="BH26" s="158">
        <v>0</v>
      </c>
      <c r="BI26" s="158">
        <v>0</v>
      </c>
      <c r="BJ26" s="158">
        <v>0</v>
      </c>
      <c r="BK26" s="158">
        <v>0</v>
      </c>
      <c r="BL26" s="158">
        <v>0</v>
      </c>
      <c r="BM26" s="158">
        <v>0</v>
      </c>
      <c r="BN26" s="158">
        <v>0</v>
      </c>
      <c r="BO26" s="158">
        <v>0</v>
      </c>
      <c r="BP26" s="158">
        <v>0</v>
      </c>
      <c r="BQ26" s="158">
        <v>0</v>
      </c>
      <c r="BR26" s="158">
        <v>0</v>
      </c>
      <c r="BS26" s="158">
        <v>0</v>
      </c>
      <c r="BT26" s="18">
        <v>824819.5</v>
      </c>
      <c r="BU26" s="18">
        <v>127.60271189913854</v>
      </c>
    </row>
    <row r="27" spans="1:73" ht="20.100000000000001" customHeight="1" x14ac:dyDescent="0.2">
      <c r="A27" s="203">
        <v>43974</v>
      </c>
      <c r="B27" s="203">
        <v>43970</v>
      </c>
      <c r="C27" s="3">
        <v>19</v>
      </c>
      <c r="D27" s="204">
        <v>60669</v>
      </c>
      <c r="E27" s="204">
        <v>951978</v>
      </c>
      <c r="F27" s="204">
        <v>134244</v>
      </c>
      <c r="G27" s="204">
        <v>19592</v>
      </c>
      <c r="H27" s="204">
        <v>0</v>
      </c>
      <c r="I27" s="204">
        <v>0</v>
      </c>
      <c r="J27" s="204">
        <v>0</v>
      </c>
      <c r="K27" s="204">
        <v>0</v>
      </c>
      <c r="L27" s="204">
        <v>0</v>
      </c>
      <c r="M27" s="204">
        <v>0</v>
      </c>
      <c r="N27" s="30">
        <f t="shared" si="23"/>
        <v>1166483</v>
      </c>
      <c r="O27" s="204">
        <v>50319</v>
      </c>
      <c r="P27" s="204">
        <v>89.974641000000005</v>
      </c>
      <c r="Q27" s="204">
        <v>750323</v>
      </c>
      <c r="R27" s="204">
        <v>112.31020700000001</v>
      </c>
      <c r="S27" s="204">
        <v>101698</v>
      </c>
      <c r="T27" s="204">
        <v>149.071495</v>
      </c>
      <c r="U27" s="204">
        <v>9652</v>
      </c>
      <c r="V27" s="204">
        <v>78.670534000000004</v>
      </c>
      <c r="W27" s="204">
        <v>0</v>
      </c>
      <c r="X27" s="204">
        <v>0</v>
      </c>
      <c r="Y27" s="204">
        <v>0</v>
      </c>
      <c r="Z27" s="204">
        <v>0</v>
      </c>
      <c r="AA27" s="204">
        <v>0</v>
      </c>
      <c r="AB27" s="204">
        <v>0</v>
      </c>
      <c r="AC27" s="204">
        <v>0</v>
      </c>
      <c r="AD27" s="204">
        <v>0</v>
      </c>
      <c r="AE27" s="204">
        <v>0</v>
      </c>
      <c r="AF27" s="204">
        <v>0</v>
      </c>
      <c r="AG27" s="204">
        <v>0</v>
      </c>
      <c r="AH27" s="204">
        <v>0</v>
      </c>
      <c r="AI27" s="18">
        <f t="shared" si="26"/>
        <v>911992</v>
      </c>
      <c r="AJ27" s="18">
        <f t="shared" ref="AJ27" si="32">(O27*P27+Q27*R27+S27*T27+U27*V27+AA27*AB27+AC27*AD27+AE27*AF27+AG27*AH27)/AI27</f>
        <v>114.82114568989421</v>
      </c>
      <c r="AL27" s="65">
        <v>43610</v>
      </c>
      <c r="AM27" s="65">
        <v>43606</v>
      </c>
      <c r="AN27" s="3">
        <v>21</v>
      </c>
      <c r="AO27" s="158">
        <v>34488</v>
      </c>
      <c r="AP27" s="158">
        <v>759995.1</v>
      </c>
      <c r="AQ27" s="158">
        <v>123116</v>
      </c>
      <c r="AR27" s="158">
        <v>11398</v>
      </c>
      <c r="AS27" s="158">
        <v>0</v>
      </c>
      <c r="AT27" s="158">
        <v>0</v>
      </c>
      <c r="AU27" s="158">
        <v>0</v>
      </c>
      <c r="AV27" s="158">
        <v>0</v>
      </c>
      <c r="AW27" s="158">
        <v>0</v>
      </c>
      <c r="AX27" s="158">
        <v>0</v>
      </c>
      <c r="AY27" s="18">
        <v>928997.1</v>
      </c>
      <c r="AZ27" s="158">
        <v>25859</v>
      </c>
      <c r="BA27" s="158">
        <v>97.472639999999998</v>
      </c>
      <c r="BB27" s="158">
        <v>638364.1</v>
      </c>
      <c r="BC27" s="158">
        <v>123.947672</v>
      </c>
      <c r="BD27" s="158">
        <v>90315</v>
      </c>
      <c r="BE27" s="158">
        <v>164.60602299999999</v>
      </c>
      <c r="BF27" s="158">
        <v>3674</v>
      </c>
      <c r="BG27" s="158">
        <v>97.992378000000002</v>
      </c>
      <c r="BH27" s="158">
        <v>0</v>
      </c>
      <c r="BI27" s="158">
        <v>0</v>
      </c>
      <c r="BJ27" s="158">
        <v>0</v>
      </c>
      <c r="BK27" s="158">
        <v>0</v>
      </c>
      <c r="BL27" s="158">
        <v>0</v>
      </c>
      <c r="BM27" s="158">
        <v>0</v>
      </c>
      <c r="BN27" s="158">
        <v>0</v>
      </c>
      <c r="BO27" s="158">
        <v>0</v>
      </c>
      <c r="BP27" s="158">
        <v>0</v>
      </c>
      <c r="BQ27" s="158">
        <v>0</v>
      </c>
      <c r="BR27" s="158">
        <v>0</v>
      </c>
      <c r="BS27" s="158">
        <v>0</v>
      </c>
      <c r="BT27" s="18">
        <v>758212.1</v>
      </c>
      <c r="BU27" s="18">
        <v>127.76201546394763</v>
      </c>
    </row>
    <row r="28" spans="1:73" ht="20.100000000000001" customHeight="1" x14ac:dyDescent="0.2">
      <c r="A28" s="203">
        <v>43981</v>
      </c>
      <c r="B28" s="203">
        <v>43977</v>
      </c>
      <c r="C28" s="39">
        <v>22</v>
      </c>
      <c r="D28" s="204">
        <v>58704</v>
      </c>
      <c r="E28" s="204">
        <v>1267735.8500000001</v>
      </c>
      <c r="F28" s="204">
        <v>150158</v>
      </c>
      <c r="G28" s="204">
        <v>22897</v>
      </c>
      <c r="H28" s="204">
        <v>0</v>
      </c>
      <c r="I28" s="204">
        <v>0</v>
      </c>
      <c r="J28" s="204">
        <v>0</v>
      </c>
      <c r="K28" s="204">
        <v>0</v>
      </c>
      <c r="L28" s="204">
        <v>0</v>
      </c>
      <c r="M28" s="204">
        <v>0</v>
      </c>
      <c r="N28" s="30">
        <f t="shared" si="23"/>
        <v>1499494.85</v>
      </c>
      <c r="O28" s="204">
        <v>47088</v>
      </c>
      <c r="P28" s="204">
        <v>90.752527000000001</v>
      </c>
      <c r="Q28" s="204">
        <v>967608.75</v>
      </c>
      <c r="R28" s="204">
        <v>107.33982399999999</v>
      </c>
      <c r="S28" s="204">
        <v>122698</v>
      </c>
      <c r="T28" s="204">
        <v>140.932737</v>
      </c>
      <c r="U28" s="204">
        <v>8323</v>
      </c>
      <c r="V28" s="204">
        <v>77.355639999999994</v>
      </c>
      <c r="W28" s="204">
        <v>0</v>
      </c>
      <c r="X28" s="204">
        <v>0</v>
      </c>
      <c r="Y28" s="204">
        <v>0</v>
      </c>
      <c r="Z28" s="204">
        <v>0</v>
      </c>
      <c r="AA28" s="204">
        <v>0</v>
      </c>
      <c r="AB28" s="204">
        <v>0</v>
      </c>
      <c r="AC28" s="204">
        <v>0</v>
      </c>
      <c r="AD28" s="204">
        <v>0</v>
      </c>
      <c r="AE28" s="204">
        <v>0</v>
      </c>
      <c r="AF28" s="204">
        <v>0</v>
      </c>
      <c r="AG28" s="204">
        <v>0</v>
      </c>
      <c r="AH28" s="204">
        <v>0</v>
      </c>
      <c r="AI28" s="18">
        <f t="shared" si="26"/>
        <v>1145717.75</v>
      </c>
      <c r="AJ28" s="18">
        <f t="shared" ref="AJ28" si="33">(O28*P28+Q28*R28+S28*T28+U28*V28+AA28*AB28+AC28*AD28+AE28*AF28+AG28*AH28)/AI28</f>
        <v>110.03783774265693</v>
      </c>
      <c r="AL28" s="65">
        <v>43617</v>
      </c>
      <c r="AM28" s="65">
        <v>43613</v>
      </c>
      <c r="AN28" s="39">
        <v>22</v>
      </c>
      <c r="AO28" s="158">
        <v>27697</v>
      </c>
      <c r="AP28" s="158">
        <v>900659</v>
      </c>
      <c r="AQ28" s="158">
        <v>140970</v>
      </c>
      <c r="AR28" s="158">
        <v>10602</v>
      </c>
      <c r="AS28" s="158">
        <v>0</v>
      </c>
      <c r="AT28" s="158">
        <v>0</v>
      </c>
      <c r="AU28" s="158">
        <v>0</v>
      </c>
      <c r="AV28" s="158">
        <v>0</v>
      </c>
      <c r="AW28" s="158">
        <v>0</v>
      </c>
      <c r="AX28" s="158">
        <v>0</v>
      </c>
      <c r="AY28" s="18">
        <v>1079928</v>
      </c>
      <c r="AZ28" s="158">
        <v>18698</v>
      </c>
      <c r="BA28" s="158">
        <v>96.368114000000006</v>
      </c>
      <c r="BB28" s="158">
        <v>753688</v>
      </c>
      <c r="BC28" s="158">
        <v>123.62113600000001</v>
      </c>
      <c r="BD28" s="158">
        <v>107798</v>
      </c>
      <c r="BE28" s="158">
        <v>167.13362000000001</v>
      </c>
      <c r="BF28" s="158">
        <v>3870</v>
      </c>
      <c r="BG28" s="158">
        <v>94.977777000000003</v>
      </c>
      <c r="BH28" s="158">
        <v>0</v>
      </c>
      <c r="BI28" s="158">
        <v>0</v>
      </c>
      <c r="BJ28" s="158">
        <v>0</v>
      </c>
      <c r="BK28" s="158">
        <v>0</v>
      </c>
      <c r="BL28" s="158">
        <v>0</v>
      </c>
      <c r="BM28" s="158">
        <v>0</v>
      </c>
      <c r="BN28" s="158">
        <v>0</v>
      </c>
      <c r="BO28" s="158">
        <v>0</v>
      </c>
      <c r="BP28" s="158">
        <v>0</v>
      </c>
      <c r="BQ28" s="158">
        <v>0</v>
      </c>
      <c r="BR28" s="158">
        <v>0</v>
      </c>
      <c r="BS28" s="158">
        <v>0</v>
      </c>
      <c r="BT28" s="18">
        <v>884054</v>
      </c>
      <c r="BU28" s="18">
        <v>128.22507642167787</v>
      </c>
    </row>
    <row r="29" spans="1:73" ht="20.100000000000001" customHeight="1" x14ac:dyDescent="0.2">
      <c r="A29" s="205">
        <v>43988</v>
      </c>
      <c r="B29" s="205">
        <v>43984</v>
      </c>
      <c r="C29" s="3">
        <v>23</v>
      </c>
      <c r="D29" s="206">
        <v>63621</v>
      </c>
      <c r="E29" s="206">
        <v>1390704.6</v>
      </c>
      <c r="F29" s="206">
        <v>232118.9</v>
      </c>
      <c r="G29" s="206">
        <v>26090</v>
      </c>
      <c r="H29" s="206">
        <v>0</v>
      </c>
      <c r="I29" s="206">
        <v>0</v>
      </c>
      <c r="J29" s="206">
        <v>0</v>
      </c>
      <c r="K29" s="206">
        <v>0</v>
      </c>
      <c r="L29" s="206">
        <v>0</v>
      </c>
      <c r="M29" s="206">
        <v>0</v>
      </c>
      <c r="N29" s="30">
        <f t="shared" si="23"/>
        <v>1712534.5</v>
      </c>
      <c r="O29" s="206">
        <v>59077</v>
      </c>
      <c r="P29" s="206">
        <v>89.922557999999995</v>
      </c>
      <c r="Q29" s="206">
        <v>986133.8</v>
      </c>
      <c r="R29" s="206">
        <v>103.310773</v>
      </c>
      <c r="S29" s="206">
        <v>182285</v>
      </c>
      <c r="T29" s="206">
        <v>149.24545599999999</v>
      </c>
      <c r="U29" s="206">
        <v>11122</v>
      </c>
      <c r="V29" s="206">
        <v>77.869446999999994</v>
      </c>
      <c r="W29" s="206">
        <v>0</v>
      </c>
      <c r="X29" s="206">
        <v>0</v>
      </c>
      <c r="Y29" s="206">
        <v>0</v>
      </c>
      <c r="Z29" s="206">
        <v>0</v>
      </c>
      <c r="AA29" s="206">
        <v>0</v>
      </c>
      <c r="AB29" s="206">
        <v>0</v>
      </c>
      <c r="AC29" s="206">
        <v>0</v>
      </c>
      <c r="AD29" s="206">
        <v>0</v>
      </c>
      <c r="AE29" s="206">
        <v>0</v>
      </c>
      <c r="AF29" s="206">
        <v>0</v>
      </c>
      <c r="AG29" s="206">
        <v>0</v>
      </c>
      <c r="AH29" s="206">
        <v>0</v>
      </c>
      <c r="AI29" s="18">
        <f t="shared" ref="AI29" si="34">O29+Q29+S29+U29+AA29+AC29+AE29+AG29+W29+Y29</f>
        <v>1238617.8</v>
      </c>
      <c r="AJ29" s="18">
        <f t="shared" ref="AJ29" si="35">(O29*P29+Q29*R29+S29*T29+U29*V29+AA29*AB29+AC29*AD29+AE29*AF29+AG29*AH29)/AI29</f>
        <v>109.20388198432751</v>
      </c>
      <c r="AL29" s="65">
        <v>43624</v>
      </c>
      <c r="AM29" s="65">
        <v>43620</v>
      </c>
      <c r="AN29" s="10">
        <v>23</v>
      </c>
      <c r="AO29" s="158">
        <v>36630</v>
      </c>
      <c r="AP29" s="158">
        <v>981409.4</v>
      </c>
      <c r="AQ29" s="158">
        <v>183859</v>
      </c>
      <c r="AR29" s="158">
        <v>13518</v>
      </c>
      <c r="AS29" s="158">
        <v>0</v>
      </c>
      <c r="AT29" s="158">
        <v>0</v>
      </c>
      <c r="AU29" s="158">
        <v>0</v>
      </c>
      <c r="AV29" s="158">
        <v>0</v>
      </c>
      <c r="AW29" s="158">
        <v>0</v>
      </c>
      <c r="AX29" s="158">
        <v>0</v>
      </c>
      <c r="AY29" s="18">
        <v>1215416.3999999999</v>
      </c>
      <c r="AZ29" s="158">
        <v>29072</v>
      </c>
      <c r="BA29" s="158">
        <v>94.083447000000007</v>
      </c>
      <c r="BB29" s="158">
        <v>761263.8</v>
      </c>
      <c r="BC29" s="158">
        <v>121.252582</v>
      </c>
      <c r="BD29" s="158">
        <v>133558</v>
      </c>
      <c r="BE29" s="158">
        <v>166.74588499999999</v>
      </c>
      <c r="BF29" s="158">
        <v>3602</v>
      </c>
      <c r="BG29" s="158">
        <v>91.091615000000004</v>
      </c>
      <c r="BH29" s="158">
        <v>0</v>
      </c>
      <c r="BI29" s="158">
        <v>0</v>
      </c>
      <c r="BJ29" s="158">
        <v>0</v>
      </c>
      <c r="BK29" s="158">
        <v>0</v>
      </c>
      <c r="BL29" s="158">
        <v>0</v>
      </c>
      <c r="BM29" s="158">
        <v>0</v>
      </c>
      <c r="BN29" s="158">
        <v>0</v>
      </c>
      <c r="BO29" s="158">
        <v>0</v>
      </c>
      <c r="BP29" s="158">
        <v>0</v>
      </c>
      <c r="BQ29" s="158">
        <v>0</v>
      </c>
      <c r="BR29" s="158">
        <v>0</v>
      </c>
      <c r="BS29" s="158">
        <v>0</v>
      </c>
      <c r="BT29" s="18">
        <v>927495.8</v>
      </c>
      <c r="BU29" s="18">
        <v>126.83481069173101</v>
      </c>
    </row>
    <row r="30" spans="1:73" ht="20.100000000000001" customHeight="1" x14ac:dyDescent="0.2">
      <c r="A30" s="207">
        <v>43995</v>
      </c>
      <c r="B30" s="207">
        <v>43991</v>
      </c>
      <c r="C30" s="3">
        <v>24</v>
      </c>
      <c r="D30" s="208">
        <v>51724</v>
      </c>
      <c r="E30" s="208">
        <v>1166390.2</v>
      </c>
      <c r="F30" s="208">
        <v>223422</v>
      </c>
      <c r="G30" s="208">
        <v>19244</v>
      </c>
      <c r="H30" s="208">
        <v>0</v>
      </c>
      <c r="I30" s="208">
        <v>0</v>
      </c>
      <c r="J30" s="208">
        <v>0</v>
      </c>
      <c r="K30" s="208">
        <v>0</v>
      </c>
      <c r="L30" s="208">
        <v>0</v>
      </c>
      <c r="M30" s="208">
        <v>0</v>
      </c>
      <c r="N30" s="30">
        <f t="shared" si="23"/>
        <v>1460780.2</v>
      </c>
      <c r="O30" s="208">
        <v>47007</v>
      </c>
      <c r="P30" s="208">
        <v>91.911756999999994</v>
      </c>
      <c r="Q30" s="208">
        <v>798705</v>
      </c>
      <c r="R30" s="208">
        <v>104.50196699999999</v>
      </c>
      <c r="S30" s="208">
        <v>173421</v>
      </c>
      <c r="T30" s="208">
        <v>149.929483</v>
      </c>
      <c r="U30" s="208">
        <v>14338</v>
      </c>
      <c r="V30" s="208">
        <v>86.223741000000004</v>
      </c>
      <c r="W30" s="208">
        <v>0</v>
      </c>
      <c r="X30" s="208">
        <v>0</v>
      </c>
      <c r="Y30" s="208">
        <v>0</v>
      </c>
      <c r="Z30" s="208">
        <v>0</v>
      </c>
      <c r="AA30" s="208">
        <v>0</v>
      </c>
      <c r="AB30" s="208">
        <v>0</v>
      </c>
      <c r="AC30" s="208">
        <v>0</v>
      </c>
      <c r="AD30" s="208">
        <v>0</v>
      </c>
      <c r="AE30" s="208">
        <v>0</v>
      </c>
      <c r="AF30" s="208">
        <v>0</v>
      </c>
      <c r="AG30" s="208">
        <v>0</v>
      </c>
      <c r="AH30" s="208">
        <v>0</v>
      </c>
      <c r="AI30" s="18">
        <f t="shared" ref="AI30" si="36">O30+Q30+S30+U30+AA30+AC30+AE30+AG30+W30+Y30</f>
        <v>1033471</v>
      </c>
      <c r="AJ30" s="18">
        <f t="shared" ref="AJ30" si="37">(O30*P30+Q30*R30+S30*T30+U30*V30+AA30*AB30+AC30*AD30+AE30*AF30+AG30*AH30)/AI30</f>
        <v>111.29865896946794</v>
      </c>
      <c r="AL30" s="65">
        <v>43631</v>
      </c>
      <c r="AM30" s="65">
        <v>43627</v>
      </c>
      <c r="AN30" s="3">
        <v>24</v>
      </c>
      <c r="AO30" s="158">
        <v>36211</v>
      </c>
      <c r="AP30" s="158">
        <v>1020517.8</v>
      </c>
      <c r="AQ30" s="158">
        <v>190890</v>
      </c>
      <c r="AR30" s="158">
        <v>15126</v>
      </c>
      <c r="AS30" s="158">
        <v>0</v>
      </c>
      <c r="AT30" s="158">
        <v>0</v>
      </c>
      <c r="AU30" s="158">
        <v>0</v>
      </c>
      <c r="AV30" s="158">
        <v>0</v>
      </c>
      <c r="AW30" s="158">
        <v>0</v>
      </c>
      <c r="AX30" s="158">
        <v>0</v>
      </c>
      <c r="AY30" s="18">
        <v>1262744.8</v>
      </c>
      <c r="AZ30" s="158">
        <v>22800</v>
      </c>
      <c r="BA30" s="158">
        <v>91.181842000000003</v>
      </c>
      <c r="BB30" s="158">
        <v>821332.1</v>
      </c>
      <c r="BC30" s="158">
        <v>117.226074</v>
      </c>
      <c r="BD30" s="158">
        <v>121624</v>
      </c>
      <c r="BE30" s="158">
        <v>169.61809299999999</v>
      </c>
      <c r="BF30" s="158">
        <v>3045</v>
      </c>
      <c r="BG30" s="158">
        <v>95.081772999999998</v>
      </c>
      <c r="BH30" s="158">
        <v>0</v>
      </c>
      <c r="BI30" s="158">
        <v>0</v>
      </c>
      <c r="BJ30" s="158">
        <v>0</v>
      </c>
      <c r="BK30" s="158">
        <v>0</v>
      </c>
      <c r="BL30" s="158">
        <v>0</v>
      </c>
      <c r="BM30" s="158">
        <v>0</v>
      </c>
      <c r="BN30" s="158">
        <v>0</v>
      </c>
      <c r="BO30" s="158">
        <v>0</v>
      </c>
      <c r="BP30" s="158">
        <v>0</v>
      </c>
      <c r="BQ30" s="158">
        <v>0</v>
      </c>
      <c r="BR30" s="158">
        <v>0</v>
      </c>
      <c r="BS30" s="158">
        <v>0</v>
      </c>
      <c r="BT30" s="18">
        <v>968801.1</v>
      </c>
      <c r="BU30" s="18">
        <v>123.12087431836359</v>
      </c>
    </row>
    <row r="31" spans="1:73" ht="20.100000000000001" customHeight="1" x14ac:dyDescent="0.2">
      <c r="A31" s="209">
        <v>44002</v>
      </c>
      <c r="B31" s="209">
        <v>43998</v>
      </c>
      <c r="C31" s="10">
        <v>25</v>
      </c>
      <c r="D31" s="210">
        <v>74261</v>
      </c>
      <c r="E31" s="210">
        <v>1093577.3</v>
      </c>
      <c r="F31" s="210">
        <v>264181</v>
      </c>
      <c r="G31" s="210">
        <v>23998</v>
      </c>
      <c r="H31" s="210">
        <v>0</v>
      </c>
      <c r="I31" s="210">
        <v>0</v>
      </c>
      <c r="J31" s="210">
        <v>0</v>
      </c>
      <c r="K31" s="210">
        <v>0</v>
      </c>
      <c r="L31" s="210">
        <v>0</v>
      </c>
      <c r="M31" s="210">
        <v>0</v>
      </c>
      <c r="N31" s="30">
        <f t="shared" si="23"/>
        <v>1456017.3</v>
      </c>
      <c r="O31" s="210">
        <v>73363</v>
      </c>
      <c r="P31" s="210">
        <v>102.66237700000001</v>
      </c>
      <c r="Q31" s="210">
        <v>821362.7</v>
      </c>
      <c r="R31" s="210">
        <v>103.516091</v>
      </c>
      <c r="S31" s="210">
        <v>217943</v>
      </c>
      <c r="T31" s="210">
        <v>154.19070500000001</v>
      </c>
      <c r="U31" s="210">
        <v>16180</v>
      </c>
      <c r="V31" s="210">
        <v>79.237762000000004</v>
      </c>
      <c r="W31" s="210">
        <v>0</v>
      </c>
      <c r="X31" s="210">
        <v>0</v>
      </c>
      <c r="Y31" s="210">
        <v>0</v>
      </c>
      <c r="Z31" s="210">
        <v>0</v>
      </c>
      <c r="AA31" s="210">
        <v>0</v>
      </c>
      <c r="AB31" s="210">
        <v>0</v>
      </c>
      <c r="AC31" s="210">
        <v>0</v>
      </c>
      <c r="AD31" s="210">
        <v>0</v>
      </c>
      <c r="AE31" s="210">
        <v>0</v>
      </c>
      <c r="AF31" s="210">
        <v>0</v>
      </c>
      <c r="AG31" s="210">
        <v>0</v>
      </c>
      <c r="AH31" s="210">
        <v>0</v>
      </c>
      <c r="AI31" s="18">
        <f t="shared" ref="AI31" si="38">O31+Q31+S31+U31+AA31+AC31+AE31+AG31+W31+Y31</f>
        <v>1128848.7</v>
      </c>
      <c r="AJ31" s="18">
        <f t="shared" ref="AJ31" si="39">(O31*P31+Q31*R31+S31*T31+U31*V31+AA31*AB31+AC31*AD31+AE31*AF31+AG31*AH31)/AI31</f>
        <v>112.89619926038957</v>
      </c>
      <c r="AL31" s="65">
        <v>43638</v>
      </c>
      <c r="AM31" s="65">
        <v>43634</v>
      </c>
      <c r="AN31" s="10">
        <v>25</v>
      </c>
      <c r="AO31" s="158">
        <v>41942</v>
      </c>
      <c r="AP31" s="158">
        <v>1215762.2</v>
      </c>
      <c r="AQ31" s="158">
        <v>254515</v>
      </c>
      <c r="AR31" s="158">
        <v>16876</v>
      </c>
      <c r="AS31" s="158">
        <v>0</v>
      </c>
      <c r="AT31" s="158">
        <v>0</v>
      </c>
      <c r="AU31" s="158">
        <v>0</v>
      </c>
      <c r="AV31" s="158">
        <v>0</v>
      </c>
      <c r="AW31" s="158">
        <v>0</v>
      </c>
      <c r="AX31" s="158">
        <v>0</v>
      </c>
      <c r="AY31" s="18">
        <v>1529095.2</v>
      </c>
      <c r="AZ31" s="158">
        <v>31263</v>
      </c>
      <c r="BA31" s="158">
        <v>88.771359000000004</v>
      </c>
      <c r="BB31" s="158">
        <v>944765</v>
      </c>
      <c r="BC31" s="158">
        <v>114.835669</v>
      </c>
      <c r="BD31" s="158">
        <v>152099</v>
      </c>
      <c r="BE31" s="158">
        <v>163.63104899999999</v>
      </c>
      <c r="BF31" s="158">
        <v>6017</v>
      </c>
      <c r="BG31" s="158">
        <v>94.351504000000006</v>
      </c>
      <c r="BH31" s="158">
        <v>0</v>
      </c>
      <c r="BI31" s="158">
        <v>0</v>
      </c>
      <c r="BJ31" s="158">
        <v>0</v>
      </c>
      <c r="BK31" s="158">
        <v>0</v>
      </c>
      <c r="BL31" s="158">
        <v>0</v>
      </c>
      <c r="BM31" s="158">
        <v>0</v>
      </c>
      <c r="BN31" s="158">
        <v>0</v>
      </c>
      <c r="BO31" s="158">
        <v>0</v>
      </c>
      <c r="BP31" s="158">
        <v>0</v>
      </c>
      <c r="BQ31" s="158">
        <v>0</v>
      </c>
      <c r="BR31" s="158">
        <v>0</v>
      </c>
      <c r="BS31" s="158">
        <v>0</v>
      </c>
      <c r="BT31" s="18">
        <v>1134144</v>
      </c>
      <c r="BU31" s="18">
        <v>120.55242697631074</v>
      </c>
    </row>
    <row r="32" spans="1:73" ht="20.100000000000001" customHeight="1" x14ac:dyDescent="0.2">
      <c r="A32" s="211">
        <v>44009</v>
      </c>
      <c r="B32" s="211">
        <v>44004</v>
      </c>
      <c r="C32" s="3" t="s">
        <v>84</v>
      </c>
      <c r="D32" s="212">
        <v>74989</v>
      </c>
      <c r="E32" s="212">
        <v>938735.3</v>
      </c>
      <c r="F32" s="212">
        <v>273843</v>
      </c>
      <c r="G32" s="212">
        <v>10598</v>
      </c>
      <c r="H32" s="212">
        <v>0</v>
      </c>
      <c r="I32" s="212">
        <v>0</v>
      </c>
      <c r="J32" s="212">
        <v>0</v>
      </c>
      <c r="K32" s="212">
        <v>0</v>
      </c>
      <c r="L32" s="212">
        <v>0</v>
      </c>
      <c r="M32" s="212">
        <v>0</v>
      </c>
      <c r="N32" s="30">
        <f t="shared" si="23"/>
        <v>1298165.3</v>
      </c>
      <c r="O32" s="212">
        <v>73119</v>
      </c>
      <c r="P32" s="212">
        <v>108.268466</v>
      </c>
      <c r="Q32" s="212">
        <v>617950</v>
      </c>
      <c r="R32" s="212">
        <v>106.70675199999999</v>
      </c>
      <c r="S32" s="212">
        <v>222140</v>
      </c>
      <c r="T32" s="212">
        <v>149.451953</v>
      </c>
      <c r="U32" s="212">
        <v>6218</v>
      </c>
      <c r="V32" s="212">
        <v>87.863299999999995</v>
      </c>
      <c r="W32" s="212">
        <v>0</v>
      </c>
      <c r="X32" s="212">
        <v>0</v>
      </c>
      <c r="Y32" s="212">
        <v>0</v>
      </c>
      <c r="Z32" s="212">
        <v>0</v>
      </c>
      <c r="AA32" s="212">
        <v>0</v>
      </c>
      <c r="AB32" s="212">
        <v>0</v>
      </c>
      <c r="AC32" s="212">
        <v>0</v>
      </c>
      <c r="AD32" s="212">
        <v>0</v>
      </c>
      <c r="AE32" s="212">
        <v>0</v>
      </c>
      <c r="AF32" s="212">
        <v>0</v>
      </c>
      <c r="AG32" s="212">
        <v>0</v>
      </c>
      <c r="AH32" s="212">
        <v>0</v>
      </c>
      <c r="AI32" s="18">
        <f t="shared" ref="AI32" si="40">O32+Q32+S32+U32+AA32+AC32+AE32+AG32+W32+Y32</f>
        <v>919427</v>
      </c>
      <c r="AJ32" s="18">
        <f t="shared" ref="AJ32" si="41">(O32*P32+Q32*R32+S32*T32+U32*V32+AA32*AB32+AC32*AD32+AE32*AF32+AG32*AH32)/AI32</f>
        <v>117.03105325672837</v>
      </c>
      <c r="AL32" s="65">
        <v>43645</v>
      </c>
      <c r="AM32" s="65">
        <v>43641</v>
      </c>
      <c r="AN32" s="3">
        <v>26</v>
      </c>
      <c r="AO32" s="158">
        <v>33991</v>
      </c>
      <c r="AP32" s="158">
        <v>1110380.3</v>
      </c>
      <c r="AQ32" s="158">
        <v>273747</v>
      </c>
      <c r="AR32" s="158">
        <v>19214</v>
      </c>
      <c r="AS32" s="158">
        <v>0</v>
      </c>
      <c r="AT32" s="158">
        <v>0</v>
      </c>
      <c r="AU32" s="158">
        <v>0</v>
      </c>
      <c r="AV32" s="158">
        <v>0</v>
      </c>
      <c r="AW32" s="158">
        <v>0</v>
      </c>
      <c r="AX32" s="158">
        <v>0</v>
      </c>
      <c r="AY32" s="18">
        <v>1437332.3</v>
      </c>
      <c r="AZ32" s="158">
        <v>20968</v>
      </c>
      <c r="BA32" s="158">
        <v>87.494038000000003</v>
      </c>
      <c r="BB32" s="158">
        <v>875227.1</v>
      </c>
      <c r="BC32" s="158">
        <v>113.428391</v>
      </c>
      <c r="BD32" s="158">
        <v>116749</v>
      </c>
      <c r="BE32" s="158">
        <v>152.38776300000001</v>
      </c>
      <c r="BF32" s="158">
        <v>5666</v>
      </c>
      <c r="BG32" s="158">
        <v>92.950228999999993</v>
      </c>
      <c r="BH32" s="158">
        <v>0</v>
      </c>
      <c r="BI32" s="158">
        <v>0</v>
      </c>
      <c r="BJ32" s="158">
        <v>0</v>
      </c>
      <c r="BK32" s="158">
        <v>0</v>
      </c>
      <c r="BL32" s="158">
        <v>0</v>
      </c>
      <c r="BM32" s="158">
        <v>0</v>
      </c>
      <c r="BN32" s="158">
        <v>0</v>
      </c>
      <c r="BO32" s="158">
        <v>0</v>
      </c>
      <c r="BP32" s="158">
        <v>0</v>
      </c>
      <c r="BQ32" s="158">
        <v>0</v>
      </c>
      <c r="BR32" s="158">
        <v>0</v>
      </c>
      <c r="BS32" s="158">
        <v>0</v>
      </c>
      <c r="BT32" s="18">
        <v>1018610.1</v>
      </c>
      <c r="BU32" s="18">
        <v>117.24599200555846</v>
      </c>
    </row>
    <row r="33" spans="1:73" ht="20.100000000000001" customHeight="1" x14ac:dyDescent="0.2">
      <c r="A33" s="213">
        <v>44016</v>
      </c>
      <c r="B33" s="213">
        <v>44012</v>
      </c>
      <c r="C33" s="3">
        <v>27</v>
      </c>
      <c r="D33" s="214">
        <v>88320</v>
      </c>
      <c r="E33" s="214">
        <v>917818.7</v>
      </c>
      <c r="F33" s="214">
        <v>269412</v>
      </c>
      <c r="G33" s="214">
        <v>9849</v>
      </c>
      <c r="H33" s="214">
        <v>0</v>
      </c>
      <c r="I33" s="214">
        <v>0</v>
      </c>
      <c r="J33" s="214">
        <v>0</v>
      </c>
      <c r="K33" s="214">
        <v>0</v>
      </c>
      <c r="L33" s="214">
        <v>0</v>
      </c>
      <c r="M33" s="214">
        <v>0</v>
      </c>
      <c r="N33" s="30">
        <f t="shared" si="23"/>
        <v>1285399.7</v>
      </c>
      <c r="O33" s="214">
        <v>86091</v>
      </c>
      <c r="P33" s="214">
        <v>113.886875</v>
      </c>
      <c r="Q33" s="214">
        <v>721910.9</v>
      </c>
      <c r="R33" s="214">
        <v>110.09987599999999</v>
      </c>
      <c r="S33" s="214">
        <v>248166</v>
      </c>
      <c r="T33" s="214">
        <v>161.865477</v>
      </c>
      <c r="U33" s="214">
        <v>8265</v>
      </c>
      <c r="V33" s="214">
        <v>81.921475999999998</v>
      </c>
      <c r="W33" s="214">
        <v>0</v>
      </c>
      <c r="X33" s="214">
        <v>0</v>
      </c>
      <c r="Y33" s="214">
        <v>0</v>
      </c>
      <c r="Z33" s="214">
        <v>0</v>
      </c>
      <c r="AA33" s="214">
        <v>0</v>
      </c>
      <c r="AB33" s="214">
        <v>0</v>
      </c>
      <c r="AC33" s="214">
        <v>0</v>
      </c>
      <c r="AD33" s="214">
        <v>0</v>
      </c>
      <c r="AE33" s="214">
        <v>0</v>
      </c>
      <c r="AF33" s="214">
        <v>0</v>
      </c>
      <c r="AG33" s="214">
        <v>0</v>
      </c>
      <c r="AH33" s="214">
        <v>0</v>
      </c>
      <c r="AI33" s="18">
        <f t="shared" ref="AI33" si="42">O33+Q33+S33+U33+AA33+AC33+AE33+AG33+W33+Y33</f>
        <v>1064432.8999999999</v>
      </c>
      <c r="AJ33" s="18">
        <f t="shared" ref="AJ33" si="43">(O33*P33+Q33*R33+S33*T33+U33*V33+AA33*AB33+AC33*AD33+AE33*AF33+AG33*AH33)/AI33</f>
        <v>122.25620280338515</v>
      </c>
      <c r="AL33" s="65">
        <v>43652</v>
      </c>
      <c r="AM33" s="65">
        <v>43648</v>
      </c>
      <c r="AN33" s="3">
        <v>27</v>
      </c>
      <c r="AO33" s="158">
        <v>42612</v>
      </c>
      <c r="AP33" s="158">
        <v>1145040</v>
      </c>
      <c r="AQ33" s="158">
        <v>223269</v>
      </c>
      <c r="AR33" s="158">
        <v>9500</v>
      </c>
      <c r="AS33" s="158">
        <v>0</v>
      </c>
      <c r="AT33" s="158">
        <v>0</v>
      </c>
      <c r="AU33" s="158">
        <v>0</v>
      </c>
      <c r="AV33" s="158">
        <v>0</v>
      </c>
      <c r="AW33" s="158">
        <v>0</v>
      </c>
      <c r="AX33" s="158">
        <v>0</v>
      </c>
      <c r="AY33" s="18">
        <v>1420421</v>
      </c>
      <c r="AZ33" s="158">
        <v>25389</v>
      </c>
      <c r="BA33" s="158">
        <v>86.397060999999994</v>
      </c>
      <c r="BB33" s="158">
        <v>817516</v>
      </c>
      <c r="BC33" s="158">
        <v>112.104437</v>
      </c>
      <c r="BD33" s="158">
        <v>120745</v>
      </c>
      <c r="BE33" s="158">
        <v>153.16887600000001</v>
      </c>
      <c r="BF33" s="158">
        <v>3459</v>
      </c>
      <c r="BG33" s="158">
        <v>90.012431000000007</v>
      </c>
      <c r="BH33" s="158">
        <v>0</v>
      </c>
      <c r="BI33" s="158">
        <v>0</v>
      </c>
      <c r="BJ33" s="158">
        <v>0</v>
      </c>
      <c r="BK33" s="158">
        <v>0</v>
      </c>
      <c r="BL33" s="158">
        <v>0</v>
      </c>
      <c r="BM33" s="158">
        <v>0</v>
      </c>
      <c r="BN33" s="158">
        <v>0</v>
      </c>
      <c r="BO33" s="158">
        <v>0</v>
      </c>
      <c r="BP33" s="158">
        <v>0</v>
      </c>
      <c r="BQ33" s="158">
        <v>0</v>
      </c>
      <c r="BR33" s="158">
        <v>0</v>
      </c>
      <c r="BS33" s="158">
        <v>0</v>
      </c>
      <c r="BT33" s="18">
        <v>967109</v>
      </c>
      <c r="BU33" s="18">
        <v>116.47749615779608</v>
      </c>
    </row>
    <row r="34" spans="1:73" ht="20.100000000000001" customHeight="1" x14ac:dyDescent="0.2">
      <c r="A34" s="215">
        <v>44023</v>
      </c>
      <c r="B34" s="215">
        <v>44019</v>
      </c>
      <c r="C34" s="3">
        <v>28</v>
      </c>
      <c r="D34" s="216">
        <v>63331</v>
      </c>
      <c r="E34" s="216">
        <v>732936.4</v>
      </c>
      <c r="F34" s="216">
        <v>277254</v>
      </c>
      <c r="G34" s="216">
        <v>15413</v>
      </c>
      <c r="H34" s="216">
        <v>0</v>
      </c>
      <c r="I34" s="216">
        <v>0</v>
      </c>
      <c r="J34" s="216">
        <v>0</v>
      </c>
      <c r="K34" s="216">
        <v>0</v>
      </c>
      <c r="L34" s="216">
        <v>0</v>
      </c>
      <c r="M34" s="216">
        <v>0</v>
      </c>
      <c r="N34" s="30">
        <f t="shared" si="23"/>
        <v>1088934.3999999999</v>
      </c>
      <c r="O34" s="216">
        <v>62195</v>
      </c>
      <c r="P34" s="216">
        <v>127.46547099999999</v>
      </c>
      <c r="Q34" s="216">
        <v>644689.4</v>
      </c>
      <c r="R34" s="216">
        <v>118.10187999999999</v>
      </c>
      <c r="S34" s="216">
        <v>243276</v>
      </c>
      <c r="T34" s="216">
        <v>164.33281099999999</v>
      </c>
      <c r="U34" s="216">
        <v>7152</v>
      </c>
      <c r="V34" s="216">
        <v>85.718958999999998</v>
      </c>
      <c r="W34" s="216">
        <v>0</v>
      </c>
      <c r="X34" s="216">
        <v>0</v>
      </c>
      <c r="Y34" s="216">
        <v>0</v>
      </c>
      <c r="Z34" s="216">
        <v>0</v>
      </c>
      <c r="AA34" s="216">
        <v>0</v>
      </c>
      <c r="AB34" s="216">
        <v>0</v>
      </c>
      <c r="AC34" s="216">
        <v>0</v>
      </c>
      <c r="AD34" s="216">
        <v>0</v>
      </c>
      <c r="AE34" s="216">
        <v>0</v>
      </c>
      <c r="AF34" s="216">
        <v>0</v>
      </c>
      <c r="AG34" s="216">
        <v>0</v>
      </c>
      <c r="AH34" s="216">
        <v>0</v>
      </c>
      <c r="AI34" s="18">
        <f t="shared" ref="AI34" si="44">O34+Q34+S34+U34+AA34+AC34+AE34+AG34+W34+Y34</f>
        <v>957312.4</v>
      </c>
      <c r="AJ34" s="18">
        <f t="shared" ref="AJ34" si="45">(O34*P34+Q34*R34+S34*T34+U34*V34+AA34*AB34+AC34*AD34+AE34*AF34+AG34*AH34)/AI34</f>
        <v>130.21667331220297</v>
      </c>
      <c r="AL34" s="65">
        <v>43659</v>
      </c>
      <c r="AM34" s="65">
        <v>43655</v>
      </c>
      <c r="AN34" s="3">
        <v>28</v>
      </c>
      <c r="AO34" s="158">
        <v>37106</v>
      </c>
      <c r="AP34" s="158">
        <v>1123904.3</v>
      </c>
      <c r="AQ34" s="158">
        <v>246008</v>
      </c>
      <c r="AR34" s="158">
        <v>9603</v>
      </c>
      <c r="AS34" s="158">
        <v>0</v>
      </c>
      <c r="AT34" s="158">
        <v>0</v>
      </c>
      <c r="AU34" s="158">
        <v>0</v>
      </c>
      <c r="AV34" s="158">
        <v>0</v>
      </c>
      <c r="AW34" s="158">
        <v>0</v>
      </c>
      <c r="AX34" s="158">
        <v>0</v>
      </c>
      <c r="AY34" s="18">
        <v>1416621.3</v>
      </c>
      <c r="AZ34" s="158">
        <v>26203</v>
      </c>
      <c r="BA34" s="158">
        <v>85.247985999999997</v>
      </c>
      <c r="BB34" s="158">
        <v>810614.5</v>
      </c>
      <c r="BC34" s="158">
        <v>109.965765</v>
      </c>
      <c r="BD34" s="158">
        <v>101598</v>
      </c>
      <c r="BE34" s="158">
        <v>149.922685</v>
      </c>
      <c r="BF34" s="158">
        <v>6931</v>
      </c>
      <c r="BG34" s="158">
        <v>93.586350999999993</v>
      </c>
      <c r="BH34" s="158">
        <v>0</v>
      </c>
      <c r="BI34" s="158">
        <v>0</v>
      </c>
      <c r="BJ34" s="158">
        <v>0</v>
      </c>
      <c r="BK34" s="158">
        <v>0</v>
      </c>
      <c r="BL34" s="158">
        <v>0</v>
      </c>
      <c r="BM34" s="158">
        <v>0</v>
      </c>
      <c r="BN34" s="158">
        <v>0</v>
      </c>
      <c r="BO34" s="158">
        <v>0</v>
      </c>
      <c r="BP34" s="158">
        <v>0</v>
      </c>
      <c r="BQ34" s="158">
        <v>0</v>
      </c>
      <c r="BR34" s="158">
        <v>0</v>
      </c>
      <c r="BS34" s="158">
        <v>0</v>
      </c>
      <c r="BT34" s="18">
        <v>945346.5</v>
      </c>
      <c r="BU34" s="18">
        <v>113.45478989890108</v>
      </c>
    </row>
    <row r="35" spans="1:73" ht="20.100000000000001" customHeight="1" x14ac:dyDescent="0.2">
      <c r="A35" s="217">
        <v>44030</v>
      </c>
      <c r="B35" s="219">
        <v>44026</v>
      </c>
      <c r="C35" s="3">
        <v>29</v>
      </c>
      <c r="D35" s="220">
        <v>84773</v>
      </c>
      <c r="E35" s="220">
        <v>739189.9</v>
      </c>
      <c r="F35" s="220">
        <v>263756.90000000002</v>
      </c>
      <c r="G35" s="220">
        <v>20289</v>
      </c>
      <c r="H35" s="220">
        <v>0</v>
      </c>
      <c r="I35" s="220">
        <v>0</v>
      </c>
      <c r="J35" s="220">
        <v>0</v>
      </c>
      <c r="K35" s="220">
        <v>0</v>
      </c>
      <c r="L35" s="220">
        <v>0</v>
      </c>
      <c r="M35" s="220">
        <v>0</v>
      </c>
      <c r="N35" s="30">
        <f t="shared" si="23"/>
        <v>1108008.8</v>
      </c>
      <c r="O35" s="220">
        <v>83366</v>
      </c>
      <c r="P35" s="220">
        <v>134.06213500000001</v>
      </c>
      <c r="Q35" s="220">
        <v>631431.4</v>
      </c>
      <c r="R35" s="220">
        <v>126.329649</v>
      </c>
      <c r="S35" s="220">
        <v>207734.9</v>
      </c>
      <c r="T35" s="220">
        <v>162.661382</v>
      </c>
      <c r="U35" s="220">
        <v>15539</v>
      </c>
      <c r="V35" s="220">
        <v>90.281034000000005</v>
      </c>
      <c r="W35" s="220">
        <v>0</v>
      </c>
      <c r="X35" s="220">
        <v>0</v>
      </c>
      <c r="Y35" s="220">
        <v>0</v>
      </c>
      <c r="Z35" s="220">
        <v>0</v>
      </c>
      <c r="AA35" s="220">
        <v>0</v>
      </c>
      <c r="AB35" s="220">
        <v>0</v>
      </c>
      <c r="AC35" s="220">
        <v>0</v>
      </c>
      <c r="AD35" s="220">
        <v>0</v>
      </c>
      <c r="AE35" s="220">
        <v>0</v>
      </c>
      <c r="AF35" s="220">
        <v>0</v>
      </c>
      <c r="AG35" s="220">
        <v>0</v>
      </c>
      <c r="AH35" s="220">
        <v>0</v>
      </c>
      <c r="AI35" s="18">
        <f t="shared" ref="AI35" si="46">O35+Q35+S35+U35+AA35+AC35+AE35+AG35+W35+Y35</f>
        <v>938071.3</v>
      </c>
      <c r="AJ35" s="18">
        <f t="shared" ref="AJ35" si="47">(O35*P35+Q35*R35+S35*T35+U35*V35+AA35*AB35+AC35*AD35+AE35*AF35+AG35*AH35)/AI35</f>
        <v>134.46531621524548</v>
      </c>
      <c r="AL35" s="65">
        <v>43666</v>
      </c>
      <c r="AM35" s="65">
        <v>43662</v>
      </c>
      <c r="AN35" s="3">
        <v>29</v>
      </c>
      <c r="AO35" s="158">
        <v>41259</v>
      </c>
      <c r="AP35" s="158">
        <v>1115664.8999999999</v>
      </c>
      <c r="AQ35" s="158">
        <v>228645</v>
      </c>
      <c r="AR35" s="158">
        <v>13002</v>
      </c>
      <c r="AS35" s="158">
        <v>0</v>
      </c>
      <c r="AT35" s="158">
        <v>0</v>
      </c>
      <c r="AU35" s="158">
        <v>0</v>
      </c>
      <c r="AV35" s="158">
        <v>0</v>
      </c>
      <c r="AW35" s="158">
        <v>0</v>
      </c>
      <c r="AX35" s="158">
        <v>0</v>
      </c>
      <c r="AY35" s="18">
        <v>1398570.9</v>
      </c>
      <c r="AZ35" s="158">
        <v>32607</v>
      </c>
      <c r="BA35" s="158">
        <v>82.197411000000002</v>
      </c>
      <c r="BB35" s="158">
        <v>866230.2</v>
      </c>
      <c r="BC35" s="158">
        <v>108.627579</v>
      </c>
      <c r="BD35" s="158">
        <v>130445</v>
      </c>
      <c r="BE35" s="158">
        <v>146.427605</v>
      </c>
      <c r="BF35" s="158">
        <v>9392</v>
      </c>
      <c r="BG35" s="158">
        <v>93.881601000000003</v>
      </c>
      <c r="BH35" s="158">
        <v>0</v>
      </c>
      <c r="BI35" s="158">
        <v>0</v>
      </c>
      <c r="BJ35" s="158">
        <v>0</v>
      </c>
      <c r="BK35" s="158">
        <v>0</v>
      </c>
      <c r="BL35" s="158">
        <v>0</v>
      </c>
      <c r="BM35" s="158">
        <v>0</v>
      </c>
      <c r="BN35" s="158">
        <v>0</v>
      </c>
      <c r="BO35" s="158">
        <v>0</v>
      </c>
      <c r="BP35" s="158">
        <v>0</v>
      </c>
      <c r="BQ35" s="158">
        <v>0</v>
      </c>
      <c r="BR35" s="158">
        <v>0</v>
      </c>
      <c r="BS35" s="158">
        <v>0</v>
      </c>
      <c r="BT35" s="18">
        <v>1038674.2</v>
      </c>
      <c r="BU35" s="18">
        <v>112.41175085891207</v>
      </c>
    </row>
    <row r="36" spans="1:73" ht="20.100000000000001" customHeight="1" x14ac:dyDescent="0.2">
      <c r="A36" s="221">
        <v>44037</v>
      </c>
      <c r="B36" s="221">
        <v>44033</v>
      </c>
      <c r="C36" s="3">
        <v>30</v>
      </c>
      <c r="D36" s="222">
        <v>97899</v>
      </c>
      <c r="E36" s="222">
        <v>662026.4</v>
      </c>
      <c r="F36" s="222">
        <v>263580</v>
      </c>
      <c r="G36" s="222">
        <v>12361</v>
      </c>
      <c r="H36" s="222">
        <v>0</v>
      </c>
      <c r="I36" s="222">
        <v>0</v>
      </c>
      <c r="J36" s="222">
        <v>0</v>
      </c>
      <c r="K36" s="222">
        <v>0</v>
      </c>
      <c r="L36" s="222">
        <v>0</v>
      </c>
      <c r="M36" s="222">
        <v>0</v>
      </c>
      <c r="N36" s="30">
        <f t="shared" si="23"/>
        <v>1035866.4</v>
      </c>
      <c r="O36" s="222">
        <v>91153</v>
      </c>
      <c r="P36" s="222">
        <v>139.52398700000001</v>
      </c>
      <c r="Q36" s="222">
        <v>609601.1</v>
      </c>
      <c r="R36" s="222">
        <v>130.610873</v>
      </c>
      <c r="S36" s="222">
        <v>154678</v>
      </c>
      <c r="T36" s="222">
        <v>170.37986000000001</v>
      </c>
      <c r="U36" s="222">
        <v>8042</v>
      </c>
      <c r="V36" s="222">
        <v>100.705794</v>
      </c>
      <c r="W36" s="222">
        <v>0</v>
      </c>
      <c r="X36" s="222">
        <v>0</v>
      </c>
      <c r="Y36" s="222">
        <v>0</v>
      </c>
      <c r="Z36" s="222">
        <v>0</v>
      </c>
      <c r="AA36" s="222">
        <v>0</v>
      </c>
      <c r="AB36" s="222">
        <v>0</v>
      </c>
      <c r="AC36" s="222">
        <v>0</v>
      </c>
      <c r="AD36" s="222">
        <v>0</v>
      </c>
      <c r="AE36" s="222">
        <v>0</v>
      </c>
      <c r="AF36" s="222">
        <v>0</v>
      </c>
      <c r="AG36" s="222">
        <v>0</v>
      </c>
      <c r="AH36" s="222">
        <v>0</v>
      </c>
      <c r="AI36" s="18">
        <f t="shared" ref="AI36" si="48">O36+Q36+S36+U36+AA36+AC36+AE36+AG36+W36+Y36</f>
        <v>863474.1</v>
      </c>
      <c r="AJ36" s="18">
        <f t="shared" ref="AJ36" si="49">(O36*P36+Q36*R36+S36*T36+U36*V36+AA36*AB36+AC36*AD36+AE36*AF36+AG36*AH36)/AI36</f>
        <v>138.39726497899511</v>
      </c>
      <c r="AL36" s="65">
        <v>43673</v>
      </c>
      <c r="AM36" s="65">
        <v>43669</v>
      </c>
      <c r="AN36" s="3">
        <v>30</v>
      </c>
      <c r="AO36" s="158">
        <v>45702</v>
      </c>
      <c r="AP36" s="158">
        <v>1029014.8</v>
      </c>
      <c r="AQ36" s="158">
        <v>183666</v>
      </c>
      <c r="AR36" s="158">
        <v>10686</v>
      </c>
      <c r="AS36" s="158">
        <v>0</v>
      </c>
      <c r="AT36" s="158">
        <v>0</v>
      </c>
      <c r="AU36" s="158">
        <v>0</v>
      </c>
      <c r="AV36" s="158">
        <v>0</v>
      </c>
      <c r="AW36" s="158">
        <v>0</v>
      </c>
      <c r="AX36" s="158">
        <v>0</v>
      </c>
      <c r="AY36" s="18">
        <v>1269068.8</v>
      </c>
      <c r="AZ36" s="158">
        <v>33746</v>
      </c>
      <c r="BA36" s="158">
        <v>80.963431999999997</v>
      </c>
      <c r="BB36" s="158">
        <v>750916.9</v>
      </c>
      <c r="BC36" s="158">
        <v>110.737374</v>
      </c>
      <c r="BD36" s="158">
        <v>107767</v>
      </c>
      <c r="BE36" s="158">
        <v>157.69472999999999</v>
      </c>
      <c r="BF36" s="158">
        <v>7815</v>
      </c>
      <c r="BG36" s="158">
        <v>97.747280000000003</v>
      </c>
      <c r="BH36" s="158">
        <v>0</v>
      </c>
      <c r="BI36" s="158">
        <v>0</v>
      </c>
      <c r="BJ36" s="158">
        <v>0</v>
      </c>
      <c r="BK36" s="158">
        <v>0</v>
      </c>
      <c r="BL36" s="158">
        <v>0</v>
      </c>
      <c r="BM36" s="158">
        <v>0</v>
      </c>
      <c r="BN36" s="158">
        <v>0</v>
      </c>
      <c r="BO36" s="158">
        <v>0</v>
      </c>
      <c r="BP36" s="158">
        <v>0</v>
      </c>
      <c r="BQ36" s="158">
        <v>0</v>
      </c>
      <c r="BR36" s="158">
        <v>0</v>
      </c>
      <c r="BS36" s="158">
        <v>0</v>
      </c>
      <c r="BT36" s="18">
        <v>900244.9</v>
      </c>
      <c r="BU36" s="18">
        <v>115.12971696435336</v>
      </c>
    </row>
    <row r="37" spans="1:73" ht="20.100000000000001" customHeight="1" x14ac:dyDescent="0.2">
      <c r="A37" s="223">
        <v>44044</v>
      </c>
      <c r="B37" s="223">
        <v>44040</v>
      </c>
      <c r="C37" s="3">
        <v>31</v>
      </c>
      <c r="D37" s="224">
        <v>78869</v>
      </c>
      <c r="E37" s="224">
        <v>675622.40000000002</v>
      </c>
      <c r="F37" s="224">
        <v>268514</v>
      </c>
      <c r="G37" s="224">
        <v>268514</v>
      </c>
      <c r="H37" s="224">
        <v>0</v>
      </c>
      <c r="I37" s="224">
        <v>0</v>
      </c>
      <c r="J37" s="224">
        <v>0</v>
      </c>
      <c r="K37" s="224">
        <v>0</v>
      </c>
      <c r="L37" s="224">
        <v>0</v>
      </c>
      <c r="M37" s="224">
        <v>0</v>
      </c>
      <c r="N37" s="30">
        <f t="shared" si="23"/>
        <v>1291519.3999999999</v>
      </c>
      <c r="O37" s="224">
        <v>78556</v>
      </c>
      <c r="P37" s="224">
        <v>141.39799600000001</v>
      </c>
      <c r="Q37" s="224">
        <v>554867.1</v>
      </c>
      <c r="R37" s="224">
        <v>133.01375300000001</v>
      </c>
      <c r="S37" s="224">
        <v>212230</v>
      </c>
      <c r="T37" s="224">
        <v>152.74056400000001</v>
      </c>
      <c r="U37" s="224">
        <v>12359</v>
      </c>
      <c r="V37" s="224">
        <v>94.682579000000004</v>
      </c>
      <c r="W37" s="224">
        <v>0</v>
      </c>
      <c r="X37" s="224">
        <v>0</v>
      </c>
      <c r="Y37" s="224">
        <v>0</v>
      </c>
      <c r="Z37" s="224">
        <v>0</v>
      </c>
      <c r="AA37" s="224">
        <v>0</v>
      </c>
      <c r="AB37" s="224">
        <v>0</v>
      </c>
      <c r="AC37" s="224">
        <v>0</v>
      </c>
      <c r="AD37" s="224">
        <v>0</v>
      </c>
      <c r="AE37" s="224">
        <v>0</v>
      </c>
      <c r="AF37" s="224">
        <v>0</v>
      </c>
      <c r="AG37" s="224">
        <v>0</v>
      </c>
      <c r="AH37" s="224">
        <v>0</v>
      </c>
      <c r="AI37" s="18">
        <f t="shared" ref="AI37" si="50">O37+Q37+S37+U37+AA37+AC37+AE37+AG37+W37+Y37</f>
        <v>858012.1</v>
      </c>
      <c r="AJ37" s="18">
        <f t="shared" ref="AJ37" si="51">(O37*P37+Q37*R37+S37*T37+U37*V37+AA37*AB37+AC37*AD37+AE37*AF37+AG37*AH37)/AI37</f>
        <v>138.10869130235264</v>
      </c>
      <c r="AL37" s="65">
        <v>43680</v>
      </c>
      <c r="AM37" s="65">
        <v>43676</v>
      </c>
      <c r="AN37" s="3">
        <v>31</v>
      </c>
      <c r="AO37" s="158">
        <v>43815</v>
      </c>
      <c r="AP37" s="158">
        <v>1055935.3999999999</v>
      </c>
      <c r="AQ37" s="158">
        <v>192379</v>
      </c>
      <c r="AR37" s="158">
        <v>13392</v>
      </c>
      <c r="AS37" s="158">
        <v>0</v>
      </c>
      <c r="AT37" s="158">
        <v>0</v>
      </c>
      <c r="AU37" s="158">
        <v>0</v>
      </c>
      <c r="AV37" s="158">
        <v>0</v>
      </c>
      <c r="AW37" s="158">
        <v>0</v>
      </c>
      <c r="AX37" s="158">
        <v>0</v>
      </c>
      <c r="AY37" s="18">
        <v>1305521.3999999999</v>
      </c>
      <c r="AZ37" s="158">
        <v>31993</v>
      </c>
      <c r="BA37" s="158">
        <v>81.471289999999996</v>
      </c>
      <c r="BB37" s="158">
        <v>851969.5</v>
      </c>
      <c r="BC37" s="158">
        <v>110.757783</v>
      </c>
      <c r="BD37" s="158">
        <v>111508</v>
      </c>
      <c r="BE37" s="158">
        <v>143.08825300000001</v>
      </c>
      <c r="BF37" s="158">
        <v>12354</v>
      </c>
      <c r="BG37" s="158">
        <v>86.190869000000006</v>
      </c>
      <c r="BH37" s="158">
        <v>0</v>
      </c>
      <c r="BI37" s="158">
        <v>0</v>
      </c>
      <c r="BJ37" s="158">
        <v>0</v>
      </c>
      <c r="BK37" s="158">
        <v>0</v>
      </c>
      <c r="BL37" s="158">
        <v>0</v>
      </c>
      <c r="BM37" s="158">
        <v>0</v>
      </c>
      <c r="BN37" s="158">
        <v>0</v>
      </c>
      <c r="BO37" s="158">
        <v>0</v>
      </c>
      <c r="BP37" s="158">
        <v>0</v>
      </c>
      <c r="BQ37" s="158">
        <v>0</v>
      </c>
      <c r="BR37" s="158">
        <v>0</v>
      </c>
      <c r="BS37" s="158">
        <v>0</v>
      </c>
      <c r="BT37" s="18">
        <v>1007824.5</v>
      </c>
      <c r="BU37" s="18">
        <v>113.10406811477446</v>
      </c>
    </row>
    <row r="38" spans="1:73" ht="20.100000000000001" customHeight="1" x14ac:dyDescent="0.2">
      <c r="A38" s="225">
        <v>44051</v>
      </c>
      <c r="B38" s="227">
        <v>44050</v>
      </c>
      <c r="C38" s="3">
        <v>32</v>
      </c>
      <c r="D38" s="228">
        <v>97035</v>
      </c>
      <c r="E38" s="228">
        <v>548834.19999999995</v>
      </c>
      <c r="F38" s="228">
        <v>237395.5</v>
      </c>
      <c r="G38" s="228">
        <v>10984</v>
      </c>
      <c r="H38" s="228">
        <v>0</v>
      </c>
      <c r="I38" s="228">
        <v>0</v>
      </c>
      <c r="J38" s="228">
        <v>0</v>
      </c>
      <c r="K38" s="228">
        <v>0</v>
      </c>
      <c r="L38" s="228">
        <v>0</v>
      </c>
      <c r="M38" s="228">
        <v>0</v>
      </c>
      <c r="N38" s="30">
        <f t="shared" si="23"/>
        <v>894248.7</v>
      </c>
      <c r="O38" s="228">
        <v>96735</v>
      </c>
      <c r="P38" s="228">
        <v>152.025678</v>
      </c>
      <c r="Q38" s="228">
        <v>538753.30000000005</v>
      </c>
      <c r="R38" s="228">
        <v>141.753569</v>
      </c>
      <c r="S38" s="231">
        <v>221508</v>
      </c>
      <c r="T38" s="231">
        <v>149.92452599999999</v>
      </c>
      <c r="U38" s="228">
        <v>10984</v>
      </c>
      <c r="V38" s="228">
        <v>104.15085500000001</v>
      </c>
      <c r="W38" s="228">
        <v>0</v>
      </c>
      <c r="X38" s="228">
        <v>0</v>
      </c>
      <c r="Y38" s="228">
        <v>0</v>
      </c>
      <c r="Z38" s="228">
        <v>0</v>
      </c>
      <c r="AA38" s="228">
        <v>0</v>
      </c>
      <c r="AB38" s="228">
        <v>0</v>
      </c>
      <c r="AC38" s="228">
        <v>0</v>
      </c>
      <c r="AD38" s="228">
        <v>0</v>
      </c>
      <c r="AE38" s="228">
        <v>0</v>
      </c>
      <c r="AF38" s="228">
        <v>0</v>
      </c>
      <c r="AG38" s="228">
        <v>0</v>
      </c>
      <c r="AH38" s="228">
        <v>0</v>
      </c>
      <c r="AI38" s="18">
        <f t="shared" ref="AI38" si="52">O38+Q38+S38+U38+AA38+AC38+AE38+AG38+W38+Y38</f>
        <v>867980.3</v>
      </c>
      <c r="AJ38" s="18">
        <f t="shared" ref="AJ38" si="53">(O38*P38+Q38*R38+S38*T38+U38*V38+AA38*AB38+AC38*AD38+AE38*AF38+AG38*AH38)/AI38</f>
        <v>144.50775201163631</v>
      </c>
      <c r="AL38" s="65">
        <v>43687</v>
      </c>
      <c r="AM38" s="65">
        <v>43683</v>
      </c>
      <c r="AN38" s="3">
        <v>32</v>
      </c>
      <c r="AO38" s="158">
        <v>37678</v>
      </c>
      <c r="AP38" s="158">
        <v>1070225.1000000001</v>
      </c>
      <c r="AQ38" s="158">
        <v>180113</v>
      </c>
      <c r="AR38" s="158">
        <v>4348</v>
      </c>
      <c r="AS38" s="158">
        <v>0</v>
      </c>
      <c r="AT38" s="158">
        <v>0</v>
      </c>
      <c r="AU38" s="158">
        <v>0</v>
      </c>
      <c r="AV38" s="158">
        <v>0</v>
      </c>
      <c r="AW38" s="158">
        <v>0</v>
      </c>
      <c r="AX38" s="158">
        <v>0</v>
      </c>
      <c r="AY38" s="18">
        <v>1292364.1000000001</v>
      </c>
      <c r="AZ38" s="158">
        <v>25676</v>
      </c>
      <c r="BA38" s="158">
        <v>82.427052000000003</v>
      </c>
      <c r="BB38" s="158">
        <v>711949.6</v>
      </c>
      <c r="BC38" s="158">
        <v>109.488327</v>
      </c>
      <c r="BD38" s="158">
        <v>86955</v>
      </c>
      <c r="BE38" s="158">
        <v>150.65306100000001</v>
      </c>
      <c r="BF38" s="158">
        <v>2564</v>
      </c>
      <c r="BG38" s="158">
        <v>97.329953000000003</v>
      </c>
      <c r="BH38" s="158">
        <v>0</v>
      </c>
      <c r="BI38" s="158">
        <v>0</v>
      </c>
      <c r="BJ38" s="158">
        <v>0</v>
      </c>
      <c r="BK38" s="158">
        <v>0</v>
      </c>
      <c r="BL38" s="158">
        <v>0</v>
      </c>
      <c r="BM38" s="158">
        <v>0</v>
      </c>
      <c r="BN38" s="158">
        <v>0</v>
      </c>
      <c r="BO38" s="158">
        <v>0</v>
      </c>
      <c r="BP38" s="158">
        <v>0</v>
      </c>
      <c r="BQ38" s="158">
        <v>0</v>
      </c>
      <c r="BR38" s="158">
        <v>0</v>
      </c>
      <c r="BS38" s="158">
        <v>0</v>
      </c>
      <c r="BT38" s="18">
        <v>827144.6</v>
      </c>
      <c r="BU38" s="18">
        <v>112.93812293306178</v>
      </c>
    </row>
    <row r="39" spans="1:73" ht="20.100000000000001" customHeight="1" x14ac:dyDescent="0.2">
      <c r="A39" s="229">
        <v>44058</v>
      </c>
      <c r="B39" s="229">
        <v>44056</v>
      </c>
      <c r="C39" s="10">
        <v>33</v>
      </c>
      <c r="D39" s="230">
        <v>93637</v>
      </c>
      <c r="E39" s="230">
        <v>538844.5</v>
      </c>
      <c r="F39" s="230">
        <v>235178.7</v>
      </c>
      <c r="G39" s="230">
        <v>16094</v>
      </c>
      <c r="H39" s="230">
        <v>0</v>
      </c>
      <c r="I39" s="230">
        <v>0</v>
      </c>
      <c r="J39" s="230">
        <v>0</v>
      </c>
      <c r="K39" s="230">
        <v>0</v>
      </c>
      <c r="L39" s="230">
        <v>0</v>
      </c>
      <c r="M39" s="230">
        <v>0</v>
      </c>
      <c r="N39" s="30">
        <f t="shared" si="23"/>
        <v>883754.2</v>
      </c>
      <c r="O39" s="230">
        <v>92640</v>
      </c>
      <c r="P39" s="230">
        <v>165.099568</v>
      </c>
      <c r="Q39" s="7">
        <v>518933.5</v>
      </c>
      <c r="R39" s="230">
        <v>156.227284</v>
      </c>
      <c r="S39" s="230">
        <v>231513.7</v>
      </c>
      <c r="T39" s="230">
        <v>167.08538899999999</v>
      </c>
      <c r="U39" s="230">
        <v>13393</v>
      </c>
      <c r="V39" s="230">
        <v>100.696557</v>
      </c>
      <c r="W39" s="230">
        <v>0</v>
      </c>
      <c r="X39" s="230">
        <v>0</v>
      </c>
      <c r="Y39" s="230">
        <v>0</v>
      </c>
      <c r="Z39" s="230">
        <v>0</v>
      </c>
      <c r="AA39" s="230">
        <v>0</v>
      </c>
      <c r="AB39" s="230">
        <v>0</v>
      </c>
      <c r="AC39" s="230">
        <v>0</v>
      </c>
      <c r="AD39" s="230">
        <v>0</v>
      </c>
      <c r="AE39" s="230">
        <v>0</v>
      </c>
      <c r="AF39" s="230">
        <v>0</v>
      </c>
      <c r="AG39" s="230">
        <v>0</v>
      </c>
      <c r="AH39" s="230">
        <v>0</v>
      </c>
      <c r="AI39" s="18">
        <f t="shared" ref="AI39" si="54">O39+Q39+S39+U39+AA39+AC39+AE39+AG39+W39+Y39</f>
        <v>856480.2</v>
      </c>
      <c r="AJ39" s="18">
        <f t="shared" ref="AJ39" si="55">(O39*P39+Q39*R39+S39*T39+U39*V39+AA39*AB39+AC39*AD39+AE39*AF39+AG39*AH39)/AI39</f>
        <v>159.25362999911067</v>
      </c>
      <c r="AL39" s="65">
        <v>43694</v>
      </c>
      <c r="AM39" s="65">
        <v>43690</v>
      </c>
      <c r="AN39" s="10">
        <v>33</v>
      </c>
      <c r="AO39" s="158">
        <v>50590</v>
      </c>
      <c r="AP39" s="158">
        <v>1145603.5</v>
      </c>
      <c r="AQ39" s="158">
        <v>227044</v>
      </c>
      <c r="AR39" s="158">
        <v>8330</v>
      </c>
      <c r="AS39" s="158">
        <v>0</v>
      </c>
      <c r="AT39" s="158">
        <v>0</v>
      </c>
      <c r="AU39" s="158">
        <v>0</v>
      </c>
      <c r="AV39" s="158">
        <v>0</v>
      </c>
      <c r="AW39" s="158">
        <v>0</v>
      </c>
      <c r="AX39" s="158">
        <v>0</v>
      </c>
      <c r="AY39" s="18">
        <v>1431567.5</v>
      </c>
      <c r="AZ39" s="158">
        <v>31469</v>
      </c>
      <c r="BA39" s="158">
        <v>81.309892000000005</v>
      </c>
      <c r="BB39" s="7">
        <v>584668.80000000005</v>
      </c>
      <c r="BC39" s="158">
        <v>106.39790499999999</v>
      </c>
      <c r="BD39" s="158">
        <v>131296</v>
      </c>
      <c r="BE39" s="158">
        <v>145.258903</v>
      </c>
      <c r="BF39" s="158">
        <v>5010</v>
      </c>
      <c r="BG39" s="158">
        <v>88.858682000000002</v>
      </c>
      <c r="BH39" s="158">
        <v>0</v>
      </c>
      <c r="BI39" s="158">
        <v>0</v>
      </c>
      <c r="BJ39" s="158">
        <v>0</v>
      </c>
      <c r="BK39" s="158">
        <v>0</v>
      </c>
      <c r="BL39" s="158">
        <v>0</v>
      </c>
      <c r="BM39" s="158">
        <v>0</v>
      </c>
      <c r="BN39" s="158">
        <v>0</v>
      </c>
      <c r="BO39" s="158">
        <v>0</v>
      </c>
      <c r="BP39" s="158">
        <v>0</v>
      </c>
      <c r="BQ39" s="158">
        <v>0</v>
      </c>
      <c r="BR39" s="158">
        <v>0</v>
      </c>
      <c r="BS39" s="158">
        <v>0</v>
      </c>
      <c r="BT39" s="18">
        <v>752443.8</v>
      </c>
      <c r="BU39" s="18">
        <v>112.01284581695005</v>
      </c>
    </row>
    <row r="40" spans="1:73" ht="20.100000000000001" customHeight="1" x14ac:dyDescent="0.2">
      <c r="A40" s="235">
        <v>44065</v>
      </c>
      <c r="B40" s="235">
        <v>44063</v>
      </c>
      <c r="C40" s="3">
        <v>34</v>
      </c>
      <c r="D40" s="136">
        <v>96829</v>
      </c>
      <c r="E40" s="236">
        <v>484433</v>
      </c>
      <c r="F40" s="236">
        <v>208580</v>
      </c>
      <c r="G40" s="236">
        <v>11358</v>
      </c>
      <c r="H40" s="236">
        <v>0</v>
      </c>
      <c r="I40" s="236">
        <v>0</v>
      </c>
      <c r="J40" s="236">
        <v>0</v>
      </c>
      <c r="K40" s="236">
        <v>0</v>
      </c>
      <c r="L40" s="236">
        <v>0</v>
      </c>
      <c r="M40" s="236">
        <v>0</v>
      </c>
      <c r="N40" s="30">
        <f t="shared" si="23"/>
        <v>801200</v>
      </c>
      <c r="O40" s="236">
        <v>92338</v>
      </c>
      <c r="P40" s="236">
        <v>174.02672699999999</v>
      </c>
      <c r="Q40" s="238">
        <v>471044</v>
      </c>
      <c r="R40" s="238">
        <v>166.861942</v>
      </c>
      <c r="S40" s="236">
        <v>202190</v>
      </c>
      <c r="T40" s="236">
        <v>184.971101</v>
      </c>
      <c r="U40" s="236">
        <v>10691</v>
      </c>
      <c r="V40" s="236">
        <v>109.347488</v>
      </c>
      <c r="W40" s="236">
        <v>0</v>
      </c>
      <c r="X40" s="236">
        <v>0</v>
      </c>
      <c r="Y40" s="236">
        <v>0</v>
      </c>
      <c r="Z40" s="236">
        <v>0</v>
      </c>
      <c r="AA40" s="236">
        <v>0</v>
      </c>
      <c r="AB40" s="236">
        <v>0</v>
      </c>
      <c r="AC40" s="236">
        <v>0</v>
      </c>
      <c r="AD40" s="236">
        <v>0</v>
      </c>
      <c r="AE40" s="236">
        <v>0</v>
      </c>
      <c r="AF40" s="236">
        <v>0</v>
      </c>
      <c r="AG40" s="236">
        <v>0</v>
      </c>
      <c r="AH40" s="236">
        <v>0</v>
      </c>
      <c r="AI40" s="18">
        <f t="shared" ref="AI40" si="56">O40+Q40+S40+U40+AA40+AC40+AE40+AG40+W40+Y40</f>
        <v>776263</v>
      </c>
      <c r="AJ40" s="18">
        <f t="shared" ref="AJ40" si="57">(O40*P40+Q40*R40+S40*T40+U40*V40+AA40*AB40+AC40*AD40+AE40*AF40+AG40*AH40)/AI40</f>
        <v>171.63891288206702</v>
      </c>
      <c r="AL40" s="65">
        <v>43701</v>
      </c>
      <c r="AM40" s="65">
        <v>43697</v>
      </c>
      <c r="AN40" s="3">
        <v>34</v>
      </c>
      <c r="AO40" s="158">
        <v>45303</v>
      </c>
      <c r="AP40" s="158">
        <v>1066552.1000000001</v>
      </c>
      <c r="AQ40" s="158">
        <v>193886</v>
      </c>
      <c r="AR40" s="158">
        <v>8947</v>
      </c>
      <c r="AS40" s="158">
        <v>0</v>
      </c>
      <c r="AT40" s="158">
        <v>0</v>
      </c>
      <c r="AU40" s="158">
        <v>0</v>
      </c>
      <c r="AV40" s="158">
        <v>0</v>
      </c>
      <c r="AW40" s="158">
        <v>0</v>
      </c>
      <c r="AX40" s="158">
        <v>0</v>
      </c>
      <c r="AY40" s="18">
        <v>1314688.1000000001</v>
      </c>
      <c r="AZ40" s="158">
        <v>35365</v>
      </c>
      <c r="BA40" s="158">
        <v>79.958573999999999</v>
      </c>
      <c r="BB40" s="158">
        <v>676768</v>
      </c>
      <c r="BC40" s="158">
        <v>108.48910600000001</v>
      </c>
      <c r="BD40" s="158">
        <v>83940</v>
      </c>
      <c r="BE40" s="158">
        <v>145.32737599999999</v>
      </c>
      <c r="BF40" s="158">
        <v>3096</v>
      </c>
      <c r="BG40" s="158">
        <v>89.413436000000004</v>
      </c>
      <c r="BH40" s="158">
        <v>0</v>
      </c>
      <c r="BI40" s="158">
        <v>0</v>
      </c>
      <c r="BJ40" s="158">
        <v>0</v>
      </c>
      <c r="BK40" s="158">
        <v>0</v>
      </c>
      <c r="BL40" s="158">
        <v>0</v>
      </c>
      <c r="BM40" s="158">
        <v>0</v>
      </c>
      <c r="BN40" s="158">
        <v>0</v>
      </c>
      <c r="BO40" s="158">
        <v>0</v>
      </c>
      <c r="BP40" s="158">
        <v>0</v>
      </c>
      <c r="BQ40" s="158">
        <v>0</v>
      </c>
      <c r="BR40" s="158">
        <v>0</v>
      </c>
      <c r="BS40" s="158">
        <v>0</v>
      </c>
      <c r="BT40" s="18">
        <v>799169</v>
      </c>
      <c r="BU40" s="18">
        <v>111.02194178980167</v>
      </c>
    </row>
    <row r="41" spans="1:73" ht="20.100000000000001" customHeight="1" x14ac:dyDescent="0.2">
      <c r="A41" s="237">
        <v>44072</v>
      </c>
      <c r="B41" s="237">
        <v>44069</v>
      </c>
      <c r="C41" s="3">
        <v>35</v>
      </c>
      <c r="D41" s="238">
        <v>91799</v>
      </c>
      <c r="E41" s="238">
        <v>379988.7</v>
      </c>
      <c r="F41" s="238">
        <v>171253</v>
      </c>
      <c r="G41" s="238">
        <v>14299</v>
      </c>
      <c r="H41" s="238">
        <v>0</v>
      </c>
      <c r="I41" s="238">
        <v>0</v>
      </c>
      <c r="J41" s="238">
        <v>0</v>
      </c>
      <c r="K41" s="238">
        <v>0</v>
      </c>
      <c r="L41" s="238">
        <v>0</v>
      </c>
      <c r="M41" s="238">
        <v>0</v>
      </c>
      <c r="N41" s="30">
        <f t="shared" si="23"/>
        <v>657339.69999999995</v>
      </c>
      <c r="O41" s="238">
        <v>89785</v>
      </c>
      <c r="P41" s="238">
        <v>179.36225400000001</v>
      </c>
      <c r="Q41" s="78">
        <v>374948.7</v>
      </c>
      <c r="R41" s="78">
        <v>179.911754</v>
      </c>
      <c r="S41" s="238">
        <v>163475</v>
      </c>
      <c r="T41" s="238">
        <v>189.84796399999999</v>
      </c>
      <c r="U41" s="238">
        <v>14299</v>
      </c>
      <c r="V41" s="238">
        <v>118.84670199999999</v>
      </c>
      <c r="W41" s="238">
        <v>0</v>
      </c>
      <c r="X41" s="238">
        <v>0</v>
      </c>
      <c r="Y41" s="238">
        <v>0</v>
      </c>
      <c r="Z41" s="238">
        <v>0</v>
      </c>
      <c r="AA41" s="238">
        <v>0</v>
      </c>
      <c r="AB41" s="238">
        <v>0</v>
      </c>
      <c r="AC41" s="238">
        <v>0</v>
      </c>
      <c r="AD41" s="238">
        <v>0</v>
      </c>
      <c r="AE41" s="238">
        <v>0</v>
      </c>
      <c r="AF41" s="238">
        <v>0</v>
      </c>
      <c r="AG41" s="238">
        <v>0</v>
      </c>
      <c r="AH41" s="238">
        <v>0</v>
      </c>
      <c r="AI41" s="18">
        <f t="shared" ref="AI41" si="58">O41+Q41+S41+U41+AA41+AC41+AE41+AG41+W41+Y41</f>
        <v>642507.69999999995</v>
      </c>
      <c r="AJ41" s="18">
        <f t="shared" ref="AJ41" si="59">(O41*P41+Q41*R41+S41*T41+U41*V41+AA41*AB41+AC41*AD41+AE41*AF41+AG41*AH41)/AI41</f>
        <v>181.00406136643622</v>
      </c>
      <c r="AL41" s="65">
        <v>43708</v>
      </c>
      <c r="AM41" s="65">
        <v>43704</v>
      </c>
      <c r="AN41" s="3">
        <v>35</v>
      </c>
      <c r="AO41" s="158">
        <v>23802</v>
      </c>
      <c r="AP41" s="158">
        <v>838533.7</v>
      </c>
      <c r="AQ41" s="158">
        <v>147033</v>
      </c>
      <c r="AR41" s="158">
        <v>9716</v>
      </c>
      <c r="AS41" s="158">
        <v>0</v>
      </c>
      <c r="AT41" s="158">
        <v>0</v>
      </c>
      <c r="AU41" s="158">
        <v>0</v>
      </c>
      <c r="AV41" s="158">
        <v>0</v>
      </c>
      <c r="AW41" s="158">
        <v>0</v>
      </c>
      <c r="AX41" s="158">
        <v>0</v>
      </c>
      <c r="AY41" s="18">
        <v>1019084.7</v>
      </c>
      <c r="AZ41" s="158">
        <v>22962</v>
      </c>
      <c r="BA41" s="158">
        <v>82.751023000000004</v>
      </c>
      <c r="BB41" s="78">
        <v>647414</v>
      </c>
      <c r="BC41" s="78">
        <v>110.39196699999999</v>
      </c>
      <c r="BD41" s="158">
        <v>68187</v>
      </c>
      <c r="BE41" s="158">
        <v>139.00759600000001</v>
      </c>
      <c r="BF41" s="158">
        <v>4609</v>
      </c>
      <c r="BG41" s="158">
        <v>89.642221000000006</v>
      </c>
      <c r="BH41" s="158">
        <v>0</v>
      </c>
      <c r="BI41" s="158">
        <v>0</v>
      </c>
      <c r="BJ41" s="158">
        <v>0</v>
      </c>
      <c r="BK41" s="158">
        <v>0</v>
      </c>
      <c r="BL41" s="158">
        <v>0</v>
      </c>
      <c r="BM41" s="158">
        <v>0</v>
      </c>
      <c r="BN41" s="158">
        <v>0</v>
      </c>
      <c r="BO41" s="158">
        <v>0</v>
      </c>
      <c r="BP41" s="158">
        <v>0</v>
      </c>
      <c r="BQ41" s="158">
        <v>0</v>
      </c>
      <c r="BR41" s="158">
        <v>0</v>
      </c>
      <c r="BS41" s="158">
        <v>0</v>
      </c>
      <c r="BT41" s="18">
        <v>743172</v>
      </c>
      <c r="BU41" s="18">
        <v>112.03477237907913</v>
      </c>
    </row>
    <row r="42" spans="1:73" ht="20.100000000000001" customHeight="1" x14ac:dyDescent="0.2">
      <c r="A42" s="240">
        <v>44079</v>
      </c>
      <c r="B42" s="65"/>
      <c r="C42" s="10"/>
      <c r="D42" s="241">
        <v>0</v>
      </c>
      <c r="E42" s="241">
        <v>0</v>
      </c>
      <c r="F42" s="241">
        <v>0</v>
      </c>
      <c r="G42" s="241">
        <v>0</v>
      </c>
      <c r="H42" s="241">
        <v>0</v>
      </c>
      <c r="I42" s="241">
        <v>0</v>
      </c>
      <c r="J42" s="241">
        <v>0</v>
      </c>
      <c r="K42" s="241">
        <v>0</v>
      </c>
      <c r="L42" s="241">
        <v>0</v>
      </c>
      <c r="M42" s="241">
        <v>0</v>
      </c>
      <c r="N42" s="79">
        <v>0</v>
      </c>
      <c r="O42" s="241">
        <v>0</v>
      </c>
      <c r="P42" s="241">
        <v>0</v>
      </c>
      <c r="Q42" s="241">
        <v>0</v>
      </c>
      <c r="R42" s="241">
        <v>0</v>
      </c>
      <c r="S42" s="241">
        <v>0</v>
      </c>
      <c r="T42" s="241">
        <v>0</v>
      </c>
      <c r="U42" s="241">
        <v>0</v>
      </c>
      <c r="V42" s="241">
        <v>0</v>
      </c>
      <c r="W42" s="241">
        <v>0</v>
      </c>
      <c r="X42" s="241">
        <v>0</v>
      </c>
      <c r="Y42" s="241">
        <v>0</v>
      </c>
      <c r="Z42" s="241">
        <v>0</v>
      </c>
      <c r="AA42" s="241">
        <v>0</v>
      </c>
      <c r="AB42" s="241">
        <v>0</v>
      </c>
      <c r="AC42" s="241">
        <v>0</v>
      </c>
      <c r="AD42" s="241">
        <v>0</v>
      </c>
      <c r="AE42" s="241">
        <v>0</v>
      </c>
      <c r="AF42" s="241">
        <v>0</v>
      </c>
      <c r="AG42" s="241">
        <v>0</v>
      </c>
      <c r="AH42" s="241">
        <v>0</v>
      </c>
      <c r="AI42" s="79">
        <v>0</v>
      </c>
      <c r="AJ42" s="79">
        <v>0</v>
      </c>
      <c r="AL42" s="65">
        <v>43715</v>
      </c>
      <c r="AM42" s="65">
        <v>43711</v>
      </c>
      <c r="AN42" s="10">
        <v>36</v>
      </c>
      <c r="AO42" s="158">
        <v>44754</v>
      </c>
      <c r="AP42" s="158">
        <v>947433.5</v>
      </c>
      <c r="AQ42" s="158">
        <v>146647</v>
      </c>
      <c r="AR42" s="158">
        <v>10813</v>
      </c>
      <c r="AS42" s="158">
        <v>0</v>
      </c>
      <c r="AT42" s="158">
        <v>0</v>
      </c>
      <c r="AU42" s="158">
        <v>0</v>
      </c>
      <c r="AV42" s="158">
        <v>0</v>
      </c>
      <c r="AW42" s="158">
        <v>0</v>
      </c>
      <c r="AX42" s="158">
        <v>0</v>
      </c>
      <c r="AY42" s="18">
        <v>1149647.5</v>
      </c>
      <c r="AZ42" s="158">
        <v>31649</v>
      </c>
      <c r="BA42" s="158">
        <v>81.148060999999998</v>
      </c>
      <c r="BB42" s="158">
        <v>671276.3</v>
      </c>
      <c r="BC42" s="158">
        <v>109.397305</v>
      </c>
      <c r="BD42" s="158">
        <v>72122</v>
      </c>
      <c r="BE42" s="158">
        <v>134.77969200000001</v>
      </c>
      <c r="BF42" s="158">
        <v>2173</v>
      </c>
      <c r="BG42" s="158">
        <v>91.682466000000005</v>
      </c>
      <c r="BH42" s="158">
        <v>0</v>
      </c>
      <c r="BI42" s="158">
        <v>0</v>
      </c>
      <c r="BJ42" s="158">
        <v>0</v>
      </c>
      <c r="BK42" s="158">
        <v>0</v>
      </c>
      <c r="BL42" s="158">
        <v>0</v>
      </c>
      <c r="BM42" s="158">
        <v>0</v>
      </c>
      <c r="BN42" s="158">
        <v>0</v>
      </c>
      <c r="BO42" s="158">
        <v>0</v>
      </c>
      <c r="BP42" s="158">
        <v>0</v>
      </c>
      <c r="BQ42" s="158">
        <v>0</v>
      </c>
      <c r="BR42" s="158">
        <v>0</v>
      </c>
      <c r="BS42" s="158">
        <v>0</v>
      </c>
      <c r="BT42" s="18">
        <v>777220.3</v>
      </c>
      <c r="BU42" s="18">
        <v>110.5527995833389</v>
      </c>
    </row>
    <row r="43" spans="1:73" ht="20.100000000000001" customHeight="1" x14ac:dyDescent="0.2">
      <c r="A43" s="242">
        <v>44086</v>
      </c>
      <c r="B43" s="242">
        <v>44082</v>
      </c>
      <c r="C43" s="3">
        <v>37</v>
      </c>
      <c r="D43" s="243">
        <v>93485</v>
      </c>
      <c r="E43" s="243">
        <v>327573</v>
      </c>
      <c r="F43" s="243">
        <v>152450</v>
      </c>
      <c r="G43" s="243">
        <v>11051</v>
      </c>
      <c r="H43" s="243">
        <v>0</v>
      </c>
      <c r="I43" s="243">
        <v>0</v>
      </c>
      <c r="J43" s="243">
        <v>0</v>
      </c>
      <c r="K43" s="243">
        <v>0</v>
      </c>
      <c r="L43" s="243">
        <v>0</v>
      </c>
      <c r="M43" s="243">
        <v>0</v>
      </c>
      <c r="N43" s="30">
        <f t="shared" si="23"/>
        <v>584559</v>
      </c>
      <c r="O43" s="243">
        <v>91607</v>
      </c>
      <c r="P43" s="243">
        <v>190.658006</v>
      </c>
      <c r="Q43" s="243">
        <v>322915</v>
      </c>
      <c r="R43" s="243">
        <v>198.416539</v>
      </c>
      <c r="S43" s="243">
        <v>130432</v>
      </c>
      <c r="T43" s="243">
        <v>211.06303600000001</v>
      </c>
      <c r="U43" s="243">
        <v>11051</v>
      </c>
      <c r="V43" s="243">
        <v>132.10279600000001</v>
      </c>
      <c r="W43" s="243">
        <v>0</v>
      </c>
      <c r="X43" s="243">
        <v>0</v>
      </c>
      <c r="Y43" s="243">
        <v>0</v>
      </c>
      <c r="Z43" s="243">
        <v>0</v>
      </c>
      <c r="AA43" s="243">
        <v>0</v>
      </c>
      <c r="AB43" s="243">
        <v>0</v>
      </c>
      <c r="AC43" s="243">
        <v>0</v>
      </c>
      <c r="AD43" s="243">
        <v>0</v>
      </c>
      <c r="AE43" s="243">
        <v>0</v>
      </c>
      <c r="AF43" s="243">
        <v>0</v>
      </c>
      <c r="AG43" s="243">
        <v>0</v>
      </c>
      <c r="AH43" s="243">
        <v>0</v>
      </c>
      <c r="AI43" s="18">
        <f t="shared" ref="AI43" si="60">O43+Q43+S43+U43+AA43+AC43+AE43+AG43+W43+Y43</f>
        <v>556005</v>
      </c>
      <c r="AJ43" s="18">
        <f t="shared" ref="AJ43" si="61">(O43*P43+Q43*R43+S43*T43+U43*V43+AA43*AB43+AC43*AD43+AE43*AF43+AG43*AH43)/AI43</f>
        <v>198.78692917685092</v>
      </c>
      <c r="AL43" s="65">
        <v>43722</v>
      </c>
      <c r="AM43" s="65"/>
      <c r="AN43" s="3">
        <v>37</v>
      </c>
      <c r="AO43" s="158">
        <v>0</v>
      </c>
      <c r="AP43" s="158">
        <v>0</v>
      </c>
      <c r="AQ43" s="158">
        <v>0</v>
      </c>
      <c r="AR43" s="158">
        <v>0</v>
      </c>
      <c r="AS43" s="158">
        <v>0</v>
      </c>
      <c r="AT43" s="158">
        <v>0</v>
      </c>
      <c r="AU43" s="158">
        <v>0</v>
      </c>
      <c r="AV43" s="158">
        <v>0</v>
      </c>
      <c r="AW43" s="158">
        <v>0</v>
      </c>
      <c r="AX43" s="158">
        <v>0</v>
      </c>
      <c r="AY43" s="18">
        <v>0</v>
      </c>
      <c r="AZ43" s="158">
        <v>0</v>
      </c>
      <c r="BA43" s="158">
        <v>0</v>
      </c>
      <c r="BB43" s="158">
        <v>0</v>
      </c>
      <c r="BC43" s="158">
        <v>0</v>
      </c>
      <c r="BD43" s="158">
        <v>0</v>
      </c>
      <c r="BE43" s="158">
        <v>0</v>
      </c>
      <c r="BF43" s="158">
        <v>0</v>
      </c>
      <c r="BG43" s="158">
        <v>0</v>
      </c>
      <c r="BH43" s="158">
        <v>0</v>
      </c>
      <c r="BI43" s="158">
        <v>0</v>
      </c>
      <c r="BJ43" s="158">
        <v>0</v>
      </c>
      <c r="BK43" s="158">
        <v>0</v>
      </c>
      <c r="BL43" s="158">
        <v>0</v>
      </c>
      <c r="BM43" s="158">
        <v>0</v>
      </c>
      <c r="BN43" s="158">
        <v>0</v>
      </c>
      <c r="BO43" s="158">
        <v>0</v>
      </c>
      <c r="BP43" s="158">
        <v>0</v>
      </c>
      <c r="BQ43" s="158">
        <v>0</v>
      </c>
      <c r="BR43" s="158">
        <v>0</v>
      </c>
      <c r="BS43" s="158">
        <v>0</v>
      </c>
      <c r="BT43" s="18">
        <v>0</v>
      </c>
      <c r="BU43" s="18">
        <v>0</v>
      </c>
    </row>
    <row r="44" spans="1:73" ht="20.100000000000001" customHeight="1" x14ac:dyDescent="0.2">
      <c r="A44" s="65"/>
      <c r="B44" s="65"/>
      <c r="C44" s="3"/>
      <c r="D44" s="137"/>
      <c r="E44" s="137"/>
      <c r="F44" s="137"/>
      <c r="G44" s="137"/>
      <c r="H44" s="137"/>
      <c r="I44" s="137"/>
      <c r="J44" s="137"/>
      <c r="K44" s="137"/>
      <c r="L44" s="137"/>
      <c r="M44" s="137"/>
      <c r="N44" s="18"/>
      <c r="O44" s="78"/>
      <c r="P44" s="78"/>
      <c r="Q44" s="78"/>
      <c r="R44" s="78"/>
      <c r="S44" s="78"/>
      <c r="T44" s="78"/>
      <c r="U44" s="78"/>
      <c r="V44" s="78"/>
      <c r="W44" s="137"/>
      <c r="X44" s="137"/>
      <c r="Y44" s="137"/>
      <c r="Z44" s="137"/>
      <c r="AA44" s="137"/>
      <c r="AB44" s="137"/>
      <c r="AC44" s="137"/>
      <c r="AD44" s="137"/>
      <c r="AE44" s="137"/>
      <c r="AF44" s="137"/>
      <c r="AG44" s="137"/>
      <c r="AH44" s="137"/>
      <c r="AI44" s="18"/>
      <c r="AJ44" s="18"/>
      <c r="AL44" s="65">
        <v>43729</v>
      </c>
      <c r="AM44" s="65">
        <v>43725</v>
      </c>
      <c r="AN44" s="3">
        <v>38</v>
      </c>
      <c r="AO44" s="158">
        <v>35668</v>
      </c>
      <c r="AP44" s="158">
        <v>828120.4</v>
      </c>
      <c r="AQ44" s="158">
        <v>149083.70000000001</v>
      </c>
      <c r="AR44" s="158">
        <v>6880</v>
      </c>
      <c r="AS44" s="158">
        <v>0</v>
      </c>
      <c r="AT44" s="158">
        <v>0</v>
      </c>
      <c r="AU44" s="158">
        <v>0</v>
      </c>
      <c r="AV44" s="158">
        <v>0</v>
      </c>
      <c r="AW44" s="158">
        <v>0</v>
      </c>
      <c r="AX44" s="158">
        <v>0</v>
      </c>
      <c r="AY44" s="18">
        <v>1019752.1000000001</v>
      </c>
      <c r="AZ44" s="78">
        <v>32728</v>
      </c>
      <c r="BA44" s="78">
        <v>83.672848000000002</v>
      </c>
      <c r="BB44" s="78">
        <v>685518.2</v>
      </c>
      <c r="BC44" s="78">
        <v>113.239926</v>
      </c>
      <c r="BD44" s="78">
        <v>67870.7</v>
      </c>
      <c r="BE44" s="78">
        <v>145.61681200000001</v>
      </c>
      <c r="BF44" s="78">
        <v>6132</v>
      </c>
      <c r="BG44" s="78">
        <v>91.321590999999998</v>
      </c>
      <c r="BH44" s="158">
        <v>0</v>
      </c>
      <c r="BI44" s="158">
        <v>0</v>
      </c>
      <c r="BJ44" s="158">
        <v>0</v>
      </c>
      <c r="BK44" s="158">
        <v>0</v>
      </c>
      <c r="BL44" s="158">
        <v>0</v>
      </c>
      <c r="BM44" s="158">
        <v>0</v>
      </c>
      <c r="BN44" s="158">
        <v>0</v>
      </c>
      <c r="BO44" s="158">
        <v>0</v>
      </c>
      <c r="BP44" s="158">
        <v>0</v>
      </c>
      <c r="BQ44" s="158">
        <v>0</v>
      </c>
      <c r="BR44" s="158">
        <v>0</v>
      </c>
      <c r="BS44" s="158">
        <v>0</v>
      </c>
      <c r="BT44" s="18">
        <v>792248.89999999991</v>
      </c>
      <c r="BU44" s="18">
        <v>114.62253108488711</v>
      </c>
    </row>
    <row r="45" spans="1:73" ht="20.100000000000001" customHeight="1" x14ac:dyDescent="0.2">
      <c r="A45" s="65"/>
      <c r="B45" s="65"/>
      <c r="C45" s="3"/>
      <c r="D45" s="138"/>
      <c r="E45" s="138"/>
      <c r="F45" s="138"/>
      <c r="G45" s="138"/>
      <c r="H45" s="138"/>
      <c r="I45" s="138"/>
      <c r="J45" s="138"/>
      <c r="K45" s="138"/>
      <c r="L45" s="138"/>
      <c r="M45" s="138"/>
      <c r="N45" s="18"/>
      <c r="O45" s="138"/>
      <c r="P45" s="138"/>
      <c r="Q45" s="138"/>
      <c r="R45" s="138"/>
      <c r="S45" s="138"/>
      <c r="T45" s="138"/>
      <c r="U45" s="138"/>
      <c r="V45" s="138"/>
      <c r="W45" s="138"/>
      <c r="X45" s="138"/>
      <c r="Y45" s="138"/>
      <c r="Z45" s="138"/>
      <c r="AA45" s="138"/>
      <c r="AB45" s="138"/>
      <c r="AC45" s="138"/>
      <c r="AD45" s="138"/>
      <c r="AE45" s="138"/>
      <c r="AF45" s="138"/>
      <c r="AG45" s="138"/>
      <c r="AH45" s="138"/>
      <c r="AI45" s="18"/>
      <c r="AJ45" s="18"/>
      <c r="AL45" s="65">
        <v>43736</v>
      </c>
      <c r="AM45" s="65">
        <v>43732</v>
      </c>
      <c r="AN45" s="3">
        <v>39</v>
      </c>
      <c r="AO45" s="158">
        <v>20474</v>
      </c>
      <c r="AP45" s="158">
        <v>747184.7</v>
      </c>
      <c r="AQ45" s="158">
        <v>151202</v>
      </c>
      <c r="AR45" s="158">
        <v>12143</v>
      </c>
      <c r="AS45" s="158">
        <v>0</v>
      </c>
      <c r="AT45" s="158">
        <v>0</v>
      </c>
      <c r="AU45" s="158">
        <v>0</v>
      </c>
      <c r="AV45" s="158">
        <v>0</v>
      </c>
      <c r="AW45" s="158">
        <v>0</v>
      </c>
      <c r="AX45" s="158">
        <v>0</v>
      </c>
      <c r="AY45" s="18">
        <v>931003.7</v>
      </c>
      <c r="AZ45" s="158">
        <v>19284</v>
      </c>
      <c r="BA45" s="158">
        <v>86.557041999999996</v>
      </c>
      <c r="BB45" s="158">
        <v>653454.80000000005</v>
      </c>
      <c r="BC45" s="158">
        <v>116.53937500000001</v>
      </c>
      <c r="BD45" s="158">
        <v>75577</v>
      </c>
      <c r="BE45" s="158">
        <v>155.17583300000001</v>
      </c>
      <c r="BF45" s="158">
        <v>8867</v>
      </c>
      <c r="BG45" s="158">
        <v>94.593209999999999</v>
      </c>
      <c r="BH45" s="158">
        <v>0</v>
      </c>
      <c r="BI45" s="158">
        <v>0</v>
      </c>
      <c r="BJ45" s="158">
        <v>0</v>
      </c>
      <c r="BK45" s="158">
        <v>0</v>
      </c>
      <c r="BL45" s="158">
        <v>0</v>
      </c>
      <c r="BM45" s="158">
        <v>0</v>
      </c>
      <c r="BN45" s="158">
        <v>0</v>
      </c>
      <c r="BO45" s="158">
        <v>0</v>
      </c>
      <c r="BP45" s="158">
        <v>0</v>
      </c>
      <c r="BQ45" s="158">
        <v>0</v>
      </c>
      <c r="BR45" s="158">
        <v>0</v>
      </c>
      <c r="BS45" s="158">
        <v>0</v>
      </c>
      <c r="BT45" s="18">
        <v>757182.8</v>
      </c>
      <c r="BU45" s="18">
        <v>119.37521811693161</v>
      </c>
    </row>
    <row r="46" spans="1:73" ht="20.100000000000001" customHeight="1" x14ac:dyDescent="0.2">
      <c r="A46" s="65"/>
      <c r="B46" s="65"/>
      <c r="C46" s="3"/>
      <c r="D46" s="139"/>
      <c r="E46" s="139"/>
      <c r="F46" s="139"/>
      <c r="G46" s="139"/>
      <c r="H46" s="139"/>
      <c r="I46" s="139"/>
      <c r="J46" s="139"/>
      <c r="K46" s="139"/>
      <c r="L46" s="139"/>
      <c r="M46" s="139"/>
      <c r="N46" s="18"/>
      <c r="O46" s="139"/>
      <c r="P46" s="139"/>
      <c r="Q46" s="139"/>
      <c r="R46" s="139"/>
      <c r="S46" s="139"/>
      <c r="T46" s="139"/>
      <c r="U46" s="139"/>
      <c r="V46" s="139"/>
      <c r="W46" s="139"/>
      <c r="X46" s="139"/>
      <c r="Y46" s="139"/>
      <c r="Z46" s="139"/>
      <c r="AA46" s="139"/>
      <c r="AB46" s="139"/>
      <c r="AC46" s="139"/>
      <c r="AD46" s="139"/>
      <c r="AE46" s="139"/>
      <c r="AF46" s="139"/>
      <c r="AG46" s="139"/>
      <c r="AH46" s="139"/>
      <c r="AI46" s="18"/>
      <c r="AJ46" s="18"/>
      <c r="AL46" s="65">
        <v>43743</v>
      </c>
      <c r="AM46" s="65">
        <v>43741</v>
      </c>
      <c r="AN46" s="3">
        <v>40</v>
      </c>
      <c r="AO46" s="158">
        <v>29684</v>
      </c>
      <c r="AP46" s="158">
        <v>836966.40000000002</v>
      </c>
      <c r="AQ46" s="158">
        <v>184948</v>
      </c>
      <c r="AR46" s="158">
        <v>8096</v>
      </c>
      <c r="AS46" s="158">
        <v>0</v>
      </c>
      <c r="AT46" s="158">
        <v>0</v>
      </c>
      <c r="AU46" s="158">
        <v>0</v>
      </c>
      <c r="AV46" s="158">
        <v>0</v>
      </c>
      <c r="AW46" s="158">
        <v>0</v>
      </c>
      <c r="AX46" s="158">
        <v>0</v>
      </c>
      <c r="AY46" s="18">
        <v>1059694.3999999999</v>
      </c>
      <c r="AZ46" s="158">
        <v>24670</v>
      </c>
      <c r="BA46" s="158">
        <v>86.072029999999998</v>
      </c>
      <c r="BB46" s="158">
        <v>740171.8</v>
      </c>
      <c r="BC46" s="158">
        <v>116.312197</v>
      </c>
      <c r="BD46" s="158">
        <v>104010</v>
      </c>
      <c r="BE46" s="158">
        <v>174.876867</v>
      </c>
      <c r="BF46" s="158">
        <v>6796</v>
      </c>
      <c r="BG46" s="158">
        <v>103.454973</v>
      </c>
      <c r="BH46" s="158">
        <v>0</v>
      </c>
      <c r="BI46" s="158">
        <v>0</v>
      </c>
      <c r="BJ46" s="158">
        <v>0</v>
      </c>
      <c r="BK46" s="158">
        <v>0</v>
      </c>
      <c r="BL46" s="158">
        <v>0</v>
      </c>
      <c r="BM46" s="158">
        <v>0</v>
      </c>
      <c r="BN46" s="158">
        <v>0</v>
      </c>
      <c r="BO46" s="158">
        <v>0</v>
      </c>
      <c r="BP46" s="158">
        <v>0</v>
      </c>
      <c r="BQ46" s="158">
        <v>0</v>
      </c>
      <c r="BR46" s="158">
        <v>0</v>
      </c>
      <c r="BS46" s="158">
        <v>0</v>
      </c>
      <c r="BT46" s="18">
        <v>875647.8</v>
      </c>
      <c r="BU46" s="18">
        <v>122.31679007098815</v>
      </c>
    </row>
    <row r="47" spans="1:73" ht="20.100000000000001" customHeight="1" x14ac:dyDescent="0.2">
      <c r="A47" s="65"/>
      <c r="B47" s="65"/>
      <c r="C47" s="3"/>
      <c r="D47" s="140"/>
      <c r="E47" s="140"/>
      <c r="F47" s="140"/>
      <c r="G47" s="140"/>
      <c r="H47" s="140"/>
      <c r="I47" s="140"/>
      <c r="J47" s="140"/>
      <c r="K47" s="140"/>
      <c r="L47" s="140"/>
      <c r="M47" s="140"/>
      <c r="N47" s="18"/>
      <c r="O47" s="140"/>
      <c r="P47" s="140"/>
      <c r="Q47" s="140"/>
      <c r="R47" s="140"/>
      <c r="S47" s="140"/>
      <c r="T47" s="140"/>
      <c r="U47" s="140"/>
      <c r="V47" s="140"/>
      <c r="W47" s="140"/>
      <c r="X47" s="140"/>
      <c r="Y47" s="140"/>
      <c r="Z47" s="140"/>
      <c r="AA47" s="140"/>
      <c r="AB47" s="140"/>
      <c r="AC47" s="140"/>
      <c r="AD47" s="140"/>
      <c r="AE47" s="140"/>
      <c r="AF47" s="140"/>
      <c r="AG47" s="140"/>
      <c r="AH47" s="140"/>
      <c r="AI47" s="18"/>
      <c r="AJ47" s="18"/>
      <c r="AL47" s="65">
        <v>43750</v>
      </c>
      <c r="AM47" s="65">
        <v>43746</v>
      </c>
      <c r="AN47" s="3">
        <v>41</v>
      </c>
      <c r="AO47" s="158">
        <v>19152</v>
      </c>
      <c r="AP47" s="158">
        <v>806172.3</v>
      </c>
      <c r="AQ47" s="158">
        <v>194124</v>
      </c>
      <c r="AR47" s="158">
        <v>9516</v>
      </c>
      <c r="AS47" s="158">
        <v>0</v>
      </c>
      <c r="AT47" s="158">
        <v>0</v>
      </c>
      <c r="AU47" s="158">
        <v>0</v>
      </c>
      <c r="AV47" s="158">
        <v>0</v>
      </c>
      <c r="AW47" s="158">
        <v>0</v>
      </c>
      <c r="AX47" s="158">
        <v>0</v>
      </c>
      <c r="AY47" s="18">
        <v>1028964.3</v>
      </c>
      <c r="AZ47" s="158">
        <v>16634</v>
      </c>
      <c r="BA47" s="158">
        <v>85.434110000000004</v>
      </c>
      <c r="BB47" s="158">
        <v>679452.1</v>
      </c>
      <c r="BC47" s="158">
        <v>116.82185800000001</v>
      </c>
      <c r="BD47" s="158">
        <v>110660</v>
      </c>
      <c r="BE47" s="158">
        <v>158.798879</v>
      </c>
      <c r="BF47" s="158">
        <v>6645</v>
      </c>
      <c r="BG47" s="158">
        <v>95.541910999999999</v>
      </c>
      <c r="BH47" s="158">
        <v>0</v>
      </c>
      <c r="BI47" s="158">
        <v>0</v>
      </c>
      <c r="BJ47" s="158">
        <v>0</v>
      </c>
      <c r="BK47" s="158">
        <v>0</v>
      </c>
      <c r="BL47" s="158">
        <v>0</v>
      </c>
      <c r="BM47" s="158">
        <v>0</v>
      </c>
      <c r="BN47" s="158">
        <v>0</v>
      </c>
      <c r="BO47" s="158">
        <v>0</v>
      </c>
      <c r="BP47" s="158">
        <v>0</v>
      </c>
      <c r="BQ47" s="158">
        <v>0</v>
      </c>
      <c r="BR47" s="158">
        <v>0</v>
      </c>
      <c r="BS47" s="158">
        <v>0</v>
      </c>
      <c r="BT47" s="18">
        <v>813391.1</v>
      </c>
      <c r="BU47" s="18">
        <v>121.71700388469559</v>
      </c>
    </row>
    <row r="48" spans="1:73" ht="20.100000000000001" customHeight="1" x14ac:dyDescent="0.2">
      <c r="A48" s="65"/>
      <c r="B48" s="65"/>
      <c r="C48" s="3"/>
      <c r="D48" s="143"/>
      <c r="E48" s="143"/>
      <c r="F48" s="143"/>
      <c r="G48" s="143"/>
      <c r="H48" s="143"/>
      <c r="I48" s="143"/>
      <c r="J48" s="143"/>
      <c r="K48" s="143"/>
      <c r="L48" s="143"/>
      <c r="M48" s="143"/>
      <c r="N48" s="18"/>
      <c r="O48" s="143"/>
      <c r="P48" s="143"/>
      <c r="Q48" s="143"/>
      <c r="R48" s="143"/>
      <c r="S48" s="143"/>
      <c r="T48" s="143"/>
      <c r="U48" s="143"/>
      <c r="V48" s="143"/>
      <c r="W48" s="143"/>
      <c r="X48" s="143"/>
      <c r="Y48" s="143"/>
      <c r="Z48" s="143"/>
      <c r="AA48" s="143"/>
      <c r="AB48" s="143"/>
      <c r="AC48" s="143"/>
      <c r="AD48" s="143"/>
      <c r="AE48" s="143"/>
      <c r="AF48" s="143"/>
      <c r="AG48" s="143"/>
      <c r="AH48" s="143"/>
      <c r="AI48" s="18"/>
      <c r="AJ48" s="18"/>
      <c r="AL48" s="65">
        <v>43757</v>
      </c>
      <c r="AM48" s="65">
        <v>43753</v>
      </c>
      <c r="AN48" s="3">
        <v>42</v>
      </c>
      <c r="AO48" s="158">
        <v>28885</v>
      </c>
      <c r="AP48" s="158">
        <v>799305</v>
      </c>
      <c r="AQ48" s="158">
        <v>194849</v>
      </c>
      <c r="AR48" s="158">
        <v>7808</v>
      </c>
      <c r="AS48" s="158">
        <v>0</v>
      </c>
      <c r="AT48" s="158">
        <v>0</v>
      </c>
      <c r="AU48" s="158">
        <v>0</v>
      </c>
      <c r="AV48" s="158">
        <v>0</v>
      </c>
      <c r="AW48" s="158">
        <v>0</v>
      </c>
      <c r="AX48" s="158">
        <v>0</v>
      </c>
      <c r="AY48" s="18">
        <v>1030847</v>
      </c>
      <c r="AZ48" s="158">
        <v>27733</v>
      </c>
      <c r="BA48" s="158">
        <v>84.143726999999998</v>
      </c>
      <c r="BB48" s="158">
        <v>651830.1</v>
      </c>
      <c r="BC48" s="158">
        <v>116.915995</v>
      </c>
      <c r="BD48" s="158">
        <v>100338</v>
      </c>
      <c r="BE48" s="158">
        <v>159.430215</v>
      </c>
      <c r="BF48" s="158">
        <v>3318</v>
      </c>
      <c r="BG48" s="158">
        <v>109.018685</v>
      </c>
      <c r="BH48" s="158">
        <v>0</v>
      </c>
      <c r="BI48" s="158">
        <v>0</v>
      </c>
      <c r="BJ48" s="158">
        <v>0</v>
      </c>
      <c r="BK48" s="158">
        <v>0</v>
      </c>
      <c r="BL48" s="158">
        <v>0</v>
      </c>
      <c r="BM48" s="158">
        <v>0</v>
      </c>
      <c r="BN48" s="158">
        <v>0</v>
      </c>
      <c r="BO48" s="158">
        <v>0</v>
      </c>
      <c r="BP48" s="158">
        <v>0</v>
      </c>
      <c r="BQ48" s="158">
        <v>0</v>
      </c>
      <c r="BR48" s="158">
        <v>0</v>
      </c>
      <c r="BS48" s="158">
        <v>0</v>
      </c>
      <c r="BT48" s="18">
        <v>783219.1</v>
      </c>
      <c r="BU48" s="18">
        <v>121.16859203617544</v>
      </c>
    </row>
    <row r="49" spans="1:73" ht="20.100000000000001" customHeight="1" x14ac:dyDescent="0.2">
      <c r="A49" s="65"/>
      <c r="B49" s="65"/>
      <c r="C49" s="3"/>
      <c r="D49" s="144"/>
      <c r="E49" s="144"/>
      <c r="F49" s="144"/>
      <c r="G49" s="144"/>
      <c r="H49" s="144"/>
      <c r="I49" s="144"/>
      <c r="J49" s="144"/>
      <c r="K49" s="144"/>
      <c r="L49" s="144"/>
      <c r="M49" s="144"/>
      <c r="N49" s="18"/>
      <c r="O49" s="145"/>
      <c r="P49" s="145"/>
      <c r="Q49" s="144"/>
      <c r="R49" s="144"/>
      <c r="S49" s="144"/>
      <c r="T49" s="144"/>
      <c r="U49" s="144"/>
      <c r="V49" s="144"/>
      <c r="W49" s="144"/>
      <c r="X49" s="144"/>
      <c r="Y49" s="144"/>
      <c r="Z49" s="144"/>
      <c r="AA49" s="144"/>
      <c r="AB49" s="144"/>
      <c r="AC49" s="144"/>
      <c r="AD49" s="144"/>
      <c r="AE49" s="144"/>
      <c r="AF49" s="144"/>
      <c r="AG49" s="144"/>
      <c r="AH49" s="144"/>
      <c r="AI49" s="18"/>
      <c r="AJ49" s="18"/>
      <c r="AL49" s="65">
        <v>43764</v>
      </c>
      <c r="AM49" s="65">
        <v>43763</v>
      </c>
      <c r="AN49" s="3">
        <v>43</v>
      </c>
      <c r="AO49" s="158">
        <v>26336.5</v>
      </c>
      <c r="AP49" s="158">
        <v>834382.3</v>
      </c>
      <c r="AQ49" s="158">
        <v>183261</v>
      </c>
      <c r="AR49" s="158">
        <v>9764</v>
      </c>
      <c r="AS49" s="158">
        <v>0</v>
      </c>
      <c r="AT49" s="158">
        <v>0</v>
      </c>
      <c r="AU49" s="158">
        <v>0</v>
      </c>
      <c r="AV49" s="158">
        <v>0</v>
      </c>
      <c r="AW49" s="158">
        <v>0</v>
      </c>
      <c r="AX49" s="158">
        <v>0</v>
      </c>
      <c r="AY49" s="18">
        <v>1053743.8</v>
      </c>
      <c r="AZ49" s="158">
        <v>21925.5</v>
      </c>
      <c r="BA49" s="158">
        <v>81.312877</v>
      </c>
      <c r="BB49" s="158">
        <v>654021</v>
      </c>
      <c r="BC49" s="158">
        <v>115.817211</v>
      </c>
      <c r="BD49" s="158">
        <v>126499</v>
      </c>
      <c r="BE49" s="158">
        <v>155.67267699999999</v>
      </c>
      <c r="BF49" s="158">
        <v>8876</v>
      </c>
      <c r="BG49" s="158">
        <v>105.547543</v>
      </c>
      <c r="BH49" s="158">
        <v>0</v>
      </c>
      <c r="BI49" s="158">
        <v>0</v>
      </c>
      <c r="BJ49" s="158">
        <v>0</v>
      </c>
      <c r="BK49" s="158">
        <v>0</v>
      </c>
      <c r="BL49" s="158">
        <v>0</v>
      </c>
      <c r="BM49" s="158">
        <v>0</v>
      </c>
      <c r="BN49" s="158">
        <v>0</v>
      </c>
      <c r="BO49" s="158">
        <v>0</v>
      </c>
      <c r="BP49" s="158">
        <v>0</v>
      </c>
      <c r="BQ49" s="158">
        <v>0</v>
      </c>
      <c r="BR49" s="158">
        <v>0</v>
      </c>
      <c r="BS49" s="158">
        <v>0</v>
      </c>
      <c r="BT49" s="18">
        <v>811321.5</v>
      </c>
      <c r="BU49" s="18">
        <v>120.98655292579514</v>
      </c>
    </row>
    <row r="50" spans="1:73" ht="20.100000000000001" customHeight="1" x14ac:dyDescent="0.2">
      <c r="A50" s="65"/>
      <c r="B50" s="65"/>
      <c r="C50" s="3"/>
      <c r="D50" s="145"/>
      <c r="E50" s="145"/>
      <c r="F50" s="145"/>
      <c r="G50" s="145"/>
      <c r="H50" s="108"/>
      <c r="I50" s="108"/>
      <c r="J50" s="108"/>
      <c r="K50" s="108"/>
      <c r="L50" s="108"/>
      <c r="M50" s="108"/>
      <c r="N50" s="18"/>
      <c r="O50" s="145"/>
      <c r="P50" s="145"/>
      <c r="Q50" s="145"/>
      <c r="R50" s="145"/>
      <c r="S50" s="145"/>
      <c r="T50" s="145"/>
      <c r="U50" s="145"/>
      <c r="V50" s="145"/>
      <c r="W50" s="108"/>
      <c r="X50" s="108"/>
      <c r="Y50" s="108"/>
      <c r="Z50" s="108"/>
      <c r="AA50" s="108"/>
      <c r="AB50" s="108"/>
      <c r="AC50" s="108"/>
      <c r="AD50" s="108"/>
      <c r="AE50" s="108"/>
      <c r="AF50" s="108"/>
      <c r="AG50" s="108"/>
      <c r="AH50" s="108"/>
      <c r="AI50" s="18"/>
      <c r="AJ50" s="18"/>
      <c r="AL50" s="65">
        <v>43771</v>
      </c>
      <c r="AM50" s="65">
        <v>43768</v>
      </c>
      <c r="AN50" s="3">
        <v>44</v>
      </c>
      <c r="AO50" s="158">
        <v>34598</v>
      </c>
      <c r="AP50" s="158">
        <v>918114.4</v>
      </c>
      <c r="AQ50" s="158">
        <v>231704</v>
      </c>
      <c r="AR50" s="158">
        <v>11894</v>
      </c>
      <c r="AS50" s="158">
        <v>0</v>
      </c>
      <c r="AT50" s="158">
        <v>0</v>
      </c>
      <c r="AU50" s="158">
        <v>0</v>
      </c>
      <c r="AV50" s="158">
        <v>0</v>
      </c>
      <c r="AW50" s="158">
        <v>0</v>
      </c>
      <c r="AX50" s="158">
        <v>0</v>
      </c>
      <c r="AY50" s="18">
        <v>1196310.3999999999</v>
      </c>
      <c r="AZ50" s="158">
        <v>28595</v>
      </c>
      <c r="BA50" s="158">
        <v>80.831159</v>
      </c>
      <c r="BB50" s="158">
        <v>804286.4</v>
      </c>
      <c r="BC50" s="158">
        <v>114.235371</v>
      </c>
      <c r="BD50" s="158">
        <v>162824</v>
      </c>
      <c r="BE50" s="158">
        <v>148.96728300000001</v>
      </c>
      <c r="BF50" s="158">
        <v>11102</v>
      </c>
      <c r="BG50" s="158">
        <v>108.931183</v>
      </c>
      <c r="BH50" s="158">
        <v>0</v>
      </c>
      <c r="BI50" s="158">
        <v>0</v>
      </c>
      <c r="BJ50" s="158">
        <v>0</v>
      </c>
      <c r="BK50" s="158">
        <v>0</v>
      </c>
      <c r="BL50" s="158">
        <v>0</v>
      </c>
      <c r="BM50" s="158">
        <v>0</v>
      </c>
      <c r="BN50" s="158">
        <v>0</v>
      </c>
      <c r="BO50" s="158">
        <v>0</v>
      </c>
      <c r="BP50" s="158">
        <v>0</v>
      </c>
      <c r="BQ50" s="158">
        <v>0</v>
      </c>
      <c r="BR50" s="158">
        <v>0</v>
      </c>
      <c r="BS50" s="158">
        <v>0</v>
      </c>
      <c r="BT50" s="18">
        <v>1006807.4</v>
      </c>
      <c r="BU50" s="18">
        <v>118.84509903951579</v>
      </c>
    </row>
    <row r="51" spans="1:73" ht="20.100000000000001" customHeight="1" x14ac:dyDescent="0.2">
      <c r="A51" s="65"/>
      <c r="B51" s="65"/>
      <c r="C51" s="3"/>
      <c r="D51" s="146"/>
      <c r="E51" s="146"/>
      <c r="F51" s="146"/>
      <c r="G51" s="146"/>
      <c r="H51" s="146"/>
      <c r="I51" s="146"/>
      <c r="J51" s="146"/>
      <c r="K51" s="146"/>
      <c r="L51" s="146"/>
      <c r="M51" s="146"/>
      <c r="N51" s="18"/>
      <c r="O51" s="146"/>
      <c r="P51" s="146"/>
      <c r="Q51" s="146"/>
      <c r="R51" s="146"/>
      <c r="S51" s="146"/>
      <c r="T51" s="146"/>
      <c r="U51" s="146"/>
      <c r="V51" s="146"/>
      <c r="W51" s="146"/>
      <c r="X51" s="146"/>
      <c r="Y51" s="146"/>
      <c r="Z51" s="146"/>
      <c r="AA51" s="146"/>
      <c r="AB51" s="146"/>
      <c r="AC51" s="146"/>
      <c r="AD51" s="146"/>
      <c r="AE51" s="146"/>
      <c r="AF51" s="146"/>
      <c r="AG51" s="146"/>
      <c r="AH51" s="146"/>
      <c r="AI51" s="18"/>
      <c r="AJ51" s="18"/>
      <c r="AL51" s="65">
        <v>43778</v>
      </c>
      <c r="AM51" s="65">
        <v>43774</v>
      </c>
      <c r="AN51" s="3">
        <v>45</v>
      </c>
      <c r="AO51" s="158">
        <v>46440</v>
      </c>
      <c r="AP51" s="158">
        <v>988413.1</v>
      </c>
      <c r="AQ51" s="158">
        <v>216784</v>
      </c>
      <c r="AR51" s="158">
        <v>12113</v>
      </c>
      <c r="AS51" s="158">
        <v>0</v>
      </c>
      <c r="AT51" s="158">
        <v>0</v>
      </c>
      <c r="AU51" s="158">
        <v>0</v>
      </c>
      <c r="AV51" s="158">
        <v>0</v>
      </c>
      <c r="AW51" s="158">
        <v>0</v>
      </c>
      <c r="AX51" s="158">
        <v>0</v>
      </c>
      <c r="AY51" s="18">
        <v>1263750.1000000001</v>
      </c>
      <c r="AZ51" s="158">
        <v>35542</v>
      </c>
      <c r="BA51" s="158">
        <v>80.003179000000003</v>
      </c>
      <c r="BB51" s="158">
        <v>871967.2</v>
      </c>
      <c r="BC51" s="158">
        <v>113.899428</v>
      </c>
      <c r="BD51" s="158">
        <v>128656</v>
      </c>
      <c r="BE51" s="158">
        <v>154.49204</v>
      </c>
      <c r="BF51" s="158">
        <v>6450</v>
      </c>
      <c r="BG51" s="158">
        <v>101.650232</v>
      </c>
      <c r="BH51" s="158">
        <v>0</v>
      </c>
      <c r="BI51" s="158">
        <v>0</v>
      </c>
      <c r="BJ51" s="158">
        <v>0</v>
      </c>
      <c r="BK51" s="158">
        <v>0</v>
      </c>
      <c r="BL51" s="158">
        <v>0</v>
      </c>
      <c r="BM51" s="158">
        <v>0</v>
      </c>
      <c r="BN51" s="158">
        <v>0</v>
      </c>
      <c r="BO51" s="158">
        <v>0</v>
      </c>
      <c r="BP51" s="158">
        <v>0</v>
      </c>
      <c r="BQ51" s="158">
        <v>0</v>
      </c>
      <c r="BR51" s="158">
        <v>0</v>
      </c>
      <c r="BS51" s="158">
        <v>0</v>
      </c>
      <c r="BT51" s="18">
        <v>1042615.2</v>
      </c>
      <c r="BU51" s="18">
        <v>117.67717389639016</v>
      </c>
    </row>
    <row r="52" spans="1:73" ht="20.100000000000001" customHeight="1" x14ac:dyDescent="0.2">
      <c r="A52" s="65"/>
      <c r="B52" s="65"/>
      <c r="C52" s="3"/>
      <c r="D52" s="147"/>
      <c r="E52" s="147"/>
      <c r="F52" s="147"/>
      <c r="G52" s="147"/>
      <c r="H52" s="147"/>
      <c r="I52" s="147"/>
      <c r="J52" s="147"/>
      <c r="K52" s="147"/>
      <c r="L52" s="147"/>
      <c r="M52" s="147"/>
      <c r="N52" s="18"/>
      <c r="O52" s="147"/>
      <c r="P52" s="147"/>
      <c r="Q52" s="147"/>
      <c r="R52" s="147"/>
      <c r="S52" s="147"/>
      <c r="T52" s="147"/>
      <c r="U52" s="147"/>
      <c r="V52" s="147"/>
      <c r="W52" s="147"/>
      <c r="X52" s="147"/>
      <c r="Y52" s="147"/>
      <c r="Z52" s="147"/>
      <c r="AA52" s="147"/>
      <c r="AB52" s="147"/>
      <c r="AC52" s="147"/>
      <c r="AD52" s="147"/>
      <c r="AE52" s="147"/>
      <c r="AF52" s="147"/>
      <c r="AG52" s="147"/>
      <c r="AH52" s="147"/>
      <c r="AI52" s="18"/>
      <c r="AJ52" s="18"/>
      <c r="AL52" s="65">
        <v>43785</v>
      </c>
      <c r="AM52" s="65">
        <v>43781</v>
      </c>
      <c r="AN52" s="3">
        <v>46</v>
      </c>
      <c r="AO52" s="158">
        <v>28652</v>
      </c>
      <c r="AP52" s="158">
        <v>802431.6</v>
      </c>
      <c r="AQ52" s="158">
        <v>174941.7</v>
      </c>
      <c r="AR52" s="158">
        <v>7579</v>
      </c>
      <c r="AS52" s="158">
        <v>0</v>
      </c>
      <c r="AT52" s="158">
        <v>0</v>
      </c>
      <c r="AU52" s="158">
        <v>0</v>
      </c>
      <c r="AV52" s="158">
        <v>0</v>
      </c>
      <c r="AW52" s="158">
        <v>0</v>
      </c>
      <c r="AX52" s="158">
        <v>0</v>
      </c>
      <c r="AY52" s="18">
        <v>1013604.3</v>
      </c>
      <c r="AZ52" s="158">
        <v>19933</v>
      </c>
      <c r="BA52" s="158">
        <v>82.773139999999998</v>
      </c>
      <c r="BB52" s="158">
        <v>718044.6</v>
      </c>
      <c r="BC52" s="158">
        <v>115.02090200000001</v>
      </c>
      <c r="BD52" s="158">
        <v>98676</v>
      </c>
      <c r="BE52" s="158">
        <v>152.10642899999999</v>
      </c>
      <c r="BF52" s="158">
        <v>4769</v>
      </c>
      <c r="BG52" s="158">
        <v>95.857202000000001</v>
      </c>
      <c r="BH52" s="158">
        <v>0</v>
      </c>
      <c r="BI52" s="158">
        <v>0</v>
      </c>
      <c r="BJ52" s="158">
        <v>0</v>
      </c>
      <c r="BK52" s="158">
        <v>0</v>
      </c>
      <c r="BL52" s="158">
        <v>0</v>
      </c>
      <c r="BM52" s="158">
        <v>0</v>
      </c>
      <c r="BN52" s="158">
        <v>0</v>
      </c>
      <c r="BO52" s="158">
        <v>0</v>
      </c>
      <c r="BP52" s="158">
        <v>0</v>
      </c>
      <c r="BQ52" s="158">
        <v>0</v>
      </c>
      <c r="BR52" s="158">
        <v>0</v>
      </c>
      <c r="BS52" s="158">
        <v>0</v>
      </c>
      <c r="BT52" s="18">
        <v>841422.6</v>
      </c>
      <c r="BU52" s="18">
        <v>118.49747267567</v>
      </c>
    </row>
    <row r="53" spans="1:73" ht="20.100000000000001" customHeight="1" x14ac:dyDescent="0.2">
      <c r="A53" s="65"/>
      <c r="B53" s="65"/>
      <c r="C53" s="3"/>
      <c r="D53" s="148"/>
      <c r="E53" s="148"/>
      <c r="F53" s="148"/>
      <c r="G53" s="148"/>
      <c r="H53" s="109"/>
      <c r="I53" s="109"/>
      <c r="J53" s="109"/>
      <c r="K53" s="109"/>
      <c r="L53" s="109"/>
      <c r="M53" s="109"/>
      <c r="N53" s="18"/>
      <c r="O53" s="148"/>
      <c r="P53" s="148"/>
      <c r="Q53" s="149"/>
      <c r="R53" s="149"/>
      <c r="S53" s="149"/>
      <c r="T53" s="149"/>
      <c r="U53" s="149"/>
      <c r="V53" s="149"/>
      <c r="W53" s="109"/>
      <c r="X53" s="109"/>
      <c r="Y53" s="109"/>
      <c r="Z53" s="109"/>
      <c r="AA53" s="109"/>
      <c r="AB53" s="109"/>
      <c r="AC53" s="109"/>
      <c r="AD53" s="109"/>
      <c r="AE53" s="109"/>
      <c r="AF53" s="109"/>
      <c r="AG53" s="109"/>
      <c r="AH53" s="109"/>
      <c r="AI53" s="18"/>
      <c r="AJ53" s="18"/>
      <c r="AL53" s="65">
        <v>43792</v>
      </c>
      <c r="AM53" s="65">
        <v>43788</v>
      </c>
      <c r="AN53" s="3">
        <v>47</v>
      </c>
      <c r="AO53" s="158">
        <v>31022</v>
      </c>
      <c r="AP53" s="158">
        <v>959378.8</v>
      </c>
      <c r="AQ53" s="158">
        <v>219467</v>
      </c>
      <c r="AR53" s="158">
        <v>10473</v>
      </c>
      <c r="AS53" s="158">
        <v>0</v>
      </c>
      <c r="AT53" s="158">
        <v>0</v>
      </c>
      <c r="AU53" s="158">
        <v>0</v>
      </c>
      <c r="AV53" s="158">
        <v>0</v>
      </c>
      <c r="AW53" s="158">
        <v>0</v>
      </c>
      <c r="AX53" s="158">
        <v>0</v>
      </c>
      <c r="AY53" s="18">
        <v>1220340.8</v>
      </c>
      <c r="AZ53" s="158">
        <v>20406</v>
      </c>
      <c r="BA53" s="158">
        <v>80.174948000000001</v>
      </c>
      <c r="BB53" s="158">
        <v>849809.8</v>
      </c>
      <c r="BC53" s="158">
        <v>116.329227</v>
      </c>
      <c r="BD53" s="158">
        <v>99253</v>
      </c>
      <c r="BE53" s="158">
        <v>138.773921</v>
      </c>
      <c r="BF53" s="158">
        <v>1155</v>
      </c>
      <c r="BG53" s="158">
        <v>84.877921999999998</v>
      </c>
      <c r="BH53" s="158">
        <v>0</v>
      </c>
      <c r="BI53" s="158">
        <v>0</v>
      </c>
      <c r="BJ53" s="158">
        <v>0</v>
      </c>
      <c r="BK53" s="158">
        <v>0</v>
      </c>
      <c r="BL53" s="158">
        <v>0</v>
      </c>
      <c r="BM53" s="158">
        <v>0</v>
      </c>
      <c r="BN53" s="158">
        <v>0</v>
      </c>
      <c r="BO53" s="158">
        <v>0</v>
      </c>
      <c r="BP53" s="158">
        <v>0</v>
      </c>
      <c r="BQ53" s="158">
        <v>0</v>
      </c>
      <c r="BR53" s="158">
        <v>0</v>
      </c>
      <c r="BS53" s="158">
        <v>0</v>
      </c>
      <c r="BT53" s="18">
        <v>970623.8</v>
      </c>
      <c r="BU53" s="18">
        <v>117.8268337339715</v>
      </c>
    </row>
    <row r="54" spans="1:73" ht="20.100000000000001" customHeight="1" x14ac:dyDescent="0.2">
      <c r="A54" s="65"/>
      <c r="B54" s="65"/>
      <c r="C54" s="10"/>
      <c r="D54" s="149"/>
      <c r="E54" s="149"/>
      <c r="F54" s="149"/>
      <c r="G54" s="149"/>
      <c r="H54" s="149"/>
      <c r="I54" s="149"/>
      <c r="J54" s="149"/>
      <c r="K54" s="149"/>
      <c r="L54" s="149"/>
      <c r="M54" s="149"/>
      <c r="N54" s="18"/>
      <c r="O54" s="149"/>
      <c r="P54" s="149"/>
      <c r="Q54" s="149"/>
      <c r="R54" s="149"/>
      <c r="S54" s="149"/>
      <c r="T54" s="149"/>
      <c r="U54" s="149"/>
      <c r="V54" s="149"/>
      <c r="W54" s="149"/>
      <c r="X54" s="149"/>
      <c r="Y54" s="149"/>
      <c r="Z54" s="149"/>
      <c r="AA54" s="149"/>
      <c r="AB54" s="149"/>
      <c r="AC54" s="149"/>
      <c r="AD54" s="149"/>
      <c r="AE54" s="149"/>
      <c r="AF54" s="149"/>
      <c r="AG54" s="149"/>
      <c r="AH54" s="149"/>
      <c r="AI54" s="18"/>
      <c r="AJ54" s="18"/>
      <c r="AL54" s="65">
        <v>43799</v>
      </c>
      <c r="AM54" s="65">
        <v>43795</v>
      </c>
      <c r="AN54" s="10">
        <v>48</v>
      </c>
      <c r="AO54" s="158">
        <v>36457</v>
      </c>
      <c r="AP54" s="158">
        <v>1006148.8</v>
      </c>
      <c r="AQ54" s="158">
        <v>193002</v>
      </c>
      <c r="AR54" s="158">
        <v>13118</v>
      </c>
      <c r="AS54" s="158">
        <v>0</v>
      </c>
      <c r="AT54" s="158">
        <v>0</v>
      </c>
      <c r="AU54" s="158">
        <v>0</v>
      </c>
      <c r="AV54" s="158">
        <v>0</v>
      </c>
      <c r="AW54" s="158">
        <v>0</v>
      </c>
      <c r="AX54" s="158">
        <v>0</v>
      </c>
      <c r="AY54" s="18">
        <v>1248725.8</v>
      </c>
      <c r="AZ54" s="158">
        <v>17801</v>
      </c>
      <c r="BA54" s="158">
        <v>86.083140999999998</v>
      </c>
      <c r="BB54" s="158">
        <v>808728.8</v>
      </c>
      <c r="BC54" s="158">
        <v>116.64567</v>
      </c>
      <c r="BD54" s="158">
        <v>121483</v>
      </c>
      <c r="BE54" s="158">
        <v>142.71046899999999</v>
      </c>
      <c r="BF54" s="158">
        <v>4387</v>
      </c>
      <c r="BG54" s="158">
        <v>84.796216000000001</v>
      </c>
      <c r="BH54" s="158">
        <v>0</v>
      </c>
      <c r="BI54" s="158">
        <v>0</v>
      </c>
      <c r="BJ54" s="158">
        <v>0</v>
      </c>
      <c r="BK54" s="158">
        <v>0</v>
      </c>
      <c r="BL54" s="158">
        <v>0</v>
      </c>
      <c r="BM54" s="158">
        <v>0</v>
      </c>
      <c r="BN54" s="158">
        <v>0</v>
      </c>
      <c r="BO54" s="158">
        <v>0</v>
      </c>
      <c r="BP54" s="158">
        <v>0</v>
      </c>
      <c r="BQ54" s="158">
        <v>0</v>
      </c>
      <c r="BR54" s="158">
        <v>0</v>
      </c>
      <c r="BS54" s="158">
        <v>0</v>
      </c>
      <c r="BT54" s="18">
        <v>952399.8</v>
      </c>
      <c r="BU54" s="18">
        <v>119.25241439819287</v>
      </c>
    </row>
    <row r="55" spans="1:73" ht="20.100000000000001" customHeight="1" x14ac:dyDescent="0.2">
      <c r="A55" s="65"/>
      <c r="B55" s="65"/>
      <c r="C55" s="3"/>
      <c r="D55" s="150"/>
      <c r="E55" s="150"/>
      <c r="F55" s="150"/>
      <c r="G55" s="150"/>
      <c r="H55" s="150"/>
      <c r="I55" s="150"/>
      <c r="J55" s="150"/>
      <c r="K55" s="150"/>
      <c r="L55" s="150"/>
      <c r="M55" s="150"/>
      <c r="N55" s="18"/>
      <c r="O55" s="150"/>
      <c r="P55" s="150"/>
      <c r="Q55" s="150"/>
      <c r="R55" s="150"/>
      <c r="S55" s="150"/>
      <c r="T55" s="150"/>
      <c r="U55" s="150"/>
      <c r="V55" s="150"/>
      <c r="W55" s="150"/>
      <c r="X55" s="150"/>
      <c r="Y55" s="150"/>
      <c r="Z55" s="150"/>
      <c r="AA55" s="150"/>
      <c r="AB55" s="150"/>
      <c r="AC55" s="150"/>
      <c r="AD55" s="150"/>
      <c r="AE55" s="150"/>
      <c r="AF55" s="150"/>
      <c r="AG55" s="150"/>
      <c r="AH55" s="150"/>
      <c r="AI55" s="18"/>
      <c r="AJ55" s="18"/>
      <c r="AL55" s="65">
        <v>43806</v>
      </c>
      <c r="AM55" s="65">
        <v>43802</v>
      </c>
      <c r="AN55" s="3">
        <v>49</v>
      </c>
      <c r="AO55" s="158">
        <v>35657</v>
      </c>
      <c r="AP55" s="158">
        <v>941529.9</v>
      </c>
      <c r="AQ55" s="158">
        <v>189334</v>
      </c>
      <c r="AR55" s="158">
        <v>7027</v>
      </c>
      <c r="AS55" s="158">
        <v>0</v>
      </c>
      <c r="AT55" s="158">
        <v>0</v>
      </c>
      <c r="AU55" s="158">
        <v>0</v>
      </c>
      <c r="AV55" s="158">
        <v>0</v>
      </c>
      <c r="AW55" s="158">
        <v>0</v>
      </c>
      <c r="AX55" s="158">
        <v>0</v>
      </c>
      <c r="AY55" s="18">
        <v>1173547.8999999999</v>
      </c>
      <c r="AZ55" s="158">
        <v>12185</v>
      </c>
      <c r="BA55" s="158">
        <v>84.154452000000006</v>
      </c>
      <c r="BB55" s="158">
        <v>769973</v>
      </c>
      <c r="BC55" s="158">
        <v>116.70276</v>
      </c>
      <c r="BD55" s="158">
        <v>110189</v>
      </c>
      <c r="BE55" s="158">
        <v>145.096225</v>
      </c>
      <c r="BF55" s="158">
        <v>0</v>
      </c>
      <c r="BG55" s="158">
        <v>0</v>
      </c>
      <c r="BH55" s="158">
        <v>0</v>
      </c>
      <c r="BI55" s="158">
        <v>0</v>
      </c>
      <c r="BJ55" s="158">
        <v>0</v>
      </c>
      <c r="BK55" s="158">
        <v>0</v>
      </c>
      <c r="BL55" s="158">
        <v>0</v>
      </c>
      <c r="BM55" s="158">
        <v>0</v>
      </c>
      <c r="BN55" s="158">
        <v>0</v>
      </c>
      <c r="BO55" s="158">
        <v>0</v>
      </c>
      <c r="BP55" s="158">
        <v>0</v>
      </c>
      <c r="BQ55" s="158">
        <v>0</v>
      </c>
      <c r="BR55" s="158">
        <v>0</v>
      </c>
      <c r="BS55" s="158">
        <v>0</v>
      </c>
      <c r="BT55" s="18">
        <v>892347</v>
      </c>
      <c r="BU55" s="18">
        <v>119.76440124707653</v>
      </c>
    </row>
    <row r="56" spans="1:73" ht="20.100000000000001" customHeight="1" x14ac:dyDescent="0.2">
      <c r="A56" s="65"/>
      <c r="B56" s="65"/>
      <c r="C56" s="3"/>
      <c r="D56" s="153"/>
      <c r="E56" s="153"/>
      <c r="F56" s="153"/>
      <c r="G56" s="153"/>
      <c r="H56" s="153"/>
      <c r="I56" s="153"/>
      <c r="J56" s="153"/>
      <c r="K56" s="153"/>
      <c r="L56" s="153"/>
      <c r="M56" s="153"/>
      <c r="N56" s="18"/>
      <c r="O56" s="153"/>
      <c r="P56" s="153"/>
      <c r="Q56" s="153"/>
      <c r="R56" s="153"/>
      <c r="S56" s="153"/>
      <c r="T56" s="153"/>
      <c r="U56" s="153"/>
      <c r="V56" s="153"/>
      <c r="W56" s="153"/>
      <c r="X56" s="153"/>
      <c r="Y56" s="153"/>
      <c r="Z56" s="153"/>
      <c r="AA56" s="153"/>
      <c r="AB56" s="153"/>
      <c r="AC56" s="153"/>
      <c r="AD56" s="153"/>
      <c r="AE56" s="153"/>
      <c r="AF56" s="153"/>
      <c r="AG56" s="153"/>
      <c r="AH56" s="153"/>
      <c r="AI56" s="18"/>
      <c r="AJ56" s="18"/>
      <c r="AL56" s="65">
        <v>43813</v>
      </c>
      <c r="AM56" s="65">
        <v>43809</v>
      </c>
      <c r="AN56" s="3">
        <v>50</v>
      </c>
      <c r="AO56" s="158">
        <v>28768</v>
      </c>
      <c r="AP56" s="158">
        <v>957769.5</v>
      </c>
      <c r="AQ56" s="158">
        <v>212901</v>
      </c>
      <c r="AR56" s="158">
        <v>6483</v>
      </c>
      <c r="AS56" s="158">
        <v>0</v>
      </c>
      <c r="AT56" s="158">
        <v>0</v>
      </c>
      <c r="AU56" s="158">
        <v>0</v>
      </c>
      <c r="AV56" s="158">
        <v>0</v>
      </c>
      <c r="AW56" s="158">
        <v>0</v>
      </c>
      <c r="AX56" s="158">
        <v>0</v>
      </c>
      <c r="AY56" s="18">
        <v>1205921.5</v>
      </c>
      <c r="AZ56" s="158">
        <v>13576</v>
      </c>
      <c r="BA56" s="158">
        <v>85.862772000000007</v>
      </c>
      <c r="BB56" s="158">
        <v>750993.5</v>
      </c>
      <c r="BC56" s="158">
        <v>116.579945</v>
      </c>
      <c r="BD56" s="158">
        <v>116725</v>
      </c>
      <c r="BE56" s="158">
        <v>144.84456599999999</v>
      </c>
      <c r="BF56" s="158">
        <v>2614</v>
      </c>
      <c r="BG56" s="158">
        <v>96.984696999999997</v>
      </c>
      <c r="BH56" s="158">
        <v>0</v>
      </c>
      <c r="BI56" s="158">
        <v>0</v>
      </c>
      <c r="BJ56" s="158">
        <v>0</v>
      </c>
      <c r="BK56" s="158">
        <v>0</v>
      </c>
      <c r="BL56" s="158">
        <v>0</v>
      </c>
      <c r="BM56" s="158">
        <v>0</v>
      </c>
      <c r="BN56" s="158">
        <v>0</v>
      </c>
      <c r="BO56" s="158">
        <v>0</v>
      </c>
      <c r="BP56" s="158">
        <v>0</v>
      </c>
      <c r="BQ56" s="158">
        <v>0</v>
      </c>
      <c r="BR56" s="158">
        <v>0</v>
      </c>
      <c r="BS56" s="158">
        <v>0</v>
      </c>
      <c r="BT56" s="18">
        <v>883908.5</v>
      </c>
      <c r="BU56" s="18">
        <v>119.78270814494654</v>
      </c>
    </row>
    <row r="57" spans="1:73" ht="19.5" customHeight="1" x14ac:dyDescent="0.2">
      <c r="A57" s="65"/>
      <c r="B57" s="65"/>
      <c r="C57" s="3"/>
      <c r="D57" s="154"/>
      <c r="E57" s="154"/>
      <c r="F57" s="154"/>
      <c r="G57" s="154"/>
      <c r="H57" s="154"/>
      <c r="I57" s="154"/>
      <c r="J57" s="154"/>
      <c r="K57" s="154"/>
      <c r="L57" s="154"/>
      <c r="M57" s="154"/>
      <c r="N57" s="18"/>
      <c r="O57" s="154"/>
      <c r="P57" s="154"/>
      <c r="Q57" s="154"/>
      <c r="R57" s="154"/>
      <c r="S57" s="154"/>
      <c r="T57" s="154"/>
      <c r="U57" s="154"/>
      <c r="V57" s="154"/>
      <c r="W57" s="154"/>
      <c r="X57" s="154"/>
      <c r="Y57" s="154"/>
      <c r="Z57" s="154"/>
      <c r="AA57" s="154"/>
      <c r="AB57" s="154"/>
      <c r="AC57" s="154"/>
      <c r="AD57" s="154"/>
      <c r="AE57" s="154"/>
      <c r="AF57" s="154"/>
      <c r="AG57" s="154"/>
      <c r="AH57" s="154"/>
      <c r="AI57" s="18"/>
      <c r="AJ57" s="18"/>
      <c r="AL57" s="65">
        <v>43820</v>
      </c>
      <c r="AM57" s="65">
        <v>43816</v>
      </c>
      <c r="AN57" s="3">
        <v>51</v>
      </c>
      <c r="AO57" s="158">
        <v>34565</v>
      </c>
      <c r="AP57" s="158">
        <v>1025134.2</v>
      </c>
      <c r="AQ57" s="158">
        <v>215376.5</v>
      </c>
      <c r="AR57" s="158">
        <v>6982</v>
      </c>
      <c r="AS57" s="158">
        <v>0</v>
      </c>
      <c r="AT57" s="158">
        <v>0</v>
      </c>
      <c r="AU57" s="158">
        <v>0</v>
      </c>
      <c r="AV57" s="158">
        <v>0</v>
      </c>
      <c r="AW57" s="158">
        <v>0</v>
      </c>
      <c r="AX57" s="158">
        <v>0</v>
      </c>
      <c r="AY57" s="18">
        <v>1282057.7</v>
      </c>
      <c r="AZ57" s="158">
        <v>19960</v>
      </c>
      <c r="BA57" s="158">
        <v>86.394938999999994</v>
      </c>
      <c r="BB57" s="158">
        <v>893321.2</v>
      </c>
      <c r="BC57" s="158">
        <v>115.915756</v>
      </c>
      <c r="BD57" s="158">
        <v>139399.5</v>
      </c>
      <c r="BE57" s="158">
        <v>147.64767800000001</v>
      </c>
      <c r="BF57" s="158">
        <v>4664</v>
      </c>
      <c r="BG57" s="158">
        <v>97.109347999999997</v>
      </c>
      <c r="BH57" s="158">
        <v>0</v>
      </c>
      <c r="BI57" s="158">
        <v>0</v>
      </c>
      <c r="BJ57" s="158">
        <v>0</v>
      </c>
      <c r="BK57" s="158">
        <v>0</v>
      </c>
      <c r="BL57" s="158">
        <v>0</v>
      </c>
      <c r="BM57" s="158">
        <v>0</v>
      </c>
      <c r="BN57" s="158">
        <v>0</v>
      </c>
      <c r="BO57" s="158">
        <v>0</v>
      </c>
      <c r="BP57" s="158">
        <v>0</v>
      </c>
      <c r="BQ57" s="158">
        <v>0</v>
      </c>
      <c r="BR57" s="158">
        <v>0</v>
      </c>
      <c r="BS57" s="158">
        <v>0</v>
      </c>
      <c r="BT57" s="18">
        <v>1057344.7</v>
      </c>
      <c r="BU57" s="18">
        <v>119.45903329321099</v>
      </c>
    </row>
    <row r="58" spans="1:73" ht="19.5" customHeight="1" x14ac:dyDescent="0.2">
      <c r="A58" s="65"/>
      <c r="B58" s="65"/>
      <c r="C58" s="3"/>
      <c r="D58" s="155"/>
      <c r="E58" s="155"/>
      <c r="F58" s="155"/>
      <c r="G58" s="155"/>
      <c r="H58" s="155"/>
      <c r="I58" s="155"/>
      <c r="J58" s="155"/>
      <c r="K58" s="155"/>
      <c r="L58" s="155"/>
      <c r="M58" s="155"/>
      <c r="N58" s="18"/>
      <c r="O58" s="155"/>
      <c r="P58" s="155"/>
      <c r="Q58" s="155"/>
      <c r="R58" s="155"/>
      <c r="S58" s="155"/>
      <c r="T58" s="155"/>
      <c r="U58" s="155"/>
      <c r="V58" s="155"/>
      <c r="W58" s="155"/>
      <c r="X58" s="155"/>
      <c r="Y58" s="155"/>
      <c r="Z58" s="155"/>
      <c r="AA58" s="155"/>
      <c r="AB58" s="155"/>
      <c r="AC58" s="155"/>
      <c r="AD58" s="155"/>
      <c r="AE58" s="155"/>
      <c r="AF58" s="155"/>
      <c r="AG58" s="155"/>
      <c r="AH58" s="155"/>
      <c r="AI58" s="18"/>
      <c r="AJ58" s="18"/>
      <c r="AL58" s="65">
        <v>43827</v>
      </c>
      <c r="AM58" s="65"/>
      <c r="AN58" s="3">
        <v>52</v>
      </c>
      <c r="AO58" s="158">
        <v>0</v>
      </c>
      <c r="AP58" s="158">
        <v>0</v>
      </c>
      <c r="AQ58" s="158">
        <v>0</v>
      </c>
      <c r="AR58" s="158">
        <v>0</v>
      </c>
      <c r="AS58" s="158">
        <v>0</v>
      </c>
      <c r="AT58" s="158">
        <v>0</v>
      </c>
      <c r="AU58" s="158">
        <v>0</v>
      </c>
      <c r="AV58" s="158">
        <v>0</v>
      </c>
      <c r="AW58" s="158">
        <v>0</v>
      </c>
      <c r="AX58" s="158">
        <v>0</v>
      </c>
      <c r="AY58" s="18">
        <v>0</v>
      </c>
      <c r="AZ58" s="158">
        <v>0</v>
      </c>
      <c r="BA58" s="158">
        <v>0</v>
      </c>
      <c r="BB58" s="158">
        <v>0</v>
      </c>
      <c r="BC58" s="158">
        <v>0</v>
      </c>
      <c r="BD58" s="158">
        <v>0</v>
      </c>
      <c r="BE58" s="158">
        <v>0</v>
      </c>
      <c r="BF58" s="158">
        <v>0</v>
      </c>
      <c r="BG58" s="158">
        <v>0</v>
      </c>
      <c r="BH58" s="158">
        <v>0</v>
      </c>
      <c r="BI58" s="158">
        <v>0</v>
      </c>
      <c r="BJ58" s="158">
        <v>0</v>
      </c>
      <c r="BK58" s="158">
        <v>0</v>
      </c>
      <c r="BL58" s="158">
        <v>0</v>
      </c>
      <c r="BM58" s="158">
        <v>0</v>
      </c>
      <c r="BN58" s="158">
        <v>0</v>
      </c>
      <c r="BO58" s="158">
        <v>0</v>
      </c>
      <c r="BP58" s="158">
        <v>0</v>
      </c>
      <c r="BQ58" s="158">
        <v>0</v>
      </c>
      <c r="BR58" s="158">
        <v>0</v>
      </c>
      <c r="BS58" s="158">
        <v>0</v>
      </c>
      <c r="BT58" s="18">
        <v>0</v>
      </c>
      <c r="BU58" s="18">
        <v>0</v>
      </c>
    </row>
    <row r="59" spans="1:73" ht="17.25" customHeight="1" x14ac:dyDescent="0.2">
      <c r="A59" s="65"/>
      <c r="B59" s="65"/>
      <c r="C59" s="3"/>
      <c r="D59" s="155"/>
      <c r="E59" s="155"/>
      <c r="F59" s="155"/>
      <c r="G59" s="155"/>
      <c r="H59" s="155"/>
      <c r="I59" s="155"/>
      <c r="J59" s="155"/>
      <c r="K59" s="155"/>
      <c r="L59" s="155"/>
      <c r="M59" s="155"/>
      <c r="N59" s="18"/>
      <c r="O59" s="155"/>
      <c r="P59" s="155"/>
      <c r="Q59" s="155"/>
      <c r="R59" s="155"/>
      <c r="S59" s="155"/>
      <c r="T59" s="155"/>
      <c r="U59" s="155"/>
      <c r="V59" s="155"/>
      <c r="W59" s="155"/>
      <c r="X59" s="155"/>
      <c r="Y59" s="155"/>
      <c r="Z59" s="155"/>
      <c r="AA59" s="155"/>
      <c r="AB59" s="155"/>
      <c r="AC59" s="155"/>
      <c r="AD59" s="155"/>
      <c r="AE59" s="155"/>
      <c r="AF59" s="155"/>
      <c r="AG59" s="155"/>
      <c r="AH59" s="155"/>
      <c r="AI59" s="18"/>
      <c r="AJ59" s="18"/>
      <c r="AL59" s="65">
        <v>43830</v>
      </c>
      <c r="AM59" s="65">
        <v>43829</v>
      </c>
      <c r="AN59" s="3">
        <v>53</v>
      </c>
      <c r="AO59" s="158">
        <v>39329</v>
      </c>
      <c r="AP59" s="158">
        <v>916902.3</v>
      </c>
      <c r="AQ59" s="158">
        <v>169304</v>
      </c>
      <c r="AR59" s="158">
        <v>6966</v>
      </c>
      <c r="AS59" s="158">
        <v>0</v>
      </c>
      <c r="AT59" s="158">
        <v>0</v>
      </c>
      <c r="AU59" s="158">
        <v>0</v>
      </c>
      <c r="AV59" s="158">
        <v>0</v>
      </c>
      <c r="AW59" s="158">
        <v>0</v>
      </c>
      <c r="AX59" s="158">
        <v>0</v>
      </c>
      <c r="AY59" s="18">
        <v>1132501.3</v>
      </c>
      <c r="AZ59" s="158">
        <v>21016</v>
      </c>
      <c r="BA59" s="158">
        <v>86.894555999999994</v>
      </c>
      <c r="BB59" s="158">
        <v>817587.5</v>
      </c>
      <c r="BC59" s="158">
        <v>117.234765</v>
      </c>
      <c r="BD59" s="158">
        <v>95516</v>
      </c>
      <c r="BE59" s="158">
        <v>142.37429299999999</v>
      </c>
      <c r="BF59" s="158">
        <v>246</v>
      </c>
      <c r="BG59" s="158">
        <v>100</v>
      </c>
      <c r="BH59" s="158">
        <v>0</v>
      </c>
      <c r="BI59" s="158">
        <v>0</v>
      </c>
      <c r="BJ59" s="158">
        <v>0</v>
      </c>
      <c r="BK59" s="158">
        <v>0</v>
      </c>
      <c r="BL59" s="158">
        <v>0</v>
      </c>
      <c r="BM59" s="158">
        <v>0</v>
      </c>
      <c r="BN59" s="158">
        <v>0</v>
      </c>
      <c r="BO59" s="158">
        <v>0</v>
      </c>
      <c r="BP59" s="158">
        <v>0</v>
      </c>
      <c r="BQ59" s="158">
        <v>0</v>
      </c>
      <c r="BR59" s="158">
        <v>0</v>
      </c>
      <c r="BS59" s="158">
        <v>0</v>
      </c>
      <c r="BT59" s="18">
        <v>934365.5</v>
      </c>
      <c r="BU59" s="18">
        <v>119.11770863599041</v>
      </c>
    </row>
    <row r="60" spans="1:73" ht="15" x14ac:dyDescent="0.25">
      <c r="A60" s="65"/>
      <c r="B60" s="10"/>
      <c r="C60" s="7"/>
      <c r="AH60" s="58"/>
      <c r="AJ60"/>
    </row>
  </sheetData>
  <mergeCells count="32">
    <mergeCell ref="BJ4:BK4"/>
    <mergeCell ref="BB4:BC4"/>
    <mergeCell ref="BD4:BE4"/>
    <mergeCell ref="BF4:BG4"/>
    <mergeCell ref="AZ4:BA4"/>
    <mergeCell ref="A3:A5"/>
    <mergeCell ref="Q4:R4"/>
    <mergeCell ref="AA4:AB4"/>
    <mergeCell ref="AE4:AF4"/>
    <mergeCell ref="W4:X4"/>
    <mergeCell ref="B3:B5"/>
    <mergeCell ref="C3:C5"/>
    <mergeCell ref="S4:T4"/>
    <mergeCell ref="U4:V4"/>
    <mergeCell ref="AC4:AD4"/>
    <mergeCell ref="Y4:Z4"/>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S61"/>
  <sheetViews>
    <sheetView topLeftCell="A28" workbookViewId="0">
      <selection activeCell="A44" sqref="A44"/>
    </sheetView>
  </sheetViews>
  <sheetFormatPr defaultRowHeight="12.75" x14ac:dyDescent="0.2"/>
  <cols>
    <col min="1" max="1" width="9.7109375" bestFit="1" customWidth="1"/>
    <col min="2" max="2" width="8.140625" bestFit="1" customWidth="1"/>
    <col min="3" max="3" width="11.5703125" style="7" bestFit="1" customWidth="1"/>
    <col min="4" max="4" width="10.5703125" style="7" bestFit="1" customWidth="1"/>
    <col min="5" max="5" width="10.28515625" style="7" customWidth="1"/>
    <col min="6" max="8" width="10.85546875" style="7" customWidth="1"/>
    <col min="9" max="10" width="10.140625" style="7" bestFit="1" customWidth="1"/>
    <col min="11" max="11" width="11" style="7" bestFit="1" customWidth="1"/>
    <col min="12" max="12" width="11.140625" style="7" bestFit="1" customWidth="1"/>
    <col min="13" max="14" width="11.5703125" style="7" bestFit="1" customWidth="1"/>
    <col min="15" max="15" width="12.5703125" style="7" bestFit="1" customWidth="1"/>
    <col min="16" max="16" width="10.5703125" style="7" bestFit="1" customWidth="1"/>
    <col min="17" max="17" width="9.28515625" style="7" bestFit="1" customWidth="1"/>
    <col min="18" max="18" width="10.5703125" style="7" bestFit="1" customWidth="1"/>
    <col min="19" max="21" width="9.28515625" style="7" bestFit="1" customWidth="1"/>
    <col min="22" max="25" width="9.28515625" style="7" customWidth="1"/>
    <col min="26" max="26" width="10.140625" style="7" bestFit="1" customWidth="1"/>
    <col min="27" max="29" width="9.140625" style="7"/>
    <col min="30" max="30" width="10.140625" style="7" bestFit="1" customWidth="1"/>
    <col min="31" max="31" width="9.7109375" style="7" bestFit="1" customWidth="1"/>
    <col min="32" max="33" width="9.140625" style="7"/>
    <col min="34" max="34" width="12.42578125" style="7" bestFit="1" customWidth="1"/>
    <col min="35" max="35" width="11.140625" style="7" customWidth="1"/>
    <col min="37" max="37" width="9.7109375" bestFit="1" customWidth="1"/>
    <col min="39" max="40" width="11.5703125" bestFit="1" customWidth="1"/>
    <col min="41" max="41" width="10.5703125" bestFit="1" customWidth="1"/>
    <col min="42" max="42" width="10.42578125" bestFit="1" customWidth="1"/>
    <col min="43" max="44" width="10.42578125" customWidth="1"/>
    <col min="45" max="45" width="10.140625" bestFit="1" customWidth="1"/>
    <col min="47" max="47" width="11.140625" bestFit="1" customWidth="1"/>
    <col min="48" max="48" width="11.140625" customWidth="1"/>
    <col min="49" max="50" width="11.5703125" bestFit="1" customWidth="1"/>
    <col min="51" max="51" width="12.5703125" bestFit="1" customWidth="1"/>
    <col min="52" max="52" width="11.5703125" bestFit="1" customWidth="1"/>
    <col min="53" max="53" width="9.28515625" bestFit="1" customWidth="1"/>
    <col min="54" max="54" width="10.5703125" bestFit="1" customWidth="1"/>
    <col min="55" max="57" width="9.28515625" bestFit="1" customWidth="1"/>
    <col min="58" max="61" width="9.28515625" customWidth="1"/>
    <col min="67" max="67" width="10.5703125" bestFit="1" customWidth="1"/>
    <col min="68" max="69" width="10.5703125" customWidth="1"/>
    <col min="70" max="70" width="12.42578125" bestFit="1" customWidth="1"/>
    <col min="71" max="71" width="9.7109375" bestFit="1" customWidth="1"/>
  </cols>
  <sheetData>
    <row r="2" spans="1:71" ht="12.75" customHeight="1" x14ac:dyDescent="0.2">
      <c r="B2" s="253" t="s">
        <v>65</v>
      </c>
      <c r="C2" s="254"/>
      <c r="D2" s="254"/>
      <c r="E2" s="254"/>
      <c r="F2" s="254"/>
      <c r="G2" s="254"/>
      <c r="H2" s="254"/>
      <c r="I2" s="254"/>
      <c r="J2" s="254"/>
      <c r="K2" s="254"/>
      <c r="L2" s="254"/>
      <c r="M2" s="254"/>
      <c r="N2" s="255"/>
      <c r="O2" s="255"/>
      <c r="P2" s="255"/>
      <c r="Q2" s="255"/>
      <c r="R2" s="255"/>
      <c r="S2" s="255"/>
      <c r="T2" s="255"/>
      <c r="U2" s="255"/>
      <c r="V2" s="255"/>
      <c r="W2" s="255"/>
      <c r="X2" s="255"/>
      <c r="Y2" s="255"/>
      <c r="Z2" s="255"/>
      <c r="AA2" s="255"/>
      <c r="AB2" s="255"/>
      <c r="AC2" s="255"/>
      <c r="AD2" s="255"/>
      <c r="AE2" s="255"/>
      <c r="AF2" s="255"/>
      <c r="AG2" s="255"/>
      <c r="AH2" s="45"/>
      <c r="AI2" s="45"/>
      <c r="AL2" s="253" t="s">
        <v>44</v>
      </c>
      <c r="AM2" s="254"/>
      <c r="AN2" s="254"/>
      <c r="AO2" s="254"/>
      <c r="AP2" s="254"/>
      <c r="AQ2" s="254"/>
      <c r="AR2" s="254"/>
      <c r="AS2" s="254"/>
      <c r="AT2" s="254"/>
      <c r="AU2" s="254"/>
      <c r="AV2" s="254"/>
      <c r="AW2" s="254"/>
      <c r="AX2" s="255"/>
      <c r="AY2" s="255"/>
      <c r="AZ2" s="255"/>
      <c r="BA2" s="255"/>
      <c r="BB2" s="255"/>
      <c r="BC2" s="255"/>
      <c r="BD2" s="255"/>
      <c r="BE2" s="255"/>
      <c r="BF2" s="255"/>
      <c r="BG2" s="255"/>
      <c r="BH2" s="255"/>
      <c r="BI2" s="255"/>
      <c r="BJ2" s="255"/>
      <c r="BK2" s="255"/>
      <c r="BL2" s="255"/>
      <c r="BM2" s="255"/>
      <c r="BN2" s="255"/>
      <c r="BO2" s="255"/>
      <c r="BP2" s="27"/>
      <c r="BQ2" s="27"/>
    </row>
    <row r="3" spans="1:71" ht="33" customHeight="1" x14ac:dyDescent="0.2">
      <c r="A3" s="252" t="s">
        <v>14</v>
      </c>
      <c r="B3" s="252" t="s">
        <v>18</v>
      </c>
      <c r="C3" s="257" t="s">
        <v>10</v>
      </c>
      <c r="D3" s="258"/>
      <c r="E3" s="258"/>
      <c r="F3" s="258"/>
      <c r="G3" s="258"/>
      <c r="H3" s="258"/>
      <c r="I3" s="258"/>
      <c r="J3" s="258"/>
      <c r="K3" s="258"/>
      <c r="L3" s="258"/>
      <c r="M3" s="256"/>
      <c r="N3" s="251" t="s">
        <v>1</v>
      </c>
      <c r="O3" s="272"/>
      <c r="P3" s="272"/>
      <c r="Q3" s="272"/>
      <c r="R3" s="272"/>
      <c r="S3" s="272"/>
      <c r="T3" s="272"/>
      <c r="U3" s="272"/>
      <c r="V3" s="272"/>
      <c r="W3" s="272"/>
      <c r="X3" s="272"/>
      <c r="Y3" s="272"/>
      <c r="Z3" s="272"/>
      <c r="AA3" s="272"/>
      <c r="AB3" s="272"/>
      <c r="AC3" s="272"/>
      <c r="AD3" s="272"/>
      <c r="AE3" s="272"/>
      <c r="AF3" s="272"/>
      <c r="AG3" s="272"/>
      <c r="AH3" s="272"/>
      <c r="AI3" s="272"/>
      <c r="AK3" s="252" t="s">
        <v>14</v>
      </c>
      <c r="AL3" s="252" t="s">
        <v>18</v>
      </c>
      <c r="AM3" s="257" t="s">
        <v>10</v>
      </c>
      <c r="AN3" s="258"/>
      <c r="AO3" s="258"/>
      <c r="AP3" s="258"/>
      <c r="AQ3" s="258"/>
      <c r="AR3" s="258"/>
      <c r="AS3" s="258"/>
      <c r="AT3" s="258"/>
      <c r="AU3" s="258"/>
      <c r="AV3" s="258"/>
      <c r="AW3" s="256"/>
      <c r="AX3" s="251" t="s">
        <v>1</v>
      </c>
      <c r="AY3" s="272"/>
      <c r="AZ3" s="272"/>
      <c r="BA3" s="272"/>
      <c r="BB3" s="272"/>
      <c r="BC3" s="272"/>
      <c r="BD3" s="272"/>
      <c r="BE3" s="272"/>
      <c r="BF3" s="272"/>
      <c r="BG3" s="272"/>
      <c r="BH3" s="272"/>
      <c r="BI3" s="272"/>
      <c r="BJ3" s="272"/>
      <c r="BK3" s="272"/>
      <c r="BL3" s="272"/>
      <c r="BM3" s="272"/>
      <c r="BN3" s="272"/>
      <c r="BO3" s="272"/>
      <c r="BP3" s="272"/>
      <c r="BQ3" s="272"/>
      <c r="BR3" s="272"/>
      <c r="BS3" s="272"/>
    </row>
    <row r="4" spans="1:71" ht="33" customHeight="1" x14ac:dyDescent="0.2">
      <c r="A4" s="252"/>
      <c r="B4" s="252"/>
      <c r="C4" s="47" t="s">
        <v>3</v>
      </c>
      <c r="D4" s="47" t="s">
        <v>4</v>
      </c>
      <c r="E4" s="47" t="s">
        <v>5</v>
      </c>
      <c r="F4" s="47" t="s">
        <v>6</v>
      </c>
      <c r="G4" s="47" t="s">
        <v>16</v>
      </c>
      <c r="H4" s="47" t="s">
        <v>21</v>
      </c>
      <c r="I4" s="46" t="s">
        <v>7</v>
      </c>
      <c r="J4" s="46" t="s">
        <v>8</v>
      </c>
      <c r="K4" s="48" t="s">
        <v>13</v>
      </c>
      <c r="L4" s="48" t="s">
        <v>19</v>
      </c>
      <c r="M4" s="83"/>
      <c r="N4" s="251" t="s">
        <v>3</v>
      </c>
      <c r="O4" s="251"/>
      <c r="P4" s="251" t="s">
        <v>4</v>
      </c>
      <c r="Q4" s="251"/>
      <c r="R4" s="251" t="s">
        <v>5</v>
      </c>
      <c r="S4" s="251"/>
      <c r="T4" s="251" t="s">
        <v>6</v>
      </c>
      <c r="U4" s="251"/>
      <c r="V4" s="251" t="s">
        <v>16</v>
      </c>
      <c r="W4" s="251"/>
      <c r="X4" s="251" t="s">
        <v>21</v>
      </c>
      <c r="Y4" s="251"/>
      <c r="Z4" s="251" t="s">
        <v>7</v>
      </c>
      <c r="AA4" s="251"/>
      <c r="AB4" s="251" t="s">
        <v>8</v>
      </c>
      <c r="AC4" s="251"/>
      <c r="AD4" s="251" t="s">
        <v>13</v>
      </c>
      <c r="AE4" s="251"/>
      <c r="AF4" s="251" t="s">
        <v>19</v>
      </c>
      <c r="AG4" s="251"/>
      <c r="AH4" s="83"/>
      <c r="AI4" s="83"/>
      <c r="AK4" s="252"/>
      <c r="AL4" s="252"/>
      <c r="AM4" s="47" t="s">
        <v>3</v>
      </c>
      <c r="AN4" s="47" t="s">
        <v>4</v>
      </c>
      <c r="AO4" s="47" t="s">
        <v>5</v>
      </c>
      <c r="AP4" s="47" t="s">
        <v>6</v>
      </c>
      <c r="AQ4" s="47" t="s">
        <v>16</v>
      </c>
      <c r="AR4" s="47" t="s">
        <v>21</v>
      </c>
      <c r="AS4" s="46" t="s">
        <v>7</v>
      </c>
      <c r="AT4" s="46" t="s">
        <v>8</v>
      </c>
      <c r="AU4" s="48" t="s">
        <v>13</v>
      </c>
      <c r="AV4" s="48" t="s">
        <v>19</v>
      </c>
      <c r="AW4" s="83"/>
      <c r="AX4" s="251" t="s">
        <v>3</v>
      </c>
      <c r="AY4" s="251"/>
      <c r="AZ4" s="251" t="s">
        <v>4</v>
      </c>
      <c r="BA4" s="251"/>
      <c r="BB4" s="251" t="s">
        <v>5</v>
      </c>
      <c r="BC4" s="251"/>
      <c r="BD4" s="251" t="s">
        <v>6</v>
      </c>
      <c r="BE4" s="251"/>
      <c r="BF4" s="251" t="s">
        <v>16</v>
      </c>
      <c r="BG4" s="251"/>
      <c r="BH4" s="251" t="s">
        <v>21</v>
      </c>
      <c r="BI4" s="251"/>
      <c r="BJ4" s="251" t="s">
        <v>7</v>
      </c>
      <c r="BK4" s="251"/>
      <c r="BL4" s="251" t="s">
        <v>8</v>
      </c>
      <c r="BM4" s="251"/>
      <c r="BN4" s="251" t="s">
        <v>13</v>
      </c>
      <c r="BO4" s="251"/>
      <c r="BP4" s="251" t="s">
        <v>19</v>
      </c>
      <c r="BQ4" s="251"/>
      <c r="BR4" s="83"/>
      <c r="BS4" s="83"/>
    </row>
    <row r="5" spans="1:71" ht="29.25" customHeight="1" x14ac:dyDescent="0.2">
      <c r="A5" s="252"/>
      <c r="B5" s="252"/>
      <c r="C5" s="46" t="s">
        <v>0</v>
      </c>
      <c r="D5" s="46" t="s">
        <v>0</v>
      </c>
      <c r="E5" s="46" t="s">
        <v>0</v>
      </c>
      <c r="F5" s="46" t="s">
        <v>0</v>
      </c>
      <c r="G5" s="46" t="s">
        <v>0</v>
      </c>
      <c r="H5" s="46" t="s">
        <v>0</v>
      </c>
      <c r="I5" s="46" t="s">
        <v>0</v>
      </c>
      <c r="J5" s="46" t="s">
        <v>0</v>
      </c>
      <c r="K5" s="46" t="s">
        <v>0</v>
      </c>
      <c r="L5" s="46" t="s">
        <v>0</v>
      </c>
      <c r="M5" s="84" t="s">
        <v>56</v>
      </c>
      <c r="N5" s="46" t="s">
        <v>0</v>
      </c>
      <c r="O5" s="46" t="s">
        <v>2</v>
      </c>
      <c r="P5" s="46" t="s">
        <v>0</v>
      </c>
      <c r="Q5" s="46" t="s">
        <v>2</v>
      </c>
      <c r="R5" s="46" t="s">
        <v>0</v>
      </c>
      <c r="S5" s="46" t="s">
        <v>2</v>
      </c>
      <c r="T5" s="46" t="s">
        <v>0</v>
      </c>
      <c r="U5" s="46" t="s">
        <v>2</v>
      </c>
      <c r="V5" s="46" t="s">
        <v>0</v>
      </c>
      <c r="W5" s="46" t="s">
        <v>2</v>
      </c>
      <c r="X5" s="46" t="s">
        <v>0</v>
      </c>
      <c r="Y5" s="46" t="s">
        <v>2</v>
      </c>
      <c r="Z5" s="46" t="s">
        <v>0</v>
      </c>
      <c r="AA5" s="46" t="s">
        <v>2</v>
      </c>
      <c r="AB5" s="46" t="s">
        <v>0</v>
      </c>
      <c r="AC5" s="46" t="s">
        <v>2</v>
      </c>
      <c r="AD5" s="46" t="s">
        <v>0</v>
      </c>
      <c r="AE5" s="46" t="s">
        <v>2</v>
      </c>
      <c r="AF5" s="46" t="s">
        <v>0</v>
      </c>
      <c r="AG5" s="46" t="s">
        <v>2</v>
      </c>
      <c r="AH5" s="84" t="s">
        <v>57</v>
      </c>
      <c r="AI5" s="84" t="s">
        <v>58</v>
      </c>
      <c r="AK5" s="252"/>
      <c r="AL5" s="252"/>
      <c r="AM5" s="46" t="s">
        <v>0</v>
      </c>
      <c r="AN5" s="46" t="s">
        <v>0</v>
      </c>
      <c r="AO5" s="46" t="s">
        <v>0</v>
      </c>
      <c r="AP5" s="46" t="s">
        <v>0</v>
      </c>
      <c r="AQ5" s="46" t="s">
        <v>0</v>
      </c>
      <c r="AR5" s="46" t="s">
        <v>0</v>
      </c>
      <c r="AS5" s="46" t="s">
        <v>0</v>
      </c>
      <c r="AT5" s="46" t="s">
        <v>0</v>
      </c>
      <c r="AU5" s="46" t="s">
        <v>0</v>
      </c>
      <c r="AV5" s="46" t="s">
        <v>0</v>
      </c>
      <c r="AW5" s="84" t="s">
        <v>41</v>
      </c>
      <c r="AX5" s="46" t="s">
        <v>0</v>
      </c>
      <c r="AY5" s="46" t="s">
        <v>2</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84" t="s">
        <v>40</v>
      </c>
      <c r="BS5" s="84" t="s">
        <v>39</v>
      </c>
    </row>
    <row r="6" spans="1:71" ht="29.25" customHeight="1" x14ac:dyDescent="0.2">
      <c r="A6" s="16"/>
      <c r="B6" s="16"/>
      <c r="C6" s="46"/>
      <c r="D6" s="46"/>
      <c r="E6" s="46"/>
      <c r="F6" s="46"/>
      <c r="G6" s="46"/>
      <c r="H6" s="46"/>
      <c r="I6" s="46"/>
      <c r="J6" s="46"/>
      <c r="K6" s="46"/>
      <c r="L6" s="46"/>
      <c r="M6" s="84"/>
      <c r="N6" s="46"/>
      <c r="O6" s="46"/>
      <c r="P6" s="46"/>
      <c r="Q6" s="46"/>
      <c r="R6" s="46"/>
      <c r="S6" s="46"/>
      <c r="T6" s="46"/>
      <c r="U6" s="46"/>
      <c r="V6" s="46"/>
      <c r="W6" s="46"/>
      <c r="X6" s="46"/>
      <c r="Y6" s="46"/>
      <c r="Z6" s="46"/>
      <c r="AA6" s="46"/>
      <c r="AB6" s="46"/>
      <c r="AC6" s="46"/>
      <c r="AD6" s="46"/>
      <c r="AE6" s="46"/>
      <c r="AF6" s="46"/>
      <c r="AG6" s="46"/>
      <c r="AH6" s="84"/>
      <c r="AI6" s="84"/>
      <c r="AK6" s="16"/>
      <c r="AL6" s="16"/>
      <c r="AM6" s="5"/>
      <c r="AN6" s="5"/>
      <c r="AO6" s="5"/>
      <c r="AP6" s="5"/>
      <c r="AQ6" s="46"/>
      <c r="AR6" s="46"/>
      <c r="AS6" s="5"/>
      <c r="AT6" s="5"/>
      <c r="AU6" s="5"/>
      <c r="AV6" s="77"/>
      <c r="AW6" s="32"/>
      <c r="AX6" s="5"/>
      <c r="AY6" s="5"/>
      <c r="AZ6" s="5"/>
      <c r="BA6" s="5"/>
      <c r="BB6" s="5"/>
      <c r="BC6" s="5"/>
      <c r="BD6" s="5"/>
      <c r="BE6" s="5"/>
      <c r="BF6" s="46"/>
      <c r="BG6" s="46"/>
      <c r="BH6" s="46"/>
      <c r="BI6" s="46"/>
      <c r="BJ6" s="5"/>
      <c r="BK6" s="5"/>
      <c r="BL6" s="5"/>
      <c r="BM6" s="5"/>
      <c r="BN6" s="5"/>
      <c r="BO6" s="5"/>
      <c r="BP6" s="77"/>
      <c r="BQ6" s="77"/>
      <c r="BR6" s="54"/>
      <c r="BS6" s="54"/>
    </row>
    <row r="7" spans="1:71" ht="20.100000000000001" customHeight="1" x14ac:dyDescent="0.2">
      <c r="A7" s="160">
        <v>43834</v>
      </c>
      <c r="B7" s="3">
        <v>1</v>
      </c>
      <c r="C7" s="4">
        <f>Kol!D7+Siliguri!D7+Guwahati!D7+Jalpiguri!D7</f>
        <v>12021315.4</v>
      </c>
      <c r="D7" s="4">
        <f>Kol!E7+Siliguri!E7+Guwahati!E7+Jalpiguri!E7</f>
        <v>2695721.3499999996</v>
      </c>
      <c r="E7" s="4">
        <f>Kol!F7+Siliguri!F7+Guwahati!F7+Jalpiguri!F7</f>
        <v>1225324.7</v>
      </c>
      <c r="F7" s="4">
        <f>Kol!G7+Siliguri!G7+Guwahati!G7+Jalpiguri!G7</f>
        <v>89821.1</v>
      </c>
      <c r="G7" s="4">
        <f>Kol!H7+Siliguri!H7+Guwahati!H7+Jalpiguri!H7</f>
        <v>0</v>
      </c>
      <c r="H7" s="82">
        <f>Kol!I7+Siliguri!I7+Guwahati!I7+Jalpiguri!I7</f>
        <v>0</v>
      </c>
      <c r="I7" s="4">
        <f>Kol!J7+Siliguri!J7+Guwahati!J7+Jalpiguri!J7</f>
        <v>51937.1</v>
      </c>
      <c r="J7" s="4">
        <f>Kol!K7+Siliguri!K7+Guwahati!K7+Jalpiguri!K7</f>
        <v>0</v>
      </c>
      <c r="K7" s="4">
        <f>Kol!L7+Siliguri!L7+Guwahati!L7+Jalpiguri!L7</f>
        <v>1113.7</v>
      </c>
      <c r="L7" s="4">
        <f>Kol!M7+Siliguri!M7+Guwahati!M7+Jalpiguri!M7</f>
        <v>0</v>
      </c>
      <c r="M7" s="79">
        <f t="shared" ref="M7" si="0">SUM(C7:L7)</f>
        <v>16085233.349999998</v>
      </c>
      <c r="N7" s="4">
        <f>Kol!O7+Siliguri!O7+Guwahati!O7+Jalpiguri!O7</f>
        <v>8866005</v>
      </c>
      <c r="O7" s="4">
        <f>(Kol!O7*Kol!P7+Siliguri!O7*Siliguri!P7+Guwahati!O7*Guwahati!P7+Jalpiguri!O7*Jalpiguri!P7)/N7</f>
        <v>133.53094998125925</v>
      </c>
      <c r="P7" s="4">
        <f>Kol!Q7+Siliguri!Q7+Guwahati!Q7+Jalpiguri!Q7</f>
        <v>2102261.75</v>
      </c>
      <c r="Q7" s="4">
        <f>(Kol!Q7*Kol!R7+Siliguri!Q7*Siliguri!R7+Guwahati!Q7*Guwahati!R7+Jalpiguri!Q7*Jalpiguri!R7)/P7</f>
        <v>143.99558757682274</v>
      </c>
      <c r="R7" s="4">
        <f>Kol!S7+Siliguri!S7+Guwahati!S7+Jalpiguri!S7</f>
        <v>840660.1</v>
      </c>
      <c r="S7" s="4">
        <f>(Kol!S7*Kol!T7+Siliguri!S7*Siliguri!T7+Guwahati!S7*Guwahati!T7+Jalpiguri!S7*Jalpiguri!T7)/R7</f>
        <v>179.09073342972729</v>
      </c>
      <c r="T7" s="4">
        <f>Kol!U7+Siliguri!U7+Guwahati!U7+Jalpiguri!U7</f>
        <v>57235.700000000004</v>
      </c>
      <c r="U7" s="4">
        <f>(Kol!U7*Kol!V7+Siliguri!U7*Siliguri!V7+Guwahati!U7*Guwahati!V7+Jalpiguri!U7*Jalpiguri!V7)/T7</f>
        <v>114.04898140231883</v>
      </c>
      <c r="V7" s="4">
        <f>Kol!W7+Siliguri!W7+Guwahati!W7+Jalpiguri!W7</f>
        <v>0</v>
      </c>
      <c r="W7" s="4">
        <v>0</v>
      </c>
      <c r="X7" s="82">
        <v>0</v>
      </c>
      <c r="Y7" s="82">
        <v>0</v>
      </c>
      <c r="Z7" s="4">
        <f>Kol!AA7+Siliguri!AA7+Guwahati!AA7+Jalpiguri!AA7</f>
        <v>18822.599999999999</v>
      </c>
      <c r="AA7" s="80">
        <f>(Kol!AA7*Kol!AB7+Siliguri!AA7*Siliguri!AB7+Guwahati!AA7*Guwahati!AB7+Jalpiguri!AA7*Jalpiguri!AB7)/Z7</f>
        <v>234.536652</v>
      </c>
      <c r="AB7" s="4">
        <f>Kol!AC7+Siliguri!AC7+Guwahati!AC7+Jalpiguri!AC7</f>
        <v>0</v>
      </c>
      <c r="AC7" s="4">
        <v>0</v>
      </c>
      <c r="AD7" s="4">
        <f>Kol!AE7+Siliguri!AE7+Guwahati!AE7+Jalpiguri!AE7</f>
        <v>1016.2</v>
      </c>
      <c r="AE7" s="80">
        <f>(Kol!AE7*Kol!AF7+Siliguri!AE7*Siliguri!AF7+Guwahati!AE7*Guwahati!AF7+Jalpiguri!AE7*Jalpiguri!AF7)/AD7</f>
        <v>291.86045999999999</v>
      </c>
      <c r="AF7" s="4">
        <f>Kol!AG7+Siliguri!AG7+Guwahati!AG7+Jalpiguri!AG7</f>
        <v>0</v>
      </c>
      <c r="AG7" s="4">
        <v>0</v>
      </c>
      <c r="AH7" s="79">
        <f t="shared" ref="AH7" si="1">N7+P7+R7+T7+V7+Z7+AB7+AD7+AF7</f>
        <v>11886001.349999998</v>
      </c>
      <c r="AI7" s="79">
        <f t="shared" ref="AI7" si="2">(N7*O7+P7*Q7+R7*S7+T7*U7+V7*W7+Z7*AA7+AD7*AE7+AF7*AG7)/AH7</f>
        <v>138.68379473677814</v>
      </c>
      <c r="AJ7" s="7"/>
      <c r="AK7" s="65">
        <v>43470</v>
      </c>
      <c r="AL7" s="3">
        <v>1</v>
      </c>
      <c r="AM7" s="158">
        <v>11540744.199999999</v>
      </c>
      <c r="AN7" s="158">
        <v>3435568.8</v>
      </c>
      <c r="AO7" s="158">
        <v>749932.10000000009</v>
      </c>
      <c r="AP7" s="158">
        <v>32460.399999999998</v>
      </c>
      <c r="AQ7" s="158">
        <v>0</v>
      </c>
      <c r="AR7" s="158">
        <v>0</v>
      </c>
      <c r="AS7" s="158">
        <v>42469.599999999999</v>
      </c>
      <c r="AT7" s="158">
        <v>0</v>
      </c>
      <c r="AU7" s="158">
        <v>1682.6</v>
      </c>
      <c r="AV7" s="158">
        <v>0</v>
      </c>
      <c r="AW7" s="79">
        <v>15802857.699999999</v>
      </c>
      <c r="AX7" s="158">
        <v>8840487.1999999993</v>
      </c>
      <c r="AY7" s="158">
        <v>137.99845732534607</v>
      </c>
      <c r="AZ7" s="158">
        <v>2366770</v>
      </c>
      <c r="BA7" s="158">
        <v>138.61045360579973</v>
      </c>
      <c r="BB7" s="158">
        <v>667655.70000000007</v>
      </c>
      <c r="BC7" s="158">
        <v>190.53118128119522</v>
      </c>
      <c r="BD7" s="158">
        <v>31523.200000000001</v>
      </c>
      <c r="BE7" s="158">
        <v>114.54770390085397</v>
      </c>
      <c r="BF7" s="158">
        <v>0</v>
      </c>
      <c r="BG7" s="158">
        <v>0</v>
      </c>
      <c r="BH7" s="158">
        <v>0</v>
      </c>
      <c r="BI7" s="158">
        <v>0</v>
      </c>
      <c r="BJ7" s="158">
        <v>14882.4</v>
      </c>
      <c r="BK7" s="158">
        <v>222.30939900000001</v>
      </c>
      <c r="BL7" s="158">
        <v>0</v>
      </c>
      <c r="BM7" s="158">
        <v>0</v>
      </c>
      <c r="BN7" s="158">
        <v>366</v>
      </c>
      <c r="BO7" s="158">
        <v>404.21502700000002</v>
      </c>
      <c r="BP7" s="158">
        <v>0</v>
      </c>
      <c r="BQ7" s="158">
        <v>0</v>
      </c>
      <c r="BR7" s="79">
        <v>11921684.499999998</v>
      </c>
      <c r="BS7" s="79">
        <v>141.11338363084153</v>
      </c>
    </row>
    <row r="8" spans="1:71" ht="20.100000000000001" customHeight="1" x14ac:dyDescent="0.2">
      <c r="A8" s="162">
        <v>43841</v>
      </c>
      <c r="B8" s="3">
        <v>2</v>
      </c>
      <c r="C8" s="163">
        <f>Kol!D8+Siliguri!D8+Guwahati!D8+Jalpiguri!D8</f>
        <v>12196686</v>
      </c>
      <c r="D8" s="163">
        <f>Kol!E8+Siliguri!E8+Guwahati!E8+Jalpiguri!E8</f>
        <v>3099589</v>
      </c>
      <c r="E8" s="163">
        <f>Kol!F8+Siliguri!F8+Guwahati!F8+Jalpiguri!F8</f>
        <v>1239448.6000000001</v>
      </c>
      <c r="F8" s="163">
        <f>Kol!G8+Siliguri!G8+Guwahati!G8+Jalpiguri!G8</f>
        <v>110347.90000000001</v>
      </c>
      <c r="G8" s="163">
        <f>Kol!H8+Siliguri!H8+Guwahati!H8+Jalpiguri!H8</f>
        <v>0</v>
      </c>
      <c r="H8" s="163">
        <f>Kol!I8+Siliguri!I8+Guwahati!I8+Jalpiguri!I8</f>
        <v>0</v>
      </c>
      <c r="I8" s="163">
        <f>Kol!J8+Siliguri!J8+Guwahati!J8+Jalpiguri!J8</f>
        <v>58398.9</v>
      </c>
      <c r="J8" s="163">
        <f>Kol!K8+Siliguri!K8+Guwahati!K8+Jalpiguri!K8</f>
        <v>0</v>
      </c>
      <c r="K8" s="163">
        <f>Kol!L8+Siliguri!L8+Guwahati!L8+Jalpiguri!L8</f>
        <v>2045</v>
      </c>
      <c r="L8" s="163">
        <f>Kol!M8+Siliguri!M8+Guwahati!M8+Jalpiguri!M8</f>
        <v>97.8</v>
      </c>
      <c r="M8" s="79">
        <f t="shared" ref="M8" si="3">SUM(C8:L8)</f>
        <v>16706613.200000001</v>
      </c>
      <c r="N8" s="163">
        <f>Kol!O8+Siliguri!O8+Guwahati!O8+Jalpiguri!O8</f>
        <v>8431556.1999999993</v>
      </c>
      <c r="O8" s="163">
        <f>(Kol!O8*Kol!P8+Siliguri!O8*Siliguri!P8+Guwahati!O8*Guwahati!P8+Jalpiguri!O8*Jalpiguri!P8)/N8</f>
        <v>128.07312929582682</v>
      </c>
      <c r="P8" s="163">
        <f>Kol!Q8+Siliguri!Q8+Guwahati!Q8+Jalpiguri!Q8</f>
        <v>2260647.4000000004</v>
      </c>
      <c r="Q8" s="163">
        <f>(Kol!Q8*Kol!R8+Siliguri!Q8*Siliguri!R8+Guwahati!Q8*Guwahati!R8+Jalpiguri!Q8*Jalpiguri!R8)/P8</f>
        <v>140.0326315073595</v>
      </c>
      <c r="R8" s="163">
        <f>Kol!S8+Siliguri!S8+Guwahati!S8+Jalpiguri!S8</f>
        <v>729788.5</v>
      </c>
      <c r="S8" s="163">
        <f>(Kol!S8*Kol!T8+Siliguri!S8*Siliguri!T8+Guwahati!S8*Guwahati!T8+Jalpiguri!S8*Jalpiguri!T8)/R8</f>
        <v>154.39315833981706</v>
      </c>
      <c r="T8" s="163">
        <f>Kol!U8+Siliguri!U8+Guwahati!U8+Jalpiguri!U8</f>
        <v>34409.4</v>
      </c>
      <c r="U8" s="163">
        <f>(Kol!U8*Kol!V8+Siliguri!U8*Siliguri!V8+Guwahati!U8*Guwahati!V8+Jalpiguri!U8*Jalpiguri!V8)/T8</f>
        <v>105.89596710089104</v>
      </c>
      <c r="V8" s="163">
        <f>Kol!W8+Siliguri!W8+Guwahati!W8+Jalpiguri!W8</f>
        <v>0</v>
      </c>
      <c r="W8" s="163">
        <v>0</v>
      </c>
      <c r="X8" s="163">
        <v>0</v>
      </c>
      <c r="Y8" s="163">
        <v>0</v>
      </c>
      <c r="Z8" s="163">
        <f>Kol!AA8+Siliguri!AA8+Guwahati!AA8+Jalpiguri!AA8</f>
        <v>27343.599999999999</v>
      </c>
      <c r="AA8" s="163">
        <f>(Kol!AA8*Kol!AB8+Siliguri!AA8*Siliguri!AB8+Guwahati!AA8*Guwahati!AB8+Jalpiguri!AA8*Jalpiguri!AB8)/Z8</f>
        <v>194.82348300000001</v>
      </c>
      <c r="AB8" s="163">
        <f>Kol!AC8+Siliguri!AC8+Guwahati!AC8+Jalpiguri!AC8</f>
        <v>0</v>
      </c>
      <c r="AC8" s="163">
        <v>0</v>
      </c>
      <c r="AD8" s="163">
        <f>Kol!AE8+Siliguri!AE8+Guwahati!AE8+Jalpiguri!AE8</f>
        <v>1475.2</v>
      </c>
      <c r="AE8" s="163">
        <f>(Kol!AE8*Kol!AF8+Siliguri!AE8*Siliguri!AF8+Guwahati!AE8*Guwahati!AF8+Jalpiguri!AE8*Jalpiguri!AF8)/AD8</f>
        <v>213.17950058541217</v>
      </c>
      <c r="AF8" s="163">
        <f>Kol!AG8+Siliguri!AG8+Guwahati!AG8+Jalpiguri!AG8</f>
        <v>0</v>
      </c>
      <c r="AG8" s="163">
        <v>0</v>
      </c>
      <c r="AH8" s="79">
        <f t="shared" ref="AH8" si="4">N8+P8+R8+T8+V8+Z8+AB8+AD8+AF8</f>
        <v>11485220.299999999</v>
      </c>
      <c r="AI8" s="79">
        <f t="shared" ref="AI8" si="5">(N8*O8+P8*Q8+R8*S8+T8*U8+V8*W8+Z8*AA8+AD8*AE8+AF8*AG8)/AH8</f>
        <v>132.20295109309853</v>
      </c>
      <c r="AJ8" s="7"/>
      <c r="AK8" s="65">
        <v>43477</v>
      </c>
      <c r="AL8" s="3">
        <v>2</v>
      </c>
      <c r="AM8" s="158">
        <v>11540668.100000001</v>
      </c>
      <c r="AN8" s="158">
        <v>3854273.5999999996</v>
      </c>
      <c r="AO8" s="158">
        <v>815021.8</v>
      </c>
      <c r="AP8" s="158">
        <v>94317.8</v>
      </c>
      <c r="AQ8" s="158">
        <v>0</v>
      </c>
      <c r="AR8" s="158">
        <v>0</v>
      </c>
      <c r="AS8" s="158">
        <v>72803.5</v>
      </c>
      <c r="AT8" s="158">
        <v>0</v>
      </c>
      <c r="AU8" s="158">
        <v>2833.1</v>
      </c>
      <c r="AV8" s="158">
        <v>0</v>
      </c>
      <c r="AW8" s="79">
        <v>16379917.900000002</v>
      </c>
      <c r="AX8" s="158">
        <v>8876607</v>
      </c>
      <c r="AY8" s="158">
        <v>135.81247290400245</v>
      </c>
      <c r="AZ8" s="158">
        <v>2668482.5999999996</v>
      </c>
      <c r="BA8" s="158">
        <v>133.45974490682065</v>
      </c>
      <c r="BB8" s="158">
        <v>719074.9</v>
      </c>
      <c r="BC8" s="158">
        <v>195.06289897818473</v>
      </c>
      <c r="BD8" s="158">
        <v>91945.600000000006</v>
      </c>
      <c r="BE8" s="158">
        <v>111.68114382573172</v>
      </c>
      <c r="BF8" s="158">
        <v>0</v>
      </c>
      <c r="BG8" s="158">
        <v>0</v>
      </c>
      <c r="BH8" s="158">
        <v>0</v>
      </c>
      <c r="BI8" s="158">
        <v>0</v>
      </c>
      <c r="BJ8" s="158">
        <v>29551.200000000001</v>
      </c>
      <c r="BK8" s="158">
        <v>252.743188</v>
      </c>
      <c r="BL8" s="158">
        <v>0</v>
      </c>
      <c r="BM8" s="158">
        <v>0</v>
      </c>
      <c r="BN8" s="158">
        <v>1380.9</v>
      </c>
      <c r="BO8" s="158">
        <v>166.973061</v>
      </c>
      <c r="BP8" s="158">
        <v>0</v>
      </c>
      <c r="BQ8" s="158">
        <v>0</v>
      </c>
      <c r="BR8" s="79">
        <v>12387042.199999999</v>
      </c>
      <c r="BS8" s="79">
        <v>138.84846672296149</v>
      </c>
    </row>
    <row r="9" spans="1:71" ht="20.100000000000001" customHeight="1" x14ac:dyDescent="0.2">
      <c r="A9" s="164">
        <v>43848</v>
      </c>
      <c r="B9" s="3">
        <v>3</v>
      </c>
      <c r="C9" s="165">
        <f>Kol!D9+Siliguri!D9+Guwahati!D9+Jalpiguri!D9</f>
        <v>12607417.199999999</v>
      </c>
      <c r="D9" s="165">
        <f>Kol!E9+Siliguri!E9+Guwahati!E9+Jalpiguri!E9</f>
        <v>3380823.5999999996</v>
      </c>
      <c r="E9" s="165">
        <f>Kol!F9+Siliguri!F9+Guwahati!F9+Jalpiguri!F9</f>
        <v>1289332.5</v>
      </c>
      <c r="F9" s="165">
        <f>Kol!G9+Siliguri!G9+Guwahati!G9+Jalpiguri!G9</f>
        <v>147230.9</v>
      </c>
      <c r="G9" s="165">
        <f>Kol!H9+Siliguri!H9+Guwahati!H9+Jalpiguri!H9</f>
        <v>0</v>
      </c>
      <c r="H9" s="165">
        <f>Kol!I9+Siliguri!I9+Guwahati!I9+Jalpiguri!I9</f>
        <v>0</v>
      </c>
      <c r="I9" s="165">
        <f>Kol!J9+Siliguri!J9+Guwahati!J9+Jalpiguri!J9</f>
        <v>38910.199999999997</v>
      </c>
      <c r="J9" s="165">
        <f>Kol!K9+Siliguri!K9+Guwahati!K9+Jalpiguri!K9</f>
        <v>0</v>
      </c>
      <c r="K9" s="165">
        <f>Kol!L9+Siliguri!L9+Guwahati!L9+Jalpiguri!L9</f>
        <v>1828.9</v>
      </c>
      <c r="L9" s="165">
        <f>Kol!M9+Siliguri!M9+Guwahati!M9+Jalpiguri!M9</f>
        <v>0</v>
      </c>
      <c r="M9" s="79">
        <f t="shared" ref="M9" si="6">SUM(C9:L9)</f>
        <v>17465543.299999993</v>
      </c>
      <c r="N9" s="165">
        <f>Kol!O9+Siliguri!O9+Guwahati!O9+Jalpiguri!O9</f>
        <v>8727087.1999999993</v>
      </c>
      <c r="O9" s="165">
        <f>(Kol!O9*Kol!P9+Siliguri!O9*Siliguri!P9+Guwahati!O9*Guwahati!P9+Jalpiguri!O9*Jalpiguri!P9)/N9</f>
        <v>121.95852827423256</v>
      </c>
      <c r="P9" s="165">
        <f>Kol!Q9+Siliguri!Q9+Guwahati!Q9+Jalpiguri!Q9</f>
        <v>2270269.2999999998</v>
      </c>
      <c r="Q9" s="165">
        <f>(Kol!Q9*Kol!R9+Siliguri!Q9*Siliguri!R9+Guwahati!Q9*Guwahati!R9+Jalpiguri!Q9*Jalpiguri!R9)/P9</f>
        <v>130.10017318359908</v>
      </c>
      <c r="R9" s="165">
        <f>Kol!S9+Siliguri!S9+Guwahati!S9+Jalpiguri!S9</f>
        <v>840521.6</v>
      </c>
      <c r="S9" s="165">
        <f>(Kol!S9*Kol!T9+Siliguri!S9*Siliguri!T9+Guwahati!S9*Guwahati!T9+Jalpiguri!S9*Jalpiguri!T9)/R9</f>
        <v>142.74088402822389</v>
      </c>
      <c r="T9" s="165">
        <f>Kol!U9+Siliguri!U9+Guwahati!U9+Jalpiguri!U9</f>
        <v>88007.4</v>
      </c>
      <c r="U9" s="165">
        <f>(Kol!U9*Kol!V9+Siliguri!U9*Siliguri!V9+Guwahati!U9*Guwahati!V9+Jalpiguri!U9*Jalpiguri!V9)/T9</f>
        <v>93.688003851951095</v>
      </c>
      <c r="V9" s="165">
        <f>Kol!W9+Siliguri!W9+Guwahati!W9+Jalpiguri!W9</f>
        <v>0</v>
      </c>
      <c r="W9" s="165">
        <v>0</v>
      </c>
      <c r="X9" s="165">
        <v>0</v>
      </c>
      <c r="Y9" s="165">
        <v>0</v>
      </c>
      <c r="Z9" s="165">
        <f>Kol!AA9+Siliguri!AA9+Guwahati!AA9+Jalpiguri!AA9</f>
        <v>9818.6</v>
      </c>
      <c r="AA9" s="165">
        <f>(Kol!AA9*Kol!AB9+Siliguri!AA9*Siliguri!AB9+Guwahati!AA9*Guwahati!AB9+Jalpiguri!AA9*Jalpiguri!AB9)/Z9</f>
        <v>154.76285799999999</v>
      </c>
      <c r="AB9" s="165">
        <f>Kol!AC9+Siliguri!AC9+Guwahati!AC9+Jalpiguri!AC9</f>
        <v>0</v>
      </c>
      <c r="AC9" s="165">
        <v>0</v>
      </c>
      <c r="AD9" s="165">
        <f>Kol!AE9+Siliguri!AE9+Guwahati!AE9+Jalpiguri!AE9</f>
        <v>1638.1</v>
      </c>
      <c r="AE9" s="165">
        <f>(Kol!AE9*Kol!AF9+Siliguri!AE9*Siliguri!AF9+Guwahati!AE9*Guwahati!AF9+Jalpiguri!AE9*Jalpiguri!AF9)/AD9</f>
        <v>264.84646800000002</v>
      </c>
      <c r="AF9" s="165">
        <f>Kol!AG9+Siliguri!AG9+Guwahati!AG9+Jalpiguri!AG9</f>
        <v>0</v>
      </c>
      <c r="AG9" s="165">
        <v>0</v>
      </c>
      <c r="AH9" s="79">
        <f t="shared" ref="AH9" si="7">N9+P9+R9+T9+V9+Z9+AB9+AD9+AF9</f>
        <v>11937342.199999999</v>
      </c>
      <c r="AI9" s="79">
        <f t="shared" ref="AI9" si="8">(N9*O9+P9*Q9+R9*S9+T9*U9+V9*W9+Z9*AA9+AD9*AE9+AF9*AG9)/AH9</f>
        <v>124.80839944356359</v>
      </c>
      <c r="AJ9" s="7"/>
      <c r="AK9" s="65">
        <v>43484</v>
      </c>
      <c r="AL9" s="3">
        <v>3</v>
      </c>
      <c r="AM9" s="158">
        <v>10420025.699999999</v>
      </c>
      <c r="AN9" s="158">
        <v>3593318.9</v>
      </c>
      <c r="AO9" s="158">
        <v>618395.5</v>
      </c>
      <c r="AP9" s="158">
        <v>58715.100000000006</v>
      </c>
      <c r="AQ9" s="158">
        <v>0</v>
      </c>
      <c r="AR9" s="158">
        <v>0</v>
      </c>
      <c r="AS9" s="158">
        <v>59752.5</v>
      </c>
      <c r="AT9" s="158">
        <v>0</v>
      </c>
      <c r="AU9" s="158">
        <v>2125.6</v>
      </c>
      <c r="AV9" s="158">
        <v>0</v>
      </c>
      <c r="AW9" s="79">
        <v>14752333.299999999</v>
      </c>
      <c r="AX9" s="158">
        <v>8065256.5</v>
      </c>
      <c r="AY9" s="158">
        <v>133.31424638024893</v>
      </c>
      <c r="AZ9" s="158">
        <v>2446067</v>
      </c>
      <c r="BA9" s="158">
        <v>128.97056354576503</v>
      </c>
      <c r="BB9" s="158">
        <v>502976.60000000003</v>
      </c>
      <c r="BC9" s="158">
        <v>195.37330216946393</v>
      </c>
      <c r="BD9" s="158">
        <v>50489.299999999996</v>
      </c>
      <c r="BE9" s="158">
        <v>110.80649132574031</v>
      </c>
      <c r="BF9" s="158">
        <v>0</v>
      </c>
      <c r="BG9" s="158">
        <v>0</v>
      </c>
      <c r="BH9" s="158">
        <v>0</v>
      </c>
      <c r="BI9" s="158">
        <v>0</v>
      </c>
      <c r="BJ9" s="158">
        <v>24442.3</v>
      </c>
      <c r="BK9" s="158">
        <v>219.003097</v>
      </c>
      <c r="BL9" s="158">
        <v>0</v>
      </c>
      <c r="BM9" s="158">
        <v>0</v>
      </c>
      <c r="BN9" s="158">
        <v>1822.7</v>
      </c>
      <c r="BO9" s="158">
        <v>282.07916799999998</v>
      </c>
      <c r="BP9" s="158">
        <v>0</v>
      </c>
      <c r="BQ9" s="158">
        <v>0</v>
      </c>
      <c r="BR9" s="79">
        <v>11091054.4</v>
      </c>
      <c r="BS9" s="79">
        <v>135.28146234296551</v>
      </c>
    </row>
    <row r="10" spans="1:71" ht="20.100000000000001" customHeight="1" x14ac:dyDescent="0.2">
      <c r="A10" s="166">
        <v>43855</v>
      </c>
      <c r="B10" s="3">
        <v>4</v>
      </c>
      <c r="C10" s="167">
        <f>Kol!D10+Siliguri!D10+Guwahati!D10+Jalpiguri!D10</f>
        <v>11910384.199999999</v>
      </c>
      <c r="D10" s="167">
        <f>Kol!E10+Siliguri!E10+Guwahati!E10+Jalpiguri!E10</f>
        <v>3007850.9</v>
      </c>
      <c r="E10" s="167">
        <f>Kol!F10+Siliguri!F10+Guwahati!F10+Jalpiguri!F10</f>
        <v>1421152.4</v>
      </c>
      <c r="F10" s="167">
        <f>Kol!G10+Siliguri!G10+Guwahati!G10+Jalpiguri!G10</f>
        <v>177131.8</v>
      </c>
      <c r="G10" s="167">
        <f>Kol!H10+Siliguri!H10+Guwahati!H10+Jalpiguri!H10</f>
        <v>0</v>
      </c>
      <c r="H10" s="167">
        <f>Kol!I10+Siliguri!I10+Guwahati!I10+Jalpiguri!I10</f>
        <v>0</v>
      </c>
      <c r="I10" s="167">
        <f>Kol!J10+Siliguri!J10+Guwahati!J10+Jalpiguri!J10</f>
        <v>40689.199999999997</v>
      </c>
      <c r="J10" s="167">
        <f>Kol!K10+Siliguri!K10+Guwahati!K10+Jalpiguri!K10</f>
        <v>0</v>
      </c>
      <c r="K10" s="167">
        <f>Kol!L10+Siliguri!L10+Guwahati!L10+Jalpiguri!L10</f>
        <v>1464</v>
      </c>
      <c r="L10" s="167">
        <f>Kol!M10+Siliguri!M10+Guwahati!M10+Jalpiguri!M10</f>
        <v>0</v>
      </c>
      <c r="M10" s="79">
        <f t="shared" ref="M10" si="9">SUM(C10:L10)</f>
        <v>16558672.5</v>
      </c>
      <c r="N10" s="167">
        <f>Kol!O10+Siliguri!O10+Guwahati!O10+Jalpiguri!O10</f>
        <v>8262265.7999999989</v>
      </c>
      <c r="O10" s="167">
        <f>(Kol!O10*Kol!P10+Siliguri!O10*Siliguri!P10+Guwahati!O10*Guwahati!P10+Jalpiguri!O10*Jalpiguri!P10)/N10</f>
        <v>117.12687259653922</v>
      </c>
      <c r="P10" s="167">
        <f>Kol!Q10+Siliguri!Q10+Guwahati!Q10+Jalpiguri!Q10</f>
        <v>1941619.6</v>
      </c>
      <c r="Q10" s="167">
        <f>(Kol!Q10*Kol!R10+Siliguri!Q10*Siliguri!R10+Guwahati!Q10*Guwahati!R10+Jalpiguri!Q10*Jalpiguri!R10)/P10</f>
        <v>121.4951817578694</v>
      </c>
      <c r="R10" s="167">
        <f>Kol!S10+Siliguri!S10+Guwahati!S10+Jalpiguri!S10</f>
        <v>900940.5</v>
      </c>
      <c r="S10" s="167">
        <f>(Kol!S10*Kol!T10+Siliguri!S10*Siliguri!T10+Guwahati!S10*Guwahati!T10+Jalpiguri!S10*Jalpiguri!T10)/R10</f>
        <v>132.5366886347004</v>
      </c>
      <c r="T10" s="167">
        <f>Kol!U10+Siliguri!U10+Guwahati!U10+Jalpiguri!U10</f>
        <v>93621.1</v>
      </c>
      <c r="U10" s="167">
        <f>(Kol!U10*Kol!V10+Siliguri!U10*Siliguri!V10+Guwahati!U10*Guwahati!V10+Jalpiguri!U10*Jalpiguri!V10)/T10</f>
        <v>84.14634183844133</v>
      </c>
      <c r="V10" s="167">
        <f>Kol!W10+Siliguri!W10+Guwahati!W10+Jalpiguri!W10</f>
        <v>0</v>
      </c>
      <c r="W10" s="167">
        <v>0</v>
      </c>
      <c r="X10" s="167">
        <v>0</v>
      </c>
      <c r="Y10" s="167">
        <v>0</v>
      </c>
      <c r="Z10" s="167">
        <f>Kol!AA10+Siliguri!AA10+Guwahati!AA10+Jalpiguri!AA10</f>
        <v>11037.5</v>
      </c>
      <c r="AA10" s="167">
        <f>(Kol!AA10*Kol!AB10+Siliguri!AA10*Siliguri!AB10+Guwahati!AA10*Guwahati!AB10+Jalpiguri!AA10*Jalpiguri!AB10)/Z10</f>
        <v>194.64349699999997</v>
      </c>
      <c r="AB10" s="167">
        <f>Kol!AC10+Siliguri!AC10+Guwahati!AC10+Jalpiguri!AC10</f>
        <v>0</v>
      </c>
      <c r="AC10" s="167">
        <v>0</v>
      </c>
      <c r="AD10" s="167">
        <f>Kol!AE10+Siliguri!AE10+Guwahati!AE10+Jalpiguri!AE10</f>
        <v>1330.1</v>
      </c>
      <c r="AE10" s="167">
        <f>(Kol!AE10*Kol!AF10+Siliguri!AE10*Siliguri!AF10+Guwahati!AE10*Guwahati!AF10+Jalpiguri!AE10*Jalpiguri!AF10)/AD10</f>
        <v>261.55898000000002</v>
      </c>
      <c r="AF10" s="167">
        <f>Kol!AG10+Siliguri!AG10+Guwahati!AG10+Jalpiguri!AG10</f>
        <v>0</v>
      </c>
      <c r="AG10" s="167">
        <v>0</v>
      </c>
      <c r="AH10" s="79">
        <f t="shared" ref="AH10" si="10">N10+P10+R10+T10+V10+Z10+AB10+AD10+AF10</f>
        <v>11210814.599999998</v>
      </c>
      <c r="AI10" s="79">
        <f t="shared" ref="AI10" si="11">(N10*O10+P10*Q10+R10*S10+T10*U10+V10*W10+Z10*AA10+AD10*AE10+AF10*AG10)/AH10</f>
        <v>118.9398494494952</v>
      </c>
      <c r="AJ10" s="7"/>
      <c r="AK10" s="65">
        <v>43491</v>
      </c>
      <c r="AL10" s="3">
        <v>4</v>
      </c>
      <c r="AM10" s="158">
        <v>8349097.6999999993</v>
      </c>
      <c r="AN10" s="158">
        <v>2417914.48</v>
      </c>
      <c r="AO10" s="158">
        <v>589565.9</v>
      </c>
      <c r="AP10" s="158">
        <v>49574.8</v>
      </c>
      <c r="AQ10" s="158">
        <v>0</v>
      </c>
      <c r="AR10" s="158">
        <v>0</v>
      </c>
      <c r="AS10" s="158">
        <v>88120.6</v>
      </c>
      <c r="AT10" s="158">
        <v>0</v>
      </c>
      <c r="AU10" s="158">
        <v>1584</v>
      </c>
      <c r="AV10" s="158">
        <v>0</v>
      </c>
      <c r="AW10" s="79">
        <v>11495857.48</v>
      </c>
      <c r="AX10" s="158">
        <v>6311064.9000000004</v>
      </c>
      <c r="AY10" s="158">
        <v>129.52358187428561</v>
      </c>
      <c r="AZ10" s="158">
        <v>1716632.58</v>
      </c>
      <c r="BA10" s="158">
        <v>127.75120206796285</v>
      </c>
      <c r="BB10" s="158">
        <v>470057.2</v>
      </c>
      <c r="BC10" s="158">
        <v>177.66183148493758</v>
      </c>
      <c r="BD10" s="158">
        <v>47100.2</v>
      </c>
      <c r="BE10" s="158">
        <v>108.31640126302649</v>
      </c>
      <c r="BF10" s="158">
        <v>0</v>
      </c>
      <c r="BG10" s="158">
        <v>0</v>
      </c>
      <c r="BH10" s="158">
        <v>0</v>
      </c>
      <c r="BI10" s="158">
        <v>0</v>
      </c>
      <c r="BJ10" s="158">
        <v>25889</v>
      </c>
      <c r="BK10" s="158">
        <v>180.67750000000001</v>
      </c>
      <c r="BL10" s="158">
        <v>0</v>
      </c>
      <c r="BM10" s="158">
        <v>0</v>
      </c>
      <c r="BN10" s="158">
        <v>1584</v>
      </c>
      <c r="BO10" s="158">
        <v>288.491287</v>
      </c>
      <c r="BP10" s="158">
        <v>0</v>
      </c>
      <c r="BQ10" s="158">
        <v>0</v>
      </c>
      <c r="BR10" s="79">
        <v>8572327.879999999</v>
      </c>
      <c r="BS10" s="79">
        <v>131.8756235099429</v>
      </c>
    </row>
    <row r="11" spans="1:71" ht="20.100000000000001" customHeight="1" x14ac:dyDescent="0.2">
      <c r="A11" s="168">
        <v>43862</v>
      </c>
      <c r="B11" s="3">
        <v>5</v>
      </c>
      <c r="C11" s="169">
        <f>Kol!D11+Siliguri!D11+Guwahati!D11+Jalpiguri!D11</f>
        <v>11310927.199999999</v>
      </c>
      <c r="D11" s="169">
        <f>Kol!E11+Siliguri!E11+Guwahati!E11+Jalpiguri!E11</f>
        <v>2874091.7</v>
      </c>
      <c r="E11" s="169">
        <f>Kol!F11+Siliguri!F11+Guwahati!F11+Jalpiguri!F11</f>
        <v>1390797.63</v>
      </c>
      <c r="F11" s="169">
        <f>Kol!G11+Siliguri!G11+Guwahati!G11+Jalpiguri!G11</f>
        <v>237493.9</v>
      </c>
      <c r="G11" s="169">
        <f>Kol!H11+Siliguri!H11+Guwahati!H11+Jalpiguri!H11</f>
        <v>0</v>
      </c>
      <c r="H11" s="169">
        <f>Kol!I11+Siliguri!I11+Guwahati!I11+Jalpiguri!I11</f>
        <v>0</v>
      </c>
      <c r="I11" s="169">
        <f>Kol!J11+Siliguri!J11+Guwahati!J11+Jalpiguri!J11</f>
        <v>30705.9</v>
      </c>
      <c r="J11" s="169">
        <f>Kol!K11+Siliguri!K11+Guwahati!K11+Jalpiguri!K11</f>
        <v>0</v>
      </c>
      <c r="K11" s="169">
        <f>Kol!L11+Siliguri!L11+Guwahati!L11+Jalpiguri!L11</f>
        <v>1645.7</v>
      </c>
      <c r="L11" s="169">
        <f>Kol!M11+Siliguri!M11+Guwahati!M11+Jalpiguri!M11</f>
        <v>0</v>
      </c>
      <c r="M11" s="79">
        <f t="shared" ref="M11" si="12">SUM(C11:L11)</f>
        <v>15845662.029999997</v>
      </c>
      <c r="N11" s="169">
        <f>Kol!O11+Siliguri!O11+Guwahati!O11+Jalpiguri!O11</f>
        <v>7368810.2000000002</v>
      </c>
      <c r="O11" s="169">
        <f>(Kol!O11*Kol!P11+Siliguri!O11*Siliguri!P11+Guwahati!O11*Guwahati!P11+Jalpiguri!O11*Jalpiguri!P11)/N11</f>
        <v>110.68870875891393</v>
      </c>
      <c r="P11" s="169">
        <f>Kol!Q11+Siliguri!Q11+Guwahati!Q11+Jalpiguri!Q11</f>
        <v>1916984.5</v>
      </c>
      <c r="Q11" s="169">
        <f>(Kol!Q11*Kol!R11+Siliguri!Q11*Siliguri!R11+Guwahati!Q11*Guwahati!R11+Jalpiguri!Q11*Jalpiguri!R11)/P11</f>
        <v>113.12900971615639</v>
      </c>
      <c r="R11" s="169">
        <f>Kol!S11+Siliguri!S11+Guwahati!S11+Jalpiguri!S11</f>
        <v>993580.83</v>
      </c>
      <c r="S11" s="169">
        <f>(Kol!S11*Kol!T11+Siliguri!S11*Siliguri!T11+Guwahati!S11*Guwahati!T11+Jalpiguri!S11*Jalpiguri!T11)/R11</f>
        <v>135.69954888619498</v>
      </c>
      <c r="T11" s="169">
        <f>Kol!U11+Siliguri!U11+Guwahati!U11+Jalpiguri!U11</f>
        <v>107352.59999999999</v>
      </c>
      <c r="U11" s="169">
        <f>(Kol!U11*Kol!V11+Siliguri!U11*Siliguri!V11+Guwahati!U11*Guwahati!V11+Jalpiguri!U11*Jalpiguri!V11)/T11</f>
        <v>73.80190563059675</v>
      </c>
      <c r="V11" s="169">
        <f>Kol!W11+Siliguri!W11+Guwahati!W11+Jalpiguri!W11</f>
        <v>0</v>
      </c>
      <c r="W11" s="169">
        <v>0</v>
      </c>
      <c r="X11" s="169">
        <v>0</v>
      </c>
      <c r="Y11" s="169">
        <v>0</v>
      </c>
      <c r="Z11" s="169">
        <f>Kol!AA11+Siliguri!AA11+Guwahati!AA11+Jalpiguri!AA11</f>
        <v>5926.6</v>
      </c>
      <c r="AA11" s="169">
        <f>(Kol!AA11*Kol!AB11+Siliguri!AA11*Siliguri!AB11+Guwahati!AA11*Guwahati!AB11+Jalpiguri!AA11*Jalpiguri!AB11)/Z11</f>
        <v>196.86626300000003</v>
      </c>
      <c r="AB11" s="169">
        <f>Kol!AC11+Siliguri!AC11+Guwahati!AC11+Jalpiguri!AC11</f>
        <v>0</v>
      </c>
      <c r="AC11" s="169">
        <v>0</v>
      </c>
      <c r="AD11" s="169">
        <f>Kol!AE11+Siliguri!AE11+Guwahati!AE11+Jalpiguri!AE11</f>
        <v>1343.2</v>
      </c>
      <c r="AE11" s="169">
        <f>(Kol!AE11*Kol!AF11+Siliguri!AE11*Siliguri!AF11+Guwahati!AE11*Guwahati!AF11+Jalpiguri!AE11*Jalpiguri!AF11)/AD11</f>
        <v>225.34321</v>
      </c>
      <c r="AF11" s="169">
        <f>Kol!AG11+Siliguri!AG11+Guwahati!AG11+Jalpiguri!AG11</f>
        <v>0</v>
      </c>
      <c r="AG11" s="169">
        <v>0</v>
      </c>
      <c r="AH11" s="79">
        <f t="shared" ref="AH11" si="13">N11+P11+R11+T11+V11+Z11+AB11+AD11+AF11</f>
        <v>10393997.929999998</v>
      </c>
      <c r="AI11" s="79">
        <f t="shared" ref="AI11" si="14">(N11*O11+P11*Q11+R11*S11+T11*U11+V11*W11+Z11*AA11+AD11*AE11+AF11*AG11)/AH11</f>
        <v>113.21258457428554</v>
      </c>
      <c r="AJ11" s="7"/>
      <c r="AK11" s="65">
        <v>43498</v>
      </c>
      <c r="AL11" s="3">
        <v>5</v>
      </c>
      <c r="AM11" s="158">
        <v>8664064.0999999996</v>
      </c>
      <c r="AN11" s="158">
        <v>2816875.6</v>
      </c>
      <c r="AO11" s="158">
        <v>398866.69</v>
      </c>
      <c r="AP11" s="158">
        <v>58841.200000000004</v>
      </c>
      <c r="AQ11" s="158">
        <v>0</v>
      </c>
      <c r="AR11" s="158">
        <v>0</v>
      </c>
      <c r="AS11" s="158">
        <v>56750.6</v>
      </c>
      <c r="AT11" s="158">
        <v>0</v>
      </c>
      <c r="AU11" s="158">
        <v>1371.2</v>
      </c>
      <c r="AV11" s="158">
        <v>0</v>
      </c>
      <c r="AW11" s="79">
        <v>11996769.389999997</v>
      </c>
      <c r="AX11" s="158">
        <v>6214954.4000000004</v>
      </c>
      <c r="AY11" s="158">
        <v>124.31158103863207</v>
      </c>
      <c r="AZ11" s="158">
        <v>1709014.2</v>
      </c>
      <c r="BA11" s="158">
        <v>120.79536837363493</v>
      </c>
      <c r="BB11" s="158">
        <v>308604</v>
      </c>
      <c r="BC11" s="158">
        <v>147.15997689004485</v>
      </c>
      <c r="BD11" s="158">
        <v>58476.4</v>
      </c>
      <c r="BE11" s="158">
        <v>109.75354984083152</v>
      </c>
      <c r="BF11" s="158">
        <v>0</v>
      </c>
      <c r="BG11" s="158">
        <v>0</v>
      </c>
      <c r="BH11" s="158">
        <v>0</v>
      </c>
      <c r="BI11" s="158">
        <v>0</v>
      </c>
      <c r="BJ11" s="158">
        <v>19661.2</v>
      </c>
      <c r="BK11" s="158">
        <v>136.200771</v>
      </c>
      <c r="BL11" s="158">
        <v>0</v>
      </c>
      <c r="BM11" s="158">
        <v>0</v>
      </c>
      <c r="BN11" s="158">
        <v>340</v>
      </c>
      <c r="BO11" s="158">
        <v>495.00588199999999</v>
      </c>
      <c r="BP11" s="158">
        <v>0</v>
      </c>
      <c r="BQ11" s="158">
        <v>0</v>
      </c>
      <c r="BR11" s="79">
        <v>8311050.2000000011</v>
      </c>
      <c r="BS11" s="79">
        <v>124.37779884671239</v>
      </c>
    </row>
    <row r="12" spans="1:71" ht="20.100000000000001" customHeight="1" x14ac:dyDescent="0.2">
      <c r="A12" s="171">
        <v>43869</v>
      </c>
      <c r="B12" s="3">
        <v>6</v>
      </c>
      <c r="C12" s="172">
        <f>Kol!D12+Siliguri!D12+Guwahati!D12+Jalpiguri!D12</f>
        <v>11059874.100000001</v>
      </c>
      <c r="D12" s="172">
        <f>Kol!E12+Siliguri!E12+Guwahati!E12+Jalpiguri!E12</f>
        <v>3289427</v>
      </c>
      <c r="E12" s="172">
        <f>Kol!F12+Siliguri!F12+Guwahati!F12+Jalpiguri!F12</f>
        <v>1303143.2</v>
      </c>
      <c r="F12" s="172">
        <f>Kol!G12+Siliguri!G12+Guwahati!G12+Jalpiguri!G12</f>
        <v>318227.09999999998</v>
      </c>
      <c r="G12" s="172">
        <f>Kol!H12+Siliguri!H12+Guwahati!H12+Jalpiguri!H12</f>
        <v>0</v>
      </c>
      <c r="H12" s="172">
        <f>Kol!I12+Siliguri!I12+Guwahati!I12+Jalpiguri!I12</f>
        <v>0</v>
      </c>
      <c r="I12" s="172">
        <f>Kol!J12+Siliguri!J12+Guwahati!J12+Jalpiguri!J12</f>
        <v>16341.5</v>
      </c>
      <c r="J12" s="172">
        <f>Kol!K12+Siliguri!K12+Guwahati!K12+Jalpiguri!K12</f>
        <v>0</v>
      </c>
      <c r="K12" s="172">
        <f>Kol!L12+Siliguri!L12+Guwahati!L12+Jalpiguri!L12</f>
        <v>2338.4</v>
      </c>
      <c r="L12" s="172">
        <f>Kol!M12+Siliguri!M12+Guwahati!M12+Jalpiguri!M12</f>
        <v>0</v>
      </c>
      <c r="M12" s="79">
        <f t="shared" ref="M12" si="15">SUM(C12:L12)</f>
        <v>15989351.300000001</v>
      </c>
      <c r="N12" s="172">
        <f>Kol!O12+Siliguri!O12+Guwahati!O12+Jalpiguri!O12</f>
        <v>7067751.8999999994</v>
      </c>
      <c r="O12" s="172">
        <f>(Kol!O12*Kol!P12+Siliguri!O12*Siliguri!P12+Guwahati!O12*Guwahati!P12+Jalpiguri!O12*Jalpiguri!P12)/N12</f>
        <v>105.18212742591513</v>
      </c>
      <c r="P12" s="172">
        <f>Kol!Q12+Siliguri!Q12+Guwahati!Q12+Jalpiguri!Q12</f>
        <v>2195300</v>
      </c>
      <c r="Q12" s="172">
        <f>(Kol!Q12*Kol!R12+Siliguri!Q12*Siliguri!R12+Guwahati!Q12*Guwahati!R12+Jalpiguri!Q12*Jalpiguri!R12)/P12</f>
        <v>105.68420883868437</v>
      </c>
      <c r="R12" s="172">
        <f>Kol!S12+Siliguri!S12+Guwahati!S12+Jalpiguri!S12</f>
        <v>934682.4</v>
      </c>
      <c r="S12" s="172">
        <f>(Kol!S12*Kol!T12+Siliguri!S12*Siliguri!T12+Guwahati!S12*Guwahati!T12+Jalpiguri!S12*Jalpiguri!T12)/R12</f>
        <v>127.29630739229754</v>
      </c>
      <c r="T12" s="172">
        <f>Kol!U12+Siliguri!U12+Guwahati!U12+Jalpiguri!U12</f>
        <v>149159.9</v>
      </c>
      <c r="U12" s="172">
        <f>(Kol!U12*Kol!V12+Siliguri!U12*Siliguri!V12+Guwahati!U12*Guwahati!V12+Jalpiguri!U12*Jalpiguri!V12)/T12</f>
        <v>64.103278770100417</v>
      </c>
      <c r="V12" s="172">
        <f>Kol!W12+Siliguri!W12+Guwahati!W12+Jalpiguri!W12</f>
        <v>0</v>
      </c>
      <c r="W12" s="172">
        <v>0</v>
      </c>
      <c r="X12" s="172">
        <v>0</v>
      </c>
      <c r="Y12" s="172">
        <v>0</v>
      </c>
      <c r="Z12" s="172">
        <f>Kol!AA12+Siliguri!AA12+Guwahati!AA12+Jalpiguri!AA12</f>
        <v>5861</v>
      </c>
      <c r="AA12" s="172">
        <f>(Kol!AA12*Kol!AB12+Siliguri!AA12*Siliguri!AB12+Guwahati!AA12*Guwahati!AB12+Jalpiguri!AA12*Jalpiguri!AB12)/Z12</f>
        <v>165.58058299999999</v>
      </c>
      <c r="AB12" s="172">
        <f>Kol!AC12+Siliguri!AC12+Guwahati!AC12+Jalpiguri!AC12</f>
        <v>0</v>
      </c>
      <c r="AC12" s="172">
        <v>0</v>
      </c>
      <c r="AD12" s="172">
        <f>Kol!AE12+Siliguri!AE12+Guwahati!AE12+Jalpiguri!AE12</f>
        <v>2235.6</v>
      </c>
      <c r="AE12" s="172">
        <f>(Kol!AE12*Kol!AF12+Siliguri!AE12*Siliguri!AF12+Guwahati!AE12*Guwahati!AF12+Jalpiguri!AE12*Jalpiguri!AF12)/AD12</f>
        <v>235.16765000000001</v>
      </c>
      <c r="AF12" s="172">
        <f>Kol!AG12+Siliguri!AG12+Guwahati!AG12+Jalpiguri!AG12</f>
        <v>0</v>
      </c>
      <c r="AG12" s="172">
        <v>0</v>
      </c>
      <c r="AH12" s="79">
        <f t="shared" ref="AH12" si="16">N12+P12+R12+T12+V12+Z12+AB12+AD12+AF12</f>
        <v>10354990.799999999</v>
      </c>
      <c r="AI12" s="79">
        <f t="shared" ref="AI12" si="17">(N12*O12+P12*Q12+R12*S12+T12*U12+V12*W12+Z12*AA12+AD12*AE12+AF12*AG12)/AH12</f>
        <v>106.75520735132002</v>
      </c>
      <c r="AJ12" s="7"/>
      <c r="AK12" s="65">
        <v>43505</v>
      </c>
      <c r="AL12" s="3">
        <v>6</v>
      </c>
      <c r="AM12" s="158">
        <v>7692955.1000000006</v>
      </c>
      <c r="AN12" s="158">
        <v>2386123.7000000002</v>
      </c>
      <c r="AO12" s="158">
        <v>203550.22</v>
      </c>
      <c r="AP12" s="158">
        <v>56898.100000000006</v>
      </c>
      <c r="AQ12" s="158">
        <v>0</v>
      </c>
      <c r="AR12" s="158">
        <v>0</v>
      </c>
      <c r="AS12" s="158">
        <v>35966.300000000003</v>
      </c>
      <c r="AT12" s="158">
        <v>0</v>
      </c>
      <c r="AU12" s="158">
        <v>1809.5</v>
      </c>
      <c r="AV12" s="158">
        <v>0</v>
      </c>
      <c r="AW12" s="79">
        <v>10377302.920000002</v>
      </c>
      <c r="AX12" s="158">
        <v>5688934.4000000004</v>
      </c>
      <c r="AY12" s="158">
        <v>121.05300505339383</v>
      </c>
      <c r="AZ12" s="158">
        <v>1701051.4</v>
      </c>
      <c r="BA12" s="158">
        <v>118.21144202725598</v>
      </c>
      <c r="BB12" s="158">
        <v>137025.35</v>
      </c>
      <c r="BC12" s="158">
        <v>171.00627089177405</v>
      </c>
      <c r="BD12" s="158">
        <v>55261.7</v>
      </c>
      <c r="BE12" s="158">
        <v>112.77759439563025</v>
      </c>
      <c r="BF12" s="158">
        <v>0</v>
      </c>
      <c r="BG12" s="158">
        <v>0</v>
      </c>
      <c r="BH12" s="158">
        <v>0</v>
      </c>
      <c r="BI12" s="158">
        <v>0</v>
      </c>
      <c r="BJ12" s="158">
        <v>10866.3</v>
      </c>
      <c r="BK12" s="158">
        <v>167.287936</v>
      </c>
      <c r="BL12" s="158">
        <v>0</v>
      </c>
      <c r="BM12" s="158">
        <v>0</v>
      </c>
      <c r="BN12" s="158">
        <v>1511.5</v>
      </c>
      <c r="BO12" s="158">
        <v>304.527489</v>
      </c>
      <c r="BP12" s="158">
        <v>0</v>
      </c>
      <c r="BQ12" s="158">
        <v>0</v>
      </c>
      <c r="BR12" s="79">
        <v>7594650.6500000004</v>
      </c>
      <c r="BS12" s="79">
        <v>121.36027791298631</v>
      </c>
    </row>
    <row r="13" spans="1:71" ht="20.100000000000001" customHeight="1" x14ac:dyDescent="0.2">
      <c r="A13" s="173">
        <v>43876</v>
      </c>
      <c r="B13" s="3">
        <v>7</v>
      </c>
      <c r="C13" s="174">
        <f>Kol!D13+Siliguri!D13+Guwahati!D13+Jalpiguri!D13</f>
        <v>10395578</v>
      </c>
      <c r="D13" s="174">
        <f>Kol!E13+Siliguri!E13+Guwahati!E13+Jalpiguri!E13</f>
        <v>3686448.6</v>
      </c>
      <c r="E13" s="174">
        <f>Kol!F13+Siliguri!F13+Guwahati!F13+Jalpiguri!F13</f>
        <v>1041825.1</v>
      </c>
      <c r="F13" s="174">
        <f>Kol!G13+Siliguri!G13+Guwahati!G13+Jalpiguri!G13</f>
        <v>251768.1</v>
      </c>
      <c r="G13" s="174">
        <f>Kol!H13+Siliguri!H13+Guwahati!H13+Jalpiguri!H13</f>
        <v>0</v>
      </c>
      <c r="H13" s="174">
        <f>Kol!I13+Siliguri!I13+Guwahati!I13+Jalpiguri!I13</f>
        <v>0</v>
      </c>
      <c r="I13" s="174">
        <f>Kol!J13+Siliguri!J13+Guwahati!J13+Jalpiguri!J13</f>
        <v>27555.599999999999</v>
      </c>
      <c r="J13" s="174">
        <f>Kol!K13+Siliguri!K13+Guwahati!K13+Jalpiguri!K13</f>
        <v>0</v>
      </c>
      <c r="K13" s="174">
        <f>Kol!L13+Siliguri!L13+Guwahati!L13+Jalpiguri!L13</f>
        <v>1149.0999999999999</v>
      </c>
      <c r="L13" s="174">
        <f>Kol!M13+Siliguri!M13+Guwahati!M13+Jalpiguri!M13</f>
        <v>0</v>
      </c>
      <c r="M13" s="79">
        <f t="shared" ref="M13" si="18">SUM(C13:L13)</f>
        <v>15404324.499999998</v>
      </c>
      <c r="N13" s="174">
        <f>Kol!O13+Siliguri!O13+Guwahati!O13+Jalpiguri!O13</f>
        <v>6535910</v>
      </c>
      <c r="O13" s="174">
        <f>(Kol!O13*Kol!P13+Siliguri!O13*Siliguri!P13+Guwahati!O13*Guwahati!P13+Jalpiguri!O13*Jalpiguri!P13)/N13</f>
        <v>97.838913438038276</v>
      </c>
      <c r="P13" s="174">
        <f>Kol!Q13+Siliguri!Q13+Guwahati!Q13+Jalpiguri!Q13</f>
        <v>2310336.5999999996</v>
      </c>
      <c r="Q13" s="174">
        <f>(Kol!Q13*Kol!R13+Siliguri!Q13*Siliguri!R13+Guwahati!Q13*Guwahati!R13+Jalpiguri!Q13*Jalpiguri!R13)/P13</f>
        <v>97.736239035325767</v>
      </c>
      <c r="R13" s="174">
        <f>Kol!S13+Siliguri!S13+Guwahati!S13+Jalpiguri!S13</f>
        <v>813388.29999999993</v>
      </c>
      <c r="S13" s="174">
        <f>(Kol!S13*Kol!T13+Siliguri!S13*Siliguri!T13+Guwahati!S13*Guwahati!T13+Jalpiguri!S13*Jalpiguri!T13)/R13</f>
        <v>129.47971035391254</v>
      </c>
      <c r="T13" s="174">
        <f>Kol!U13+Siliguri!U13+Guwahati!U13+Jalpiguri!U13</f>
        <v>101164.5</v>
      </c>
      <c r="U13" s="174">
        <f>(Kol!U13*Kol!V13+Siliguri!U13*Siliguri!V13+Guwahati!U13*Guwahati!V13+Jalpiguri!U13*Jalpiguri!V13)/T13</f>
        <v>64.045298283990917</v>
      </c>
      <c r="V13" s="174">
        <f>Kol!W13+Siliguri!W13+Guwahati!W13+Jalpiguri!W13</f>
        <v>0</v>
      </c>
      <c r="W13" s="174">
        <v>0</v>
      </c>
      <c r="X13" s="174">
        <v>0</v>
      </c>
      <c r="Y13" s="174">
        <v>0</v>
      </c>
      <c r="Z13" s="174">
        <f>Kol!AA13+Siliguri!AA13+Guwahati!AA13+Jalpiguri!AA13</f>
        <v>16113.6</v>
      </c>
      <c r="AA13" s="174">
        <f>(Kol!AA13*Kol!AB13+Siliguri!AA13*Siliguri!AB13+Guwahati!AA13*Guwahati!AB13+Jalpiguri!AA13*Jalpiguri!AB13)/Z13</f>
        <v>153.87952999999999</v>
      </c>
      <c r="AB13" s="174">
        <f>Kol!AC13+Siliguri!AC13+Guwahati!AC13+Jalpiguri!AC13</f>
        <v>0</v>
      </c>
      <c r="AC13" s="174">
        <v>0</v>
      </c>
      <c r="AD13" s="174">
        <f>Kol!AE13+Siliguri!AE13+Guwahati!AE13+Jalpiguri!AE13</f>
        <v>801</v>
      </c>
      <c r="AE13" s="174">
        <f>(Kol!AE13*Kol!AF13+Siliguri!AE13*Siliguri!AF13+Guwahati!AE13*Guwahati!AF13+Jalpiguri!AE13*Jalpiguri!AF13)/AD13</f>
        <v>289.57827700000001</v>
      </c>
      <c r="AF13" s="174">
        <f>Kol!AG13+Siliguri!AG13+Guwahati!AG13+Jalpiguri!AG13</f>
        <v>0</v>
      </c>
      <c r="AG13" s="174">
        <v>0</v>
      </c>
      <c r="AH13" s="79">
        <f t="shared" ref="AH13" si="19">N13+P13+R13+T13+V13+Z13+AB13+AD13+AF13</f>
        <v>9777714</v>
      </c>
      <c r="AI13" s="79">
        <f t="shared" ref="AI13" si="20">(N13*O13+P13*Q13+R13*S13+T13*U13+V13*W13+Z13*AA13+AD13*AE13+AF13*AG13)/AH13</f>
        <v>100.20520546831985</v>
      </c>
      <c r="AJ13" s="7"/>
      <c r="AK13" s="65">
        <v>43512</v>
      </c>
      <c r="AL13" s="3">
        <v>7</v>
      </c>
      <c r="AM13" s="158">
        <v>7175838.2999999998</v>
      </c>
      <c r="AN13" s="158">
        <v>2095461.35</v>
      </c>
      <c r="AO13" s="158">
        <v>148641.80000000002</v>
      </c>
      <c r="AP13" s="158">
        <v>32746.799999999999</v>
      </c>
      <c r="AQ13" s="158">
        <v>0</v>
      </c>
      <c r="AR13" s="158">
        <v>0</v>
      </c>
      <c r="AS13" s="158">
        <v>48937.7</v>
      </c>
      <c r="AT13" s="158">
        <v>0</v>
      </c>
      <c r="AU13" s="158">
        <v>1253.5999999999999</v>
      </c>
      <c r="AV13" s="158">
        <v>0</v>
      </c>
      <c r="AW13" s="79">
        <v>9502879.5500000007</v>
      </c>
      <c r="AX13" s="158">
        <v>5024567</v>
      </c>
      <c r="AY13" s="158">
        <v>116.31905741573513</v>
      </c>
      <c r="AZ13" s="158">
        <v>1569894.15</v>
      </c>
      <c r="BA13" s="158">
        <v>115.79833192095353</v>
      </c>
      <c r="BB13" s="158">
        <v>109818.25</v>
      </c>
      <c r="BC13" s="158">
        <v>152.55867576900786</v>
      </c>
      <c r="BD13" s="158">
        <v>27887</v>
      </c>
      <c r="BE13" s="158">
        <v>107.65726999999998</v>
      </c>
      <c r="BF13" s="158">
        <v>0</v>
      </c>
      <c r="BG13" s="158">
        <v>0</v>
      </c>
      <c r="BH13" s="158">
        <v>0</v>
      </c>
      <c r="BI13" s="158">
        <v>0</v>
      </c>
      <c r="BJ13" s="158">
        <v>17141.7</v>
      </c>
      <c r="BK13" s="158">
        <v>162.155474</v>
      </c>
      <c r="BL13" s="158">
        <v>0</v>
      </c>
      <c r="BM13" s="158">
        <v>0</v>
      </c>
      <c r="BN13" s="158">
        <v>877</v>
      </c>
      <c r="BO13" s="158">
        <v>427.85541599999999</v>
      </c>
      <c r="BP13" s="158">
        <v>0</v>
      </c>
      <c r="BQ13" s="158">
        <v>0</v>
      </c>
      <c r="BR13" s="79">
        <v>6750185.1000000006</v>
      </c>
      <c r="BS13" s="79">
        <v>116.90862166089769</v>
      </c>
    </row>
    <row r="14" spans="1:71" ht="20.100000000000001" customHeight="1" x14ac:dyDescent="0.2">
      <c r="A14" s="175">
        <v>43883</v>
      </c>
      <c r="B14" s="3">
        <v>8</v>
      </c>
      <c r="C14" s="176">
        <f>Kol!D14+Siliguri!D14+Guwahati!D14+Jalpiguri!D14</f>
        <v>7909836.6999999993</v>
      </c>
      <c r="D14" s="176">
        <f>Kol!E14+Siliguri!E14+Guwahati!E14+Jalpiguri!E14</f>
        <v>3391323.65</v>
      </c>
      <c r="E14" s="176">
        <f>Kol!F14+Siliguri!F14+Guwahati!F14+Jalpiguri!F14</f>
        <v>1106185.3</v>
      </c>
      <c r="F14" s="176">
        <f>Kol!G14+Siliguri!G14+Guwahati!G14+Jalpiguri!G14</f>
        <v>190650.90000000002</v>
      </c>
      <c r="G14" s="176">
        <f>Kol!H14+Siliguri!H14+Guwahati!H14+Jalpiguri!H14</f>
        <v>0</v>
      </c>
      <c r="H14" s="176">
        <f>Kol!I14+Siliguri!I14+Guwahati!I14+Jalpiguri!I14</f>
        <v>0</v>
      </c>
      <c r="I14" s="176">
        <f>Kol!J14+Siliguri!J14+Guwahati!J14+Jalpiguri!J14</f>
        <v>2232.6</v>
      </c>
      <c r="J14" s="176">
        <f>Kol!K14+Siliguri!K14+Guwahati!K14+Jalpiguri!K14</f>
        <v>0</v>
      </c>
      <c r="K14" s="176">
        <f>Kol!L14+Siliguri!L14+Guwahati!L14+Jalpiguri!L14</f>
        <v>1063.3</v>
      </c>
      <c r="L14" s="176">
        <f>Kol!M14+Siliguri!M14+Guwahati!M14+Jalpiguri!M14</f>
        <v>0</v>
      </c>
      <c r="M14" s="79">
        <f t="shared" ref="M14" si="21">SUM(C14:L14)</f>
        <v>12601292.450000001</v>
      </c>
      <c r="N14" s="176">
        <f>Kol!O14+Siliguri!O14+Guwahati!O14+Jalpiguri!O14</f>
        <v>5668465.5</v>
      </c>
      <c r="O14" s="176">
        <f>(Kol!O14*Kol!P14+Siliguri!O14*Siliguri!P14+Guwahati!O14*Guwahati!P14+Jalpiguri!O14*Jalpiguri!P14)/N14</f>
        <v>91.639273631126301</v>
      </c>
      <c r="P14" s="176">
        <f>Kol!Q14+Siliguri!Q14+Guwahati!Q14+Jalpiguri!Q14</f>
        <v>2125610</v>
      </c>
      <c r="Q14" s="176">
        <f>(Kol!Q14*Kol!R14+Siliguri!Q14*Siliguri!R14+Guwahati!Q14*Guwahati!R14+Jalpiguri!Q14*Jalpiguri!R14)/P14</f>
        <v>93.192296206167839</v>
      </c>
      <c r="R14" s="176">
        <f>Kol!S14+Siliguri!S14+Guwahati!S14+Jalpiguri!S14</f>
        <v>955468.5</v>
      </c>
      <c r="S14" s="176">
        <f>(Kol!S14*Kol!T14+Siliguri!S14*Siliguri!T14+Guwahati!S14*Guwahati!T14+Jalpiguri!S14*Jalpiguri!T14)/R14</f>
        <v>133.11758200631041</v>
      </c>
      <c r="T14" s="176">
        <f>Kol!U14+Siliguri!U14+Guwahati!U14+Jalpiguri!U14</f>
        <v>37746.299999999996</v>
      </c>
      <c r="U14" s="176">
        <f>(Kol!U14*Kol!V14+Siliguri!U14*Siliguri!V14+Guwahati!U14*Guwahati!V14+Jalpiguri!U14*Jalpiguri!V14)/T14</f>
        <v>60.681438422568576</v>
      </c>
      <c r="V14" s="176">
        <f>Kol!W14+Siliguri!W14+Guwahati!W14+Jalpiguri!W14</f>
        <v>0</v>
      </c>
      <c r="W14" s="176">
        <v>0</v>
      </c>
      <c r="X14" s="176">
        <v>0</v>
      </c>
      <c r="Y14" s="176">
        <v>0</v>
      </c>
      <c r="Z14" s="176">
        <f>Kol!AA14+Siliguri!AA14+Guwahati!AA14+Jalpiguri!AA14</f>
        <v>572.6</v>
      </c>
      <c r="AA14" s="176">
        <f>(Kol!AA14*Kol!AB14+Siliguri!AA14*Siliguri!AB14+Guwahati!AA14*Guwahati!AB14+Jalpiguri!AA14*Jalpiguri!AB14)/Z14</f>
        <v>88.648270999999994</v>
      </c>
      <c r="AB14" s="176">
        <f>Kol!AC14+Siliguri!AC14+Guwahati!AC14+Jalpiguri!AC14</f>
        <v>0</v>
      </c>
      <c r="AC14" s="176">
        <v>0</v>
      </c>
      <c r="AD14" s="176">
        <f>Kol!AE14+Siliguri!AE14+Guwahati!AE14+Jalpiguri!AE14</f>
        <v>742.6</v>
      </c>
      <c r="AE14" s="176">
        <f>(Kol!AE14*Kol!AF14+Siliguri!AE14*Siliguri!AF14+Guwahati!AE14*Guwahati!AF14+Jalpiguri!AE14*Jalpiguri!AF14)/AD14</f>
        <v>177.29733300000001</v>
      </c>
      <c r="AF14" s="176">
        <f>Kol!AG14+Siliguri!AG14+Guwahati!AG14+Jalpiguri!AG14</f>
        <v>0</v>
      </c>
      <c r="AG14" s="176">
        <v>0</v>
      </c>
      <c r="AH14" s="79">
        <f t="shared" ref="AH14" si="22">N14+P14+R14+T14+V14+Z14+AB14+AD14+AF14</f>
        <v>8788605.5</v>
      </c>
      <c r="AI14" s="79">
        <f t="shared" ref="AI14" si="23">(N14*O14+P14*Q14+R14*S14+T14*U14+V14*W14+Z14*AA14+AD14*AE14+AF14*AG14)/AH14</f>
        <v>96.398355227536172</v>
      </c>
      <c r="AJ14" s="7"/>
      <c r="AK14" s="65">
        <v>43519</v>
      </c>
      <c r="AL14" s="3">
        <v>8</v>
      </c>
      <c r="AM14" s="158">
        <v>5883373.4700000007</v>
      </c>
      <c r="AN14" s="158">
        <v>1787943.77</v>
      </c>
      <c r="AO14" s="158">
        <v>134494.79</v>
      </c>
      <c r="AP14" s="158">
        <v>47273.3</v>
      </c>
      <c r="AQ14" s="158">
        <v>0</v>
      </c>
      <c r="AR14" s="158">
        <v>0</v>
      </c>
      <c r="AS14" s="158">
        <v>0</v>
      </c>
      <c r="AT14" s="158">
        <v>0</v>
      </c>
      <c r="AU14" s="158">
        <v>0</v>
      </c>
      <c r="AV14" s="158">
        <v>0</v>
      </c>
      <c r="AW14" s="79">
        <v>7853085.3300000001</v>
      </c>
      <c r="AX14" s="158">
        <v>4279996.57</v>
      </c>
      <c r="AY14" s="158">
        <v>111.11357400855974</v>
      </c>
      <c r="AZ14" s="158">
        <v>1414084.72</v>
      </c>
      <c r="BA14" s="158">
        <v>111.64882570711322</v>
      </c>
      <c r="BB14" s="158">
        <v>84972.59</v>
      </c>
      <c r="BC14" s="158">
        <v>163.014703</v>
      </c>
      <c r="BD14" s="158">
        <v>38451.699999999997</v>
      </c>
      <c r="BE14" s="158">
        <v>97.944469999999995</v>
      </c>
      <c r="BF14" s="158">
        <v>0</v>
      </c>
      <c r="BG14" s="158">
        <v>0</v>
      </c>
      <c r="BH14" s="158">
        <v>0</v>
      </c>
      <c r="BI14" s="158">
        <v>0</v>
      </c>
      <c r="BJ14" s="158">
        <v>0</v>
      </c>
      <c r="BK14" s="158">
        <v>0</v>
      </c>
      <c r="BL14" s="158">
        <v>0</v>
      </c>
      <c r="BM14" s="158">
        <v>0</v>
      </c>
      <c r="BN14" s="158">
        <v>0</v>
      </c>
      <c r="BO14" s="158">
        <v>0</v>
      </c>
      <c r="BP14" s="158">
        <v>0</v>
      </c>
      <c r="BQ14" s="158">
        <v>0</v>
      </c>
      <c r="BR14" s="79">
        <v>5817505.5800000001</v>
      </c>
      <c r="BS14" s="79">
        <v>111.9147232471651</v>
      </c>
    </row>
    <row r="15" spans="1:71" ht="20.100000000000001" customHeight="1" x14ac:dyDescent="0.2">
      <c r="A15" s="177">
        <v>43890</v>
      </c>
      <c r="B15" s="3">
        <v>9</v>
      </c>
      <c r="C15" s="178">
        <f>Kol!D15+Siliguri!D15+Guwahati!D15+Jalpiguri!D15</f>
        <v>4904525.25</v>
      </c>
      <c r="D15" s="178">
        <f>Kol!E15+Siliguri!E15+Guwahati!E15+Jalpiguri!E15</f>
        <v>1831436.7</v>
      </c>
      <c r="E15" s="178">
        <f>Kol!F15+Siliguri!F15+Guwahati!F15+Jalpiguri!F15</f>
        <v>954089.5</v>
      </c>
      <c r="F15" s="178">
        <f>Kol!G15+Siliguri!G15+Guwahati!G15+Jalpiguri!G15</f>
        <v>293242.2</v>
      </c>
      <c r="G15" s="178">
        <f>Kol!H15+Siliguri!H15+Guwahati!H15+Jalpiguri!H15</f>
        <v>0</v>
      </c>
      <c r="H15" s="178">
        <f>Kol!I15+Siliguri!I15+Guwahati!I15+Jalpiguri!I15</f>
        <v>0</v>
      </c>
      <c r="I15" s="178">
        <f>Kol!J15+Siliguri!J15+Guwahati!J15+Jalpiguri!J15</f>
        <v>17383.099999999999</v>
      </c>
      <c r="J15" s="178">
        <f>Kol!K15+Siliguri!K15+Guwahati!K15+Jalpiguri!K15</f>
        <v>0</v>
      </c>
      <c r="K15" s="178">
        <f>Kol!L15+Siliguri!L15+Guwahati!L15+Jalpiguri!L15</f>
        <v>1693.2</v>
      </c>
      <c r="L15" s="178">
        <f>Kol!M15+Siliguri!M15+Guwahati!M15+Jalpiguri!M15</f>
        <v>0</v>
      </c>
      <c r="M15" s="79">
        <f t="shared" ref="M15" si="24">SUM(C15:L15)</f>
        <v>8002369.9500000002</v>
      </c>
      <c r="N15" s="178">
        <f>Kol!O15+Siliguri!O15+Guwahati!O15+Jalpiguri!O15</f>
        <v>3686446</v>
      </c>
      <c r="O15" s="178">
        <f>(Kol!O15*Kol!P15+Siliguri!O15*Siliguri!P15+Guwahati!O15*Guwahati!P15+Jalpiguri!O15*Jalpiguri!P15)/N15</f>
        <v>90.280555309707395</v>
      </c>
      <c r="P15" s="178">
        <f>Kol!Q15+Siliguri!Q15+Guwahati!Q15+Jalpiguri!Q15</f>
        <v>1248721.2</v>
      </c>
      <c r="Q15" s="178">
        <f>(Kol!Q15*Kol!R15+Siliguri!Q15*Siliguri!R15+Guwahati!Q15*Guwahati!R15+Jalpiguri!Q15*Jalpiguri!R15)/P15</f>
        <v>96.990785651094896</v>
      </c>
      <c r="R15" s="178">
        <f>Kol!S15+Siliguri!S15+Guwahati!S15+Jalpiguri!S15</f>
        <v>783466</v>
      </c>
      <c r="S15" s="178">
        <f>(Kol!S15*Kol!T15+Siliguri!S15*Siliguri!T15+Guwahati!S15*Guwahati!T15+Jalpiguri!S15*Jalpiguri!T15)/R15</f>
        <v>129.79405605884173</v>
      </c>
      <c r="T15" s="178">
        <f>Kol!U15+Siliguri!U15+Guwahati!U15+Jalpiguri!U15</f>
        <v>102661.2</v>
      </c>
      <c r="U15" s="178">
        <f>(Kol!U15*Kol!V15+Siliguri!U15*Siliguri!V15+Guwahati!U15*Guwahati!V15+Jalpiguri!U15*Jalpiguri!V15)/T15</f>
        <v>56.322941068863408</v>
      </c>
      <c r="V15" s="178">
        <f>Kol!W15+Siliguri!W15+Guwahati!W15+Jalpiguri!W15</f>
        <v>0</v>
      </c>
      <c r="W15" s="178">
        <v>0</v>
      </c>
      <c r="X15" s="178">
        <v>0</v>
      </c>
      <c r="Y15" s="178">
        <v>0</v>
      </c>
      <c r="Z15" s="178">
        <f>Kol!AA15+Siliguri!AA15+Guwahati!AA15+Jalpiguri!AA15</f>
        <v>7781.9</v>
      </c>
      <c r="AA15" s="178">
        <f>(Kol!AA15*Kol!AB15+Siliguri!AA15*Siliguri!AB15+Guwahati!AA15*Guwahati!AB15+Jalpiguri!AA15*Jalpiguri!AB15)/Z15</f>
        <v>101.084683</v>
      </c>
      <c r="AB15" s="178">
        <f>Kol!AC15+Siliguri!AC15+Guwahati!AC15+Jalpiguri!AC15</f>
        <v>0</v>
      </c>
      <c r="AC15" s="178">
        <v>0</v>
      </c>
      <c r="AD15" s="178">
        <f>Kol!AE15+Siliguri!AE15+Guwahati!AE15+Jalpiguri!AE15</f>
        <v>722.4</v>
      </c>
      <c r="AE15" s="178">
        <f>(Kol!AE15*Kol!AF15+Siliguri!AE15*Siliguri!AF15+Guwahati!AE15*Guwahati!AF15+Jalpiguri!AE15*Jalpiguri!AF15)/AD15</f>
        <v>217.94075300000003</v>
      </c>
      <c r="AF15" s="178">
        <f>Kol!AG15+Siliguri!AG15+Guwahati!AG15+Jalpiguri!AG15</f>
        <v>0</v>
      </c>
      <c r="AG15" s="178">
        <v>0</v>
      </c>
      <c r="AH15" s="79">
        <f t="shared" ref="AH15" si="25">N15+P15+R15+T15+V15+Z15+AB15+AD15+AF15</f>
        <v>5829798.7000000011</v>
      </c>
      <c r="AI15" s="79">
        <f t="shared" ref="AI15" si="26">(N15*O15+P15*Q15+R15*S15+T15*U15+V15*W15+Z15*AA15+AD15*AE15+AF15*AG15)/AH15</f>
        <v>96.46033304424175</v>
      </c>
      <c r="AJ15" s="7"/>
      <c r="AK15" s="65">
        <v>43526</v>
      </c>
      <c r="AL15" s="3">
        <v>9</v>
      </c>
      <c r="AM15" s="158">
        <v>4346955.5</v>
      </c>
      <c r="AN15" s="158">
        <v>1785051.6</v>
      </c>
      <c r="AO15" s="158">
        <v>103941.37</v>
      </c>
      <c r="AP15" s="158">
        <v>63482.8</v>
      </c>
      <c r="AQ15" s="158">
        <v>0</v>
      </c>
      <c r="AR15" s="158">
        <v>0</v>
      </c>
      <c r="AS15" s="158">
        <v>0</v>
      </c>
      <c r="AT15" s="158">
        <v>0</v>
      </c>
      <c r="AU15" s="158">
        <v>3114.4</v>
      </c>
      <c r="AV15" s="158">
        <v>0</v>
      </c>
      <c r="AW15" s="79">
        <v>6302545.6699999999</v>
      </c>
      <c r="AX15" s="158">
        <v>3446314.8000000003</v>
      </c>
      <c r="AY15" s="158">
        <v>113.24188782413127</v>
      </c>
      <c r="AZ15" s="158">
        <v>1313423.6000000001</v>
      </c>
      <c r="BA15" s="158">
        <v>110.7944834563425</v>
      </c>
      <c r="BB15" s="158">
        <v>62723.67</v>
      </c>
      <c r="BC15" s="158">
        <v>173.48323334776825</v>
      </c>
      <c r="BD15" s="158">
        <v>50118.8</v>
      </c>
      <c r="BE15" s="158">
        <v>100.22960999999999</v>
      </c>
      <c r="BF15" s="158">
        <v>0</v>
      </c>
      <c r="BG15" s="158">
        <v>0</v>
      </c>
      <c r="BH15" s="158">
        <v>0</v>
      </c>
      <c r="BI15" s="158">
        <v>0</v>
      </c>
      <c r="BJ15" s="158">
        <v>0</v>
      </c>
      <c r="BK15" s="158">
        <v>0</v>
      </c>
      <c r="BL15" s="158">
        <v>0</v>
      </c>
      <c r="BM15" s="158">
        <v>0</v>
      </c>
      <c r="BN15" s="158">
        <v>2550.1</v>
      </c>
      <c r="BO15" s="158">
        <v>325.84404499999999</v>
      </c>
      <c r="BP15" s="158">
        <v>0</v>
      </c>
      <c r="BQ15" s="158">
        <v>0</v>
      </c>
      <c r="BR15" s="79">
        <v>4875130.97</v>
      </c>
      <c r="BS15" s="79">
        <v>113.33502924650129</v>
      </c>
    </row>
    <row r="16" spans="1:71" ht="20.100000000000001" customHeight="1" x14ac:dyDescent="0.2">
      <c r="A16" s="179">
        <v>43897</v>
      </c>
      <c r="B16" s="3">
        <v>10</v>
      </c>
      <c r="C16" s="180">
        <f>Kol!D16+Siliguri!D16+Guwahati!D16+Jalpiguri!D16</f>
        <v>4795278.9000000004</v>
      </c>
      <c r="D16" s="180">
        <f>Kol!E16+Siliguri!E16+Guwahati!E16+Jalpiguri!E16</f>
        <v>1690057.2999999998</v>
      </c>
      <c r="E16" s="180">
        <f>Kol!F16+Siliguri!F16+Guwahati!F16+Jalpiguri!F16</f>
        <v>378079.33</v>
      </c>
      <c r="F16" s="180">
        <f>Kol!G16+Siliguri!G16+Guwahati!G16+Jalpiguri!G16</f>
        <v>206721.1</v>
      </c>
      <c r="G16" s="180">
        <f>Kol!H16+Siliguri!H16+Guwahati!H16+Jalpiguri!H16</f>
        <v>0</v>
      </c>
      <c r="H16" s="180">
        <f>Kol!I16+Siliguri!I16+Guwahati!I16+Jalpiguri!I16</f>
        <v>0</v>
      </c>
      <c r="I16" s="180">
        <f>Kol!J16+Siliguri!J16+Guwahati!J16+Jalpiguri!J16</f>
        <v>0</v>
      </c>
      <c r="J16" s="180">
        <f>Kol!K16+Siliguri!K16+Guwahati!K16+Jalpiguri!K16</f>
        <v>0</v>
      </c>
      <c r="K16" s="180">
        <f>Kol!L16+Siliguri!L16+Guwahati!L16+Jalpiguri!L16</f>
        <v>1269.7</v>
      </c>
      <c r="L16" s="180">
        <f>Kol!M16+Siliguri!M16+Guwahati!M16+Jalpiguri!M16</f>
        <v>0</v>
      </c>
      <c r="M16" s="79">
        <f t="shared" ref="M16" si="27">SUM(C16:L16)</f>
        <v>7071406.3300000001</v>
      </c>
      <c r="N16" s="180">
        <f>Kol!O16+Siliguri!O16+Guwahati!O16+Jalpiguri!O16</f>
        <v>3861579.3</v>
      </c>
      <c r="O16" s="180">
        <f>(Kol!O16*Kol!P16+Siliguri!O16*Siliguri!P16+Guwahati!O16*Guwahati!P16+Jalpiguri!O16*Jalpiguri!P16)/N16</f>
        <v>88.880124559956641</v>
      </c>
      <c r="P16" s="180">
        <f>Kol!Q16+Siliguri!Q16+Guwahati!Q16+Jalpiguri!Q16</f>
        <v>1126787.3</v>
      </c>
      <c r="Q16" s="180">
        <f>(Kol!Q16*Kol!R16+Siliguri!Q16*Siliguri!R16+Guwahati!Q16*Guwahati!R16+Jalpiguri!Q16*Jalpiguri!R16)/P16</f>
        <v>91.095240793787084</v>
      </c>
      <c r="R16" s="180">
        <f>Kol!S16+Siliguri!S16+Guwahati!S16+Jalpiguri!S16</f>
        <v>326740.23</v>
      </c>
      <c r="S16" s="180">
        <f>(Kol!S16*Kol!T16+Siliguri!S16*Siliguri!T16+Guwahati!S16*Guwahati!T16+Jalpiguri!S16*Jalpiguri!T16)/R16</f>
        <v>125.99906257953076</v>
      </c>
      <c r="T16" s="180">
        <f>Kol!U16+Siliguri!U16+Guwahati!U16+Jalpiguri!U16</f>
        <v>58582</v>
      </c>
      <c r="U16" s="180">
        <f>(Kol!U16*Kol!V16+Siliguri!U16*Siliguri!V16+Guwahati!U16*Guwahati!V16+Jalpiguri!U16*Jalpiguri!V16)/T16</f>
        <v>58.793188166076611</v>
      </c>
      <c r="V16" s="180">
        <f>Kol!W16+Siliguri!W16+Guwahati!W16+Jalpiguri!W16</f>
        <v>0</v>
      </c>
      <c r="W16" s="180">
        <v>0</v>
      </c>
      <c r="X16" s="180">
        <v>0</v>
      </c>
      <c r="Y16" s="180">
        <v>0</v>
      </c>
      <c r="Z16" s="180">
        <f>Kol!AA16+Siliguri!AA16+Guwahati!AA16+Jalpiguri!AA16</f>
        <v>0</v>
      </c>
      <c r="AA16" s="180">
        <v>0</v>
      </c>
      <c r="AB16" s="180">
        <f>Kol!AC16+Siliguri!AC16+Guwahati!AC16+Jalpiguri!AC16</f>
        <v>0</v>
      </c>
      <c r="AC16" s="180">
        <v>0</v>
      </c>
      <c r="AD16" s="180">
        <f>Kol!AE16+Siliguri!AE16+Guwahati!AE16+Jalpiguri!AE16</f>
        <v>1269.7</v>
      </c>
      <c r="AE16" s="180">
        <f>(Kol!AE16*Kol!AF16+Siliguri!AE16*Siliguri!AF16+Guwahati!AE16*Guwahati!AF16+Jalpiguri!AE16*Jalpiguri!AF16)/AD16</f>
        <v>229.95337399999997</v>
      </c>
      <c r="AF16" s="180">
        <f>Kol!AG16+Siliguri!AG16+Guwahati!AG16+Jalpiguri!AG16</f>
        <v>0</v>
      </c>
      <c r="AG16" s="180">
        <v>0</v>
      </c>
      <c r="AH16" s="79">
        <f t="shared" ref="AH16" si="28">N16+P16+R16+T16+V16+Z16+AB16+AD16+AF16</f>
        <v>5374958.5300000003</v>
      </c>
      <c r="AI16" s="79">
        <f t="shared" ref="AI16:AI17" si="29">(N16*O16+P16*Q16+R16*S16+T16*U16+V16*W16+Z16*AA16+AD16*AE16+AF16*AG16)/AH16</f>
        <v>91.306335461934154</v>
      </c>
      <c r="AJ16" s="7"/>
      <c r="AK16" s="65">
        <v>43533</v>
      </c>
      <c r="AL16" s="3">
        <v>10</v>
      </c>
      <c r="AM16" s="158">
        <v>2340125.4</v>
      </c>
      <c r="AN16" s="158">
        <v>890819.1399999999</v>
      </c>
      <c r="AO16" s="158">
        <v>0</v>
      </c>
      <c r="AP16" s="158">
        <v>5742.8</v>
      </c>
      <c r="AQ16" s="158">
        <v>0</v>
      </c>
      <c r="AR16" s="158">
        <v>0</v>
      </c>
      <c r="AS16" s="158">
        <v>0</v>
      </c>
      <c r="AT16" s="158">
        <v>0</v>
      </c>
      <c r="AU16" s="158">
        <v>0</v>
      </c>
      <c r="AV16" s="158">
        <v>0</v>
      </c>
      <c r="AW16" s="79">
        <v>3236687.34</v>
      </c>
      <c r="AX16" s="158">
        <v>1950743</v>
      </c>
      <c r="AY16" s="158">
        <v>113.65672779049673</v>
      </c>
      <c r="AZ16" s="158">
        <v>745424.94000000006</v>
      </c>
      <c r="BA16" s="158">
        <v>115.62890593089163</v>
      </c>
      <c r="BB16" s="158">
        <v>0</v>
      </c>
      <c r="BC16" s="158">
        <v>0</v>
      </c>
      <c r="BD16" s="158">
        <v>5742.8</v>
      </c>
      <c r="BE16" s="158">
        <v>88.470223000000004</v>
      </c>
      <c r="BF16" s="158">
        <v>0</v>
      </c>
      <c r="BG16" s="158">
        <v>0</v>
      </c>
      <c r="BH16" s="158">
        <v>0</v>
      </c>
      <c r="BI16" s="158">
        <v>0</v>
      </c>
      <c r="BJ16" s="158">
        <v>0</v>
      </c>
      <c r="BK16" s="158">
        <v>0</v>
      </c>
      <c r="BL16" s="158">
        <v>0</v>
      </c>
      <c r="BM16" s="158">
        <v>0</v>
      </c>
      <c r="BN16" s="158">
        <v>0</v>
      </c>
      <c r="BO16" s="158">
        <v>0</v>
      </c>
      <c r="BP16" s="158">
        <v>0</v>
      </c>
      <c r="BQ16" s="158">
        <v>0</v>
      </c>
      <c r="BR16" s="79">
        <v>2701910.7399999998</v>
      </c>
      <c r="BS16" s="79">
        <v>114.14729533317669</v>
      </c>
    </row>
    <row r="17" spans="1:71" ht="20.100000000000001" customHeight="1" x14ac:dyDescent="0.2">
      <c r="A17" s="182">
        <v>43904</v>
      </c>
      <c r="B17" s="3">
        <v>11</v>
      </c>
      <c r="C17" s="183">
        <f>Kol!D17+Siliguri!D17+Guwahati!D17+Jalpiguri!D17</f>
        <v>654891.4</v>
      </c>
      <c r="D17" s="183">
        <f>Kol!E17+Siliguri!E17+Guwahati!E17+Jalpiguri!E17</f>
        <v>277581.55</v>
      </c>
      <c r="E17" s="183">
        <f>Kol!F17+Siliguri!F17+Guwahati!F17+Jalpiguri!F17</f>
        <v>0</v>
      </c>
      <c r="F17" s="183">
        <f>Kol!G17+Siliguri!G17+Guwahati!G17+Jalpiguri!G17</f>
        <v>78420.600000000006</v>
      </c>
      <c r="G17" s="183">
        <f>Kol!H17+Siliguri!H17+Guwahati!H17+Jalpiguri!H17</f>
        <v>0</v>
      </c>
      <c r="H17" s="183">
        <f>Kol!I17+Siliguri!I17+Guwahati!I17+Jalpiguri!I17</f>
        <v>0</v>
      </c>
      <c r="I17" s="183">
        <f>Kol!J17+Siliguri!J17+Guwahati!J17+Jalpiguri!J17</f>
        <v>0</v>
      </c>
      <c r="J17" s="183">
        <f>Kol!K17+Siliguri!K17+Guwahati!K17+Jalpiguri!K17</f>
        <v>0</v>
      </c>
      <c r="K17" s="183">
        <f>Kol!L17+Siliguri!L17+Guwahati!L17+Jalpiguri!L17</f>
        <v>0</v>
      </c>
      <c r="L17" s="183">
        <f>Kol!M17+Siliguri!M17+Guwahati!M17+Jalpiguri!M17</f>
        <v>0</v>
      </c>
      <c r="M17" s="79">
        <f t="shared" ref="M17" si="30">SUM(C17:L17)</f>
        <v>1010893.5499999999</v>
      </c>
      <c r="N17" s="183">
        <f>Kol!O17+Siliguri!O17+Guwahati!O17+Jalpiguri!O17</f>
        <v>547434.80000000005</v>
      </c>
      <c r="O17" s="183">
        <f>(Kol!O17*Kol!P17+Siliguri!O17*Siliguri!P17+Guwahati!O17*Guwahati!P17+Jalpiguri!O17*Jalpiguri!P17)/N17</f>
        <v>92.057243999999997</v>
      </c>
      <c r="P17" s="183">
        <f>Kol!Q17+Siliguri!Q17+Guwahati!Q17+Jalpiguri!Q17</f>
        <v>211185.15</v>
      </c>
      <c r="Q17" s="183">
        <f>(Kol!Q17*Kol!R17+Siliguri!Q17*Siliguri!R17+Guwahati!Q17*Guwahati!R17+Jalpiguri!Q17*Jalpiguri!R17)/P17</f>
        <v>95.639876999999998</v>
      </c>
      <c r="R17" s="183">
        <f>Kol!S17+Siliguri!S17+Guwahati!S17+Jalpiguri!S17</f>
        <v>0</v>
      </c>
      <c r="S17" s="183">
        <v>0</v>
      </c>
      <c r="T17" s="183">
        <f>Kol!U17+Siliguri!U17+Guwahati!U17+Jalpiguri!U17</f>
        <v>47697.599999999999</v>
      </c>
      <c r="U17" s="183">
        <f>(Kol!U17*Kol!V17+Siliguri!U17*Siliguri!V17+Guwahati!U17*Guwahati!V17+Jalpiguri!U17*Jalpiguri!V17)/T17</f>
        <v>55.251869999999997</v>
      </c>
      <c r="V17" s="183">
        <f>Kol!W17+Siliguri!W17+Guwahati!W17+Jalpiguri!W17</f>
        <v>0</v>
      </c>
      <c r="W17" s="183">
        <v>0</v>
      </c>
      <c r="X17" s="183">
        <v>0</v>
      </c>
      <c r="Y17" s="183">
        <v>0</v>
      </c>
      <c r="Z17" s="183">
        <f>Kol!AA17+Siliguri!AA17+Guwahati!AA17+Jalpiguri!AA17</f>
        <v>0</v>
      </c>
      <c r="AA17" s="183">
        <v>0</v>
      </c>
      <c r="AB17" s="183">
        <f>Kol!AC17+Siliguri!AC17+Guwahati!AC17+Jalpiguri!AC17</f>
        <v>0</v>
      </c>
      <c r="AC17" s="183">
        <v>0</v>
      </c>
      <c r="AD17" s="183">
        <f>Kol!AE17+Siliguri!AE17+Guwahati!AE17+Jalpiguri!AE17</f>
        <v>0</v>
      </c>
      <c r="AE17" s="183">
        <v>0</v>
      </c>
      <c r="AF17" s="183">
        <f>Kol!AG17+Siliguri!AG17+Guwahati!AG17+Jalpiguri!AG17</f>
        <v>0</v>
      </c>
      <c r="AG17" s="183">
        <v>0</v>
      </c>
      <c r="AH17" s="79">
        <f t="shared" ref="AH17" si="31">N17+P17+R17+T17+V17+Z17+AB17+AD17+AF17</f>
        <v>806317.55</v>
      </c>
      <c r="AI17" s="79">
        <f t="shared" si="29"/>
        <v>90.818365943330562</v>
      </c>
      <c r="AJ17" s="7"/>
      <c r="AK17" s="65">
        <v>43540</v>
      </c>
      <c r="AL17" s="3">
        <v>11</v>
      </c>
      <c r="AM17" s="158">
        <v>1541263.5</v>
      </c>
      <c r="AN17" s="158">
        <v>506724.55</v>
      </c>
      <c r="AO17" s="158">
        <v>0</v>
      </c>
      <c r="AP17" s="158">
        <v>21683.599999999999</v>
      </c>
      <c r="AQ17" s="158">
        <v>0</v>
      </c>
      <c r="AR17" s="158">
        <v>0</v>
      </c>
      <c r="AS17" s="158">
        <v>0</v>
      </c>
      <c r="AT17" s="158">
        <v>0</v>
      </c>
      <c r="AU17" s="158">
        <v>0</v>
      </c>
      <c r="AV17" s="158">
        <v>0</v>
      </c>
      <c r="AW17" s="79">
        <v>2069671.6500000001</v>
      </c>
      <c r="AX17" s="158">
        <v>1184021.1000000001</v>
      </c>
      <c r="AY17" s="158">
        <v>108.008195</v>
      </c>
      <c r="AZ17" s="158">
        <v>382357.35</v>
      </c>
      <c r="BA17" s="158">
        <v>106.599412</v>
      </c>
      <c r="BB17" s="158">
        <v>0</v>
      </c>
      <c r="BC17" s="158">
        <v>0</v>
      </c>
      <c r="BD17" s="158">
        <v>14039.6</v>
      </c>
      <c r="BE17" s="158">
        <v>90.323029000000005</v>
      </c>
      <c r="BF17" s="158">
        <v>0</v>
      </c>
      <c r="BG17" s="158">
        <v>0</v>
      </c>
      <c r="BH17" s="158">
        <v>0</v>
      </c>
      <c r="BI17" s="158">
        <v>0</v>
      </c>
      <c r="BJ17" s="158">
        <v>0</v>
      </c>
      <c r="BK17" s="158">
        <v>0</v>
      </c>
      <c r="BL17" s="158">
        <v>0</v>
      </c>
      <c r="BM17" s="158">
        <v>0</v>
      </c>
      <c r="BN17" s="158">
        <v>0</v>
      </c>
      <c r="BO17" s="158">
        <v>0</v>
      </c>
      <c r="BP17" s="158">
        <v>0</v>
      </c>
      <c r="BQ17" s="158">
        <v>0</v>
      </c>
      <c r="BR17" s="79">
        <v>1580418.0500000003</v>
      </c>
      <c r="BS17" s="79">
        <v>107.51025637472381</v>
      </c>
    </row>
    <row r="18" spans="1:71" ht="20.100000000000001" customHeight="1" x14ac:dyDescent="0.2">
      <c r="A18" s="184">
        <v>43910</v>
      </c>
      <c r="B18" s="3">
        <v>12</v>
      </c>
      <c r="C18" s="186">
        <f>Kol!D18+Siliguri!D18+Guwahati!D18+Jalpiguri!D18</f>
        <v>1690798.8</v>
      </c>
      <c r="D18" s="186">
        <f>Kol!E18+Siliguri!E18+Guwahati!E18+Jalpiguri!E18</f>
        <v>1138973.8</v>
      </c>
      <c r="E18" s="186">
        <f>Kol!F18+Siliguri!F18+Guwahati!F18+Jalpiguri!F18</f>
        <v>286172.79999999999</v>
      </c>
      <c r="F18" s="186">
        <f>Kol!G18+Siliguri!G18+Guwahati!G18+Jalpiguri!G18</f>
        <v>163739</v>
      </c>
      <c r="G18" s="186">
        <f>Kol!H18+Siliguri!H18+Guwahati!H18+Jalpiguri!H18</f>
        <v>0</v>
      </c>
      <c r="H18" s="186">
        <f>Kol!I18+Siliguri!I18+Guwahati!I18+Jalpiguri!I18</f>
        <v>0</v>
      </c>
      <c r="I18" s="186">
        <f>Kol!J18+Siliguri!J18+Guwahati!J18+Jalpiguri!J18</f>
        <v>11461.4</v>
      </c>
      <c r="J18" s="186">
        <f>Kol!K18+Siliguri!K18+Guwahati!K18+Jalpiguri!K18</f>
        <v>0</v>
      </c>
      <c r="K18" s="186">
        <f>Kol!L18+Siliguri!L18+Guwahati!L18+Jalpiguri!L18</f>
        <v>1772.8</v>
      </c>
      <c r="L18" s="186">
        <f>Kol!M18+Siliguri!M18+Guwahati!M18+Jalpiguri!M18</f>
        <v>0</v>
      </c>
      <c r="M18" s="79">
        <f t="shared" ref="M18" si="32">SUM(C18:L18)</f>
        <v>3292918.5999999996</v>
      </c>
      <c r="N18" s="186">
        <f>Kol!O18+Siliguri!O18+Guwahati!O18+Jalpiguri!O18</f>
        <v>1271708.2</v>
      </c>
      <c r="O18" s="186">
        <f>(Kol!O18*Kol!P18+Siliguri!O18*Siliguri!P18+Guwahati!O18*Guwahati!P18+Jalpiguri!O18*Jalpiguri!P18)/N18</f>
        <v>88.042087600287715</v>
      </c>
      <c r="P18" s="186">
        <f>Kol!Q18+Siliguri!Q18+Guwahati!Q18+Jalpiguri!Q18</f>
        <v>642951.80000000005</v>
      </c>
      <c r="Q18" s="186">
        <f>(Kol!Q18*Kol!R18+Siliguri!Q18*Siliguri!R18+Guwahati!Q18*Guwahati!R18+Jalpiguri!Q18*Jalpiguri!R18)/P18</f>
        <v>77.850091817019717</v>
      </c>
      <c r="R18" s="186">
        <f>Kol!S18+Siliguri!S18+Guwahati!S18+Jalpiguri!S18</f>
        <v>192622.3</v>
      </c>
      <c r="S18" s="186">
        <f>(Kol!S18*Kol!T18+Siliguri!S18*Siliguri!T18+Guwahati!S18*Guwahati!T18+Jalpiguri!S18*Jalpiguri!T18)/R18</f>
        <v>141.2817229800101</v>
      </c>
      <c r="T18" s="186">
        <f>Kol!U18+Siliguri!U18+Guwahati!U18+Jalpiguri!U18</f>
        <v>27725.600000000002</v>
      </c>
      <c r="U18" s="186">
        <f>(Kol!U18*Kol!V18+Siliguri!U18*Siliguri!V18+Guwahati!U18*Guwahati!V18+Jalpiguri!U18*Jalpiguri!V18)/T18</f>
        <v>52.517427508201806</v>
      </c>
      <c r="V18" s="186">
        <f>Kol!W18+Siliguri!W18+Guwahati!W18+Jalpiguri!W18</f>
        <v>0</v>
      </c>
      <c r="W18" s="186">
        <v>0</v>
      </c>
      <c r="X18" s="186">
        <v>0</v>
      </c>
      <c r="Y18" s="186">
        <v>0</v>
      </c>
      <c r="Z18" s="186">
        <f>Kol!AA18+Siliguri!AA18+Guwahati!AA18+Jalpiguri!AA18</f>
        <v>3420.2</v>
      </c>
      <c r="AA18" s="186">
        <f>(Kol!AA18*Kol!AB18+Siliguri!AA18*Siliguri!AB18+Guwahati!AA18*Guwahati!AB18+Jalpiguri!AA18*Jalpiguri!AB18)/Z18</f>
        <v>110.989532</v>
      </c>
      <c r="AB18" s="186">
        <f>Kol!AC18+Siliguri!AC18+Guwahati!AC18+Jalpiguri!AC18</f>
        <v>0</v>
      </c>
      <c r="AC18" s="186">
        <v>0</v>
      </c>
      <c r="AD18" s="186">
        <f>Kol!AE18+Siliguri!AE18+Guwahati!AE18+Jalpiguri!AE18</f>
        <v>1207.4000000000001</v>
      </c>
      <c r="AE18" s="186">
        <f>(Kol!AE18*Kol!AF18+Siliguri!AE18*Siliguri!AF18+Guwahati!AE18*Guwahati!AF18+Jalpiguri!AE18*Jalpiguri!AF18)/AD18</f>
        <v>272.41941300000002</v>
      </c>
      <c r="AF18" s="186">
        <f>Kol!AG18+Siliguri!AG18+Guwahati!AG18+Jalpiguri!AG18</f>
        <v>0</v>
      </c>
      <c r="AG18" s="186">
        <v>0</v>
      </c>
      <c r="AH18" s="79">
        <f t="shared" ref="AH18" si="33">N18+P18+R18+T18+V18+Z18+AB18+AD18+AF18</f>
        <v>2139635.5</v>
      </c>
      <c r="AI18" s="79">
        <f t="shared" ref="AI18" si="34">(N18*O18+P18*Q18+R18*S18+T18*U18+V18*W18+Z18*AA18+AD18*AE18+AF18*AG18)/AH18</f>
        <v>89.45276642840274</v>
      </c>
      <c r="AJ18" s="7"/>
      <c r="AK18" s="65">
        <v>43547</v>
      </c>
      <c r="AL18" s="3">
        <v>12</v>
      </c>
      <c r="AM18" s="158">
        <v>838263.6</v>
      </c>
      <c r="AN18" s="158">
        <v>535727.39999999991</v>
      </c>
      <c r="AO18" s="158">
        <v>125919.15</v>
      </c>
      <c r="AP18" s="158">
        <v>11369.400000000001</v>
      </c>
      <c r="AQ18" s="158">
        <v>0</v>
      </c>
      <c r="AR18" s="158">
        <v>0</v>
      </c>
      <c r="AS18" s="158">
        <v>17485.2</v>
      </c>
      <c r="AT18" s="158">
        <v>0</v>
      </c>
      <c r="AU18" s="158">
        <v>1991.6</v>
      </c>
      <c r="AV18" s="158">
        <v>0</v>
      </c>
      <c r="AW18" s="79">
        <v>1530756.3499999999</v>
      </c>
      <c r="AX18" s="158">
        <v>730678.6</v>
      </c>
      <c r="AY18" s="158">
        <v>113.18927668287465</v>
      </c>
      <c r="AZ18" s="158">
        <v>417649.4</v>
      </c>
      <c r="BA18" s="158">
        <v>108.09344308077732</v>
      </c>
      <c r="BB18" s="158">
        <v>90233.950000000012</v>
      </c>
      <c r="BC18" s="158">
        <v>158.37675001766905</v>
      </c>
      <c r="BD18" s="158">
        <v>7018.4</v>
      </c>
      <c r="BE18" s="158">
        <v>79.721587999999997</v>
      </c>
      <c r="BF18" s="158">
        <v>0</v>
      </c>
      <c r="BG18" s="158">
        <v>0</v>
      </c>
      <c r="BH18" s="158">
        <v>0</v>
      </c>
      <c r="BI18" s="158">
        <v>0</v>
      </c>
      <c r="BJ18" s="158">
        <v>8657.4</v>
      </c>
      <c r="BK18" s="158">
        <v>168.438873</v>
      </c>
      <c r="BL18" s="158">
        <v>0</v>
      </c>
      <c r="BM18" s="158">
        <v>0</v>
      </c>
      <c r="BN18" s="158">
        <v>48.1</v>
      </c>
      <c r="BO18" s="158">
        <v>495.62577900000002</v>
      </c>
      <c r="BP18" s="158">
        <v>0</v>
      </c>
      <c r="BQ18" s="158">
        <v>0</v>
      </c>
      <c r="BR18" s="79">
        <v>1254285.8499999999</v>
      </c>
      <c r="BS18" s="79">
        <v>114.95202939810926</v>
      </c>
    </row>
    <row r="19" spans="1:71" ht="20.100000000000001" customHeight="1" x14ac:dyDescent="0.2">
      <c r="A19" s="187">
        <v>43918</v>
      </c>
      <c r="B19" s="3"/>
      <c r="C19" s="126">
        <v>0</v>
      </c>
      <c r="D19" s="126">
        <v>0</v>
      </c>
      <c r="E19" s="126">
        <v>0</v>
      </c>
      <c r="F19" s="126">
        <v>0</v>
      </c>
      <c r="G19" s="126">
        <v>0</v>
      </c>
      <c r="H19" s="126">
        <v>0</v>
      </c>
      <c r="I19" s="126">
        <v>0</v>
      </c>
      <c r="J19" s="126">
        <v>0</v>
      </c>
      <c r="K19" s="126">
        <v>0</v>
      </c>
      <c r="L19" s="126">
        <v>0</v>
      </c>
      <c r="M19" s="79">
        <v>0</v>
      </c>
      <c r="N19" s="126">
        <v>0</v>
      </c>
      <c r="O19" s="126">
        <v>0</v>
      </c>
      <c r="P19" s="126">
        <v>0</v>
      </c>
      <c r="Q19" s="126">
        <v>0</v>
      </c>
      <c r="R19" s="126">
        <v>0</v>
      </c>
      <c r="S19" s="126">
        <v>0</v>
      </c>
      <c r="T19" s="126">
        <v>0</v>
      </c>
      <c r="U19" s="126">
        <v>0</v>
      </c>
      <c r="V19" s="126">
        <v>0</v>
      </c>
      <c r="W19" s="126">
        <v>0</v>
      </c>
      <c r="X19" s="126">
        <v>0</v>
      </c>
      <c r="Y19" s="126">
        <v>0</v>
      </c>
      <c r="Z19" s="126">
        <v>0</v>
      </c>
      <c r="AA19" s="126">
        <v>0</v>
      </c>
      <c r="AB19" s="126">
        <v>0</v>
      </c>
      <c r="AC19" s="126">
        <v>0</v>
      </c>
      <c r="AD19" s="126">
        <v>0</v>
      </c>
      <c r="AE19" s="126">
        <v>0</v>
      </c>
      <c r="AF19" s="126">
        <v>0</v>
      </c>
      <c r="AG19" s="126">
        <v>0</v>
      </c>
      <c r="AH19" s="79">
        <v>0</v>
      </c>
      <c r="AI19" s="79">
        <v>0</v>
      </c>
      <c r="AJ19" s="7"/>
      <c r="AK19" s="65">
        <v>43554</v>
      </c>
      <c r="AL19" s="3">
        <v>13</v>
      </c>
      <c r="AM19" s="158">
        <v>1291517.1499999999</v>
      </c>
      <c r="AN19" s="158">
        <v>191167.5</v>
      </c>
      <c r="AO19" s="158">
        <v>1912.6</v>
      </c>
      <c r="AP19" s="158">
        <v>0</v>
      </c>
      <c r="AQ19" s="158">
        <v>0</v>
      </c>
      <c r="AR19" s="158">
        <v>0</v>
      </c>
      <c r="AS19" s="158">
        <v>0</v>
      </c>
      <c r="AT19" s="158">
        <v>0</v>
      </c>
      <c r="AU19" s="158">
        <v>223.8</v>
      </c>
      <c r="AV19" s="158">
        <v>0</v>
      </c>
      <c r="AW19" s="79">
        <v>1484821.05</v>
      </c>
      <c r="AX19" s="158">
        <v>940287.64999999991</v>
      </c>
      <c r="AY19" s="158">
        <v>129.27152470702035</v>
      </c>
      <c r="AZ19" s="158">
        <v>135790.70000000001</v>
      </c>
      <c r="BA19" s="158">
        <v>122.79643125095018</v>
      </c>
      <c r="BB19" s="158">
        <v>1872.7</v>
      </c>
      <c r="BC19" s="158">
        <v>241.324611</v>
      </c>
      <c r="BD19" s="158">
        <v>0</v>
      </c>
      <c r="BE19" s="158">
        <v>0</v>
      </c>
      <c r="BF19" s="158">
        <v>0</v>
      </c>
      <c r="BG19" s="158">
        <v>0</v>
      </c>
      <c r="BH19" s="158">
        <v>0</v>
      </c>
      <c r="BI19" s="158">
        <v>0</v>
      </c>
      <c r="BJ19" s="158">
        <v>0</v>
      </c>
      <c r="BK19" s="158">
        <v>0</v>
      </c>
      <c r="BL19" s="158">
        <v>0</v>
      </c>
      <c r="BM19" s="158">
        <v>0</v>
      </c>
      <c r="BN19" s="158">
        <v>208.3</v>
      </c>
      <c r="BO19" s="158">
        <v>198.51368199999999</v>
      </c>
      <c r="BP19" s="158">
        <v>0</v>
      </c>
      <c r="BQ19" s="158">
        <v>0</v>
      </c>
      <c r="BR19" s="79">
        <v>1078159.3499999999</v>
      </c>
      <c r="BS19" s="79">
        <v>128.66401477177732</v>
      </c>
    </row>
    <row r="20" spans="1:71" s="88" customFormat="1" ht="20.100000000000001" customHeight="1" x14ac:dyDescent="0.2">
      <c r="A20" s="187">
        <v>43925</v>
      </c>
      <c r="B20" s="87"/>
      <c r="C20" s="188">
        <v>0</v>
      </c>
      <c r="D20" s="188">
        <v>0</v>
      </c>
      <c r="E20" s="188">
        <v>0</v>
      </c>
      <c r="F20" s="188">
        <v>0</v>
      </c>
      <c r="G20" s="188">
        <v>0</v>
      </c>
      <c r="H20" s="188">
        <v>0</v>
      </c>
      <c r="I20" s="188">
        <v>0</v>
      </c>
      <c r="J20" s="188">
        <v>0</v>
      </c>
      <c r="K20" s="188">
        <v>0</v>
      </c>
      <c r="L20" s="188">
        <v>0</v>
      </c>
      <c r="M20" s="79">
        <v>0</v>
      </c>
      <c r="N20" s="188">
        <v>0</v>
      </c>
      <c r="O20" s="188">
        <v>0</v>
      </c>
      <c r="P20" s="188">
        <v>0</v>
      </c>
      <c r="Q20" s="188">
        <v>0</v>
      </c>
      <c r="R20" s="188">
        <v>0</v>
      </c>
      <c r="S20" s="188">
        <v>0</v>
      </c>
      <c r="T20" s="188">
        <v>0</v>
      </c>
      <c r="U20" s="188">
        <v>0</v>
      </c>
      <c r="V20" s="188">
        <v>0</v>
      </c>
      <c r="W20" s="188">
        <v>0</v>
      </c>
      <c r="X20" s="188">
        <v>0</v>
      </c>
      <c r="Y20" s="188">
        <v>0</v>
      </c>
      <c r="Z20" s="188">
        <v>0</v>
      </c>
      <c r="AA20" s="188">
        <v>0</v>
      </c>
      <c r="AB20" s="188">
        <v>0</v>
      </c>
      <c r="AC20" s="188">
        <v>0</v>
      </c>
      <c r="AD20" s="188">
        <v>0</v>
      </c>
      <c r="AE20" s="188">
        <v>0</v>
      </c>
      <c r="AF20" s="188">
        <v>0</v>
      </c>
      <c r="AG20" s="188">
        <v>0</v>
      </c>
      <c r="AH20" s="79">
        <v>0</v>
      </c>
      <c r="AI20" s="79">
        <v>0</v>
      </c>
      <c r="AJ20" s="89"/>
      <c r="AK20" s="65">
        <v>43561</v>
      </c>
      <c r="AL20" s="87">
        <v>14</v>
      </c>
      <c r="AM20" s="158">
        <v>2211779.4</v>
      </c>
      <c r="AN20" s="158">
        <v>358054.70999999996</v>
      </c>
      <c r="AO20" s="158">
        <v>120904.5</v>
      </c>
      <c r="AP20" s="158">
        <v>8229.7999999999993</v>
      </c>
      <c r="AQ20" s="158">
        <v>0</v>
      </c>
      <c r="AR20" s="158">
        <v>0</v>
      </c>
      <c r="AS20" s="158">
        <v>11807.9</v>
      </c>
      <c r="AT20" s="158">
        <v>0</v>
      </c>
      <c r="AU20" s="158">
        <v>498.1</v>
      </c>
      <c r="AV20" s="158">
        <v>0</v>
      </c>
      <c r="AW20" s="79">
        <v>2711274.4099999997</v>
      </c>
      <c r="AX20" s="158">
        <v>1601967.7000000002</v>
      </c>
      <c r="AY20" s="158">
        <v>145.77751094479837</v>
      </c>
      <c r="AZ20" s="158">
        <v>273127.71000000002</v>
      </c>
      <c r="BA20" s="158">
        <v>135.88764417478862</v>
      </c>
      <c r="BB20" s="158">
        <v>72342</v>
      </c>
      <c r="BC20" s="158">
        <v>195.42588269642809</v>
      </c>
      <c r="BD20" s="158">
        <v>8229.7999999999993</v>
      </c>
      <c r="BE20" s="158">
        <v>88.052758999999995</v>
      </c>
      <c r="BF20" s="158">
        <v>0</v>
      </c>
      <c r="BG20" s="158">
        <v>0</v>
      </c>
      <c r="BH20" s="158">
        <v>0</v>
      </c>
      <c r="BI20" s="158">
        <v>0</v>
      </c>
      <c r="BJ20" s="158">
        <v>3949.6</v>
      </c>
      <c r="BK20" s="158">
        <v>212.44622200000001</v>
      </c>
      <c r="BL20" s="158">
        <v>0</v>
      </c>
      <c r="BM20" s="158">
        <v>0</v>
      </c>
      <c r="BN20" s="158">
        <v>498.1</v>
      </c>
      <c r="BO20" s="158">
        <v>60</v>
      </c>
      <c r="BP20" s="158">
        <v>0</v>
      </c>
      <c r="BQ20" s="158">
        <v>0</v>
      </c>
      <c r="BR20" s="79">
        <v>1960114.9100000004</v>
      </c>
      <c r="BS20" s="79">
        <v>146.10197745558332</v>
      </c>
    </row>
    <row r="21" spans="1:71" ht="20.100000000000001" customHeight="1" x14ac:dyDescent="0.2">
      <c r="A21" s="187">
        <v>43932</v>
      </c>
      <c r="B21" s="10"/>
      <c r="C21" s="188">
        <v>0</v>
      </c>
      <c r="D21" s="188">
        <v>0</v>
      </c>
      <c r="E21" s="188">
        <v>0</v>
      </c>
      <c r="F21" s="188">
        <v>0</v>
      </c>
      <c r="G21" s="188">
        <v>0</v>
      </c>
      <c r="H21" s="188">
        <v>0</v>
      </c>
      <c r="I21" s="188">
        <v>0</v>
      </c>
      <c r="J21" s="188">
        <v>0</v>
      </c>
      <c r="K21" s="188">
        <v>0</v>
      </c>
      <c r="L21" s="188">
        <v>0</v>
      </c>
      <c r="M21" s="79">
        <v>0</v>
      </c>
      <c r="N21" s="188">
        <v>0</v>
      </c>
      <c r="O21" s="188">
        <v>0</v>
      </c>
      <c r="P21" s="188">
        <v>0</v>
      </c>
      <c r="Q21" s="188">
        <v>0</v>
      </c>
      <c r="R21" s="188">
        <v>0</v>
      </c>
      <c r="S21" s="188">
        <v>0</v>
      </c>
      <c r="T21" s="188">
        <v>0</v>
      </c>
      <c r="U21" s="188">
        <v>0</v>
      </c>
      <c r="V21" s="188">
        <v>0</v>
      </c>
      <c r="W21" s="188">
        <v>0</v>
      </c>
      <c r="X21" s="188">
        <v>0</v>
      </c>
      <c r="Y21" s="188">
        <v>0</v>
      </c>
      <c r="Z21" s="188">
        <v>0</v>
      </c>
      <c r="AA21" s="188">
        <v>0</v>
      </c>
      <c r="AB21" s="188">
        <v>0</v>
      </c>
      <c r="AC21" s="188">
        <v>0</v>
      </c>
      <c r="AD21" s="188">
        <v>0</v>
      </c>
      <c r="AE21" s="188">
        <v>0</v>
      </c>
      <c r="AF21" s="188">
        <v>0</v>
      </c>
      <c r="AG21" s="188">
        <v>0</v>
      </c>
      <c r="AH21" s="79">
        <v>0</v>
      </c>
      <c r="AI21" s="79">
        <v>0</v>
      </c>
      <c r="AJ21" s="7"/>
      <c r="AK21" s="65">
        <v>43568</v>
      </c>
      <c r="AL21" s="10">
        <v>15</v>
      </c>
      <c r="AM21" s="158">
        <v>2727003.1</v>
      </c>
      <c r="AN21" s="158">
        <v>505163.80000000005</v>
      </c>
      <c r="AO21" s="158">
        <v>129278.09999999999</v>
      </c>
      <c r="AP21" s="158">
        <v>4993.7999999999993</v>
      </c>
      <c r="AQ21" s="158">
        <v>0</v>
      </c>
      <c r="AR21" s="158">
        <v>0</v>
      </c>
      <c r="AS21" s="158">
        <v>6640.7</v>
      </c>
      <c r="AT21" s="158">
        <v>0</v>
      </c>
      <c r="AU21" s="158">
        <v>2673.2</v>
      </c>
      <c r="AV21" s="158">
        <v>0</v>
      </c>
      <c r="AW21" s="79">
        <v>3375752.7000000007</v>
      </c>
      <c r="AX21" s="158">
        <v>1949475.7400000002</v>
      </c>
      <c r="AY21" s="158">
        <v>161.32057573799378</v>
      </c>
      <c r="AZ21" s="158">
        <v>331296.59999999998</v>
      </c>
      <c r="BA21" s="158">
        <v>151.98113047943474</v>
      </c>
      <c r="BB21" s="158">
        <v>79867.600000000006</v>
      </c>
      <c r="BC21" s="158">
        <v>236.2715628762339</v>
      </c>
      <c r="BD21" s="158">
        <v>3020.2</v>
      </c>
      <c r="BE21" s="158">
        <v>82.915104378915316</v>
      </c>
      <c r="BF21" s="158">
        <v>0</v>
      </c>
      <c r="BG21" s="158">
        <v>0</v>
      </c>
      <c r="BH21" s="158">
        <v>0</v>
      </c>
      <c r="BI21" s="158">
        <v>0</v>
      </c>
      <c r="BJ21" s="158">
        <v>1686.3</v>
      </c>
      <c r="BK21" s="158">
        <v>259.86040400000002</v>
      </c>
      <c r="BL21" s="158">
        <v>0</v>
      </c>
      <c r="BM21" s="158">
        <v>0</v>
      </c>
      <c r="BN21" s="158">
        <v>1111.9000000000001</v>
      </c>
      <c r="BO21" s="158">
        <v>267.54186499999997</v>
      </c>
      <c r="BP21" s="158">
        <v>0</v>
      </c>
      <c r="BQ21" s="158">
        <v>0</v>
      </c>
      <c r="BR21" s="79">
        <v>2366458.3400000003</v>
      </c>
      <c r="BS21" s="79">
        <v>162.56272900558324</v>
      </c>
    </row>
    <row r="22" spans="1:71" ht="20.100000000000001" customHeight="1" x14ac:dyDescent="0.2">
      <c r="A22" s="189">
        <v>43939</v>
      </c>
      <c r="B22" s="10"/>
      <c r="C22" s="190">
        <v>0</v>
      </c>
      <c r="D22" s="190">
        <v>0</v>
      </c>
      <c r="E22" s="190">
        <v>0</v>
      </c>
      <c r="F22" s="190">
        <v>0</v>
      </c>
      <c r="G22" s="190">
        <v>0</v>
      </c>
      <c r="H22" s="190">
        <v>0</v>
      </c>
      <c r="I22" s="190">
        <v>0</v>
      </c>
      <c r="J22" s="190">
        <v>0</v>
      </c>
      <c r="K22" s="190">
        <v>0</v>
      </c>
      <c r="L22" s="190">
        <v>0</v>
      </c>
      <c r="M22" s="79">
        <v>0</v>
      </c>
      <c r="N22" s="190">
        <v>0</v>
      </c>
      <c r="O22" s="190">
        <v>0</v>
      </c>
      <c r="P22" s="190">
        <v>0</v>
      </c>
      <c r="Q22" s="190">
        <v>0</v>
      </c>
      <c r="R22" s="190">
        <v>0</v>
      </c>
      <c r="S22" s="190">
        <v>0</v>
      </c>
      <c r="T22" s="190">
        <v>0</v>
      </c>
      <c r="U22" s="190">
        <v>0</v>
      </c>
      <c r="V22" s="190">
        <v>0</v>
      </c>
      <c r="W22" s="190">
        <v>0</v>
      </c>
      <c r="X22" s="190">
        <v>0</v>
      </c>
      <c r="Y22" s="190">
        <v>0</v>
      </c>
      <c r="Z22" s="190">
        <v>0</v>
      </c>
      <c r="AA22" s="190">
        <v>0</v>
      </c>
      <c r="AB22" s="190">
        <v>0</v>
      </c>
      <c r="AC22" s="190">
        <v>0</v>
      </c>
      <c r="AD22" s="190">
        <v>0</v>
      </c>
      <c r="AE22" s="190">
        <v>0</v>
      </c>
      <c r="AF22" s="190">
        <v>0</v>
      </c>
      <c r="AG22" s="190">
        <v>0</v>
      </c>
      <c r="AH22" s="79">
        <v>0</v>
      </c>
      <c r="AI22" s="79">
        <v>0</v>
      </c>
      <c r="AJ22" s="7"/>
      <c r="AK22" s="65">
        <v>43575</v>
      </c>
      <c r="AL22" s="10">
        <v>16</v>
      </c>
      <c r="AM22" s="158">
        <v>3233342.1999999997</v>
      </c>
      <c r="AN22" s="158">
        <v>694798.10000000009</v>
      </c>
      <c r="AO22" s="158">
        <v>193156.47999999998</v>
      </c>
      <c r="AP22" s="158">
        <v>6038.7999999999993</v>
      </c>
      <c r="AQ22" s="158">
        <v>0</v>
      </c>
      <c r="AR22" s="158">
        <v>0</v>
      </c>
      <c r="AS22" s="158">
        <v>2889.9</v>
      </c>
      <c r="AT22" s="158">
        <v>0</v>
      </c>
      <c r="AU22" s="158">
        <v>1179.4000000000001</v>
      </c>
      <c r="AV22" s="158">
        <v>102.6</v>
      </c>
      <c r="AW22" s="79">
        <v>4131507.4799999995</v>
      </c>
      <c r="AX22" s="158">
        <v>2429424.7999999998</v>
      </c>
      <c r="AY22" s="158">
        <v>157.96061682420174</v>
      </c>
      <c r="AZ22" s="158">
        <v>497618.9</v>
      </c>
      <c r="BA22" s="158">
        <v>155.02353300663322</v>
      </c>
      <c r="BB22" s="158">
        <v>173684.5</v>
      </c>
      <c r="BC22" s="158">
        <v>251.47035865609254</v>
      </c>
      <c r="BD22" s="158">
        <v>4381.2</v>
      </c>
      <c r="BE22" s="158">
        <v>121.66315091399618</v>
      </c>
      <c r="BF22" s="158">
        <v>0</v>
      </c>
      <c r="BG22" s="158">
        <v>0</v>
      </c>
      <c r="BH22" s="158">
        <v>0</v>
      </c>
      <c r="BI22" s="158">
        <v>0</v>
      </c>
      <c r="BJ22" s="158">
        <v>1590</v>
      </c>
      <c r="BK22" s="158">
        <v>906.42213800000002</v>
      </c>
      <c r="BL22" s="158">
        <v>0</v>
      </c>
      <c r="BM22" s="158">
        <v>0</v>
      </c>
      <c r="BN22" s="158">
        <v>1076.2</v>
      </c>
      <c r="BO22" s="158">
        <v>241.56188399999999</v>
      </c>
      <c r="BP22" s="158">
        <v>0</v>
      </c>
      <c r="BQ22" s="158">
        <v>0</v>
      </c>
      <c r="BR22" s="79">
        <v>3107775.6</v>
      </c>
      <c r="BS22" s="79">
        <v>163.07702335672394</v>
      </c>
    </row>
    <row r="23" spans="1:71" ht="20.100000000000001" customHeight="1" x14ac:dyDescent="0.2">
      <c r="A23" s="189">
        <v>43946</v>
      </c>
      <c r="B23" s="35">
        <v>13</v>
      </c>
      <c r="C23" s="190">
        <f>Kol!D23+Siliguri!D23+Guwahati!D23+Jalpiguri!D23</f>
        <v>1256470.2</v>
      </c>
      <c r="D23" s="190">
        <f>Kol!E23+Siliguri!E23+Guwahati!E23+Jalpiguri!E23</f>
        <v>500998.9</v>
      </c>
      <c r="E23" s="190">
        <f>Kol!F23+Siliguri!F23+Guwahati!F23+Jalpiguri!F23</f>
        <v>2075.1</v>
      </c>
      <c r="F23" s="190">
        <f>Kol!G23+Siliguri!G23+Guwahati!G23+Jalpiguri!G23</f>
        <v>33351.800000000003</v>
      </c>
      <c r="G23" s="190">
        <f>Kol!H23+Siliguri!H23+Guwahati!H23+Jalpiguri!H23</f>
        <v>0</v>
      </c>
      <c r="H23" s="190">
        <f>Kol!I23+Siliguri!I23+Guwahati!I23+Jalpiguri!I23</f>
        <v>0</v>
      </c>
      <c r="I23" s="190">
        <f>Kol!J23+Siliguri!J23+Guwahati!J23+Jalpiguri!J23</f>
        <v>0</v>
      </c>
      <c r="J23" s="190">
        <f>Kol!K23+Siliguri!K23+Guwahati!K23+Jalpiguri!K23</f>
        <v>0</v>
      </c>
      <c r="K23" s="190">
        <f>Kol!L23+Siliguri!L23+Guwahati!L23+Jalpiguri!L23</f>
        <v>948.6</v>
      </c>
      <c r="L23" s="190">
        <f>Kol!M23+Siliguri!M23+Guwahati!M23+Jalpiguri!M23</f>
        <v>0</v>
      </c>
      <c r="M23" s="79">
        <f t="shared" ref="M23" si="35">SUM(C23:L23)</f>
        <v>1793844.6000000003</v>
      </c>
      <c r="N23" s="190">
        <f>Kol!O23+Siliguri!O23+Guwahati!O23+Jalpiguri!O23</f>
        <v>1096551.8</v>
      </c>
      <c r="O23" s="190">
        <f>(Kol!O23*Kol!P23+Siliguri!O23*Siliguri!P23+Guwahati!O23*Guwahati!P23+Jalpiguri!O23*Jalpiguri!P23)/N23</f>
        <v>127.46176864064587</v>
      </c>
      <c r="P23" s="190">
        <f>Kol!Q23+Siliguri!Q23+Guwahati!Q23+Jalpiguri!Q23</f>
        <v>393947.4</v>
      </c>
      <c r="Q23" s="190">
        <f>(Kol!Q23*Kol!R23+Siliguri!Q23*Siliguri!R23+Guwahati!Q23*Guwahati!R23+Jalpiguri!Q23*Jalpiguri!R23)/P23</f>
        <v>105.09880568209715</v>
      </c>
      <c r="R23" s="190">
        <f>Kol!S23+Siliguri!S23+Guwahati!S23+Jalpiguri!S23</f>
        <v>2075.1</v>
      </c>
      <c r="S23" s="190">
        <f>(Kol!S23*Kol!T23+Siliguri!S23*Siliguri!T23+Guwahati!S23*Guwahati!T23+Jalpiguri!S23*Jalpiguri!T23)/R23</f>
        <v>110.544648</v>
      </c>
      <c r="T23" s="190">
        <f>Kol!U23+Siliguri!U23+Guwahati!U23+Jalpiguri!U23</f>
        <v>6697.6</v>
      </c>
      <c r="U23" s="190">
        <f>(Kol!U23*Kol!V23+Siliguri!U23*Siliguri!V23+Guwahati!U23*Guwahati!V23+Jalpiguri!U23*Jalpiguri!V23)/T23</f>
        <v>54.833894999999998</v>
      </c>
      <c r="V23" s="190">
        <f>Kol!W23+Siliguri!W23+Guwahati!W23+Jalpiguri!W23</f>
        <v>0</v>
      </c>
      <c r="W23" s="190">
        <v>0</v>
      </c>
      <c r="X23" s="190">
        <v>0</v>
      </c>
      <c r="Y23" s="190">
        <v>0</v>
      </c>
      <c r="Z23" s="190">
        <f>Kol!AA23+Siliguri!AA23+Guwahati!AA23+Jalpiguri!AA23</f>
        <v>0</v>
      </c>
      <c r="AA23" s="190">
        <v>0</v>
      </c>
      <c r="AB23" s="190">
        <f>Kol!AC23+Siliguri!AC23+Guwahati!AC23+Jalpiguri!AC23</f>
        <v>0</v>
      </c>
      <c r="AC23" s="190">
        <v>0</v>
      </c>
      <c r="AD23" s="190">
        <f>Kol!AE23+Siliguri!AE23+Guwahati!AE23+Jalpiguri!AE23</f>
        <v>948.6</v>
      </c>
      <c r="AE23" s="190">
        <f>(Kol!AE23*Kol!AF23+Siliguri!AE23*Siliguri!AF23+Guwahati!AE23*Guwahati!AF23+Jalpiguri!AE23*Jalpiguri!AF23)/AD23</f>
        <v>105.172675</v>
      </c>
      <c r="AF23" s="190">
        <f>Kol!AG23+Siliguri!AG23+Guwahati!AG23+Jalpiguri!AG23</f>
        <v>0</v>
      </c>
      <c r="AG23" s="190">
        <v>0</v>
      </c>
      <c r="AH23" s="79">
        <f t="shared" ref="AH23" si="36">N23+P23+R23+T23+V23+Z23+AB23+AD23+AF23</f>
        <v>1500220.5000000005</v>
      </c>
      <c r="AI23" s="79">
        <f t="shared" ref="AI23" si="37">(N23*O23+P23*Q23+R23*S23+T23*U23+V23*W23+Z23*AA23+AD23*AE23+AF23*AG23)/AH23</f>
        <v>121.22767724436036</v>
      </c>
      <c r="AJ23" s="7"/>
      <c r="AK23" s="65">
        <v>43582</v>
      </c>
      <c r="AL23" s="35">
        <v>17</v>
      </c>
      <c r="AM23" s="158">
        <v>5185263.8499999996</v>
      </c>
      <c r="AN23" s="158">
        <v>1409157.7</v>
      </c>
      <c r="AO23" s="158">
        <v>414899.4</v>
      </c>
      <c r="AP23" s="158">
        <v>11006</v>
      </c>
      <c r="AQ23" s="158">
        <v>0</v>
      </c>
      <c r="AR23" s="158">
        <v>0</v>
      </c>
      <c r="AS23" s="158">
        <v>16754.7</v>
      </c>
      <c r="AT23" s="158">
        <v>0</v>
      </c>
      <c r="AU23" s="158">
        <v>1133.0999999999999</v>
      </c>
      <c r="AV23" s="158">
        <v>0</v>
      </c>
      <c r="AW23" s="79">
        <v>7038214.75</v>
      </c>
      <c r="AX23" s="158">
        <v>3596382.6999999997</v>
      </c>
      <c r="AY23" s="158">
        <v>151.07660838070308</v>
      </c>
      <c r="AZ23" s="158">
        <v>905115.4</v>
      </c>
      <c r="BA23" s="158">
        <v>146.97724885950143</v>
      </c>
      <c r="BB23" s="158">
        <v>377817.2</v>
      </c>
      <c r="BC23" s="158">
        <v>267.69340394272655</v>
      </c>
      <c r="BD23" s="158">
        <v>9554.6</v>
      </c>
      <c r="BE23" s="158">
        <v>112.22173580880415</v>
      </c>
      <c r="BF23" s="158">
        <v>0</v>
      </c>
      <c r="BG23" s="158">
        <v>0</v>
      </c>
      <c r="BH23" s="158">
        <v>0</v>
      </c>
      <c r="BI23" s="158">
        <v>0</v>
      </c>
      <c r="BJ23" s="158">
        <v>13732.3</v>
      </c>
      <c r="BK23" s="158">
        <v>537.90260899999998</v>
      </c>
      <c r="BL23" s="158">
        <v>0</v>
      </c>
      <c r="BM23" s="158">
        <v>0</v>
      </c>
      <c r="BN23" s="158">
        <v>1133.0999999999999</v>
      </c>
      <c r="BO23" s="158">
        <v>157.463154</v>
      </c>
      <c r="BP23" s="158">
        <v>0</v>
      </c>
      <c r="BQ23" s="158">
        <v>0</v>
      </c>
      <c r="BR23" s="79">
        <v>4903735.2999999989</v>
      </c>
      <c r="BS23" s="79">
        <v>160.31394267505419</v>
      </c>
    </row>
    <row r="24" spans="1:71" ht="20.100000000000001" customHeight="1" x14ac:dyDescent="0.2">
      <c r="A24" s="193">
        <v>43953</v>
      </c>
      <c r="B24" s="39">
        <v>14</v>
      </c>
      <c r="C24" s="196">
        <f>Kol!D24+Siliguri!D24+Guwahati!D24+Jalpiguri!D24</f>
        <v>539170.30000000005</v>
      </c>
      <c r="D24" s="196">
        <f>Kol!E24+Siliguri!E24+Guwahati!E24+Jalpiguri!E24</f>
        <v>63576.5</v>
      </c>
      <c r="E24" s="196">
        <f>Kol!F24+Siliguri!F24+Guwahati!F24+Jalpiguri!F24</f>
        <v>2420.1</v>
      </c>
      <c r="F24" s="196">
        <f>Kol!G24+Siliguri!G24+Guwahati!G24+Jalpiguri!G24</f>
        <v>0</v>
      </c>
      <c r="G24" s="196">
        <f>Kol!H24+Siliguri!H24+Guwahati!H24+Jalpiguri!H24</f>
        <v>0</v>
      </c>
      <c r="H24" s="196">
        <f>Kol!I24+Siliguri!I24+Guwahati!I24+Jalpiguri!I24</f>
        <v>0</v>
      </c>
      <c r="I24" s="196">
        <f>Kol!J24+Siliguri!J24+Guwahati!J24+Jalpiguri!J24</f>
        <v>0</v>
      </c>
      <c r="J24" s="196">
        <f>Kol!K24+Siliguri!K24+Guwahati!K24+Jalpiguri!K24</f>
        <v>0</v>
      </c>
      <c r="K24" s="196">
        <f>Kol!L24+Siliguri!L24+Guwahati!L24+Jalpiguri!L24</f>
        <v>196.2</v>
      </c>
      <c r="L24" s="196">
        <f>Kol!M24+Siliguri!M24+Guwahati!M24+Jalpiguri!M24</f>
        <v>0</v>
      </c>
      <c r="M24" s="79">
        <f t="shared" ref="M24" si="38">SUM(C24:L24)</f>
        <v>605363.1</v>
      </c>
      <c r="N24" s="196">
        <f>Kol!O24+Siliguri!O24+Guwahati!O24+Jalpiguri!O24</f>
        <v>491289.1</v>
      </c>
      <c r="O24" s="196">
        <f>(Kol!O24*Kol!P24+Siliguri!O24*Siliguri!P24+Guwahati!O24*Guwahati!P24+Jalpiguri!O24*Jalpiguri!P24)/N24</f>
        <v>205.71975636276196</v>
      </c>
      <c r="P24" s="196">
        <f>Kol!Q24+Siliguri!Q24+Guwahati!Q24+Jalpiguri!Q24</f>
        <v>60011.8</v>
      </c>
      <c r="Q24" s="196">
        <f>(Kol!Q24*Kol!R24+Siliguri!Q24*Siliguri!R24+Guwahati!Q24*Guwahati!R24+Jalpiguri!Q24*Jalpiguri!R24)/P24</f>
        <v>207.88521543327812</v>
      </c>
      <c r="R24" s="196">
        <f>Kol!S24+Siliguri!S24+Guwahati!S24+Jalpiguri!S24</f>
        <v>1316</v>
      </c>
      <c r="S24" s="196">
        <f>(Kol!S24*Kol!T24+Siliguri!S24*Siliguri!T24+Guwahati!S24*Guwahati!T24+Jalpiguri!S24*Jalpiguri!T24)/R24</f>
        <v>241.945592</v>
      </c>
      <c r="T24" s="196">
        <f>Kol!U24+Siliguri!U24+Guwahati!U24+Jalpiguri!U24</f>
        <v>0</v>
      </c>
      <c r="U24" s="196">
        <v>0</v>
      </c>
      <c r="V24" s="196">
        <f>Kol!W24+Siliguri!W24+Guwahati!W24+Jalpiguri!W24</f>
        <v>0</v>
      </c>
      <c r="W24" s="196">
        <v>0</v>
      </c>
      <c r="X24" s="196">
        <v>0</v>
      </c>
      <c r="Y24" s="196">
        <v>0</v>
      </c>
      <c r="Z24" s="196">
        <f>Kol!AA24+Siliguri!AA24+Guwahati!AA24+Jalpiguri!AA24</f>
        <v>0</v>
      </c>
      <c r="AA24" s="196">
        <v>0</v>
      </c>
      <c r="AB24" s="196">
        <f>Kol!AC24+Siliguri!AC24+Guwahati!AC24+Jalpiguri!AC24</f>
        <v>0</v>
      </c>
      <c r="AC24" s="196">
        <v>0</v>
      </c>
      <c r="AD24" s="196">
        <f>Kol!AE24+Siliguri!AE24+Guwahati!AE24+Jalpiguri!AE24</f>
        <v>0</v>
      </c>
      <c r="AE24" s="196">
        <v>0</v>
      </c>
      <c r="AF24" s="196">
        <f>Kol!AG24+Siliguri!AG24+Guwahati!AG24+Jalpiguri!AG24</f>
        <v>0</v>
      </c>
      <c r="AG24" s="196">
        <v>0</v>
      </c>
      <c r="AH24" s="79">
        <f t="shared" ref="AH24" si="39">N24+P24+R24+T24+V24+Z24+AB24+AD24+AF24</f>
        <v>552616.9</v>
      </c>
      <c r="AI24" s="79">
        <f t="shared" ref="AI24" si="40">(N24*O24+P24*Q24+R24*S24+T24*U24+V24*W24+Z24*AA24+AD24*AE24+AF24*AG24)/AH24</f>
        <v>206.04118391292664</v>
      </c>
      <c r="AJ24" s="7"/>
      <c r="AK24" s="65">
        <v>43589</v>
      </c>
      <c r="AL24" s="39">
        <v>18</v>
      </c>
      <c r="AM24" s="158">
        <v>6391512.0300000003</v>
      </c>
      <c r="AN24" s="158">
        <v>2115063.65</v>
      </c>
      <c r="AO24" s="158">
        <v>762330.7</v>
      </c>
      <c r="AP24" s="158">
        <v>45446.8</v>
      </c>
      <c r="AQ24" s="158">
        <v>0</v>
      </c>
      <c r="AR24" s="158">
        <v>0</v>
      </c>
      <c r="AS24" s="158">
        <v>32990.6</v>
      </c>
      <c r="AT24" s="158">
        <v>0</v>
      </c>
      <c r="AU24" s="158">
        <v>1739.7</v>
      </c>
      <c r="AV24" s="158">
        <v>0</v>
      </c>
      <c r="AW24" s="79">
        <v>9349083.4799999986</v>
      </c>
      <c r="AX24" s="158">
        <v>4302138.38</v>
      </c>
      <c r="AY24" s="158">
        <v>148.69491951434892</v>
      </c>
      <c r="AZ24" s="158">
        <v>1307220.9900000002</v>
      </c>
      <c r="BA24" s="158">
        <v>146.36816894594315</v>
      </c>
      <c r="BB24" s="158">
        <v>725537.5</v>
      </c>
      <c r="BC24" s="158">
        <v>270.22377435726958</v>
      </c>
      <c r="BD24" s="158">
        <v>33324.6</v>
      </c>
      <c r="BE24" s="158">
        <v>133.17931453357579</v>
      </c>
      <c r="BF24" s="158">
        <v>0</v>
      </c>
      <c r="BG24" s="158">
        <v>0</v>
      </c>
      <c r="BH24" s="158">
        <v>0</v>
      </c>
      <c r="BI24" s="158">
        <v>0</v>
      </c>
      <c r="BJ24" s="158">
        <v>24660.799999999999</v>
      </c>
      <c r="BK24" s="158">
        <v>666.56119799999999</v>
      </c>
      <c r="BL24" s="158">
        <v>0</v>
      </c>
      <c r="BM24" s="158">
        <v>0</v>
      </c>
      <c r="BN24" s="158">
        <v>1145.8</v>
      </c>
      <c r="BO24" s="158">
        <v>146.375632</v>
      </c>
      <c r="BP24" s="158">
        <v>0</v>
      </c>
      <c r="BQ24" s="158">
        <v>0</v>
      </c>
      <c r="BR24" s="79">
        <v>6394028.0699999994</v>
      </c>
      <c r="BS24" s="79">
        <v>163.92529561280477</v>
      </c>
    </row>
    <row r="25" spans="1:71" ht="20.100000000000001" customHeight="1" x14ac:dyDescent="0.2">
      <c r="A25" s="197">
        <v>43960</v>
      </c>
      <c r="B25" s="3">
        <v>15</v>
      </c>
      <c r="C25" s="200">
        <f>Kol!D25+Siliguri!D25+Guwahati!D25+Jalpiguri!D25</f>
        <v>1183298.5</v>
      </c>
      <c r="D25" s="200">
        <f>Kol!E25+Siliguri!E25+Guwahati!E25+Jalpiguri!E25</f>
        <v>408639.7</v>
      </c>
      <c r="E25" s="200">
        <f>Kol!F25+Siliguri!F25+Guwahati!F25+Jalpiguri!F25</f>
        <v>3367</v>
      </c>
      <c r="F25" s="200">
        <f>Kol!G25+Siliguri!G25+Guwahati!G25+Jalpiguri!G25</f>
        <v>8098.9</v>
      </c>
      <c r="G25" s="200">
        <f>Kol!H25+Siliguri!H25+Guwahati!H25+Jalpiguri!H25</f>
        <v>0</v>
      </c>
      <c r="H25" s="200">
        <f>Kol!I25+Siliguri!I25+Guwahati!I25+Jalpiguri!I25</f>
        <v>0</v>
      </c>
      <c r="I25" s="200">
        <f>Kol!J25+Siliguri!J25+Guwahati!J25+Jalpiguri!J25</f>
        <v>0</v>
      </c>
      <c r="J25" s="200">
        <f>Kol!K25+Siliguri!K25+Guwahati!K25+Jalpiguri!K25</f>
        <v>0</v>
      </c>
      <c r="K25" s="200">
        <f>Kol!L25+Siliguri!L25+Guwahati!L25+Jalpiguri!L25</f>
        <v>487.4</v>
      </c>
      <c r="L25" s="200">
        <f>Kol!M25+Siliguri!M25+Guwahati!M25+Jalpiguri!M25</f>
        <v>0</v>
      </c>
      <c r="M25" s="79">
        <f t="shared" ref="M25" si="41">SUM(C25:L25)</f>
        <v>1603891.4999999998</v>
      </c>
      <c r="N25" s="200">
        <f>Kol!O25+Siliguri!O25+Guwahati!O25+Jalpiguri!O25</f>
        <v>1032403.2</v>
      </c>
      <c r="O25" s="200">
        <f>(Kol!O25*Kol!P25+Siliguri!O25*Siliguri!P25+Guwahati!O25*Guwahati!P25+Jalpiguri!O25*Jalpiguri!P25)/N25</f>
        <v>205.95880785930711</v>
      </c>
      <c r="P25" s="200">
        <f>Kol!Q25+Siliguri!Q25+Guwahati!Q25+Jalpiguri!Q25</f>
        <v>365785.8</v>
      </c>
      <c r="Q25" s="200">
        <f>(Kol!Q25*Kol!R25+Siliguri!Q25*Siliguri!R25+Guwahati!Q25*Guwahati!R25+Jalpiguri!Q25*Jalpiguri!R25)/P25</f>
        <v>139.71446961459628</v>
      </c>
      <c r="R25" s="200">
        <f>Kol!S25+Siliguri!S25+Guwahati!S25+Jalpiguri!S25</f>
        <v>3367</v>
      </c>
      <c r="S25" s="200">
        <f>(Kol!S25*Kol!T25+Siliguri!S25*Siliguri!T25+Guwahati!S25*Guwahati!T25+Jalpiguri!S25*Jalpiguri!T25)/R25</f>
        <v>214.065043</v>
      </c>
      <c r="T25" s="200">
        <f>Kol!U25+Siliguri!U25+Guwahati!U25+Jalpiguri!U25</f>
        <v>7774.9</v>
      </c>
      <c r="U25" s="200">
        <f>(Kol!U25*Kol!V25+Siliguri!U25*Siliguri!V25+Guwahati!U25*Guwahati!V25+Jalpiguri!U25*Jalpiguri!V25)/T25</f>
        <v>63.910069</v>
      </c>
      <c r="V25" s="200">
        <f>Kol!W25+Siliguri!W25+Guwahati!W25+Jalpiguri!W25</f>
        <v>0</v>
      </c>
      <c r="W25" s="200">
        <v>0</v>
      </c>
      <c r="X25" s="200">
        <v>0</v>
      </c>
      <c r="Y25" s="200">
        <v>0</v>
      </c>
      <c r="Z25" s="200">
        <f>Kol!AA25+Siliguri!AA25+Guwahati!AA25+Jalpiguri!AA25</f>
        <v>0</v>
      </c>
      <c r="AA25" s="200">
        <v>0</v>
      </c>
      <c r="AB25" s="200">
        <f>Kol!AC25+Siliguri!AC25+Guwahati!AC25+Jalpiguri!AC25</f>
        <v>0</v>
      </c>
      <c r="AC25" s="200">
        <v>0</v>
      </c>
      <c r="AD25" s="200">
        <f>Kol!AE25+Siliguri!AE25+Guwahati!AE25+Jalpiguri!AE25</f>
        <v>67.8</v>
      </c>
      <c r="AE25" s="200">
        <f>(Kol!AE25*Kol!AF25+Siliguri!AE25*Siliguri!AF25+Guwahati!AE25*Guwahati!AF25+Jalpiguri!AE25*Jalpiguri!AF25)/AD25</f>
        <v>350</v>
      </c>
      <c r="AF25" s="200">
        <f>Kol!AG25+Siliguri!AG25+Guwahati!AG25+Jalpiguri!AG25</f>
        <v>0</v>
      </c>
      <c r="AG25" s="200">
        <v>0</v>
      </c>
      <c r="AH25" s="79">
        <f t="shared" ref="AH25" si="42">N25+P25+R25+T25+V25+Z25+AB25+AD25+AF25</f>
        <v>1409398.7</v>
      </c>
      <c r="AI25" s="79">
        <f t="shared" ref="AI25" si="43">(N25*O25+P25*Q25+R25*S25+T25*U25+V25*W25+Z25*AA25+AD25*AE25+AF25*AG25)/AH25</f>
        <v>188.0088882847229</v>
      </c>
      <c r="AJ25" s="7"/>
      <c r="AK25" s="65">
        <v>43596</v>
      </c>
      <c r="AL25" s="3">
        <v>19</v>
      </c>
      <c r="AM25" s="158">
        <v>5768755.9000000004</v>
      </c>
      <c r="AN25" s="158">
        <v>1992785.05</v>
      </c>
      <c r="AO25" s="158">
        <v>633237.57999999996</v>
      </c>
      <c r="AP25" s="158">
        <v>30433.599999999999</v>
      </c>
      <c r="AQ25" s="158">
        <v>0</v>
      </c>
      <c r="AR25" s="158">
        <v>0</v>
      </c>
      <c r="AS25" s="158">
        <v>44476</v>
      </c>
      <c r="AT25" s="158">
        <v>0</v>
      </c>
      <c r="AU25" s="158">
        <v>1022.1</v>
      </c>
      <c r="AV25" s="158">
        <v>102.4</v>
      </c>
      <c r="AW25" s="79">
        <v>8470812.629999999</v>
      </c>
      <c r="AX25" s="158">
        <v>3931119.8</v>
      </c>
      <c r="AY25" s="158">
        <v>144.48807808631571</v>
      </c>
      <c r="AZ25" s="158">
        <v>1302621.1499999999</v>
      </c>
      <c r="BA25" s="158">
        <v>140.56518266125357</v>
      </c>
      <c r="BB25" s="158">
        <v>579255.98</v>
      </c>
      <c r="BC25" s="158">
        <v>263.70218645742614</v>
      </c>
      <c r="BD25" s="158">
        <v>26141.399999999998</v>
      </c>
      <c r="BE25" s="158">
        <v>134.3036251607106</v>
      </c>
      <c r="BF25" s="158">
        <v>0</v>
      </c>
      <c r="BG25" s="158">
        <v>0</v>
      </c>
      <c r="BH25" s="158">
        <v>0</v>
      </c>
      <c r="BI25" s="158">
        <v>0</v>
      </c>
      <c r="BJ25" s="158">
        <v>26594.400000000001</v>
      </c>
      <c r="BK25" s="158">
        <v>631.36498599999993</v>
      </c>
      <c r="BL25" s="158">
        <v>0</v>
      </c>
      <c r="BM25" s="158">
        <v>0</v>
      </c>
      <c r="BN25" s="158">
        <v>919.3</v>
      </c>
      <c r="BO25" s="158">
        <v>151.26683299999999</v>
      </c>
      <c r="BP25" s="158">
        <v>0</v>
      </c>
      <c r="BQ25" s="158">
        <v>0</v>
      </c>
      <c r="BR25" s="79">
        <v>5866652.0300000003</v>
      </c>
      <c r="BS25" s="79">
        <v>157.55066187755378</v>
      </c>
    </row>
    <row r="26" spans="1:71" ht="20.100000000000001" customHeight="1" x14ac:dyDescent="0.2">
      <c r="A26" s="201">
        <v>43967</v>
      </c>
      <c r="B26" s="3" t="s">
        <v>73</v>
      </c>
      <c r="C26" s="202">
        <f>Kol!D26+Siliguri!D26+Guwahati!D26+Jalpiguri!D26</f>
        <v>3835204.0999999996</v>
      </c>
      <c r="D26" s="202">
        <f>Kol!E26+Siliguri!E26+Guwahati!E26+Jalpiguri!E26</f>
        <v>1040778.45</v>
      </c>
      <c r="E26" s="202">
        <f>Kol!F26+Siliguri!F26+Guwahati!F26+Jalpiguri!F26</f>
        <v>199541.3</v>
      </c>
      <c r="F26" s="202">
        <f>Kol!G26+Siliguri!G26+Guwahati!G26+Jalpiguri!G26</f>
        <v>25524.6</v>
      </c>
      <c r="G26" s="202">
        <f>Kol!H26+Siliguri!H26+Guwahati!H26+Jalpiguri!H26</f>
        <v>0</v>
      </c>
      <c r="H26" s="202">
        <f>Kol!I26+Siliguri!I26+Guwahati!I26+Jalpiguri!I26</f>
        <v>0</v>
      </c>
      <c r="I26" s="202">
        <f>Kol!J26+Siliguri!J26+Guwahati!J26+Jalpiguri!J26</f>
        <v>0</v>
      </c>
      <c r="J26" s="202">
        <f>Kol!K26+Siliguri!K26+Guwahati!K26+Jalpiguri!K26</f>
        <v>0</v>
      </c>
      <c r="K26" s="202">
        <f>Kol!L26+Siliguri!L26+Guwahati!L26+Jalpiguri!L26</f>
        <v>733.4</v>
      </c>
      <c r="L26" s="202">
        <f>Kol!M26+Siliguri!M26+Guwahati!M26+Jalpiguri!M26</f>
        <v>0</v>
      </c>
      <c r="M26" s="79">
        <f t="shared" ref="M26" si="44">SUM(C26:L26)</f>
        <v>5101781.8499999996</v>
      </c>
      <c r="N26" s="202">
        <f>Kol!O26+Siliguri!O26+Guwahati!O26+Jalpiguri!O26</f>
        <v>3056046.5</v>
      </c>
      <c r="O26" s="202">
        <f>(Kol!O26*Kol!P26+Siliguri!O26*Siliguri!P26+Guwahati!O26*Guwahati!P26+Jalpiguri!O26*Jalpiguri!P26)/N26</f>
        <v>195.61159522128378</v>
      </c>
      <c r="P26" s="202">
        <f>Kol!Q26+Siliguri!Q26+Guwahati!Q26+Jalpiguri!Q26</f>
        <v>717693.85000000009</v>
      </c>
      <c r="Q26" s="202">
        <f>(Kol!Q26*Kol!R26+Siliguri!Q26*Siliguri!R26+Guwahati!Q26*Guwahati!R26+Jalpiguri!Q26*Jalpiguri!R26)/P26</f>
        <v>183.56414863277894</v>
      </c>
      <c r="R26" s="202">
        <f>Kol!S26+Siliguri!S26+Guwahati!S26+Jalpiguri!S26</f>
        <v>165336.20000000001</v>
      </c>
      <c r="S26" s="202">
        <f>(Kol!S26*Kol!T26+Siliguri!S26*Siliguri!T26+Guwahati!S26*Guwahati!T26+Jalpiguri!S26*Jalpiguri!T26)/R26</f>
        <v>261.18865332491731</v>
      </c>
      <c r="T26" s="202">
        <f>Kol!U26+Siliguri!U26+Guwahati!U26+Jalpiguri!U26</f>
        <v>6940.2999999999993</v>
      </c>
      <c r="U26" s="202">
        <f>(Kol!U26*Kol!V26+Siliguri!U26*Siliguri!V26+Guwahati!U26*Guwahati!V26+Jalpiguri!U26*Jalpiguri!V26)/T26</f>
        <v>90.235695831347357</v>
      </c>
      <c r="V26" s="202">
        <f>Kol!W26+Siliguri!W26+Guwahati!W26+Jalpiguri!W26</f>
        <v>0</v>
      </c>
      <c r="W26" s="202">
        <v>0</v>
      </c>
      <c r="X26" s="202">
        <v>0</v>
      </c>
      <c r="Y26" s="202">
        <v>0</v>
      </c>
      <c r="Z26" s="202">
        <f>Kol!AA26+Siliguri!AA26+Guwahati!AA26+Jalpiguri!AA26</f>
        <v>0</v>
      </c>
      <c r="AA26" s="202">
        <v>0</v>
      </c>
      <c r="AB26" s="202">
        <f>Kol!AC26+Siliguri!AC26+Guwahati!AC26+Jalpiguri!AC26</f>
        <v>0</v>
      </c>
      <c r="AC26" s="202">
        <v>0</v>
      </c>
      <c r="AD26" s="202">
        <f>Kol!AE26+Siliguri!AE26+Guwahati!AE26+Jalpiguri!AE26</f>
        <v>0</v>
      </c>
      <c r="AE26" s="202">
        <v>0</v>
      </c>
      <c r="AF26" s="202">
        <f>Kol!AG26+Siliguri!AG26+Guwahati!AG26+Jalpiguri!AG26</f>
        <v>0</v>
      </c>
      <c r="AG26" s="202">
        <v>0</v>
      </c>
      <c r="AH26" s="79">
        <f t="shared" ref="AH26" si="45">N26+P26+R26+T26+V26+Z26+AB26+AD26+AF26</f>
        <v>3946016.85</v>
      </c>
      <c r="AI26" s="79">
        <f t="shared" ref="AI26" si="46">(N26*O26+P26*Q26+R26*S26+T26*U26+V26*W26+Z26*AA26+AD26*AE26+AF26*AG26)/AH26</f>
        <v>195.98273983885548</v>
      </c>
      <c r="AK26" s="65">
        <v>43603</v>
      </c>
      <c r="AL26" s="3">
        <v>20</v>
      </c>
      <c r="AM26" s="158">
        <v>6355650.9400000004</v>
      </c>
      <c r="AN26" s="158">
        <v>2470857.7000000002</v>
      </c>
      <c r="AO26" s="158">
        <v>665251</v>
      </c>
      <c r="AP26" s="158">
        <v>40349.599999999999</v>
      </c>
      <c r="AQ26" s="158">
        <v>0</v>
      </c>
      <c r="AR26" s="158">
        <v>0</v>
      </c>
      <c r="AS26" s="158">
        <v>59468.4</v>
      </c>
      <c r="AT26" s="158">
        <v>0</v>
      </c>
      <c r="AU26" s="158">
        <v>396.9</v>
      </c>
      <c r="AV26" s="158">
        <v>0</v>
      </c>
      <c r="AW26" s="79">
        <v>9591974.540000001</v>
      </c>
      <c r="AX26" s="158">
        <v>4571987.78</v>
      </c>
      <c r="AY26" s="158">
        <v>143.13946673285525</v>
      </c>
      <c r="AZ26" s="158">
        <v>1624835.85</v>
      </c>
      <c r="BA26" s="158">
        <v>139.29240810775491</v>
      </c>
      <c r="BB26" s="158">
        <v>615321.1</v>
      </c>
      <c r="BC26" s="158">
        <v>248.82596477587589</v>
      </c>
      <c r="BD26" s="158">
        <v>32392.2</v>
      </c>
      <c r="BE26" s="158">
        <v>126.5632738439871</v>
      </c>
      <c r="BF26" s="158">
        <v>0</v>
      </c>
      <c r="BG26" s="158">
        <v>0</v>
      </c>
      <c r="BH26" s="158">
        <v>0</v>
      </c>
      <c r="BI26" s="158">
        <v>0</v>
      </c>
      <c r="BJ26" s="158">
        <v>39404.800000000003</v>
      </c>
      <c r="BK26" s="158">
        <v>556.15448800000001</v>
      </c>
      <c r="BL26" s="158">
        <v>0</v>
      </c>
      <c r="BM26" s="158">
        <v>0</v>
      </c>
      <c r="BN26" s="158">
        <v>242.2</v>
      </c>
      <c r="BO26" s="158">
        <v>273.68992500000002</v>
      </c>
      <c r="BP26" s="158">
        <v>0</v>
      </c>
      <c r="BQ26" s="158">
        <v>0</v>
      </c>
      <c r="BR26" s="79">
        <v>6884183.9300000006</v>
      </c>
      <c r="BS26" s="79">
        <v>153.96860036635908</v>
      </c>
    </row>
    <row r="27" spans="1:71" ht="20.100000000000001" customHeight="1" x14ac:dyDescent="0.2">
      <c r="A27" s="203">
        <v>43974</v>
      </c>
      <c r="B27" s="3" t="s">
        <v>76</v>
      </c>
      <c r="C27" s="204">
        <f>Kol!D27+Siliguri!D27+Guwahati!D27+Jalpiguri!D27</f>
        <v>3047116.1</v>
      </c>
      <c r="D27" s="204">
        <f>Kol!E27+Siliguri!E27+Guwahati!E27+Jalpiguri!E27</f>
        <v>820691.1</v>
      </c>
      <c r="E27" s="204">
        <f>Kol!F27+Siliguri!F27+Guwahati!F27+Jalpiguri!F27</f>
        <v>157409.20000000001</v>
      </c>
      <c r="F27" s="204">
        <f>Kol!G27+Siliguri!G27+Guwahati!G27+Jalpiguri!G27</f>
        <v>8709.7000000000007</v>
      </c>
      <c r="G27" s="204">
        <f>Kol!H27+Siliguri!H27+Guwahati!H27+Jalpiguri!H27</f>
        <v>0</v>
      </c>
      <c r="H27" s="204">
        <f>Kol!I27+Siliguri!I27+Guwahati!I27+Jalpiguri!I27</f>
        <v>0</v>
      </c>
      <c r="I27" s="204">
        <f>Kol!J27+Siliguri!J27+Guwahati!J27+Jalpiguri!J27</f>
        <v>0</v>
      </c>
      <c r="J27" s="204">
        <f>Kol!K27+Siliguri!K27+Guwahati!K27+Jalpiguri!K27</f>
        <v>0</v>
      </c>
      <c r="K27" s="204">
        <f>Kol!L27+Siliguri!L27+Guwahati!L27+Jalpiguri!L27</f>
        <v>2965.1</v>
      </c>
      <c r="L27" s="204">
        <f>Kol!M27+Siliguri!M27+Guwahati!M27+Jalpiguri!M27</f>
        <v>0</v>
      </c>
      <c r="M27" s="79">
        <f t="shared" ref="M27" si="47">SUM(C27:L27)</f>
        <v>4036891.2000000007</v>
      </c>
      <c r="N27" s="204">
        <f>Kol!O27+Siliguri!O27+Guwahati!O27+Jalpiguri!O27</f>
        <v>2433042.9000000004</v>
      </c>
      <c r="O27" s="204">
        <f>(Kol!O27*Kol!P27+Siliguri!O27*Siliguri!P27+Guwahati!O27*Guwahati!P27+Jalpiguri!O27*Jalpiguri!P27)/N27</f>
        <v>199.07158933559663</v>
      </c>
      <c r="P27" s="204">
        <f>Kol!Q27+Siliguri!Q27+Guwahati!Q27+Jalpiguri!Q27</f>
        <v>667051.19999999995</v>
      </c>
      <c r="Q27" s="204">
        <f>(Kol!Q27*Kol!R27+Siliguri!Q27*Siliguri!R27+Guwahati!Q27*Guwahati!R27+Jalpiguri!Q27*Jalpiguri!R27)/P27</f>
        <v>183.429608</v>
      </c>
      <c r="R27" s="204">
        <f>Kol!S27+Siliguri!S27+Guwahati!S27+Jalpiguri!S27</f>
        <v>143528.6</v>
      </c>
      <c r="S27" s="204">
        <f>(Kol!S27*Kol!T27+Siliguri!S27*Siliguri!T27+Guwahati!S27*Guwahati!T27+Jalpiguri!S27*Jalpiguri!T27)/R27</f>
        <v>254.920367</v>
      </c>
      <c r="T27" s="204">
        <f>Kol!U27+Siliguri!U27+Guwahati!U27+Jalpiguri!U27</f>
        <v>7461.3</v>
      </c>
      <c r="U27" s="204">
        <f>(Kol!U27*Kol!V27+Siliguri!U27*Siliguri!V27+Guwahati!U27*Guwahati!V27+Jalpiguri!U27*Jalpiguri!V27)/T27</f>
        <v>132.49480600000001</v>
      </c>
      <c r="V27" s="204">
        <f>Kol!W27+Siliguri!W27+Guwahati!W27+Jalpiguri!W27</f>
        <v>0</v>
      </c>
      <c r="W27" s="204">
        <v>0</v>
      </c>
      <c r="X27" s="204">
        <v>0</v>
      </c>
      <c r="Y27" s="204">
        <v>0</v>
      </c>
      <c r="Z27" s="204">
        <f>Kol!AA27+Siliguri!AA27+Guwahati!AA27+Jalpiguri!AA27</f>
        <v>0</v>
      </c>
      <c r="AA27" s="204">
        <v>0</v>
      </c>
      <c r="AB27" s="204">
        <f>Kol!AC27+Siliguri!AC27+Guwahati!AC27+Jalpiguri!AC27</f>
        <v>0</v>
      </c>
      <c r="AC27" s="204">
        <v>0</v>
      </c>
      <c r="AD27" s="204">
        <f>Kol!AE27+Siliguri!AE27+Guwahati!AE27+Jalpiguri!AE27</f>
        <v>989</v>
      </c>
      <c r="AE27" s="204">
        <f>(Kol!AE27*Kol!AF27+Siliguri!AE27*Siliguri!AF27+Guwahati!AE27*Guwahati!AF27+Jalpiguri!AE27*Jalpiguri!AF27)/AD27</f>
        <v>305.67826000000002</v>
      </c>
      <c r="AF27" s="204">
        <f>Kol!AG27+Siliguri!AG27+Guwahati!AG27+Jalpiguri!AG27</f>
        <v>0</v>
      </c>
      <c r="AG27" s="204">
        <v>0</v>
      </c>
      <c r="AH27" s="79">
        <f t="shared" ref="AH27" si="48">N27+P27+R27+T27+V27+Z27+AB27+AD27+AF27</f>
        <v>3252073.0000000005</v>
      </c>
      <c r="AI27" s="79">
        <f t="shared" ref="AI27" si="49">(N27*O27+P27*Q27+R27*S27+T27*U27+V27*W27+Z27*AA27+AD27*AE27+AF27*AG27)/AH27</f>
        <v>198.20770316003441</v>
      </c>
      <c r="AK27" s="65">
        <v>43610</v>
      </c>
      <c r="AL27" s="3">
        <v>21</v>
      </c>
      <c r="AM27" s="158">
        <v>6984452.6699999999</v>
      </c>
      <c r="AN27" s="158">
        <v>2630941.16</v>
      </c>
      <c r="AO27" s="158">
        <v>829626.15</v>
      </c>
      <c r="AP27" s="158">
        <v>47329.899999999994</v>
      </c>
      <c r="AQ27" s="158">
        <v>0</v>
      </c>
      <c r="AR27" s="158">
        <v>0</v>
      </c>
      <c r="AS27" s="158">
        <v>78958</v>
      </c>
      <c r="AT27" s="158">
        <v>0</v>
      </c>
      <c r="AU27" s="158">
        <v>1729.3</v>
      </c>
      <c r="AV27" s="158">
        <v>0</v>
      </c>
      <c r="AW27" s="79">
        <v>10573037.180000002</v>
      </c>
      <c r="AX27" s="158">
        <v>5226496.5</v>
      </c>
      <c r="AY27" s="158">
        <v>143.76482747185318</v>
      </c>
      <c r="AZ27" s="158">
        <v>1700261.56</v>
      </c>
      <c r="BA27" s="158">
        <v>139.98437039948769</v>
      </c>
      <c r="BB27" s="158">
        <v>757323.04999999993</v>
      </c>
      <c r="BC27" s="158">
        <v>248.70506422100405</v>
      </c>
      <c r="BD27" s="158">
        <v>34863.199999999997</v>
      </c>
      <c r="BE27" s="158">
        <v>127.46688694343607</v>
      </c>
      <c r="BF27" s="158">
        <v>0</v>
      </c>
      <c r="BG27" s="158">
        <v>0</v>
      </c>
      <c r="BH27" s="158">
        <v>0</v>
      </c>
      <c r="BI27" s="158">
        <v>0</v>
      </c>
      <c r="BJ27" s="158">
        <v>50172.9</v>
      </c>
      <c r="BK27" s="158">
        <v>484.57744100000002</v>
      </c>
      <c r="BL27" s="158">
        <v>0</v>
      </c>
      <c r="BM27" s="158">
        <v>0</v>
      </c>
      <c r="BN27" s="158">
        <v>604</v>
      </c>
      <c r="BO27" s="158">
        <v>261.58178800000002</v>
      </c>
      <c r="BP27" s="158">
        <v>0</v>
      </c>
      <c r="BQ27" s="158">
        <v>0</v>
      </c>
      <c r="BR27" s="79">
        <v>7769721.2100000009</v>
      </c>
      <c r="BS27" s="79">
        <v>155.30300395996824</v>
      </c>
    </row>
    <row r="28" spans="1:71" ht="20.100000000000001" customHeight="1" x14ac:dyDescent="0.2">
      <c r="A28" s="203">
        <v>43981</v>
      </c>
      <c r="B28" s="39" t="s">
        <v>79</v>
      </c>
      <c r="C28" s="204">
        <f>Kol!D28+Siliguri!D28+Guwahati!D28+Jalpiguri!D28</f>
        <v>2972704.8</v>
      </c>
      <c r="D28" s="204">
        <f>Kol!E28+Siliguri!E28+Guwahati!E28+Jalpiguri!E28</f>
        <v>1063540</v>
      </c>
      <c r="E28" s="204">
        <f>Kol!F28+Siliguri!F28+Guwahati!F28+Jalpiguri!F28</f>
        <v>107872.4</v>
      </c>
      <c r="F28" s="204">
        <f>Kol!G28+Siliguri!G28+Guwahati!G28+Jalpiguri!G28</f>
        <v>5927.1</v>
      </c>
      <c r="G28" s="204">
        <f>Kol!H28+Siliguri!H28+Guwahati!H28+Jalpiguri!H28</f>
        <v>0</v>
      </c>
      <c r="H28" s="204">
        <f>Kol!I28+Siliguri!I28+Guwahati!I28+Jalpiguri!I28</f>
        <v>0</v>
      </c>
      <c r="I28" s="204">
        <f>Kol!J28+Siliguri!J28+Guwahati!J28+Jalpiguri!J28</f>
        <v>0</v>
      </c>
      <c r="J28" s="204">
        <f>Kol!K28+Siliguri!K28+Guwahati!K28+Jalpiguri!K28</f>
        <v>0</v>
      </c>
      <c r="K28" s="204">
        <f>Kol!L28+Siliguri!L28+Guwahati!L28+Jalpiguri!L28</f>
        <v>884.6</v>
      </c>
      <c r="L28" s="204">
        <f>Kol!M28+Siliguri!M28+Guwahati!M28+Jalpiguri!M28</f>
        <v>0</v>
      </c>
      <c r="M28" s="79">
        <f t="shared" ref="M28" si="50">SUM(C28:L28)</f>
        <v>4150928.9</v>
      </c>
      <c r="N28" s="204">
        <f>Kol!O28+Siliguri!O28+Guwahati!O28+Jalpiguri!O28</f>
        <v>2592332.5999999996</v>
      </c>
      <c r="O28" s="204">
        <f>(Kol!O28*Kol!P28+Siliguri!O28*Siliguri!P28+Guwahati!O28*Guwahati!P28+Jalpiguri!O28*Jalpiguri!P28)/N28</f>
        <v>190.55667473944249</v>
      </c>
      <c r="P28" s="204">
        <f>Kol!Q28+Siliguri!Q28+Guwahati!Q28+Jalpiguri!Q28</f>
        <v>868343</v>
      </c>
      <c r="Q28" s="204">
        <f>(Kol!Q28*Kol!R28+Siliguri!Q28*Siliguri!R28+Guwahati!Q28*Guwahati!R28+Jalpiguri!Q28*Jalpiguri!R28)/P28</f>
        <v>182.48247417114814</v>
      </c>
      <c r="R28" s="204">
        <f>Kol!S28+Siliguri!S28+Guwahati!S28+Jalpiguri!S28</f>
        <v>89699.7</v>
      </c>
      <c r="S28" s="204">
        <f>(Kol!S28*Kol!T28+Siliguri!S28*Siliguri!T28+Guwahati!S28*Guwahati!T28+Jalpiguri!S28*Jalpiguri!T28)/R28</f>
        <v>231.82611399999996</v>
      </c>
      <c r="T28" s="204">
        <f>Kol!U28+Siliguri!U28+Guwahati!U28+Jalpiguri!U28</f>
        <v>2303.1</v>
      </c>
      <c r="U28" s="204">
        <f>(Kol!U28*Kol!V28+Siliguri!U28*Siliguri!V28+Guwahati!U28*Guwahati!V28+Jalpiguri!U28*Jalpiguri!V28)/T28</f>
        <v>134.51639</v>
      </c>
      <c r="V28" s="204">
        <f>Kol!W28+Siliguri!W28+Guwahati!W28+Jalpiguri!W28</f>
        <v>0</v>
      </c>
      <c r="W28" s="204">
        <v>0</v>
      </c>
      <c r="X28" s="204">
        <v>0</v>
      </c>
      <c r="Y28" s="204">
        <v>0</v>
      </c>
      <c r="Z28" s="204">
        <f>Kol!AA28+Siliguri!AA28+Guwahati!AA28+Jalpiguri!AA28</f>
        <v>0</v>
      </c>
      <c r="AA28" s="204">
        <v>0</v>
      </c>
      <c r="AB28" s="204">
        <f>Kol!AC28+Siliguri!AC28+Guwahati!AC28+Jalpiguri!AC28</f>
        <v>0</v>
      </c>
      <c r="AC28" s="204">
        <v>0</v>
      </c>
      <c r="AD28" s="204">
        <f>Kol!AE28+Siliguri!AE28+Guwahati!AE28+Jalpiguri!AE28</f>
        <v>358.9</v>
      </c>
      <c r="AE28" s="204">
        <f>(Kol!AE28*Kol!AF28+Siliguri!AE28*Siliguri!AF28+Guwahati!AE28*Guwahati!AF28+Jalpiguri!AE28*Jalpiguri!AF28)/AD28</f>
        <v>272.42518799999999</v>
      </c>
      <c r="AF28" s="204">
        <f>Kol!AG28+Siliguri!AG28+Guwahati!AG28+Jalpiguri!AG28</f>
        <v>0</v>
      </c>
      <c r="AG28" s="204">
        <v>0</v>
      </c>
      <c r="AH28" s="79">
        <f t="shared" ref="AH28" si="51">N28+P28+R28+T28+V28+Z28+AB28+AD28+AF28</f>
        <v>3553037.3</v>
      </c>
      <c r="AI28" s="79">
        <f t="shared" ref="AI28" si="52">(N28*O28+P28*Q28+R28*S28+T28*U28+V28*W28+Z28*AA28+AD28*AE28+AF28*AG28)/AH28</f>
        <v>189.59721309978889</v>
      </c>
      <c r="AK28" s="65">
        <v>43617</v>
      </c>
      <c r="AL28" s="39">
        <v>22</v>
      </c>
      <c r="AM28" s="158">
        <v>6619121.7699999996</v>
      </c>
      <c r="AN28" s="158">
        <v>2196235.2999999998</v>
      </c>
      <c r="AO28" s="158">
        <v>733651.70000000007</v>
      </c>
      <c r="AP28" s="158">
        <v>38601</v>
      </c>
      <c r="AQ28" s="158">
        <v>0</v>
      </c>
      <c r="AR28" s="158">
        <v>0</v>
      </c>
      <c r="AS28" s="158">
        <v>111890.6</v>
      </c>
      <c r="AT28" s="158">
        <v>0</v>
      </c>
      <c r="AU28" s="158">
        <v>1740.1</v>
      </c>
      <c r="AV28" s="158">
        <v>0</v>
      </c>
      <c r="AW28" s="79">
        <v>9701240.4699999988</v>
      </c>
      <c r="AX28" s="158">
        <v>4714438.45</v>
      </c>
      <c r="AY28" s="158">
        <v>144.98759037971814</v>
      </c>
      <c r="AZ28" s="158">
        <v>1508503</v>
      </c>
      <c r="BA28" s="158">
        <v>140.95072002915015</v>
      </c>
      <c r="BB28" s="158">
        <v>690675.5</v>
      </c>
      <c r="BC28" s="158">
        <v>245.46902566701033</v>
      </c>
      <c r="BD28" s="158">
        <v>31584.6</v>
      </c>
      <c r="BE28" s="158">
        <v>130.18969969656098</v>
      </c>
      <c r="BF28" s="158">
        <v>0</v>
      </c>
      <c r="BG28" s="158">
        <v>0</v>
      </c>
      <c r="BH28" s="158">
        <v>0</v>
      </c>
      <c r="BI28" s="158">
        <v>0</v>
      </c>
      <c r="BJ28" s="158">
        <v>61232.4</v>
      </c>
      <c r="BK28" s="158">
        <v>402.61932200000001</v>
      </c>
      <c r="BL28" s="158">
        <v>0</v>
      </c>
      <c r="BM28" s="158">
        <v>0</v>
      </c>
      <c r="BN28" s="158">
        <v>1474.5</v>
      </c>
      <c r="BO28" s="158">
        <v>230.31881899999999</v>
      </c>
      <c r="BP28" s="158">
        <v>0</v>
      </c>
      <c r="BQ28" s="158">
        <v>0</v>
      </c>
      <c r="BR28" s="79">
        <v>7007908.4500000002</v>
      </c>
      <c r="BS28" s="79">
        <v>156.22407837994598</v>
      </c>
    </row>
    <row r="29" spans="1:71" ht="20.100000000000001" customHeight="1" x14ac:dyDescent="0.2">
      <c r="A29" s="205">
        <v>43988</v>
      </c>
      <c r="B29" s="10" t="s">
        <v>80</v>
      </c>
      <c r="C29" s="206">
        <f>Kol!D29+Siliguri!D29+Guwahati!D29+Jalpiguri!D29</f>
        <v>4313562.95</v>
      </c>
      <c r="D29" s="206">
        <f>Kol!E29+Siliguri!E29+Guwahati!E29+Jalpiguri!E29</f>
        <v>1292620.1000000001</v>
      </c>
      <c r="E29" s="206">
        <f>Kol!F29+Siliguri!F29+Guwahati!F29+Jalpiguri!F29</f>
        <v>815839.3</v>
      </c>
      <c r="F29" s="206">
        <f>Kol!G29+Siliguri!G29+Guwahati!G29+Jalpiguri!G29</f>
        <v>118656.59999999999</v>
      </c>
      <c r="G29" s="206">
        <f>Kol!H29+Siliguri!H29+Guwahati!H29+Jalpiguri!H29</f>
        <v>0</v>
      </c>
      <c r="H29" s="206">
        <f>Kol!I29+Siliguri!I29+Guwahati!I29+Jalpiguri!I29</f>
        <v>0</v>
      </c>
      <c r="I29" s="206">
        <f>Kol!J29+Siliguri!J29+Guwahati!J29+Jalpiguri!J29</f>
        <v>162212.70000000001</v>
      </c>
      <c r="J29" s="206">
        <f>Kol!K29+Siliguri!K29+Guwahati!K29+Jalpiguri!K29</f>
        <v>0</v>
      </c>
      <c r="K29" s="206">
        <f>Kol!L29+Siliguri!L29+Guwahati!L29+Jalpiguri!L29</f>
        <v>1123.3</v>
      </c>
      <c r="L29" s="206">
        <f>Kol!M29+Siliguri!M29+Guwahati!M29+Jalpiguri!M29</f>
        <v>0</v>
      </c>
      <c r="M29" s="79">
        <f t="shared" ref="M29" si="53">SUM(C29:L29)</f>
        <v>6704014.9500000002</v>
      </c>
      <c r="N29" s="206">
        <f>Kol!O29+Siliguri!O29+Guwahati!O29+Jalpiguri!O29</f>
        <v>3751473.9000000004</v>
      </c>
      <c r="O29" s="206">
        <f>(Kol!O29*Kol!P29+Siliguri!O29*Siliguri!P29+Guwahati!O29*Guwahati!P29+Jalpiguri!O29*Jalpiguri!P29)/N29</f>
        <v>210.52685965628052</v>
      </c>
      <c r="P29" s="206">
        <f>Kol!Q29+Siliguri!Q29+Guwahati!Q29+Jalpiguri!Q29</f>
        <v>990163</v>
      </c>
      <c r="Q29" s="206">
        <f>(Kol!Q29*Kol!R29+Siliguri!Q29*Siliguri!R29+Guwahati!Q29*Guwahati!R29+Jalpiguri!Q29*Jalpiguri!R29)/P29</f>
        <v>202.8521637446257</v>
      </c>
      <c r="R29" s="206">
        <f>Kol!S29+Siliguri!S29+Guwahati!S29+Jalpiguri!S29</f>
        <v>747274.1</v>
      </c>
      <c r="S29" s="206">
        <f>(Kol!S29*Kol!T29+Siliguri!S29*Siliguri!T29+Guwahati!S29*Guwahati!T29+Jalpiguri!S29*Jalpiguri!T29)/R29</f>
        <v>255.97746111492066</v>
      </c>
      <c r="T29" s="206">
        <f>Kol!U29+Siliguri!U29+Guwahati!U29+Jalpiguri!U29</f>
        <v>66588.899999999994</v>
      </c>
      <c r="U29" s="206">
        <f>(Kol!U29*Kol!V29+Siliguri!U29*Siliguri!V29+Guwahati!U29*Guwahati!V29+Jalpiguri!U29*Jalpiguri!V29)/T29</f>
        <v>132.23080657636632</v>
      </c>
      <c r="V29" s="206">
        <f>Kol!W29+Siliguri!W29+Guwahati!W29+Jalpiguri!W29</f>
        <v>0</v>
      </c>
      <c r="W29" s="206">
        <v>0</v>
      </c>
      <c r="X29" s="206">
        <v>0</v>
      </c>
      <c r="Y29" s="206">
        <v>0</v>
      </c>
      <c r="Z29" s="206">
        <f>Kol!AA29+Siliguri!AA29+Guwahati!AA29+Jalpiguri!AA29</f>
        <v>80899.8</v>
      </c>
      <c r="AA29" s="206">
        <f>(Kol!AA29*Kol!AB29+Siliguri!AA29*Siliguri!AB29+Guwahati!AA29*Guwahati!AB29+Jalpiguri!AA29*Jalpiguri!AB29)/Z29</f>
        <v>536.91134299999999</v>
      </c>
      <c r="AB29" s="206">
        <f>Kol!AC29+Siliguri!AC29+Guwahati!AC29+Jalpiguri!AC29</f>
        <v>0</v>
      </c>
      <c r="AC29" s="206">
        <v>0</v>
      </c>
      <c r="AD29" s="206">
        <f>Kol!AE29+Siliguri!AE29+Guwahati!AE29+Jalpiguri!AE29</f>
        <v>1045.5</v>
      </c>
      <c r="AE29" s="206">
        <f>(Kol!AE29*Kol!AF29+Siliguri!AE29*Siliguri!AF29+Guwahati!AE29*Guwahati!AF29+Jalpiguri!AE29*Jalpiguri!AF29)/AD29</f>
        <v>233.871927</v>
      </c>
      <c r="AF29" s="206">
        <f>Kol!AG29+Siliguri!AG29+Guwahati!AG29+Jalpiguri!AG29</f>
        <v>0</v>
      </c>
      <c r="AG29" s="206">
        <v>0</v>
      </c>
      <c r="AH29" s="79">
        <f t="shared" ref="AH29" si="54">N29+P29+R29+T29+V29+Z29+AB29+AD29+AF29</f>
        <v>5637445.2000000002</v>
      </c>
      <c r="AI29" s="79">
        <f t="shared" ref="AI29" si="55">(N29*O29+P29*Q29+R29*S29+T29*U29+V29*W29+Z29*AA29+AD29*AE29+AF29*AG29)/AH29</f>
        <v>218.96686294288935</v>
      </c>
      <c r="AK29" s="65">
        <v>43624</v>
      </c>
      <c r="AL29" s="10">
        <v>23</v>
      </c>
      <c r="AM29" s="158">
        <v>7055233.1600000001</v>
      </c>
      <c r="AN29" s="158">
        <v>2369251.9</v>
      </c>
      <c r="AO29" s="158">
        <v>822407.6</v>
      </c>
      <c r="AP29" s="158">
        <v>44712.700000000004</v>
      </c>
      <c r="AQ29" s="158">
        <v>0</v>
      </c>
      <c r="AR29" s="158">
        <v>0</v>
      </c>
      <c r="AS29" s="158">
        <v>101227.5</v>
      </c>
      <c r="AT29" s="158">
        <v>0</v>
      </c>
      <c r="AU29" s="158">
        <v>1458.4</v>
      </c>
      <c r="AV29" s="158">
        <v>0</v>
      </c>
      <c r="AW29" s="79">
        <v>10394291.26</v>
      </c>
      <c r="AX29" s="158">
        <v>5272131.46</v>
      </c>
      <c r="AY29" s="158">
        <v>149.07264302928675</v>
      </c>
      <c r="AZ29" s="158">
        <v>1625778.8</v>
      </c>
      <c r="BA29" s="158">
        <v>147.00253507699418</v>
      </c>
      <c r="BB29" s="158">
        <v>693653</v>
      </c>
      <c r="BC29" s="158">
        <v>246.12898531346391</v>
      </c>
      <c r="BD29" s="158">
        <v>40404.300000000003</v>
      </c>
      <c r="BE29" s="158">
        <v>131.99770052573365</v>
      </c>
      <c r="BF29" s="158">
        <v>0</v>
      </c>
      <c r="BG29" s="158">
        <v>0</v>
      </c>
      <c r="BH29" s="158">
        <v>0</v>
      </c>
      <c r="BI29" s="158">
        <v>0</v>
      </c>
      <c r="BJ29" s="158">
        <v>52186.2</v>
      </c>
      <c r="BK29" s="158">
        <v>319.281296</v>
      </c>
      <c r="BL29" s="158">
        <v>0</v>
      </c>
      <c r="BM29" s="158">
        <v>0</v>
      </c>
      <c r="BN29" s="158">
        <v>1292</v>
      </c>
      <c r="BO29" s="158">
        <v>236.930263</v>
      </c>
      <c r="BP29" s="158">
        <v>0</v>
      </c>
      <c r="BQ29" s="158">
        <v>0</v>
      </c>
      <c r="BR29" s="79">
        <v>7685445.7599999998</v>
      </c>
      <c r="BS29" s="79">
        <v>158.47535581652315</v>
      </c>
    </row>
    <row r="30" spans="1:71" ht="20.100000000000001" customHeight="1" x14ac:dyDescent="0.2">
      <c r="A30" s="207">
        <v>43995</v>
      </c>
      <c r="B30" s="10" t="s">
        <v>81</v>
      </c>
      <c r="C30" s="208">
        <f>Kol!D30+Siliguri!D30+Guwahati!D30+Jalpiguri!D30</f>
        <v>3705585.5</v>
      </c>
      <c r="D30" s="208">
        <f>Kol!E30+Siliguri!E30+Guwahati!E30+Jalpiguri!E30</f>
        <v>1199557.8999999999</v>
      </c>
      <c r="E30" s="208">
        <f>Kol!F30+Siliguri!F30+Guwahati!F30+Jalpiguri!F30</f>
        <v>430081.80000000005</v>
      </c>
      <c r="F30" s="208">
        <f>Kol!G30+Siliguri!G30+Guwahati!G30+Jalpiguri!G30</f>
        <v>20179.099999999999</v>
      </c>
      <c r="G30" s="208">
        <f>Kol!H30+Siliguri!H30+Guwahati!H30+Jalpiguri!H30</f>
        <v>0</v>
      </c>
      <c r="H30" s="208">
        <f>Kol!I30+Siliguri!I30+Guwahati!I30+Jalpiguri!I30</f>
        <v>0</v>
      </c>
      <c r="I30" s="208">
        <f>Kol!J30+Siliguri!J30+Guwahati!J30+Jalpiguri!J30</f>
        <v>50404.85</v>
      </c>
      <c r="J30" s="208">
        <f>Kol!K30+Siliguri!K30+Guwahati!K30+Jalpiguri!K30</f>
        <v>0</v>
      </c>
      <c r="K30" s="208">
        <f>Kol!L30+Siliguri!L30+Guwahati!L30+Jalpiguri!L30</f>
        <v>1470.4</v>
      </c>
      <c r="L30" s="208">
        <f>Kol!M30+Siliguri!M30+Guwahati!M30+Jalpiguri!M30</f>
        <v>0</v>
      </c>
      <c r="M30" s="79">
        <f t="shared" ref="M30" si="56">SUM(C30:L30)</f>
        <v>5407279.5499999998</v>
      </c>
      <c r="N30" s="208">
        <f>Kol!O30+Siliguri!O30+Guwahati!O30+Jalpiguri!O30</f>
        <v>3172328.0999999996</v>
      </c>
      <c r="O30" s="208">
        <f>(Kol!O30*Kol!P30+Siliguri!O30*Siliguri!P30+Guwahati!O30*Guwahati!P30+Jalpiguri!O30*Jalpiguri!P30)/N30</f>
        <v>222.13860222478553</v>
      </c>
      <c r="P30" s="208">
        <f>Kol!Q30+Siliguri!Q30+Guwahati!Q30+Jalpiguri!Q30</f>
        <v>972116.89999999991</v>
      </c>
      <c r="Q30" s="208">
        <f>(Kol!Q30*Kol!R30+Siliguri!Q30*Siliguri!R30+Guwahati!Q30*Guwahati!R30+Jalpiguri!Q30*Jalpiguri!R30)/P30</f>
        <v>218.07266316484015</v>
      </c>
      <c r="R30" s="208">
        <f>Kol!S30+Siliguri!S30+Guwahati!S30+Jalpiguri!S30</f>
        <v>403306.80000000005</v>
      </c>
      <c r="S30" s="208">
        <f>(Kol!S30*Kol!T30+Siliguri!S30*Siliguri!T30+Guwahati!S30*Guwahati!T30+Jalpiguri!S30*Jalpiguri!T30)/R30</f>
        <v>278.9531279607981</v>
      </c>
      <c r="T30" s="208">
        <f>Kol!U30+Siliguri!U30+Guwahati!U30+Jalpiguri!U30</f>
        <v>16682.400000000001</v>
      </c>
      <c r="U30" s="208">
        <f>(Kol!U30*Kol!V30+Siliguri!U30*Siliguri!V30+Guwahati!U30*Guwahati!V30+Jalpiguri!U30*Jalpiguri!V30)/T30</f>
        <v>150.75903915590084</v>
      </c>
      <c r="V30" s="208">
        <f>Kol!W30+Siliguri!W30+Guwahati!W30+Jalpiguri!W30</f>
        <v>0</v>
      </c>
      <c r="W30" s="208">
        <v>0</v>
      </c>
      <c r="X30" s="208">
        <v>0</v>
      </c>
      <c r="Y30" s="208">
        <v>0</v>
      </c>
      <c r="Z30" s="208">
        <f>Kol!AA30+Siliguri!AA30+Guwahati!AA30+Jalpiguri!AA30</f>
        <v>29349</v>
      </c>
      <c r="AA30" s="208">
        <f>(Kol!AA30*Kol!AB30+Siliguri!AA30*Siliguri!AB30+Guwahati!AA30*Guwahati!AB30+Jalpiguri!AA30*Jalpiguri!AB30)/Z30</f>
        <v>387.194906</v>
      </c>
      <c r="AB30" s="208">
        <f>Kol!AC30+Siliguri!AC30+Guwahati!AC30+Jalpiguri!AC30</f>
        <v>0</v>
      </c>
      <c r="AC30" s="208">
        <v>0</v>
      </c>
      <c r="AD30" s="208">
        <f>Kol!AE30+Siliguri!AE30+Guwahati!AE30+Jalpiguri!AE30</f>
        <v>1079.2</v>
      </c>
      <c r="AE30" s="208">
        <f>(Kol!AE30*Kol!AF30+Siliguri!AE30*Siliguri!AF30+Guwahati!AE30*Guwahati!AF30+Jalpiguri!AE30*Jalpiguri!AF30)/AD30</f>
        <v>267.35656</v>
      </c>
      <c r="AF30" s="208">
        <f>Kol!AG30+Siliguri!AG30+Guwahati!AG30+Jalpiguri!AG30</f>
        <v>0</v>
      </c>
      <c r="AG30" s="208">
        <v>0</v>
      </c>
      <c r="AH30" s="79">
        <f t="shared" ref="AH30" si="57">N30+P30+R30+T30+V30+Z30+AB30+AD30+AF30</f>
        <v>4594862.4000000004</v>
      </c>
      <c r="AI30" s="79">
        <f t="shared" ref="AI30" si="58">(N30*O30+P30*Q30+R30*S30+T30*U30+V30*W30+Z30*AA30+AD30*AE30+AF30*AG30)/AH30</f>
        <v>227.07093072066283</v>
      </c>
      <c r="AK30" s="65">
        <v>43631</v>
      </c>
      <c r="AL30" s="10">
        <v>24</v>
      </c>
      <c r="AM30" s="158">
        <v>6861795.1200000001</v>
      </c>
      <c r="AN30" s="158">
        <v>2400385.1</v>
      </c>
      <c r="AO30" s="158">
        <v>884661.15</v>
      </c>
      <c r="AP30" s="158">
        <v>46519.3</v>
      </c>
      <c r="AQ30" s="158">
        <v>0</v>
      </c>
      <c r="AR30" s="158">
        <v>0</v>
      </c>
      <c r="AS30" s="158">
        <v>112740.5</v>
      </c>
      <c r="AT30" s="158">
        <v>0</v>
      </c>
      <c r="AU30" s="158">
        <v>1482.1</v>
      </c>
      <c r="AV30" s="158">
        <v>0</v>
      </c>
      <c r="AW30" s="79">
        <v>10307583.270000001</v>
      </c>
      <c r="AX30" s="158">
        <v>5246675.82</v>
      </c>
      <c r="AY30" s="158">
        <v>153.85873303415121</v>
      </c>
      <c r="AZ30" s="158">
        <v>1696367.2999999998</v>
      </c>
      <c r="BA30" s="158">
        <v>154.10457358117938</v>
      </c>
      <c r="BB30" s="158">
        <v>773270.1</v>
      </c>
      <c r="BC30" s="158">
        <v>254.14210222773184</v>
      </c>
      <c r="BD30" s="158">
        <v>41404.800000000003</v>
      </c>
      <c r="BE30" s="158">
        <v>133.64442254888323</v>
      </c>
      <c r="BF30" s="158">
        <v>0</v>
      </c>
      <c r="BG30" s="158">
        <v>0</v>
      </c>
      <c r="BH30" s="158">
        <v>0</v>
      </c>
      <c r="BI30" s="158">
        <v>0</v>
      </c>
      <c r="BJ30" s="158">
        <v>55203.4</v>
      </c>
      <c r="BK30" s="158">
        <v>278.64814100000001</v>
      </c>
      <c r="BL30" s="158">
        <v>0</v>
      </c>
      <c r="BM30" s="158">
        <v>0</v>
      </c>
      <c r="BN30" s="158">
        <v>525.20000000000005</v>
      </c>
      <c r="BO30" s="158">
        <v>85.571210967250565</v>
      </c>
      <c r="BP30" s="158">
        <v>0</v>
      </c>
      <c r="BQ30" s="158">
        <v>0</v>
      </c>
      <c r="BR30" s="79">
        <v>7813446.6200000001</v>
      </c>
      <c r="BS30" s="79">
        <v>164.60675965904949</v>
      </c>
    </row>
    <row r="31" spans="1:71" ht="20.100000000000001" customHeight="1" x14ac:dyDescent="0.2">
      <c r="A31" s="209">
        <v>44002</v>
      </c>
      <c r="B31" s="10">
        <v>25</v>
      </c>
      <c r="C31" s="210">
        <f>Kol!D31+Siliguri!D31+Guwahati!D31+Jalpiguri!D31</f>
        <v>4361230.7</v>
      </c>
      <c r="D31" s="210">
        <f>Kol!E31+Siliguri!E31+Guwahati!E31+Jalpiguri!E31</f>
        <v>1566657.1</v>
      </c>
      <c r="E31" s="210">
        <f>Kol!F31+Siliguri!F31+Guwahati!F31+Jalpiguri!F31</f>
        <v>561859.4</v>
      </c>
      <c r="F31" s="210">
        <f>Kol!G31+Siliguri!G31+Guwahati!G31+Jalpiguri!G31</f>
        <v>27696.9</v>
      </c>
      <c r="G31" s="210">
        <f>Kol!H31+Siliguri!H31+Guwahati!H31+Jalpiguri!H31</f>
        <v>0</v>
      </c>
      <c r="H31" s="210">
        <f>Kol!I31+Siliguri!I31+Guwahati!I31+Jalpiguri!I31</f>
        <v>0</v>
      </c>
      <c r="I31" s="210">
        <f>Kol!J31+Siliguri!J31+Guwahati!J31+Jalpiguri!J31</f>
        <v>42458.9</v>
      </c>
      <c r="J31" s="210">
        <f>Kol!K31+Siliguri!K31+Guwahati!K31+Jalpiguri!K31</f>
        <v>0</v>
      </c>
      <c r="K31" s="210">
        <f>Kol!L31+Siliguri!L31+Guwahati!L31+Jalpiguri!L31</f>
        <v>1789.4</v>
      </c>
      <c r="L31" s="210">
        <f>Kol!M31+Siliguri!M31+Guwahati!M31+Jalpiguri!M31</f>
        <v>0</v>
      </c>
      <c r="M31" s="79">
        <f t="shared" ref="M31" si="59">SUM(C31:L31)</f>
        <v>6561692.4000000022</v>
      </c>
      <c r="N31" s="210">
        <f>Kol!O31+Siliguri!O31+Guwahati!O31+Jalpiguri!O31</f>
        <v>3782527.4000000004</v>
      </c>
      <c r="O31" s="210">
        <f>(Kol!O31*Kol!P31+Siliguri!O31*Siliguri!P31+Guwahati!O31*Guwahati!P31+Jalpiguri!O31*Jalpiguri!P31)/N31</f>
        <v>243.09501469521197</v>
      </c>
      <c r="P31" s="210">
        <f>Kol!Q31+Siliguri!Q31+Guwahati!Q31+Jalpiguri!Q31</f>
        <v>1335177.3</v>
      </c>
      <c r="Q31" s="210">
        <f>(Kol!Q31*Kol!R31+Siliguri!Q31*Siliguri!R31+Guwahati!Q31*Guwahati!R31+Jalpiguri!Q31*Jalpiguri!R31)/P31</f>
        <v>233.78601239939192</v>
      </c>
      <c r="R31" s="210">
        <f>Kol!S31+Siliguri!S31+Guwahati!S31+Jalpiguri!S31</f>
        <v>513759.2</v>
      </c>
      <c r="S31" s="210">
        <f>(Kol!S31*Kol!T31+Siliguri!S31*Siliguri!T31+Guwahati!S31*Guwahati!T31+Jalpiguri!S31*Jalpiguri!T31)/R31</f>
        <v>301.34433384591557</v>
      </c>
      <c r="T31" s="210">
        <f>Kol!U31+Siliguri!U31+Guwahati!U31+Jalpiguri!U31</f>
        <v>20629.400000000001</v>
      </c>
      <c r="U31" s="210">
        <f>(Kol!U31*Kol!V31+Siliguri!U31*Siliguri!V31+Guwahati!U31*Guwahati!V31+Jalpiguri!U31*Jalpiguri!V31)/T31</f>
        <v>162.58709849655347</v>
      </c>
      <c r="V31" s="210">
        <f>Kol!W31+Siliguri!W31+Guwahati!W31+Jalpiguri!W31</f>
        <v>0</v>
      </c>
      <c r="W31" s="210">
        <v>0</v>
      </c>
      <c r="X31" s="210">
        <v>0</v>
      </c>
      <c r="Y31" s="210">
        <v>0</v>
      </c>
      <c r="Z31" s="210">
        <f>Kol!AA31+Siliguri!AA31+Guwahati!AA31+Jalpiguri!AA31</f>
        <v>23761.1</v>
      </c>
      <c r="AA31" s="210">
        <f>(Kol!AA31*Kol!AB31+Siliguri!AA31*Siliguri!AB31+Guwahati!AA31*Guwahati!AB31+Jalpiguri!AA31*Jalpiguri!AB31)/Z31</f>
        <v>399.67025000000001</v>
      </c>
      <c r="AB31" s="210">
        <f>Kol!AC31+Siliguri!AC31+Guwahati!AC31+Jalpiguri!AC31</f>
        <v>0</v>
      </c>
      <c r="AC31" s="210">
        <v>0</v>
      </c>
      <c r="AD31" s="210">
        <f>Kol!AE31+Siliguri!AE31+Guwahati!AE31+Jalpiguri!AE31</f>
        <v>1193.8</v>
      </c>
      <c r="AE31" s="210">
        <f>(Kol!AE31*Kol!AF31+Siliguri!AE31*Siliguri!AF31+Guwahati!AE31*Guwahati!AF31+Jalpiguri!AE31*Jalpiguri!AF31)/AD31</f>
        <v>337.439437</v>
      </c>
      <c r="AF31" s="210">
        <f>Kol!AG31+Siliguri!AG31+Guwahati!AG31+Jalpiguri!AG31</f>
        <v>0</v>
      </c>
      <c r="AG31" s="210">
        <v>0</v>
      </c>
      <c r="AH31" s="79">
        <f t="shared" ref="AH31" si="60">N31+P31+R31+T31+V31+Z31+AB31+AD31+AF31</f>
        <v>5677048.2000000002</v>
      </c>
      <c r="AI31" s="79">
        <f t="shared" ref="AI31" si="61">(N31*O31+P31*Q31+R31*S31+T31*U31+V31*W31+Z31*AA31+AD31*AE31+AF31*AG31)/AH31</f>
        <v>246.5596943230691</v>
      </c>
      <c r="AK31" s="65">
        <v>43638</v>
      </c>
      <c r="AL31" s="10">
        <v>25</v>
      </c>
      <c r="AM31" s="158">
        <v>7705798.6699999999</v>
      </c>
      <c r="AN31" s="158">
        <v>2591671.5999999996</v>
      </c>
      <c r="AO31" s="158">
        <v>1110484.3999999999</v>
      </c>
      <c r="AP31" s="158">
        <v>48061</v>
      </c>
      <c r="AQ31" s="158">
        <v>0</v>
      </c>
      <c r="AR31" s="158">
        <v>0</v>
      </c>
      <c r="AS31" s="158">
        <v>105547.5</v>
      </c>
      <c r="AT31" s="158">
        <v>0</v>
      </c>
      <c r="AU31" s="158">
        <v>2808.5</v>
      </c>
      <c r="AV31" s="158">
        <v>0</v>
      </c>
      <c r="AW31" s="79">
        <v>11564371.67</v>
      </c>
      <c r="AX31" s="158">
        <v>6001522.7699999996</v>
      </c>
      <c r="AY31" s="158">
        <v>159.5104399656488</v>
      </c>
      <c r="AZ31" s="158">
        <v>1815409.2</v>
      </c>
      <c r="BA31" s="158">
        <v>162.89536821987505</v>
      </c>
      <c r="BB31" s="158">
        <v>1002996.2000000001</v>
      </c>
      <c r="BC31" s="158">
        <v>266.04688032223152</v>
      </c>
      <c r="BD31" s="158">
        <v>36338.6</v>
      </c>
      <c r="BE31" s="158">
        <v>133.67427417975929</v>
      </c>
      <c r="BF31" s="158">
        <v>0</v>
      </c>
      <c r="BG31" s="158">
        <v>0</v>
      </c>
      <c r="BH31" s="158">
        <v>0</v>
      </c>
      <c r="BI31" s="158">
        <v>0</v>
      </c>
      <c r="BJ31" s="158">
        <v>64566.5</v>
      </c>
      <c r="BK31" s="158">
        <v>330.28957200000002</v>
      </c>
      <c r="BL31" s="158">
        <v>0</v>
      </c>
      <c r="BM31" s="158">
        <v>0</v>
      </c>
      <c r="BN31" s="158">
        <v>942.4</v>
      </c>
      <c r="BO31" s="158">
        <v>319.10324700000001</v>
      </c>
      <c r="BP31" s="158">
        <v>0</v>
      </c>
      <c r="BQ31" s="158">
        <v>0</v>
      </c>
      <c r="BR31" s="79">
        <v>8921775.6699999999</v>
      </c>
      <c r="BS31" s="79">
        <v>173.32370318672008</v>
      </c>
    </row>
    <row r="32" spans="1:71" ht="20.100000000000001" customHeight="1" x14ac:dyDescent="0.2">
      <c r="A32" s="211">
        <v>44009</v>
      </c>
      <c r="B32" s="10" t="s">
        <v>85</v>
      </c>
      <c r="C32" s="212">
        <f>Kol!D32+Siliguri!D32+Guwahati!D32+Jalpiguri!D32</f>
        <v>5857130.4000000004</v>
      </c>
      <c r="D32" s="212">
        <f>Kol!E32+Siliguri!E32+Guwahati!E32+Jalpiguri!E32</f>
        <v>2135588.2000000002</v>
      </c>
      <c r="E32" s="212">
        <f>Kol!F32+Siliguri!F32+Guwahati!F32+Jalpiguri!F32</f>
        <v>720019.25</v>
      </c>
      <c r="F32" s="212">
        <f>Kol!G32+Siliguri!G32+Guwahati!G32+Jalpiguri!G32</f>
        <v>59064.5</v>
      </c>
      <c r="G32" s="212">
        <f>Kol!H32+Siliguri!H32+Guwahati!H32+Jalpiguri!H32</f>
        <v>0</v>
      </c>
      <c r="H32" s="212">
        <f>Kol!I32+Siliguri!I32+Guwahati!I32+Jalpiguri!I32</f>
        <v>0</v>
      </c>
      <c r="I32" s="212">
        <f>Kol!J32+Siliguri!J32+Guwahati!J32+Jalpiguri!J32</f>
        <v>98426.05</v>
      </c>
      <c r="J32" s="212">
        <f>Kol!K32+Siliguri!K32+Guwahati!K32+Jalpiguri!K32</f>
        <v>0</v>
      </c>
      <c r="K32" s="212">
        <f>Kol!L32+Siliguri!L32+Guwahati!L32+Jalpiguri!L32</f>
        <v>1696.2</v>
      </c>
      <c r="L32" s="212">
        <f>Kol!M32+Siliguri!M32+Guwahati!M32+Jalpiguri!M32</f>
        <v>0</v>
      </c>
      <c r="M32" s="79">
        <f t="shared" ref="M32" si="62">SUM(C32:L32)</f>
        <v>8871924.6000000015</v>
      </c>
      <c r="N32" s="212">
        <f>Kol!O32+Siliguri!O32+Guwahati!O32+Jalpiguri!O32</f>
        <v>4959776</v>
      </c>
      <c r="O32" s="212">
        <f>(Kol!O32*Kol!P32+Siliguri!O32*Siliguri!P32+Guwahati!O32*Guwahati!P32+Jalpiguri!O32*Jalpiguri!P32)/N32</f>
        <v>250.94194721424503</v>
      </c>
      <c r="P32" s="212">
        <f>Kol!Q32+Siliguri!Q32+Guwahati!Q32+Jalpiguri!Q32</f>
        <v>1824038.8</v>
      </c>
      <c r="Q32" s="212">
        <f>(Kol!Q32*Kol!R32+Siliguri!Q32*Siliguri!R32+Guwahati!Q32*Guwahati!R32+Jalpiguri!Q32*Jalpiguri!R32)/P32</f>
        <v>242.38285194768088</v>
      </c>
      <c r="R32" s="212">
        <f>Kol!S32+Siliguri!S32+Guwahati!S32+Jalpiguri!S32</f>
        <v>609990.25</v>
      </c>
      <c r="S32" s="212">
        <f>(Kol!S32*Kol!T32+Siliguri!S32*Siliguri!T32+Guwahati!S32*Guwahati!T32+Jalpiguri!S32*Jalpiguri!T32)/R32</f>
        <v>312.47116480289918</v>
      </c>
      <c r="T32" s="212">
        <f>Kol!U32+Siliguri!U32+Guwahati!U32+Jalpiguri!U32</f>
        <v>45083.6</v>
      </c>
      <c r="U32" s="212">
        <f>(Kol!U32*Kol!V32+Siliguri!U32*Siliguri!V32+Guwahati!U32*Guwahati!V32+Jalpiguri!U32*Jalpiguri!V32)/T32</f>
        <v>145.72041462308246</v>
      </c>
      <c r="V32" s="212">
        <f>Kol!W32+Siliguri!W32+Guwahati!W32+Jalpiguri!W32</f>
        <v>0</v>
      </c>
      <c r="W32" s="212">
        <v>0</v>
      </c>
      <c r="X32" s="212">
        <v>0</v>
      </c>
      <c r="Y32" s="212">
        <v>0</v>
      </c>
      <c r="Z32" s="212">
        <f>Kol!AA32+Siliguri!AA32+Guwahati!AA32+Jalpiguri!AA32</f>
        <v>64718.75</v>
      </c>
      <c r="AA32" s="212">
        <f>(Kol!AA32*Kol!AB32+Siliguri!AA32*Siliguri!AB32+Guwahati!AA32*Guwahati!AB32+Jalpiguri!AA32*Jalpiguri!AB32)/Z32</f>
        <v>306.38458200000002</v>
      </c>
      <c r="AB32" s="212">
        <f>Kol!AC32+Siliguri!AC32+Guwahati!AC32+Jalpiguri!AC32</f>
        <v>0</v>
      </c>
      <c r="AC32" s="212">
        <v>0</v>
      </c>
      <c r="AD32" s="212">
        <f>Kol!AE32+Siliguri!AE32+Guwahati!AE32+Jalpiguri!AE32</f>
        <v>1696.2</v>
      </c>
      <c r="AE32" s="212">
        <f>(Kol!AE32*Kol!AF32+Siliguri!AE32*Siliguri!AF32+Guwahati!AE32*Guwahati!AF32+Jalpiguri!AE32*Jalpiguri!AF32)/AD32</f>
        <v>433.05706835774089</v>
      </c>
      <c r="AF32" s="212">
        <f>Kol!AG32+Siliguri!AG32+Guwahati!AG32+Jalpiguri!AG32</f>
        <v>0</v>
      </c>
      <c r="AG32" s="212">
        <v>0</v>
      </c>
      <c r="AH32" s="79">
        <f t="shared" ref="AH32" si="63">N32+P32+R32+T32+V32+Z32+AB32+AD32+AF32</f>
        <v>7505303.5999999996</v>
      </c>
      <c r="AI32" s="79">
        <f t="shared" ref="AI32" si="64">(N32*O32+P32*Q32+R32*S32+T32*U32+V32*W32+Z32*AA32+AD32*AE32+AF32*AG32)/AH32</f>
        <v>253.749750640331</v>
      </c>
      <c r="AK32" s="65">
        <v>43645</v>
      </c>
      <c r="AL32" s="10">
        <v>26</v>
      </c>
      <c r="AM32" s="158">
        <v>8634249.4000000004</v>
      </c>
      <c r="AN32" s="158">
        <v>2953011.9000000004</v>
      </c>
      <c r="AO32" s="158">
        <v>1171292.2</v>
      </c>
      <c r="AP32" s="158">
        <v>56970.6</v>
      </c>
      <c r="AQ32" s="158">
        <v>0</v>
      </c>
      <c r="AR32" s="158">
        <v>0</v>
      </c>
      <c r="AS32" s="158">
        <v>128285.7</v>
      </c>
      <c r="AT32" s="158">
        <v>0</v>
      </c>
      <c r="AU32" s="158">
        <v>1586.3</v>
      </c>
      <c r="AV32" s="158">
        <v>0</v>
      </c>
      <c r="AW32" s="79">
        <v>12945396.1</v>
      </c>
      <c r="AX32" s="158">
        <v>6239588.3999999994</v>
      </c>
      <c r="AY32" s="158">
        <v>155.44301448428439</v>
      </c>
      <c r="AZ32" s="158">
        <v>2140435.4000000004</v>
      </c>
      <c r="BA32" s="158">
        <v>161.13948585100491</v>
      </c>
      <c r="BB32" s="158">
        <v>1038059.6</v>
      </c>
      <c r="BC32" s="158">
        <v>264.54741127565313</v>
      </c>
      <c r="BD32" s="158">
        <v>54343.8</v>
      </c>
      <c r="BE32" s="158">
        <v>136.38455310052666</v>
      </c>
      <c r="BF32" s="158">
        <v>0</v>
      </c>
      <c r="BG32" s="158">
        <v>0</v>
      </c>
      <c r="BH32" s="158">
        <v>0</v>
      </c>
      <c r="BI32" s="158">
        <v>0</v>
      </c>
      <c r="BJ32" s="158">
        <v>87879.9</v>
      </c>
      <c r="BK32" s="158">
        <v>302.32374099999998</v>
      </c>
      <c r="BL32" s="158">
        <v>0</v>
      </c>
      <c r="BM32" s="158">
        <v>0</v>
      </c>
      <c r="BN32" s="158">
        <v>1374.9</v>
      </c>
      <c r="BO32" s="158">
        <v>210.06465900000001</v>
      </c>
      <c r="BP32" s="158">
        <v>0</v>
      </c>
      <c r="BQ32" s="158">
        <v>0</v>
      </c>
      <c r="BR32" s="79">
        <v>9561682.0000000019</v>
      </c>
      <c r="BS32" s="79">
        <v>169.81256255159417</v>
      </c>
    </row>
    <row r="33" spans="1:71" ht="20.100000000000001" customHeight="1" x14ac:dyDescent="0.2">
      <c r="A33" s="213">
        <v>44016</v>
      </c>
      <c r="B33" s="10" t="s">
        <v>86</v>
      </c>
      <c r="C33" s="214">
        <f>Kol!D33+Siliguri!D33+Guwahati!D33+Jalpiguri!D33</f>
        <v>6665976.9000000004</v>
      </c>
      <c r="D33" s="214">
        <f>Kol!E33+Siliguri!E33+Guwahati!E33+Jalpiguri!E33</f>
        <v>2335352.6</v>
      </c>
      <c r="E33" s="214">
        <f>Kol!F33+Siliguri!F33+Guwahati!F33+Jalpiguri!F33</f>
        <v>965685.1</v>
      </c>
      <c r="F33" s="214">
        <f>Kol!G33+Siliguri!G33+Guwahati!G33+Jalpiguri!G33</f>
        <v>55618.6</v>
      </c>
      <c r="G33" s="214">
        <f>Kol!H33+Siliguri!H33+Guwahati!H33+Jalpiguri!H33</f>
        <v>0</v>
      </c>
      <c r="H33" s="214">
        <f>Kol!I33+Siliguri!I33+Guwahati!I33+Jalpiguri!I33</f>
        <v>0</v>
      </c>
      <c r="I33" s="214">
        <f>Kol!J33+Siliguri!J33+Guwahati!J33+Jalpiguri!J33</f>
        <v>41115.449999999997</v>
      </c>
      <c r="J33" s="214">
        <f>Kol!K33+Siliguri!K33+Guwahati!K33+Jalpiguri!K33</f>
        <v>0</v>
      </c>
      <c r="K33" s="214">
        <f>Kol!L33+Siliguri!L33+Guwahati!L33+Jalpiguri!L33</f>
        <v>488.1</v>
      </c>
      <c r="L33" s="214">
        <f>Kol!M33+Siliguri!M33+Guwahati!M33+Jalpiguri!M33</f>
        <v>0</v>
      </c>
      <c r="M33" s="79">
        <f t="shared" ref="M33" si="65">SUM(C33:L33)</f>
        <v>10064236.749999998</v>
      </c>
      <c r="N33" s="214">
        <f>Kol!O33+Siliguri!O33+Guwahati!O33+Jalpiguri!O33</f>
        <v>5741897.5999999996</v>
      </c>
      <c r="O33" s="214">
        <f>(Kol!O33*Kol!P33+Siliguri!O33*Siliguri!P33+Guwahati!O33*Guwahati!P33+Jalpiguri!O33*Jalpiguri!P33)/N33</f>
        <v>252.49739722803321</v>
      </c>
      <c r="P33" s="214">
        <f>Kol!Q33+Siliguri!Q33+Guwahati!Q33+Jalpiguri!Q33</f>
        <v>2076296.8</v>
      </c>
      <c r="Q33" s="214">
        <f>(Kol!Q33*Kol!R33+Siliguri!Q33*Siliguri!R33+Guwahati!Q33*Guwahati!R33+Jalpiguri!Q33*Jalpiguri!R33)/P33</f>
        <v>258.44849238802783</v>
      </c>
      <c r="R33" s="214">
        <f>Kol!S33+Siliguri!S33+Guwahati!S33+Jalpiguri!S33</f>
        <v>870488.3</v>
      </c>
      <c r="S33" s="214">
        <f>(Kol!S33*Kol!T33+Siliguri!S33*Siliguri!T33+Guwahati!S33*Guwahati!T33+Jalpiguri!S33*Jalpiguri!T33)/R33</f>
        <v>332.70848777806248</v>
      </c>
      <c r="T33" s="214">
        <f>Kol!U33+Siliguri!U33+Guwahati!U33+Jalpiguri!U33</f>
        <v>49242.7</v>
      </c>
      <c r="U33" s="214">
        <f>(Kol!U33*Kol!V33+Siliguri!U33*Siliguri!V33+Guwahati!U33*Guwahati!V33+Jalpiguri!U33*Jalpiguri!V33)/T33</f>
        <v>182.41661382191069</v>
      </c>
      <c r="V33" s="214">
        <f>Kol!W33+Siliguri!W33+Guwahati!W33+Jalpiguri!W33</f>
        <v>0</v>
      </c>
      <c r="W33" s="214">
        <v>0</v>
      </c>
      <c r="X33" s="214">
        <v>0</v>
      </c>
      <c r="Y33" s="214">
        <v>0</v>
      </c>
      <c r="Z33" s="214">
        <f>Kol!AA33+Siliguri!AA33+Guwahati!AA33+Jalpiguri!AA33</f>
        <v>32832.1</v>
      </c>
      <c r="AA33" s="214">
        <f>(Kol!AA33*Kol!AB33+Siliguri!AA33*Siliguri!AB33+Guwahati!AA33*Guwahati!AB33+Jalpiguri!AA33*Jalpiguri!AB33)/Z33</f>
        <v>366.265691</v>
      </c>
      <c r="AB33" s="214">
        <f>Kol!AC33+Siliguri!AC33+Guwahati!AC33+Jalpiguri!AC33</f>
        <v>0</v>
      </c>
      <c r="AC33" s="214">
        <v>0</v>
      </c>
      <c r="AD33" s="214">
        <f>Kol!AE33+Siliguri!AE33+Guwahati!AE33+Jalpiguri!AE33</f>
        <v>488.1</v>
      </c>
      <c r="AE33" s="214">
        <f>(Kol!AE33*Kol!AF33+Siliguri!AE33*Siliguri!AF33+Guwahati!AE33*Guwahati!AF33+Jalpiguri!AE33*Jalpiguri!AF33)/AD33</f>
        <v>357.287645</v>
      </c>
      <c r="AF33" s="214">
        <f>Kol!AG33+Siliguri!AG33+Guwahati!AG33+Jalpiguri!AG33</f>
        <v>0</v>
      </c>
      <c r="AG33" s="214">
        <v>0</v>
      </c>
      <c r="AH33" s="79">
        <f t="shared" ref="AH33" si="66">N33+P33+R33+T33+V33+Z33+AB33+AD33+AF33</f>
        <v>8771245.5999999978</v>
      </c>
      <c r="AI33" s="79">
        <f t="shared" ref="AI33" si="67">(N33*O33+P33*Q33+R33*S33+T33*U33+V33*W33+Z33*AA33+AD33*AE33+AF33*AG33)/AH33</f>
        <v>261.90478274418939</v>
      </c>
      <c r="AK33" s="65">
        <v>43652</v>
      </c>
      <c r="AL33" s="10">
        <v>27</v>
      </c>
      <c r="AM33" s="158">
        <v>7992574.3499999996</v>
      </c>
      <c r="AN33" s="158">
        <v>2853915.3</v>
      </c>
      <c r="AO33" s="158">
        <v>1100373.5999999999</v>
      </c>
      <c r="AP33" s="158">
        <v>43361.599999999999</v>
      </c>
      <c r="AQ33" s="158">
        <v>0</v>
      </c>
      <c r="AR33" s="158">
        <v>0</v>
      </c>
      <c r="AS33" s="158">
        <v>140501.20000000001</v>
      </c>
      <c r="AT33" s="158">
        <v>0</v>
      </c>
      <c r="AU33" s="158">
        <v>1960.4</v>
      </c>
      <c r="AV33" s="158">
        <v>0</v>
      </c>
      <c r="AW33" s="79">
        <v>12132686.449999997</v>
      </c>
      <c r="AX33" s="158">
        <v>5872438.4499999993</v>
      </c>
      <c r="AY33" s="158">
        <v>157.10103522883929</v>
      </c>
      <c r="AZ33" s="158">
        <v>2094136.6</v>
      </c>
      <c r="BA33" s="158">
        <v>161.76595509623249</v>
      </c>
      <c r="BB33" s="158">
        <v>864764.3</v>
      </c>
      <c r="BC33" s="158">
        <v>253.08668779895876</v>
      </c>
      <c r="BD33" s="158">
        <v>38355.9</v>
      </c>
      <c r="BE33" s="158">
        <v>139.4572877974262</v>
      </c>
      <c r="BF33" s="158">
        <v>0</v>
      </c>
      <c r="BG33" s="158">
        <v>0</v>
      </c>
      <c r="BH33" s="158">
        <v>0</v>
      </c>
      <c r="BI33" s="158">
        <v>0</v>
      </c>
      <c r="BJ33" s="158">
        <v>90710.6</v>
      </c>
      <c r="BK33" s="158">
        <v>356.03347300000001</v>
      </c>
      <c r="BL33" s="158">
        <v>0</v>
      </c>
      <c r="BM33" s="158">
        <v>0</v>
      </c>
      <c r="BN33" s="158">
        <v>206.9</v>
      </c>
      <c r="BO33" s="158">
        <v>315.78733599999998</v>
      </c>
      <c r="BP33" s="158">
        <v>0</v>
      </c>
      <c r="BQ33" s="158">
        <v>0</v>
      </c>
      <c r="BR33" s="79">
        <v>8960612.75</v>
      </c>
      <c r="BS33" s="79">
        <v>169.39654663328287</v>
      </c>
    </row>
    <row r="34" spans="1:71" ht="20.100000000000001" customHeight="1" x14ac:dyDescent="0.2">
      <c r="A34" s="215">
        <v>44023</v>
      </c>
      <c r="B34" s="10" t="s">
        <v>87</v>
      </c>
      <c r="C34" s="216">
        <f>Kol!D34+Siliguri!D34+Guwahati!D34+Jalpiguri!D34</f>
        <v>4149761.5</v>
      </c>
      <c r="D34" s="216">
        <f>Kol!E34+Siliguri!E34+Guwahati!E34+Jalpiguri!E34</f>
        <v>805696.7</v>
      </c>
      <c r="E34" s="216">
        <f>Kol!F34+Siliguri!F34+Guwahati!F34+Jalpiguri!F34</f>
        <v>742638.15</v>
      </c>
      <c r="F34" s="216">
        <f>Kol!G34+Siliguri!G34+Guwahati!G34+Jalpiguri!G34</f>
        <v>33136</v>
      </c>
      <c r="G34" s="216">
        <f>Kol!H34+Siliguri!H34+Guwahati!H34+Jalpiguri!H34</f>
        <v>0</v>
      </c>
      <c r="H34" s="216">
        <f>Kol!I34+Siliguri!I34+Guwahati!I34+Jalpiguri!I34</f>
        <v>0</v>
      </c>
      <c r="I34" s="216">
        <f>Kol!J34+Siliguri!J34+Guwahati!J34+Jalpiguri!J34</f>
        <v>75105.600000000006</v>
      </c>
      <c r="J34" s="216">
        <f>Kol!K34+Siliguri!K34+Guwahati!K34+Jalpiguri!K34</f>
        <v>0</v>
      </c>
      <c r="K34" s="216">
        <f>Kol!L34+Siliguri!L34+Guwahati!L34+Jalpiguri!L34</f>
        <v>0</v>
      </c>
      <c r="L34" s="216">
        <f>Kol!M34+Siliguri!M34+Guwahati!M34+Jalpiguri!M34</f>
        <v>0</v>
      </c>
      <c r="M34" s="79">
        <f t="shared" ref="M34" si="68">SUM(C34:L34)</f>
        <v>5806337.9500000002</v>
      </c>
      <c r="N34" s="216">
        <f>Kol!O34+Siliguri!O34+Guwahati!O34+Jalpiguri!O34</f>
        <v>3770537.5</v>
      </c>
      <c r="O34" s="216">
        <f>(Kol!O34*Kol!P34+Siliguri!O34*Siliguri!P34+Guwahati!O34*Guwahati!P34+Jalpiguri!O34*Jalpiguri!P34)/N34</f>
        <v>239.62735252912898</v>
      </c>
      <c r="P34" s="216">
        <f>Kol!Q34+Siliguri!Q34+Guwahati!Q34+Jalpiguri!Q34</f>
        <v>720614.75</v>
      </c>
      <c r="Q34" s="216">
        <f>(Kol!Q34*Kol!R34+Siliguri!Q34*Siliguri!R34+Guwahati!Q34*Guwahati!R34+Jalpiguri!Q34*Jalpiguri!R34)/P34</f>
        <v>245.94003256937881</v>
      </c>
      <c r="R34" s="216">
        <f>Kol!S34+Siliguri!S34+Guwahati!S34+Jalpiguri!S34</f>
        <v>711248.45</v>
      </c>
      <c r="S34" s="216">
        <f>(Kol!S34*Kol!T34+Siliguri!S34*Siliguri!T34+Guwahati!S34*Guwahati!T34+Jalpiguri!S34*Jalpiguri!T34)/R34</f>
        <v>325.83527099999998</v>
      </c>
      <c r="T34" s="216">
        <f>Kol!U34+Siliguri!U34+Guwahati!U34+Jalpiguri!U34</f>
        <v>29862.6</v>
      </c>
      <c r="U34" s="216">
        <f>(Kol!U34*Kol!V34+Siliguri!U34*Siliguri!V34+Guwahati!U34*Guwahati!V34+Jalpiguri!U34*Jalpiguri!V34)/T34</f>
        <v>209.91168200000001</v>
      </c>
      <c r="V34" s="216">
        <f>Kol!W34+Siliguri!W34+Guwahati!W34+Jalpiguri!W34</f>
        <v>0</v>
      </c>
      <c r="W34" s="216">
        <v>0</v>
      </c>
      <c r="X34" s="216">
        <v>0</v>
      </c>
      <c r="Y34" s="216">
        <v>0</v>
      </c>
      <c r="Z34" s="216">
        <f>Kol!AA34+Siliguri!AA34+Guwahati!AA34+Jalpiguri!AA34</f>
        <v>33196.699999999997</v>
      </c>
      <c r="AA34" s="216">
        <f>(Kol!AA34*Kol!AB34+Siliguri!AA34*Siliguri!AB34+Guwahati!AA34*Guwahati!AB34+Jalpiguri!AA34*Jalpiguri!AB34)/Z34</f>
        <v>565.11520399999995</v>
      </c>
      <c r="AB34" s="216">
        <f>Kol!AC34+Siliguri!AC34+Guwahati!AC34+Jalpiguri!AC34</f>
        <v>0</v>
      </c>
      <c r="AC34" s="216">
        <v>0</v>
      </c>
      <c r="AD34" s="216">
        <f>Kol!AE34+Siliguri!AE34+Guwahati!AE34+Jalpiguri!AE34</f>
        <v>0</v>
      </c>
      <c r="AE34" s="216">
        <v>0</v>
      </c>
      <c r="AF34" s="216">
        <f>Kol!AG34+Siliguri!AG34+Guwahati!AG34+Jalpiguri!AG34</f>
        <v>0</v>
      </c>
      <c r="AG34" s="216">
        <v>0</v>
      </c>
      <c r="AH34" s="79">
        <f t="shared" ref="AH34" si="69">N34+P34+R34+T34+V34+Z34+AB34+AD34+AF34</f>
        <v>5265460</v>
      </c>
      <c r="AI34" s="79">
        <f t="shared" ref="AI34" si="70">(N34*O34+P34*Q34+R34*S34+T34*U34+V34*W34+Z34*AA34+AD34*AE34+AF34*AG34)/AH34</f>
        <v>254.019636226156</v>
      </c>
      <c r="AK34" s="65">
        <v>43659</v>
      </c>
      <c r="AL34" s="10">
        <v>28</v>
      </c>
      <c r="AM34" s="158">
        <v>8913017.0399999991</v>
      </c>
      <c r="AN34" s="158">
        <v>3105662.9000000004</v>
      </c>
      <c r="AO34" s="158">
        <v>1193738.6500000001</v>
      </c>
      <c r="AP34" s="158">
        <v>76115.3</v>
      </c>
      <c r="AQ34" s="158">
        <v>0</v>
      </c>
      <c r="AR34" s="158">
        <v>0</v>
      </c>
      <c r="AS34" s="158">
        <v>87952.7</v>
      </c>
      <c r="AT34" s="158">
        <v>0</v>
      </c>
      <c r="AU34" s="158">
        <v>2528.6999999999998</v>
      </c>
      <c r="AV34" s="158">
        <v>0</v>
      </c>
      <c r="AW34" s="79">
        <v>13379015.289999999</v>
      </c>
      <c r="AX34" s="158">
        <v>6603069.7400000002</v>
      </c>
      <c r="AY34" s="158">
        <v>156.30862660759084</v>
      </c>
      <c r="AZ34" s="158">
        <v>2466113.6</v>
      </c>
      <c r="BA34" s="158">
        <v>159.67521115437324</v>
      </c>
      <c r="BB34" s="158">
        <v>918218.9</v>
      </c>
      <c r="BC34" s="158">
        <v>235.28765328012415</v>
      </c>
      <c r="BD34" s="158">
        <v>69306.2</v>
      </c>
      <c r="BE34" s="158">
        <v>129.04423784535871</v>
      </c>
      <c r="BF34" s="158">
        <v>0</v>
      </c>
      <c r="BG34" s="158">
        <v>0</v>
      </c>
      <c r="BH34" s="158">
        <v>0</v>
      </c>
      <c r="BI34" s="158">
        <v>0</v>
      </c>
      <c r="BJ34" s="158">
        <v>61904.4</v>
      </c>
      <c r="BK34" s="158">
        <v>403.918364</v>
      </c>
      <c r="BL34" s="158">
        <v>0</v>
      </c>
      <c r="BM34" s="158">
        <v>0</v>
      </c>
      <c r="BN34" s="158">
        <v>797.5</v>
      </c>
      <c r="BO34" s="158">
        <v>150.31598700000001</v>
      </c>
      <c r="BP34" s="158">
        <v>0</v>
      </c>
      <c r="BQ34" s="158">
        <v>0</v>
      </c>
      <c r="BR34" s="79">
        <v>10119410.34</v>
      </c>
      <c r="BS34" s="79">
        <v>165.62302079467437</v>
      </c>
    </row>
    <row r="35" spans="1:71" ht="20.100000000000001" customHeight="1" x14ac:dyDescent="0.2">
      <c r="A35" s="217">
        <v>44030</v>
      </c>
      <c r="B35" s="10" t="s">
        <v>88</v>
      </c>
      <c r="C35" s="220">
        <f>Kol!D35+Siliguri!D35+Guwahati!D35+Jalpiguri!D35</f>
        <v>7078809.4000000004</v>
      </c>
      <c r="D35" s="220">
        <f>Kol!E35+Siliguri!E35+Guwahati!E35+Jalpiguri!E35</f>
        <v>2510660</v>
      </c>
      <c r="E35" s="220">
        <f>Kol!F35+Siliguri!F35+Guwahati!F35+Jalpiguri!F35</f>
        <v>1352478.9</v>
      </c>
      <c r="F35" s="220">
        <f>Kol!G35+Siliguri!G35+Guwahati!G35+Jalpiguri!G35</f>
        <v>67773.399999999994</v>
      </c>
      <c r="G35" s="220">
        <f>Kol!H35+Siliguri!H35+Guwahati!H35+Jalpiguri!H35</f>
        <v>0</v>
      </c>
      <c r="H35" s="220">
        <f>Kol!I35+Siliguri!I35+Guwahati!I35+Jalpiguri!I35</f>
        <v>0</v>
      </c>
      <c r="I35" s="220">
        <f>Kol!J35+Siliguri!J35+Guwahati!J35+Jalpiguri!J35</f>
        <v>104408.6</v>
      </c>
      <c r="J35" s="220">
        <f>Kol!K35+Siliguri!K35+Guwahati!K35+Jalpiguri!K35</f>
        <v>0</v>
      </c>
      <c r="K35" s="220">
        <f>Kol!L35+Siliguri!L35+Guwahati!L35+Jalpiguri!L35</f>
        <v>2073.8000000000002</v>
      </c>
      <c r="L35" s="220">
        <f>Kol!M35+Siliguri!M35+Guwahati!M35+Jalpiguri!M35</f>
        <v>0</v>
      </c>
      <c r="M35" s="79">
        <f t="shared" ref="M35" si="71">SUM(C35:L35)</f>
        <v>11116204.100000001</v>
      </c>
      <c r="N35" s="220">
        <f>Kol!O35+Siliguri!O35+Guwahati!O35+Jalpiguri!O35</f>
        <v>6150792.0999999996</v>
      </c>
      <c r="O35" s="220">
        <f>(Kol!O35*Kol!P35+Siliguri!O35*Siliguri!P35+Guwahati!O35*Guwahati!P35+Jalpiguri!O35*Jalpiguri!P35)/N35</f>
        <v>257.90565455493487</v>
      </c>
      <c r="P35" s="220">
        <f>Kol!Q35+Siliguri!Q35+Guwahati!Q35+Jalpiguri!Q35</f>
        <v>2233445.4</v>
      </c>
      <c r="Q35" s="220">
        <f>(Kol!Q35*Kol!R35+Siliguri!Q35*Siliguri!R35+Guwahati!Q35*Guwahati!R35+Jalpiguri!Q35*Jalpiguri!R35)/P35</f>
        <v>278.81404100746425</v>
      </c>
      <c r="R35" s="220">
        <f>Kol!S35+Siliguri!S35+Guwahati!S35+Jalpiguri!S35</f>
        <v>1179785.6000000001</v>
      </c>
      <c r="S35" s="220">
        <f>(Kol!S35*Kol!T35+Siliguri!S35*Siliguri!T35+Guwahati!S35*Guwahati!T35+Jalpiguri!S35*Jalpiguri!T35)/R35</f>
        <v>315.2762624790887</v>
      </c>
      <c r="T35" s="220">
        <f>Kol!U35+Siliguri!U35+Guwahati!U35+Jalpiguri!U35</f>
        <v>53113.599999999999</v>
      </c>
      <c r="U35" s="220">
        <f>(Kol!U35*Kol!V35+Siliguri!U35*Siliguri!V35+Guwahati!U35*Guwahati!V35+Jalpiguri!U35*Jalpiguri!V35)/T35</f>
        <v>195.46956301849619</v>
      </c>
      <c r="V35" s="220">
        <f>Kol!W35+Siliguri!W35+Guwahati!W35+Jalpiguri!W35</f>
        <v>0</v>
      </c>
      <c r="W35" s="220">
        <v>0</v>
      </c>
      <c r="X35" s="220">
        <v>0</v>
      </c>
      <c r="Y35" s="220">
        <v>0</v>
      </c>
      <c r="Z35" s="220">
        <f>Kol!AA35+Siliguri!AA35+Guwahati!AA35+Jalpiguri!AA35</f>
        <v>74302</v>
      </c>
      <c r="AA35" s="220">
        <f>(Kol!AA35*Kol!AB35+Siliguri!AA35*Siliguri!AB35+Guwahati!AA35*Guwahati!AB35+Jalpiguri!AA35*Jalpiguri!AB35)/Z35</f>
        <v>370.30907999999999</v>
      </c>
      <c r="AB35" s="220">
        <f>Kol!AC35+Siliguri!AC35+Guwahati!AC35+Jalpiguri!AC35</f>
        <v>0</v>
      </c>
      <c r="AC35" s="220">
        <v>0</v>
      </c>
      <c r="AD35" s="220">
        <f>Kol!AE35+Siliguri!AE35+Guwahati!AE35+Jalpiguri!AE35</f>
        <v>1680.4</v>
      </c>
      <c r="AE35" s="220">
        <f>(Kol!AE35*Kol!AF35+Siliguri!AE35*Siliguri!AF35+Guwahati!AE35*Guwahati!AF35+Jalpiguri!AE35*Jalpiguri!AF35)/AD35</f>
        <v>363.58890700000001</v>
      </c>
      <c r="AF35" s="220">
        <f>Kol!AG35+Siliguri!AG35+Guwahati!AG35+Jalpiguri!AG35</f>
        <v>0</v>
      </c>
      <c r="AG35" s="220">
        <v>0</v>
      </c>
      <c r="AH35" s="79">
        <f t="shared" ref="AH35" si="72">N35+P35+R35+T35+V35+Z35+AB35+AD35+AF35</f>
        <v>9693119.0999999996</v>
      </c>
      <c r="AI35" s="79">
        <f t="shared" ref="AI35" si="73">(N35*O35+P35*Q35+R35*S35+T35*U35+V35*W35+Z35*AA35+AD35*AE35+AF35*AG35)/AH35</f>
        <v>270.24388534169827</v>
      </c>
      <c r="AK35" s="65">
        <v>43666</v>
      </c>
      <c r="AL35" s="10">
        <v>29</v>
      </c>
      <c r="AM35" s="158">
        <v>9440842.5199999996</v>
      </c>
      <c r="AN35" s="158">
        <v>3250394.2800000003</v>
      </c>
      <c r="AO35" s="158">
        <v>1214143.4600000002</v>
      </c>
      <c r="AP35" s="158">
        <v>65334.5</v>
      </c>
      <c r="AQ35" s="158">
        <v>0</v>
      </c>
      <c r="AR35" s="158">
        <v>0</v>
      </c>
      <c r="AS35" s="158">
        <v>81788.100000000006</v>
      </c>
      <c r="AT35" s="158">
        <v>0</v>
      </c>
      <c r="AU35" s="158">
        <v>2086.5</v>
      </c>
      <c r="AV35" s="158">
        <v>0</v>
      </c>
      <c r="AW35" s="79">
        <v>14054589.360000001</v>
      </c>
      <c r="AX35" s="158">
        <v>6890700.3200000003</v>
      </c>
      <c r="AY35" s="158">
        <v>159.09030266444944</v>
      </c>
      <c r="AZ35" s="158">
        <v>2546536.1800000002</v>
      </c>
      <c r="BA35" s="158">
        <v>163.4874436775529</v>
      </c>
      <c r="BB35" s="158">
        <v>962333.05</v>
      </c>
      <c r="BC35" s="158">
        <v>245.12962208484865</v>
      </c>
      <c r="BD35" s="158">
        <v>57133.5</v>
      </c>
      <c r="BE35" s="158">
        <v>137.62552253331233</v>
      </c>
      <c r="BF35" s="158">
        <v>0</v>
      </c>
      <c r="BG35" s="158">
        <v>0</v>
      </c>
      <c r="BH35" s="158">
        <v>0</v>
      </c>
      <c r="BI35" s="158">
        <v>0</v>
      </c>
      <c r="BJ35" s="158">
        <v>56088.9</v>
      </c>
      <c r="BK35" s="158">
        <v>402.75321300000007</v>
      </c>
      <c r="BL35" s="158">
        <v>0</v>
      </c>
      <c r="BM35" s="158">
        <v>0</v>
      </c>
      <c r="BN35" s="158">
        <v>1136.5</v>
      </c>
      <c r="BO35" s="158">
        <v>190.22991641003082</v>
      </c>
      <c r="BP35" s="158">
        <v>0</v>
      </c>
      <c r="BQ35" s="158">
        <v>0</v>
      </c>
      <c r="BR35" s="79">
        <v>10513928.450000001</v>
      </c>
      <c r="BS35" s="79">
        <v>169.21703851104024</v>
      </c>
    </row>
    <row r="36" spans="1:71" ht="20.100000000000001" customHeight="1" x14ac:dyDescent="0.2">
      <c r="A36" s="221">
        <v>44037</v>
      </c>
      <c r="B36" s="10" t="s">
        <v>89</v>
      </c>
      <c r="C36" s="222">
        <f>Kol!D36+Siliguri!D36+Guwahati!D36+Jalpiguri!D36</f>
        <v>4462945.5</v>
      </c>
      <c r="D36" s="222">
        <f>Kol!E36+Siliguri!E36+Guwahati!E36+Jalpiguri!E36</f>
        <v>1113607.8</v>
      </c>
      <c r="E36" s="222">
        <f>Kol!F36+Siliguri!F36+Guwahati!F36+Jalpiguri!F36</f>
        <v>1111196</v>
      </c>
      <c r="F36" s="222">
        <f>Kol!G36+Siliguri!G36+Guwahati!G36+Jalpiguri!G36</f>
        <v>52023.7</v>
      </c>
      <c r="G36" s="222">
        <f>Kol!H36+Siliguri!H36+Guwahati!H36+Jalpiguri!H36</f>
        <v>0</v>
      </c>
      <c r="H36" s="222">
        <f>Kol!I36+Siliguri!I36+Guwahati!I36+Jalpiguri!I36</f>
        <v>0</v>
      </c>
      <c r="I36" s="222">
        <f>Kol!J36+Siliguri!J36+Guwahati!J36+Jalpiguri!J36</f>
        <v>84028.35</v>
      </c>
      <c r="J36" s="222">
        <f>Kol!K36+Siliguri!K36+Guwahati!K36+Jalpiguri!K36</f>
        <v>0</v>
      </c>
      <c r="K36" s="222">
        <f>Kol!L36+Siliguri!L36+Guwahati!L36+Jalpiguri!L36</f>
        <v>0</v>
      </c>
      <c r="L36" s="222">
        <f>Kol!M36+Siliguri!M36+Guwahati!M36+Jalpiguri!M36</f>
        <v>0</v>
      </c>
      <c r="M36" s="79">
        <f t="shared" ref="M36" si="74">SUM(C36:L36)</f>
        <v>6823801.3499999996</v>
      </c>
      <c r="N36" s="222">
        <f>Kol!O36+Siliguri!O36+Guwahati!O36+Jalpiguri!O36</f>
        <v>4070587.6</v>
      </c>
      <c r="O36" s="222">
        <f>(Kol!O36*Kol!P36+Siliguri!O36*Siliguri!P36+Guwahati!O36*Guwahati!P36+Jalpiguri!O36*Jalpiguri!P36)/N36</f>
        <v>254.84415169276667</v>
      </c>
      <c r="P36" s="222">
        <f>Kol!Q36+Siliguri!Q36+Guwahati!Q36+Jalpiguri!Q36</f>
        <v>954247.8</v>
      </c>
      <c r="Q36" s="222">
        <f>(Kol!Q36*Kol!R36+Siliguri!Q36*Siliguri!R36+Guwahati!Q36*Guwahati!R36+Jalpiguri!Q36*Jalpiguri!R36)/P36</f>
        <v>275.60551095424165</v>
      </c>
      <c r="R36" s="222">
        <f>Kol!S36+Siliguri!S36+Guwahati!S36+Jalpiguri!S36</f>
        <v>729115.45</v>
      </c>
      <c r="S36" s="222">
        <f>(Kol!S36*Kol!T36+Siliguri!S36*Siliguri!T36+Guwahati!S36*Guwahati!T36+Jalpiguri!S36*Jalpiguri!T36)/R36</f>
        <v>298.757678</v>
      </c>
      <c r="T36" s="222">
        <f>Kol!U36+Siliguri!U36+Guwahati!U36+Jalpiguri!U36</f>
        <v>47137.2</v>
      </c>
      <c r="U36" s="222">
        <f>(Kol!U36*Kol!V36+Siliguri!U36*Siliguri!V36+Guwahati!U36*Guwahati!V36+Jalpiguri!U36*Jalpiguri!V36)/T36</f>
        <v>203.11077799999998</v>
      </c>
      <c r="V36" s="222">
        <f>Kol!W36+Siliguri!W36+Guwahati!W36+Jalpiguri!W36</f>
        <v>0</v>
      </c>
      <c r="W36" s="222">
        <v>0</v>
      </c>
      <c r="X36" s="222">
        <v>0</v>
      </c>
      <c r="Y36" s="222">
        <v>0</v>
      </c>
      <c r="Z36" s="222">
        <f>Kol!AA36+Siliguri!AA36+Guwahati!AA36+Jalpiguri!AA36</f>
        <v>52307.95</v>
      </c>
      <c r="AA36" s="222">
        <f>(Kol!AA36*Kol!AB36+Siliguri!AA36*Siliguri!AB36+Guwahati!AA36*Guwahati!AB36+Jalpiguri!AA36*Jalpiguri!AB36)/Z36</f>
        <v>541.95532200000002</v>
      </c>
      <c r="AB36" s="222">
        <f>Kol!AC36+Siliguri!AC36+Guwahati!AC36+Jalpiguri!AC36</f>
        <v>0</v>
      </c>
      <c r="AC36" s="222">
        <v>0</v>
      </c>
      <c r="AD36" s="222">
        <f>Kol!AE36+Siliguri!AE36+Guwahati!AE36+Jalpiguri!AE36</f>
        <v>0</v>
      </c>
      <c r="AE36" s="222">
        <v>0</v>
      </c>
      <c r="AF36" s="222">
        <f>Kol!AG36+Siliguri!AG36+Guwahati!AG36+Jalpiguri!AG36</f>
        <v>0</v>
      </c>
      <c r="AG36" s="222">
        <v>0</v>
      </c>
      <c r="AH36" s="79">
        <f t="shared" ref="AH36" si="75">N36+P36+R36+T36+V36+Z36+AB36+AD36+AF36</f>
        <v>5853396.0000000009</v>
      </c>
      <c r="AI36" s="79">
        <f t="shared" ref="AI36" si="76">(N36*O36+P36*Q36+R36*S36+T36*U36+V36*W36+Z36*AA36+AD36*AE36+AF36*AG36)/AH36</f>
        <v>265.84787367796957</v>
      </c>
      <c r="AK36" s="65">
        <v>43673</v>
      </c>
      <c r="AL36" s="10">
        <v>30</v>
      </c>
      <c r="AM36" s="158">
        <v>9386693.4000000004</v>
      </c>
      <c r="AN36" s="158">
        <v>3101288.0999999996</v>
      </c>
      <c r="AO36" s="158">
        <v>1409730.5999999999</v>
      </c>
      <c r="AP36" s="158">
        <v>73590.299999999988</v>
      </c>
      <c r="AQ36" s="158">
        <v>0</v>
      </c>
      <c r="AR36" s="158">
        <v>0</v>
      </c>
      <c r="AS36" s="158">
        <v>130944.2</v>
      </c>
      <c r="AT36" s="158">
        <v>0</v>
      </c>
      <c r="AU36" s="158">
        <v>2828.4</v>
      </c>
      <c r="AV36" s="158">
        <v>0</v>
      </c>
      <c r="AW36" s="79">
        <v>14105075</v>
      </c>
      <c r="AX36" s="158">
        <v>7481357.1999999993</v>
      </c>
      <c r="AY36" s="158">
        <v>158.25169027032103</v>
      </c>
      <c r="AZ36" s="158">
        <v>2427940.7000000002</v>
      </c>
      <c r="BA36" s="158">
        <v>166.8113473247852</v>
      </c>
      <c r="BB36" s="158">
        <v>1080470.9000000001</v>
      </c>
      <c r="BC36" s="158">
        <v>241.24400904694505</v>
      </c>
      <c r="BD36" s="158">
        <v>59737.2</v>
      </c>
      <c r="BE36" s="158">
        <v>132.60944203446095</v>
      </c>
      <c r="BF36" s="158">
        <v>0</v>
      </c>
      <c r="BG36" s="158">
        <v>0</v>
      </c>
      <c r="BH36" s="158">
        <v>0</v>
      </c>
      <c r="BI36" s="158">
        <v>0</v>
      </c>
      <c r="BJ36" s="158">
        <v>95259.1</v>
      </c>
      <c r="BK36" s="158">
        <v>366.003758</v>
      </c>
      <c r="BL36" s="158">
        <v>0</v>
      </c>
      <c r="BM36" s="158">
        <v>0</v>
      </c>
      <c r="BN36" s="158">
        <v>1310.8</v>
      </c>
      <c r="BO36" s="158">
        <v>203.65509595788831</v>
      </c>
      <c r="BP36" s="158">
        <v>0</v>
      </c>
      <c r="BQ36" s="158">
        <v>0</v>
      </c>
      <c r="BR36" s="79">
        <v>11146075.899999999</v>
      </c>
      <c r="BS36" s="79">
        <v>169.8047354788298</v>
      </c>
    </row>
    <row r="37" spans="1:71" ht="20.100000000000001" customHeight="1" x14ac:dyDescent="0.2">
      <c r="A37" s="223">
        <v>44044</v>
      </c>
      <c r="B37" s="10" t="s">
        <v>90</v>
      </c>
      <c r="C37" s="224">
        <f>Kol!D37+Siliguri!D37+Guwahati!D37+Jalpiguri!D37</f>
        <v>8283892.5</v>
      </c>
      <c r="D37" s="224">
        <f>Kol!E37+Siliguri!E37+Guwahati!E37+Jalpiguri!E37</f>
        <v>3238278.8</v>
      </c>
      <c r="E37" s="224">
        <f>Kol!F37+Siliguri!F37+Guwahati!F37+Jalpiguri!F37</f>
        <v>1669580.04</v>
      </c>
      <c r="F37" s="224">
        <f>Kol!G37+Siliguri!G37+Guwahati!G37+Jalpiguri!G37</f>
        <v>73443.899999999994</v>
      </c>
      <c r="G37" s="224">
        <f>Kol!H37+Siliguri!H37+Guwahati!H37+Jalpiguri!H37</f>
        <v>0</v>
      </c>
      <c r="H37" s="224">
        <f>Kol!I37+Siliguri!I37+Guwahati!I37+Jalpiguri!I37</f>
        <v>0</v>
      </c>
      <c r="I37" s="224">
        <f>Kol!J37+Siliguri!J37+Guwahati!J37+Jalpiguri!J37</f>
        <v>86496.5</v>
      </c>
      <c r="J37" s="224">
        <f>Kol!K37+Siliguri!K37+Guwahati!K37+Jalpiguri!K37</f>
        <v>0</v>
      </c>
      <c r="K37" s="224">
        <f>Kol!L37+Siliguri!L37+Guwahati!L37+Jalpiguri!L37</f>
        <v>1130.4000000000001</v>
      </c>
      <c r="L37" s="224">
        <f>Kol!M37+Siliguri!M37+Guwahati!M37+Jalpiguri!M37</f>
        <v>0</v>
      </c>
      <c r="M37" s="79">
        <f t="shared" ref="M37" si="77">SUM(C37:L37)</f>
        <v>13352822.140000001</v>
      </c>
      <c r="N37" s="224">
        <f>Kol!O37+Siliguri!O37+Guwahati!O37+Jalpiguri!O37</f>
        <v>7391234.6999999993</v>
      </c>
      <c r="O37" s="224">
        <f>(Kol!O37*Kol!P37+Siliguri!O37*Siliguri!P37+Guwahati!O37*Guwahati!P37+Jalpiguri!O37*Jalpiguri!P37)/N37</f>
        <v>269.5514161254128</v>
      </c>
      <c r="P37" s="224">
        <f>Kol!Q37+Siliguri!Q37+Guwahati!Q37+Jalpiguri!Q37</f>
        <v>2748679.4</v>
      </c>
      <c r="Q37" s="224">
        <f>(Kol!Q37*Kol!R37+Siliguri!Q37*Siliguri!R37+Guwahati!Q37*Guwahati!R37+Jalpiguri!Q37*Jalpiguri!R37)/P37</f>
        <v>287.4260659930377</v>
      </c>
      <c r="R37" s="224">
        <f>Kol!S37+Siliguri!S37+Guwahati!S37+Jalpiguri!S37</f>
        <v>1198479.04</v>
      </c>
      <c r="S37" s="224">
        <f>(Kol!S37*Kol!T37+Siliguri!S37*Siliguri!T37+Guwahati!S37*Guwahati!T37+Jalpiguri!S37*Jalpiguri!T37)/R37</f>
        <v>275.68569859192252</v>
      </c>
      <c r="T37" s="224">
        <f>Kol!U37+Siliguri!U37+Guwahati!U37+Jalpiguri!U37</f>
        <v>47801</v>
      </c>
      <c r="U37" s="224">
        <f>(Kol!U37*Kol!V37+Siliguri!U37*Siliguri!V37+Guwahati!U37*Guwahati!V37+Jalpiguri!U37*Jalpiguri!V37)/T37</f>
        <v>180.92496973835276</v>
      </c>
      <c r="V37" s="224">
        <f>Kol!W37+Siliguri!W37+Guwahati!W37+Jalpiguri!W37</f>
        <v>0</v>
      </c>
      <c r="W37" s="224">
        <v>0</v>
      </c>
      <c r="X37" s="224">
        <v>0</v>
      </c>
      <c r="Y37" s="224">
        <v>0</v>
      </c>
      <c r="Z37" s="224">
        <f>Kol!AA37+Siliguri!AA37+Guwahati!AA37+Jalpiguri!AA37</f>
        <v>33690.300000000003</v>
      </c>
      <c r="AA37" s="224">
        <f>(Kol!AA37*Kol!AB37+Siliguri!AA37*Siliguri!AB37+Guwahati!AA37*Guwahati!AB37+Jalpiguri!AA37*Jalpiguri!AB37)/Z37</f>
        <v>459.45817899999997</v>
      </c>
      <c r="AB37" s="224">
        <f>Kol!AC37+Siliguri!AC37+Guwahati!AC37+Jalpiguri!AC37</f>
        <v>0</v>
      </c>
      <c r="AC37" s="224">
        <v>0</v>
      </c>
      <c r="AD37" s="224">
        <f>Kol!AE37+Siliguri!AE37+Guwahati!AE37+Jalpiguri!AE37</f>
        <v>1030.4000000000001</v>
      </c>
      <c r="AE37" s="224">
        <f>(Kol!AE37*Kol!AF37+Siliguri!AE37*Siliguri!AF37+Guwahati!AE37*Guwahati!AF37+Jalpiguri!AE37*Jalpiguri!AF37)/AD37</f>
        <v>391.211568</v>
      </c>
      <c r="AF37" s="224">
        <f>Kol!AG37+Siliguri!AG37+Guwahati!AG37+Jalpiguri!AG37</f>
        <v>0</v>
      </c>
      <c r="AG37" s="224">
        <v>0</v>
      </c>
      <c r="AH37" s="79">
        <f t="shared" ref="AH37" si="78">N37+P37+R37+T37+V37+Z37+AB37+AD37+AF37</f>
        <v>11420914.840000002</v>
      </c>
      <c r="AI37" s="79">
        <f t="shared" ref="AI37" si="79">(N37*O37+P37*Q37+R37*S37+T37*U37+V37*W37+Z37*AA37+AD37*AE37+AF37*AG37)/AH37</f>
        <v>274.69727644643433</v>
      </c>
      <c r="AK37" s="65">
        <v>43680</v>
      </c>
      <c r="AL37" s="10">
        <v>31</v>
      </c>
      <c r="AM37" s="158">
        <v>9546913.6799999997</v>
      </c>
      <c r="AN37" s="158">
        <v>3061803.45</v>
      </c>
      <c r="AO37" s="158">
        <v>1319856.3</v>
      </c>
      <c r="AP37" s="158">
        <v>61432.1</v>
      </c>
      <c r="AQ37" s="158">
        <v>0</v>
      </c>
      <c r="AR37" s="158">
        <v>0</v>
      </c>
      <c r="AS37" s="158">
        <v>103343.9</v>
      </c>
      <c r="AT37" s="158">
        <v>0</v>
      </c>
      <c r="AU37" s="158">
        <v>2113</v>
      </c>
      <c r="AV37" s="158">
        <v>0</v>
      </c>
      <c r="AW37" s="79">
        <v>14095462.43</v>
      </c>
      <c r="AX37" s="158">
        <v>7400882.0500000007</v>
      </c>
      <c r="AY37" s="158">
        <v>158.11978027437991</v>
      </c>
      <c r="AZ37" s="158">
        <v>2352369.15</v>
      </c>
      <c r="BA37" s="158">
        <v>167.94715870086398</v>
      </c>
      <c r="BB37" s="158">
        <v>1086570.8999999999</v>
      </c>
      <c r="BC37" s="158">
        <v>235.27747071323998</v>
      </c>
      <c r="BD37" s="158">
        <v>55520.799999999996</v>
      </c>
      <c r="BE37" s="158">
        <v>126.34297011522891</v>
      </c>
      <c r="BF37" s="158">
        <v>0</v>
      </c>
      <c r="BG37" s="158">
        <v>0</v>
      </c>
      <c r="BH37" s="158">
        <v>0</v>
      </c>
      <c r="BI37" s="158">
        <v>0</v>
      </c>
      <c r="BJ37" s="158">
        <v>66831</v>
      </c>
      <c r="BK37" s="158">
        <v>397.47173299999997</v>
      </c>
      <c r="BL37" s="158">
        <v>0</v>
      </c>
      <c r="BM37" s="158">
        <v>0</v>
      </c>
      <c r="BN37" s="158">
        <v>1220.3</v>
      </c>
      <c r="BO37" s="158">
        <v>300.23617100000001</v>
      </c>
      <c r="BP37" s="158">
        <v>0</v>
      </c>
      <c r="BQ37" s="158">
        <v>0</v>
      </c>
      <c r="BR37" s="79">
        <v>10963394.200000003</v>
      </c>
      <c r="BS37" s="79">
        <v>169.18936345516474</v>
      </c>
    </row>
    <row r="38" spans="1:71" ht="20.100000000000001" customHeight="1" x14ac:dyDescent="0.2">
      <c r="A38" s="225">
        <v>44051</v>
      </c>
      <c r="B38" s="3" t="s">
        <v>91</v>
      </c>
      <c r="C38" s="228">
        <f>Kol!D38+Siliguri!D38+Guwahati!D38+Jalpiguri!D38</f>
        <v>8197343.3700000001</v>
      </c>
      <c r="D38" s="228">
        <f>Kol!E38+Siliguri!E38+Guwahati!E38+Jalpiguri!E38</f>
        <v>3074986.3</v>
      </c>
      <c r="E38" s="228">
        <f>Kol!F38+Siliguri!F38+Guwahati!F38+Jalpiguri!F38</f>
        <v>1188562.8</v>
      </c>
      <c r="F38" s="228">
        <f>Kol!G38+Siliguri!G38+Guwahati!G38+Jalpiguri!G38</f>
        <v>60828.4</v>
      </c>
      <c r="G38" s="228">
        <f>Kol!H38+Siliguri!H38+Guwahati!H38+Jalpiguri!H38</f>
        <v>0</v>
      </c>
      <c r="H38" s="228">
        <f>Kol!I38+Siliguri!I38+Guwahati!I38+Jalpiguri!I38</f>
        <v>0</v>
      </c>
      <c r="I38" s="228">
        <f>Kol!J38+Siliguri!J38+Guwahati!J38+Jalpiguri!J38</f>
        <v>101964.9</v>
      </c>
      <c r="J38" s="228">
        <f>Kol!K38+Siliguri!K38+Guwahati!K38+Jalpiguri!K38</f>
        <v>0</v>
      </c>
      <c r="K38" s="228">
        <f>Kol!L38+Siliguri!L38+Guwahati!L38+Jalpiguri!L38</f>
        <v>1309.9000000000001</v>
      </c>
      <c r="L38" s="228">
        <f>Kol!M38+Siliguri!M38+Guwahati!M38+Jalpiguri!M38</f>
        <v>97.8</v>
      </c>
      <c r="M38" s="79">
        <f t="shared" ref="M38" si="80">SUM(C38:L38)</f>
        <v>12625093.470000003</v>
      </c>
      <c r="N38" s="228">
        <f>Kol!O38+Siliguri!O38+Guwahati!O38+Jalpiguri!O38</f>
        <v>7387057.4699999997</v>
      </c>
      <c r="O38" s="228">
        <f>(Kol!O38*Kol!P38+Siliguri!O38*Siliguri!P38+Guwahati!O38*Guwahati!P38+Jalpiguri!O38*Jalpiguri!P38)/N38</f>
        <v>278.93780678241649</v>
      </c>
      <c r="P38" s="228">
        <f>Kol!Q38+Siliguri!Q38+Guwahati!Q38+Jalpiguri!Q38</f>
        <v>2702895.6</v>
      </c>
      <c r="Q38" s="228">
        <f>(Kol!Q38*Kol!R38+Siliguri!Q38*Siliguri!R38+Guwahati!Q38*Guwahati!R38+Jalpiguri!Q38*Jalpiguri!R38)/P38</f>
        <v>293.41752991691442</v>
      </c>
      <c r="R38" s="228">
        <f>Kol!S38+Siliguri!S38+Guwahati!S38+Jalpiguri!S38</f>
        <v>1010472.1000000001</v>
      </c>
      <c r="S38" s="228">
        <f>(Kol!S38*Kol!T38+Siliguri!S38*Siliguri!T38+Guwahati!S38*Guwahati!T38+Jalpiguri!S38*Jalpiguri!T38)/R38</f>
        <v>285.90704562096141</v>
      </c>
      <c r="T38" s="228">
        <f>Kol!U38+Siliguri!U38+Guwahati!U38+Jalpiguri!U38</f>
        <v>41277</v>
      </c>
      <c r="U38" s="228">
        <f>(Kol!U38*Kol!V38+Siliguri!U38*Siliguri!V38+Guwahati!U38*Guwahati!V38+Jalpiguri!U38*Jalpiguri!V38)/T38</f>
        <v>176.87516981800999</v>
      </c>
      <c r="V38" s="228">
        <f>Kol!W38+Siliguri!W38+Guwahati!W38+Jalpiguri!W38</f>
        <v>0</v>
      </c>
      <c r="W38" s="228">
        <v>0</v>
      </c>
      <c r="X38" s="228">
        <v>0</v>
      </c>
      <c r="Y38" s="228">
        <v>0</v>
      </c>
      <c r="Z38" s="228">
        <f>Kol!AA38+Siliguri!AA38+Guwahati!AA38+Jalpiguri!AA38</f>
        <v>51753.8</v>
      </c>
      <c r="AA38" s="228">
        <f>(Kol!AA38*Kol!AB38+Siliguri!AA38*Siliguri!AB38+Guwahati!AA38*Guwahati!AB38+Jalpiguri!AA38*Jalpiguri!AB38)/Z38</f>
        <v>307.43122599999998</v>
      </c>
      <c r="AB38" s="228">
        <f>Kol!AC38+Siliguri!AC38+Guwahati!AC38+Jalpiguri!AC38</f>
        <v>0</v>
      </c>
      <c r="AC38" s="228">
        <v>0</v>
      </c>
      <c r="AD38" s="228">
        <f>Kol!AE38+Siliguri!AE38+Guwahati!AE38+Jalpiguri!AE38</f>
        <v>1237.0999999999999</v>
      </c>
      <c r="AE38" s="228">
        <f>(Kol!AE38*Kol!AF38+Siliguri!AE38*Siliguri!AF38+Guwahati!AE38*Guwahati!AF38+Jalpiguri!AE38*Jalpiguri!AF38)/AD38</f>
        <v>400.72661799999997</v>
      </c>
      <c r="AF38" s="228">
        <f>Kol!AG38+Siliguri!AG38+Guwahati!AG38+Jalpiguri!AG38</f>
        <v>0</v>
      </c>
      <c r="AG38" s="228">
        <v>0</v>
      </c>
      <c r="AH38" s="79">
        <f t="shared" ref="AH38" si="81">N38+P38+R38+T38+V38+Z38+AB38+AD38+AF38</f>
        <v>11194693.07</v>
      </c>
      <c r="AI38" s="79">
        <f t="shared" ref="AI38" si="82">(N38*O38+P38*Q38+R38*S38+T38*U38+V38*W38+Z38*AA38+AD38*AE38+AF38*AG38)/AH38</f>
        <v>282.83178308648678</v>
      </c>
      <c r="AK38" s="65">
        <v>43687</v>
      </c>
      <c r="AL38" s="3">
        <v>32</v>
      </c>
      <c r="AM38" s="158">
        <v>10562428.300000001</v>
      </c>
      <c r="AN38" s="158">
        <v>3441021.45</v>
      </c>
      <c r="AO38" s="158">
        <v>1436067.25</v>
      </c>
      <c r="AP38" s="158">
        <v>59973.7</v>
      </c>
      <c r="AQ38" s="158">
        <v>0</v>
      </c>
      <c r="AR38" s="158">
        <v>0</v>
      </c>
      <c r="AS38" s="158">
        <v>102686.1</v>
      </c>
      <c r="AT38" s="158">
        <v>0</v>
      </c>
      <c r="AU38" s="158">
        <v>1973.3</v>
      </c>
      <c r="AV38" s="158">
        <v>0</v>
      </c>
      <c r="AW38" s="79">
        <v>15604150.1</v>
      </c>
      <c r="AX38" s="158">
        <v>7977728.2999999998</v>
      </c>
      <c r="AY38" s="158">
        <v>156.90980035337455</v>
      </c>
      <c r="AZ38" s="158">
        <v>2711452.95</v>
      </c>
      <c r="BA38" s="158">
        <v>171.50804000351712</v>
      </c>
      <c r="BB38" s="158">
        <v>1104333.3500000001</v>
      </c>
      <c r="BC38" s="158">
        <v>232.74571654765109</v>
      </c>
      <c r="BD38" s="158">
        <v>53845</v>
      </c>
      <c r="BE38" s="158">
        <v>127.21207486391307</v>
      </c>
      <c r="BF38" s="158">
        <v>0</v>
      </c>
      <c r="BG38" s="158">
        <v>0</v>
      </c>
      <c r="BH38" s="158">
        <v>0</v>
      </c>
      <c r="BI38" s="158">
        <v>0</v>
      </c>
      <c r="BJ38" s="158">
        <v>59916.7</v>
      </c>
      <c r="BK38" s="158">
        <v>386.44274799999999</v>
      </c>
      <c r="BL38" s="158">
        <v>0</v>
      </c>
      <c r="BM38" s="158">
        <v>0</v>
      </c>
      <c r="BN38" s="158">
        <v>808.5</v>
      </c>
      <c r="BO38" s="158">
        <v>300.709338</v>
      </c>
      <c r="BP38" s="158">
        <v>0</v>
      </c>
      <c r="BQ38" s="158">
        <v>0</v>
      </c>
      <c r="BR38" s="79">
        <v>11908084.799999999</v>
      </c>
      <c r="BS38" s="79">
        <v>168.29707364578482</v>
      </c>
    </row>
    <row r="39" spans="1:71" ht="20.100000000000001" customHeight="1" x14ac:dyDescent="0.2">
      <c r="A39" s="229">
        <v>44058</v>
      </c>
      <c r="B39" s="10" t="s">
        <v>92</v>
      </c>
      <c r="C39" s="230">
        <f>Kol!D39+Siliguri!D39+Guwahati!D39+Jalpiguri!D39</f>
        <v>7983550.8999999994</v>
      </c>
      <c r="D39" s="230">
        <f>Kol!E39+Siliguri!E39+Guwahati!E39+Jalpiguri!E39</f>
        <v>2637675.5</v>
      </c>
      <c r="E39" s="230">
        <f>Kol!F39+Siliguri!F39+Guwahati!F39+Jalpiguri!F39</f>
        <v>1353840.6500000001</v>
      </c>
      <c r="F39" s="230">
        <f>Kol!G39+Siliguri!G39+Guwahati!G39+Jalpiguri!G39</f>
        <v>76229.299999999988</v>
      </c>
      <c r="G39" s="230">
        <f>Kol!H39+Siliguri!H39+Guwahati!H39+Jalpiguri!H39</f>
        <v>0</v>
      </c>
      <c r="H39" s="230">
        <f>Kol!I39+Siliguri!I39+Guwahati!I39+Jalpiguri!I39</f>
        <v>0</v>
      </c>
      <c r="I39" s="230">
        <f>Kol!J39+Siliguri!J39+Guwahati!J39+Jalpiguri!J39</f>
        <v>57439.4</v>
      </c>
      <c r="J39" s="230">
        <f>Kol!K39+Siliguri!K39+Guwahati!K39+Jalpiguri!K39</f>
        <v>0</v>
      </c>
      <c r="K39" s="230">
        <f>Kol!L39+Siliguri!L39+Guwahati!L39+Jalpiguri!L39</f>
        <v>815</v>
      </c>
      <c r="L39" s="230">
        <f>Kol!M39+Siliguri!M39+Guwahati!M39+Jalpiguri!M39</f>
        <v>0</v>
      </c>
      <c r="M39" s="79">
        <f t="shared" ref="M39" si="83">SUM(C39:L39)</f>
        <v>12109550.75</v>
      </c>
      <c r="N39" s="230">
        <f>Kol!O39+Siliguri!O39+Guwahati!O39+Jalpiguri!O39</f>
        <v>6897990.1999999993</v>
      </c>
      <c r="O39" s="230">
        <f>(Kol!O39*Kol!P39+Siliguri!O39*Siliguri!P39+Guwahati!O39*Guwahati!P39+Jalpiguri!O39*Jalpiguri!P39)/N39</f>
        <v>275.57513328283773</v>
      </c>
      <c r="P39" s="230">
        <f>Kol!Q39+Siliguri!Q39+Guwahati!Q39+Jalpiguri!Q39</f>
        <v>2309821.9</v>
      </c>
      <c r="Q39" s="230">
        <f>(Kol!Q39*Kol!R39+Siliguri!Q39*Siliguri!R39+Guwahati!Q39*Guwahati!R39+Jalpiguri!Q39*Jalpiguri!R39)/P39</f>
        <v>303.5873509966832</v>
      </c>
      <c r="R39" s="230">
        <f>Kol!S39+Siliguri!S39+Guwahati!S39+Jalpiguri!S39</f>
        <v>1139023.95</v>
      </c>
      <c r="S39" s="230">
        <f>(Kol!S39*Kol!T39+Siliguri!S39*Siliguri!T39+Guwahati!S39*Guwahati!T39+Jalpiguri!S39*Jalpiguri!T39)/R39</f>
        <v>289.87580308307236</v>
      </c>
      <c r="T39" s="230">
        <f>Kol!U39+Siliguri!U39+Guwahati!U39+Jalpiguri!U39</f>
        <v>58094.5</v>
      </c>
      <c r="U39" s="230">
        <f>(Kol!U39*Kol!V39+Siliguri!U39*Siliguri!V39+Guwahati!U39*Guwahati!V39+Jalpiguri!U39*Jalpiguri!V39)/T39</f>
        <v>173.66640830662627</v>
      </c>
      <c r="V39" s="230">
        <f>Kol!W39+Siliguri!W39+Guwahati!W39+Jalpiguri!W39</f>
        <v>0</v>
      </c>
      <c r="W39" s="230">
        <v>0</v>
      </c>
      <c r="X39" s="230">
        <v>0</v>
      </c>
      <c r="Y39" s="230">
        <v>0</v>
      </c>
      <c r="Z39" s="230">
        <f>Kol!AA39+Siliguri!AA39+Guwahati!AA39+Jalpiguri!AA39</f>
        <v>30077</v>
      </c>
      <c r="AA39" s="230">
        <f>(Kol!AA39*Kol!AB39+Siliguri!AA39*Siliguri!AB39+Guwahati!AA39*Guwahati!AB39+Jalpiguri!AA39*Jalpiguri!AB39)/Z39</f>
        <v>431.34777400000002</v>
      </c>
      <c r="AB39" s="230">
        <f>Kol!AC39+Siliguri!AC39+Guwahati!AC39+Jalpiguri!AC39</f>
        <v>0</v>
      </c>
      <c r="AC39" s="230">
        <v>0</v>
      </c>
      <c r="AD39" s="230">
        <f>Kol!AE39+Siliguri!AE39+Guwahati!AE39+Jalpiguri!AE39</f>
        <v>815</v>
      </c>
      <c r="AE39" s="230">
        <f>(Kol!AE39*Kol!AF39+Siliguri!AE39*Siliguri!AF39+Guwahati!AE39*Guwahati!AF39+Jalpiguri!AE39*Jalpiguri!AF39)/AD39</f>
        <v>433.26797499999998</v>
      </c>
      <c r="AF39" s="230">
        <f>Kol!AG39+Siliguri!AG39+Guwahati!AG39+Jalpiguri!AG39</f>
        <v>0</v>
      </c>
      <c r="AG39" s="230">
        <v>0</v>
      </c>
      <c r="AH39" s="79">
        <f t="shared" ref="AH39" si="84">N39+P39+R39+T39+V39+Z39+AB39+AD39+AF39</f>
        <v>10435822.549999999</v>
      </c>
      <c r="AI39" s="79">
        <f t="shared" ref="AI39" si="85">(N39*O39+P39*Q39+R39*S39+T39*U39+V39*W39+Z39*AA39+AD39*AE39+AF39*AG39)/AH39</f>
        <v>283.23005419793481</v>
      </c>
      <c r="AK39" s="65">
        <v>43694</v>
      </c>
      <c r="AL39" s="10">
        <v>33</v>
      </c>
      <c r="AM39" s="158">
        <v>8849726.1000000015</v>
      </c>
      <c r="AN39" s="158">
        <v>2823626.2</v>
      </c>
      <c r="AO39" s="158">
        <v>1200874.75</v>
      </c>
      <c r="AP39" s="158">
        <v>58716.5</v>
      </c>
      <c r="AQ39" s="158">
        <v>0</v>
      </c>
      <c r="AR39" s="158">
        <v>0</v>
      </c>
      <c r="AS39" s="158">
        <v>91409.2</v>
      </c>
      <c r="AT39" s="158">
        <v>0</v>
      </c>
      <c r="AU39" s="158">
        <v>2634.1</v>
      </c>
      <c r="AV39" s="158">
        <v>0</v>
      </c>
      <c r="AW39" s="79">
        <v>13026986.85</v>
      </c>
      <c r="AX39" s="158">
        <v>6432132</v>
      </c>
      <c r="AY39" s="158">
        <v>151.11651133064848</v>
      </c>
      <c r="AZ39" s="158">
        <v>2153112.7000000002</v>
      </c>
      <c r="BA39" s="158">
        <v>164.26852231413639</v>
      </c>
      <c r="BB39" s="158">
        <v>983278.34000000008</v>
      </c>
      <c r="BC39" s="158">
        <v>226.6030733117085</v>
      </c>
      <c r="BD39" s="158">
        <v>49831.799999999996</v>
      </c>
      <c r="BE39" s="158">
        <v>124.31021098332792</v>
      </c>
      <c r="BF39" s="158">
        <v>0</v>
      </c>
      <c r="BG39" s="158">
        <v>0</v>
      </c>
      <c r="BH39" s="158">
        <v>0</v>
      </c>
      <c r="BI39" s="158">
        <v>0</v>
      </c>
      <c r="BJ39" s="158">
        <v>48279.8</v>
      </c>
      <c r="BK39" s="158">
        <v>345.575018</v>
      </c>
      <c r="BL39" s="158">
        <v>0</v>
      </c>
      <c r="BM39" s="158">
        <v>0</v>
      </c>
      <c r="BN39" s="158">
        <v>1892.6</v>
      </c>
      <c r="BO39" s="158">
        <v>217.45931462242419</v>
      </c>
      <c r="BP39" s="158">
        <v>0</v>
      </c>
      <c r="BQ39" s="158">
        <v>0</v>
      </c>
      <c r="BR39" s="79">
        <v>9668527.2400000002</v>
      </c>
      <c r="BS39" s="79">
        <v>162.5681246415387</v>
      </c>
    </row>
    <row r="40" spans="1:71" ht="20.100000000000001" customHeight="1" x14ac:dyDescent="0.2">
      <c r="A40" s="235">
        <v>44065</v>
      </c>
      <c r="B40" s="10" t="s">
        <v>93</v>
      </c>
      <c r="C40" s="236">
        <f>Kol!D40+Siliguri!D40+Guwahati!D40+Jalpiguri!D40</f>
        <v>9366646.5</v>
      </c>
      <c r="D40" s="236">
        <f>Kol!E40+Siliguri!E40+Guwahati!E40+Jalpiguri!E40</f>
        <v>3347681.6</v>
      </c>
      <c r="E40" s="236">
        <f>Kol!F40+Siliguri!F40+Guwahati!F40+Jalpiguri!F40</f>
        <v>1477228.65</v>
      </c>
      <c r="F40" s="236">
        <f>Kol!G40+Siliguri!G40+Guwahati!G40+Jalpiguri!G40</f>
        <v>69226.3</v>
      </c>
      <c r="G40" s="236">
        <f>Kol!H40+Siliguri!H40+Guwahati!H40+Jalpiguri!H40</f>
        <v>0</v>
      </c>
      <c r="H40" s="236">
        <f>Kol!I40+Siliguri!I40+Guwahati!I40+Jalpiguri!I40</f>
        <v>0</v>
      </c>
      <c r="I40" s="236">
        <f>Kol!J40+Siliguri!J40+Guwahati!J40+Jalpiguri!J40</f>
        <v>59886.1</v>
      </c>
      <c r="J40" s="236">
        <f>Kol!K40+Siliguri!K40+Guwahati!K40+Jalpiguri!K40</f>
        <v>0</v>
      </c>
      <c r="K40" s="236">
        <f>Kol!L40+Siliguri!L40+Guwahati!L40+Jalpiguri!L40</f>
        <v>1111.5999999999999</v>
      </c>
      <c r="L40" s="236">
        <f>Kol!M40+Siliguri!M40+Guwahati!M40+Jalpiguri!M40</f>
        <v>0</v>
      </c>
      <c r="M40" s="79">
        <f t="shared" ref="M40" si="86">SUM(C40:L40)</f>
        <v>14321780.75</v>
      </c>
      <c r="N40" s="236">
        <f>Kol!O40+Siliguri!O40+Guwahati!O40+Jalpiguri!O40</f>
        <v>8080947.6999999993</v>
      </c>
      <c r="O40" s="236">
        <f>(Kol!O40*Kol!P40+Siliguri!O40*Siliguri!P40+Guwahati!O40*Guwahati!P40+Jalpiguri!O40*Jalpiguri!P40)/N40</f>
        <v>276.67270002139065</v>
      </c>
      <c r="P40" s="236">
        <f>Kol!Q40+Siliguri!Q40+Guwahati!Q40+Jalpiguri!Q40</f>
        <v>2986646.8</v>
      </c>
      <c r="Q40" s="236">
        <f>(Kol!Q40*Kol!R40+Siliguri!Q40*Siliguri!R40+Guwahati!Q40*Guwahati!R40+Jalpiguri!Q40*Jalpiguri!R40)/P40</f>
        <v>306.07731432392893</v>
      </c>
      <c r="R40" s="236">
        <f>Kol!S40+Siliguri!S40+Guwahati!S40+Jalpiguri!S40</f>
        <v>1319105.5</v>
      </c>
      <c r="S40" s="236">
        <f>(Kol!S40*Kol!T40+Siliguri!S40*Siliguri!T40+Guwahati!S40*Guwahati!T40+Jalpiguri!S40*Jalpiguri!T40)/R40</f>
        <v>288.78739233915104</v>
      </c>
      <c r="T40" s="236">
        <f>Kol!U40+Siliguri!U40+Guwahati!U40+Jalpiguri!U40</f>
        <v>55838.400000000001</v>
      </c>
      <c r="U40" s="236">
        <f>(Kol!U40*Kol!V40+Siliguri!U40*Siliguri!V40+Guwahati!U40*Guwahati!V40+Jalpiguri!U40*Jalpiguri!V40)/T40</f>
        <v>186.16940619337768</v>
      </c>
      <c r="V40" s="236">
        <f>Kol!W40+Siliguri!W40+Guwahati!W40+Jalpiguri!W40</f>
        <v>0</v>
      </c>
      <c r="W40" s="236">
        <v>0</v>
      </c>
      <c r="X40" s="236">
        <v>0</v>
      </c>
      <c r="Y40" s="236">
        <v>0</v>
      </c>
      <c r="Z40" s="236">
        <f>Kol!AA40+Siliguri!AA40+Guwahati!AA40+Jalpiguri!AA40</f>
        <v>27739.3</v>
      </c>
      <c r="AA40" s="236">
        <f>(Kol!AA40*Kol!AB40+Siliguri!AA40*Siliguri!AB40+Guwahati!AA40*Guwahati!AB40+Jalpiguri!AA40*Jalpiguri!AB40)/Z40</f>
        <v>453.63502599999998</v>
      </c>
      <c r="AB40" s="236">
        <f>Kol!AC40+Siliguri!AC40+Guwahati!AC40+Jalpiguri!AC40</f>
        <v>0</v>
      </c>
      <c r="AC40" s="236">
        <v>0</v>
      </c>
      <c r="AD40" s="236">
        <f>Kol!AE40+Siliguri!AE40+Guwahati!AE40+Jalpiguri!AE40</f>
        <v>1111.5999999999999</v>
      </c>
      <c r="AE40" s="236">
        <f>(Kol!AE40*Kol!AF40+Siliguri!AE40*Siliguri!AF40+Guwahati!AE40*Guwahati!AF40+Jalpiguri!AE40*Jalpiguri!AF40)/AD40</f>
        <v>450.21662400000002</v>
      </c>
      <c r="AF40" s="236">
        <f>Kol!AG40+Siliguri!AG40+Guwahati!AG40+Jalpiguri!AG40</f>
        <v>0</v>
      </c>
      <c r="AG40" s="236">
        <v>0</v>
      </c>
      <c r="AH40" s="79">
        <f t="shared" ref="AH40" si="87">N40+P40+R40+T40+V40+Z40+AB40+AD40+AF40</f>
        <v>12471389.300000001</v>
      </c>
      <c r="AI40" s="79">
        <f t="shared" ref="AI40" si="88">(N40*O40+P40*Q40+R40*S40+T40*U40+V40*W40+Z40*AA40+AD40*AE40+AF40*AG40)/AH40</f>
        <v>284.99975287282405</v>
      </c>
      <c r="AK40" s="65">
        <v>43701</v>
      </c>
      <c r="AL40" s="10">
        <v>34</v>
      </c>
      <c r="AM40" s="158">
        <v>11679316.189999999</v>
      </c>
      <c r="AN40" s="158">
        <v>3897334.4</v>
      </c>
      <c r="AO40" s="158">
        <v>1519220.2799999998</v>
      </c>
      <c r="AP40" s="158">
        <v>67392.2</v>
      </c>
      <c r="AQ40" s="158">
        <v>0</v>
      </c>
      <c r="AR40" s="158">
        <v>0</v>
      </c>
      <c r="AS40" s="158">
        <v>87899.5</v>
      </c>
      <c r="AT40" s="158">
        <v>0</v>
      </c>
      <c r="AU40" s="158">
        <v>2928.9</v>
      </c>
      <c r="AV40" s="158">
        <v>0</v>
      </c>
      <c r="AW40" s="79">
        <v>17254091.469999999</v>
      </c>
      <c r="AX40" s="158">
        <v>8283738.4699999997</v>
      </c>
      <c r="AY40" s="158">
        <v>150.36300960216155</v>
      </c>
      <c r="AZ40" s="158">
        <v>2833689.4</v>
      </c>
      <c r="BA40" s="158">
        <v>167.71697575112694</v>
      </c>
      <c r="BB40" s="158">
        <v>1132127</v>
      </c>
      <c r="BC40" s="158">
        <v>227.13648151336062</v>
      </c>
      <c r="BD40" s="158">
        <v>54006.400000000001</v>
      </c>
      <c r="BE40" s="158">
        <v>134.58399669970967</v>
      </c>
      <c r="BF40" s="158">
        <v>0</v>
      </c>
      <c r="BG40" s="158">
        <v>0</v>
      </c>
      <c r="BH40" s="158">
        <v>0</v>
      </c>
      <c r="BI40" s="158">
        <v>0</v>
      </c>
      <c r="BJ40" s="158">
        <v>51294.8</v>
      </c>
      <c r="BK40" s="158">
        <v>310.23179299999998</v>
      </c>
      <c r="BL40" s="158">
        <v>0</v>
      </c>
      <c r="BM40" s="158">
        <v>0</v>
      </c>
      <c r="BN40" s="158">
        <v>1444.3</v>
      </c>
      <c r="BO40" s="158">
        <v>193.50633500000001</v>
      </c>
      <c r="BP40" s="158">
        <v>0</v>
      </c>
      <c r="BQ40" s="158">
        <v>0</v>
      </c>
      <c r="BR40" s="79">
        <v>12356300.370000001</v>
      </c>
      <c r="BS40" s="79">
        <v>161.97681369842638</v>
      </c>
    </row>
    <row r="41" spans="1:71" ht="20.100000000000001" customHeight="1" x14ac:dyDescent="0.2">
      <c r="A41" s="237">
        <v>44072</v>
      </c>
      <c r="B41" s="10" t="s">
        <v>94</v>
      </c>
      <c r="C41" s="238">
        <f>Kol!D41+Siliguri!D41+Guwahati!D41+Jalpiguri!D41</f>
        <v>9437106.3000000007</v>
      </c>
      <c r="D41" s="238">
        <f>Kol!E41+Siliguri!E41+Guwahati!E41+Jalpiguri!E41</f>
        <v>3275870.2</v>
      </c>
      <c r="E41" s="238">
        <f>Kol!F41+Siliguri!F41+Guwahati!F41+Jalpiguri!F41</f>
        <v>1268582.6000000001</v>
      </c>
      <c r="F41" s="238">
        <f>Kol!G41+Siliguri!G41+Guwahati!G41+Jalpiguri!G41</f>
        <v>62595.700000000004</v>
      </c>
      <c r="G41" s="238">
        <f>Kol!H41+Siliguri!H41+Guwahati!H41+Jalpiguri!H41</f>
        <v>0</v>
      </c>
      <c r="H41" s="238">
        <f>Kol!I41+Siliguri!I41+Guwahati!I41+Jalpiguri!I41</f>
        <v>0</v>
      </c>
      <c r="I41" s="238">
        <f>Kol!J41+Siliguri!J41+Guwahati!J41+Jalpiguri!J41</f>
        <v>64097.8</v>
      </c>
      <c r="J41" s="238">
        <f>Kol!K41+Siliguri!K41+Guwahati!K41+Jalpiguri!K41</f>
        <v>0</v>
      </c>
      <c r="K41" s="238">
        <f>Kol!L41+Siliguri!L41+Guwahati!L41+Jalpiguri!L41</f>
        <v>951.8</v>
      </c>
      <c r="L41" s="238">
        <f>Kol!M41+Siliguri!M41+Guwahati!M41+Jalpiguri!M41</f>
        <v>0</v>
      </c>
      <c r="M41" s="79">
        <f t="shared" ref="M41" si="89">SUM(C41:L41)</f>
        <v>14109204.4</v>
      </c>
      <c r="N41" s="238">
        <f>Kol!O41+Siliguri!O41+Guwahati!O41+Jalpiguri!O41</f>
        <v>7914642.4000000004</v>
      </c>
      <c r="O41" s="238">
        <f>(Kol!O41*Kol!P41+Siliguri!O41*Siliguri!P41+Guwahati!O41*Guwahati!P41+Jalpiguri!O41*Jalpiguri!P41)/N41</f>
        <v>273.85864874505313</v>
      </c>
      <c r="P41" s="238">
        <f>Kol!Q41+Siliguri!Q41+Guwahati!Q41+Jalpiguri!Q41</f>
        <v>2850817.2</v>
      </c>
      <c r="Q41" s="238">
        <f>(Kol!Q41*Kol!R41+Siliguri!Q41*Siliguri!R41+Guwahati!Q41*Guwahati!R41+Jalpiguri!Q41*Jalpiguri!R41)/P41</f>
        <v>305.76511240912112</v>
      </c>
      <c r="R41" s="238">
        <f>Kol!S41+Siliguri!S41+Guwahati!S41+Jalpiguri!S41</f>
        <v>1073561.1000000001</v>
      </c>
      <c r="S41" s="238">
        <f>(Kol!S41*Kol!T41+Siliguri!S41*Siliguri!T41+Guwahati!S41*Guwahati!T41+Jalpiguri!S41*Jalpiguri!T41)/R41</f>
        <v>285.01615400216036</v>
      </c>
      <c r="T41" s="238">
        <f>Kol!U41+Siliguri!U41+Guwahati!U41+Jalpiguri!U41</f>
        <v>52686.5</v>
      </c>
      <c r="U41" s="238">
        <f>(Kol!U41*Kol!V41+Siliguri!U41*Siliguri!V41+Guwahati!U41*Guwahati!V41+Jalpiguri!U41*Jalpiguri!V41)/T41</f>
        <v>188.54422022119329</v>
      </c>
      <c r="V41" s="238">
        <f>Kol!W41+Siliguri!W41+Guwahati!W41+Jalpiguri!W41</f>
        <v>0</v>
      </c>
      <c r="W41" s="238">
        <v>0</v>
      </c>
      <c r="X41" s="238">
        <v>0</v>
      </c>
      <c r="Y41" s="238">
        <v>0</v>
      </c>
      <c r="Z41" s="238">
        <f>Kol!AA41+Siliguri!AA41+Guwahati!AA41+Jalpiguri!AA41</f>
        <v>41795.4</v>
      </c>
      <c r="AA41" s="238">
        <f>(Kol!AA41*Kol!AB41+Siliguri!AA41*Siliguri!AB41+Guwahati!AA41*Guwahati!AB41+Jalpiguri!AA41*Jalpiguri!AB41)/Z41</f>
        <v>402.54248999999999</v>
      </c>
      <c r="AB41" s="238">
        <f>Kol!AC41+Siliguri!AC41+Guwahati!AC41+Jalpiguri!AC41</f>
        <v>0</v>
      </c>
      <c r="AC41" s="238">
        <v>0</v>
      </c>
      <c r="AD41" s="238">
        <f>Kol!AE41+Siliguri!AE41+Guwahati!AE41+Jalpiguri!AE41</f>
        <v>951.8</v>
      </c>
      <c r="AE41" s="238">
        <f>(Kol!AE41*Kol!AF41+Siliguri!AE41*Siliguri!AF41+Guwahati!AE41*Guwahati!AF41+Jalpiguri!AE41*Jalpiguri!AF41)/AD41</f>
        <v>421.83147700000001</v>
      </c>
      <c r="AF41" s="238">
        <f>Kol!AG41+Siliguri!AG41+Guwahati!AG41+Jalpiguri!AG41</f>
        <v>0</v>
      </c>
      <c r="AG41" s="238">
        <v>0</v>
      </c>
      <c r="AH41" s="79">
        <f t="shared" ref="AH41" si="90">N41+P41+R41+T41+V41+Z41+AB41+AD41+AF41</f>
        <v>11934454.400000002</v>
      </c>
      <c r="AI41" s="79">
        <f t="shared" ref="AI41" si="91">(N41*O41+P41*Q41+R41*S41+T41*U41+V41*W41+Z41*AA41+AD41*AE41+AF41*AG41)/AH41</f>
        <v>282.56973599342143</v>
      </c>
      <c r="AK41" s="65">
        <v>43708</v>
      </c>
      <c r="AL41" s="10">
        <v>35</v>
      </c>
      <c r="AM41" s="158">
        <v>11183404.800000001</v>
      </c>
      <c r="AN41" s="158">
        <v>3590797.5</v>
      </c>
      <c r="AO41" s="158">
        <v>1502853.7000000002</v>
      </c>
      <c r="AP41" s="158">
        <v>68990.599999999991</v>
      </c>
      <c r="AQ41" s="158">
        <v>0</v>
      </c>
      <c r="AR41" s="158">
        <v>0</v>
      </c>
      <c r="AS41" s="158">
        <v>79957.3</v>
      </c>
      <c r="AT41" s="158">
        <v>0</v>
      </c>
      <c r="AU41" s="158">
        <v>2554.6</v>
      </c>
      <c r="AV41" s="158">
        <v>0</v>
      </c>
      <c r="AW41" s="79">
        <v>16428558.5</v>
      </c>
      <c r="AX41" s="158">
        <v>8205118.1000000006</v>
      </c>
      <c r="AY41" s="158">
        <v>148.29693411886876</v>
      </c>
      <c r="AZ41" s="158">
        <v>2719639.1</v>
      </c>
      <c r="BA41" s="158">
        <v>165.55493390131195</v>
      </c>
      <c r="BB41" s="158">
        <v>1190272.6000000001</v>
      </c>
      <c r="BC41" s="158">
        <v>208.59019270590971</v>
      </c>
      <c r="BD41" s="158">
        <v>61989.8</v>
      </c>
      <c r="BE41" s="158">
        <v>131.32609642702832</v>
      </c>
      <c r="BF41" s="158">
        <v>0</v>
      </c>
      <c r="BG41" s="158">
        <v>0</v>
      </c>
      <c r="BH41" s="158">
        <v>0</v>
      </c>
      <c r="BI41" s="158">
        <v>0</v>
      </c>
      <c r="BJ41" s="158">
        <v>45177.7</v>
      </c>
      <c r="BK41" s="158">
        <v>325.16424599999999</v>
      </c>
      <c r="BL41" s="158">
        <v>0</v>
      </c>
      <c r="BM41" s="158">
        <v>0</v>
      </c>
      <c r="BN41" s="158">
        <v>708.9</v>
      </c>
      <c r="BO41" s="158">
        <v>268.16588999999999</v>
      </c>
      <c r="BP41" s="158">
        <v>0</v>
      </c>
      <c r="BQ41" s="158">
        <v>0</v>
      </c>
      <c r="BR41" s="79">
        <v>12222906.200000001</v>
      </c>
      <c r="BS41" s="79">
        <v>158.58289698434837</v>
      </c>
    </row>
    <row r="42" spans="1:71" ht="20.100000000000001" customHeight="1" x14ac:dyDescent="0.2">
      <c r="A42" s="240">
        <v>44079</v>
      </c>
      <c r="B42" s="10" t="s">
        <v>98</v>
      </c>
      <c r="C42" s="241">
        <f>Kol!D42+Siliguri!D42+Guwahati!D42+Jalpiguri!D42</f>
        <v>9248202.6000000015</v>
      </c>
      <c r="D42" s="241">
        <f>Kol!E42+Siliguri!E42+Guwahati!E42+Jalpiguri!E42</f>
        <v>3094718.5</v>
      </c>
      <c r="E42" s="241">
        <f>Kol!F42+Siliguri!F42+Guwahati!F42+Jalpiguri!F42</f>
        <v>1210777.7999999998</v>
      </c>
      <c r="F42" s="241">
        <f>Kol!G42+Siliguri!G42+Guwahati!G42+Jalpiguri!G42</f>
        <v>69139.3</v>
      </c>
      <c r="G42" s="241">
        <f>Kol!H42+Siliguri!H42+Guwahati!H42+Jalpiguri!H42</f>
        <v>0</v>
      </c>
      <c r="H42" s="241">
        <f>Kol!I42+Siliguri!I42+Guwahati!I42+Jalpiguri!I42</f>
        <v>0</v>
      </c>
      <c r="I42" s="241">
        <f>Kol!J42+Siliguri!J42+Guwahati!J42+Jalpiguri!J42</f>
        <v>63366.400000000001</v>
      </c>
      <c r="J42" s="241">
        <f>Kol!K42+Siliguri!K42+Guwahati!K42+Jalpiguri!K42</f>
        <v>0</v>
      </c>
      <c r="K42" s="241">
        <f>Kol!L42+Siliguri!L42+Guwahati!L42+Jalpiguri!L42</f>
        <v>994</v>
      </c>
      <c r="L42" s="241">
        <f>Kol!M42+Siliguri!M42+Guwahati!M42+Jalpiguri!M42</f>
        <v>0</v>
      </c>
      <c r="M42" s="79">
        <f t="shared" ref="M42" si="92">SUM(C42:L42)</f>
        <v>13687198.600000003</v>
      </c>
      <c r="N42" s="241">
        <f>Kol!O42+Siliguri!O42+Guwahati!O42+Jalpiguri!O42</f>
        <v>8112788.2999999998</v>
      </c>
      <c r="O42" s="241">
        <f>(Kol!O42*Kol!P42+Siliguri!O42*Siliguri!P42+Guwahati!O42*Guwahati!P42+Jalpiguri!O42*Jalpiguri!P42)/N42</f>
        <v>274.02298128680667</v>
      </c>
      <c r="P42" s="241">
        <f>Kol!Q42+Siliguri!Q42+Guwahati!Q42+Jalpiguri!Q42</f>
        <v>2588817.1999999997</v>
      </c>
      <c r="Q42" s="241">
        <f>(Kol!Q42*Kol!R42+Siliguri!Q42*Siliguri!R42+Guwahati!Q42*Guwahati!R42+Jalpiguri!Q42*Jalpiguri!R42)/P42</f>
        <v>295.01383507965352</v>
      </c>
      <c r="R42" s="241">
        <f>Kol!S42+Siliguri!S42+Guwahati!S42+Jalpiguri!S42</f>
        <v>1030021.5</v>
      </c>
      <c r="S42" s="241">
        <f>(Kol!S42*Kol!T42+Siliguri!S42*Siliguri!T42+Guwahati!S42*Guwahati!T42+Jalpiguri!S42*Jalpiguri!T42)/R42</f>
        <v>268.64295504035357</v>
      </c>
      <c r="T42" s="241">
        <f>Kol!U42+Siliguri!U42+Guwahati!U42+Jalpiguri!U42</f>
        <v>65906.5</v>
      </c>
      <c r="U42" s="241">
        <f>(Kol!U42*Kol!V42+Siliguri!U42*Siliguri!V42+Guwahati!U42*Guwahati!V42+Jalpiguri!U42*Jalpiguri!V42)/T42</f>
        <v>188.15499202001166</v>
      </c>
      <c r="V42" s="241">
        <f>Kol!W42+Siliguri!W42+Guwahati!W42+Jalpiguri!W42</f>
        <v>0</v>
      </c>
      <c r="W42" s="241">
        <v>0</v>
      </c>
      <c r="X42" s="241">
        <v>0</v>
      </c>
      <c r="Y42" s="241">
        <v>0</v>
      </c>
      <c r="Z42" s="241">
        <f>Kol!AA42+Siliguri!AA42+Guwahati!AA42+Jalpiguri!AA42</f>
        <v>36853</v>
      </c>
      <c r="AA42" s="241">
        <f>(Kol!AA42*Kol!AB42+Siliguri!AA42*Siliguri!AB42+Guwahati!AA42*Guwahati!AB42+Jalpiguri!AA42*Jalpiguri!AB42)/Z42</f>
        <v>325.17844400000001</v>
      </c>
      <c r="AB42" s="241">
        <f>Kol!AC42+Siliguri!AC42+Guwahati!AC42+Jalpiguri!AC42</f>
        <v>0</v>
      </c>
      <c r="AC42" s="241">
        <v>0</v>
      </c>
      <c r="AD42" s="241">
        <f>Kol!AE42+Siliguri!AE42+Guwahati!AE42+Jalpiguri!AE42</f>
        <v>994</v>
      </c>
      <c r="AE42" s="241">
        <f>(Kol!AE42*Kol!AF42+Siliguri!AE42*Siliguri!AF42+Guwahati!AE42*Guwahati!AF42+Jalpiguri!AE42*Jalpiguri!AF42)/AD42</f>
        <v>433.67565300000001</v>
      </c>
      <c r="AF42" s="241">
        <f>Kol!AG42+Siliguri!AG42+Guwahati!AG42+Jalpiguri!AG42</f>
        <v>0</v>
      </c>
      <c r="AG42" s="241">
        <v>0</v>
      </c>
      <c r="AH42" s="79">
        <f t="shared" ref="AH42" si="93">N42+P42+R42+T42+V42+Z42+AB42+AD42+AF42</f>
        <v>11835380.5</v>
      </c>
      <c r="AI42" s="79">
        <f t="shared" ref="AI42" si="94">(N42*O42+P42*Q42+R42*S42+T42*U42+V42*W42+Z42*AA42+AD42*AE42+AF42*AG42)/AH42</f>
        <v>277.84073847895075</v>
      </c>
      <c r="AK42" s="65">
        <v>43715</v>
      </c>
      <c r="AL42" s="10">
        <v>36</v>
      </c>
      <c r="AM42" s="158">
        <v>11888024.35</v>
      </c>
      <c r="AN42" s="158">
        <v>3673038.55</v>
      </c>
      <c r="AO42" s="158">
        <v>1725553.1</v>
      </c>
      <c r="AP42" s="158">
        <v>40996.1</v>
      </c>
      <c r="AQ42" s="158">
        <v>0</v>
      </c>
      <c r="AR42" s="158">
        <v>0</v>
      </c>
      <c r="AS42" s="158">
        <v>110546.7</v>
      </c>
      <c r="AT42" s="158">
        <v>0</v>
      </c>
      <c r="AU42" s="158">
        <v>2311.1</v>
      </c>
      <c r="AV42" s="158">
        <v>0</v>
      </c>
      <c r="AW42" s="79">
        <v>17440469.900000002</v>
      </c>
      <c r="AX42" s="158">
        <v>8674695.8499999996</v>
      </c>
      <c r="AY42" s="158">
        <v>151.8974843279523</v>
      </c>
      <c r="AZ42" s="158">
        <v>2760520.85</v>
      </c>
      <c r="BA42" s="158">
        <v>167.96191956839471</v>
      </c>
      <c r="BB42" s="158">
        <v>1451851.2</v>
      </c>
      <c r="BC42" s="158">
        <v>202.99819599761736</v>
      </c>
      <c r="BD42" s="158">
        <v>33683.9</v>
      </c>
      <c r="BE42" s="158">
        <v>127.6105014789558</v>
      </c>
      <c r="BF42" s="158">
        <v>0</v>
      </c>
      <c r="BG42" s="158">
        <v>0</v>
      </c>
      <c r="BH42" s="158">
        <v>0</v>
      </c>
      <c r="BI42" s="158">
        <v>0</v>
      </c>
      <c r="BJ42" s="158">
        <v>58152.4</v>
      </c>
      <c r="BK42" s="158">
        <v>338.94439000000006</v>
      </c>
      <c r="BL42" s="158">
        <v>0</v>
      </c>
      <c r="BM42" s="158">
        <v>0</v>
      </c>
      <c r="BN42" s="158">
        <v>1443.5</v>
      </c>
      <c r="BO42" s="158">
        <v>215.0295112199515</v>
      </c>
      <c r="BP42" s="158">
        <v>0</v>
      </c>
      <c r="BQ42" s="158">
        <v>0</v>
      </c>
      <c r="BR42" s="79">
        <v>12980347.699999999</v>
      </c>
      <c r="BS42" s="79">
        <v>161.81148033283651</v>
      </c>
    </row>
    <row r="43" spans="1:71" ht="20.100000000000001" customHeight="1" x14ac:dyDescent="0.2">
      <c r="A43" s="242">
        <v>44086</v>
      </c>
      <c r="B43" s="10" t="s">
        <v>99</v>
      </c>
      <c r="C43" s="243">
        <f>Kol!D43+Siliguri!D43+Guwahati!D43+Jalpiguri!D43</f>
        <v>6926110.1500000004</v>
      </c>
      <c r="D43" s="243">
        <f>Kol!E43+Siliguri!E43+Guwahati!E43+Jalpiguri!E43</f>
        <v>2201676.1</v>
      </c>
      <c r="E43" s="243">
        <f>Kol!F43+Siliguri!F43+Guwahati!F43+Jalpiguri!F43</f>
        <v>88090.9</v>
      </c>
      <c r="F43" s="243">
        <f>Kol!G43+Siliguri!G43+Guwahati!G43+Jalpiguri!G43</f>
        <v>5160.3</v>
      </c>
      <c r="G43" s="243">
        <f>Kol!H43+Siliguri!H43+Guwahati!H43+Jalpiguri!H43</f>
        <v>0</v>
      </c>
      <c r="H43" s="243">
        <f>Kol!I43+Siliguri!I43+Guwahati!I43+Jalpiguri!I43</f>
        <v>0</v>
      </c>
      <c r="I43" s="243">
        <f>Kol!J43+Siliguri!J43+Guwahati!J43+Jalpiguri!J43</f>
        <v>0</v>
      </c>
      <c r="J43" s="243">
        <f>Kol!K43+Siliguri!K43+Guwahati!K43+Jalpiguri!K43</f>
        <v>0</v>
      </c>
      <c r="K43" s="243">
        <f>Kol!L43+Siliguri!L43+Guwahati!L43+Jalpiguri!L43</f>
        <v>1149.8</v>
      </c>
      <c r="L43" s="243">
        <f>Kol!M43+Siliguri!M43+Guwahati!M43+Jalpiguri!M43</f>
        <v>0</v>
      </c>
      <c r="M43" s="79">
        <f t="shared" ref="M43" si="95">SUM(C43:L43)</f>
        <v>9222187.2500000019</v>
      </c>
      <c r="N43" s="243">
        <f>Kol!O43+Siliguri!O43+Guwahati!O43+Jalpiguri!O43</f>
        <v>5836154.5</v>
      </c>
      <c r="O43" s="243">
        <f>(Kol!O43*Kol!P43+Siliguri!O43*Siliguri!P43+Guwahati!O43*Guwahati!P43+Jalpiguri!O43*Jalpiguri!P43)/N43</f>
        <v>264.09678368686571</v>
      </c>
      <c r="P43" s="243">
        <f>Kol!Q43+Siliguri!Q43+Guwahati!Q43+Jalpiguri!Q43</f>
        <v>1890029.4</v>
      </c>
      <c r="Q43" s="243">
        <f>(Kol!Q43*Kol!R43+Siliguri!Q43*Siliguri!R43+Guwahati!Q43*Guwahati!R43+Jalpiguri!Q43*Jalpiguri!R43)/P43</f>
        <v>280.24431829605209</v>
      </c>
      <c r="R43" s="243">
        <f>Kol!S43+Siliguri!S43+Guwahati!S43+Jalpiguri!S43</f>
        <v>81449.8</v>
      </c>
      <c r="S43" s="243">
        <f>(Kol!S43*Kol!T43+Siliguri!S43*Siliguri!T43+Guwahati!S43*Guwahati!T43+Jalpiguri!S43*Jalpiguri!T43)/R43</f>
        <v>251.898223</v>
      </c>
      <c r="T43" s="243">
        <f>Kol!U43+Siliguri!U43+Guwahati!U43+Jalpiguri!U43</f>
        <v>5160.3</v>
      </c>
      <c r="U43" s="243">
        <f>(Kol!U43*Kol!V43+Siliguri!U43*Siliguri!V43+Guwahati!U43*Guwahati!V43+Jalpiguri!U43*Jalpiguri!V43)/T43</f>
        <v>172.39284499999999</v>
      </c>
      <c r="V43" s="243">
        <f>Kol!W43+Siliguri!W43+Guwahati!W43+Jalpiguri!W43</f>
        <v>0</v>
      </c>
      <c r="W43" s="243">
        <v>0</v>
      </c>
      <c r="X43" s="243">
        <v>0</v>
      </c>
      <c r="Y43" s="243">
        <v>0</v>
      </c>
      <c r="Z43" s="243">
        <f>Kol!AA43+Siliguri!AA43+Guwahati!AA43+Jalpiguri!AA43</f>
        <v>0</v>
      </c>
      <c r="AA43" s="243">
        <v>0</v>
      </c>
      <c r="AB43" s="243">
        <f>Kol!AC43+Siliguri!AC43+Guwahati!AC43+Jalpiguri!AC43</f>
        <v>0</v>
      </c>
      <c r="AC43" s="243">
        <v>0</v>
      </c>
      <c r="AD43" s="243">
        <f>Kol!AE43+Siliguri!AE43+Guwahati!AE43+Jalpiguri!AE43</f>
        <v>1149.8</v>
      </c>
      <c r="AE43" s="243">
        <f>(Kol!AE43*Kol!AF43+Siliguri!AE43*Siliguri!AF43+Guwahati!AE43*Guwahati!AF43+Jalpiguri!AE43*Jalpiguri!AF43)/AD43</f>
        <v>378.39728600000001</v>
      </c>
      <c r="AF43" s="243">
        <f>Kol!AG43+Siliguri!AG43+Guwahati!AG43+Jalpiguri!AG43</f>
        <v>0</v>
      </c>
      <c r="AG43" s="243">
        <v>0</v>
      </c>
      <c r="AH43" s="79">
        <f t="shared" ref="AH43" si="96">N43+P43+R43+T43+V43+Z43+AB43+AD43+AF43</f>
        <v>7813943.7999999998</v>
      </c>
      <c r="AI43" s="79">
        <f t="shared" ref="AI43" si="97">(N43*O43+P43*Q43+R43*S43+T43*U43+V43*W43+Z43*AA43+AD43*AE43+AF43*AG43)/AH43</f>
        <v>267.83163876777894</v>
      </c>
      <c r="AK43" s="65">
        <v>43722</v>
      </c>
      <c r="AL43" s="10">
        <v>37</v>
      </c>
      <c r="AM43" s="158">
        <v>11922971.91</v>
      </c>
      <c r="AN43" s="158">
        <v>3670752.5</v>
      </c>
      <c r="AO43" s="158">
        <v>1498038.02</v>
      </c>
      <c r="AP43" s="158">
        <v>83005</v>
      </c>
      <c r="AQ43" s="158">
        <v>0</v>
      </c>
      <c r="AR43" s="158">
        <v>0</v>
      </c>
      <c r="AS43" s="158">
        <v>85526.6</v>
      </c>
      <c r="AT43" s="158">
        <v>0</v>
      </c>
      <c r="AU43" s="158">
        <v>3224.4</v>
      </c>
      <c r="AV43" s="158">
        <v>0</v>
      </c>
      <c r="AW43" s="79">
        <v>17263518.43</v>
      </c>
      <c r="AX43" s="158">
        <v>8671360.1600000001</v>
      </c>
      <c r="AY43" s="158">
        <v>146.68703163439554</v>
      </c>
      <c r="AZ43" s="158">
        <v>2717100.3</v>
      </c>
      <c r="BA43" s="158">
        <v>160.78932191095055</v>
      </c>
      <c r="BB43" s="158">
        <v>1323578.2</v>
      </c>
      <c r="BC43" s="158">
        <v>206.73315564143743</v>
      </c>
      <c r="BD43" s="158">
        <v>61513.1</v>
      </c>
      <c r="BE43" s="158">
        <v>134.28900156524057</v>
      </c>
      <c r="BF43" s="158">
        <v>0</v>
      </c>
      <c r="BG43" s="158">
        <v>0</v>
      </c>
      <c r="BH43" s="158">
        <v>0</v>
      </c>
      <c r="BI43" s="158">
        <v>0</v>
      </c>
      <c r="BJ43" s="158">
        <v>57955.4</v>
      </c>
      <c r="BK43" s="158">
        <v>319.90679</v>
      </c>
      <c r="BL43" s="158">
        <v>0</v>
      </c>
      <c r="BM43" s="158">
        <v>0</v>
      </c>
      <c r="BN43" s="158">
        <v>1839.2</v>
      </c>
      <c r="BO43" s="158">
        <v>201.93333995585036</v>
      </c>
      <c r="BP43" s="158">
        <v>0</v>
      </c>
      <c r="BQ43" s="158">
        <v>0</v>
      </c>
      <c r="BR43" s="79">
        <v>12833346.359999999</v>
      </c>
      <c r="BS43" s="79">
        <v>156.59645529013889</v>
      </c>
    </row>
    <row r="44" spans="1:71" ht="20.100000000000001" customHeight="1" x14ac:dyDescent="0.2">
      <c r="A44" s="65"/>
      <c r="B44" s="10"/>
      <c r="C44" s="137"/>
      <c r="D44" s="137"/>
      <c r="E44" s="137"/>
      <c r="F44" s="137"/>
      <c r="G44" s="137"/>
      <c r="H44" s="137"/>
      <c r="I44" s="137"/>
      <c r="J44" s="137"/>
      <c r="K44" s="137"/>
      <c r="L44" s="137"/>
      <c r="M44" s="79"/>
      <c r="N44" s="137"/>
      <c r="O44" s="137"/>
      <c r="P44" s="137"/>
      <c r="Q44" s="137"/>
      <c r="R44" s="137"/>
      <c r="S44" s="137"/>
      <c r="T44" s="137"/>
      <c r="U44" s="137"/>
      <c r="V44" s="137"/>
      <c r="W44" s="137"/>
      <c r="X44" s="137"/>
      <c r="Y44" s="137"/>
      <c r="Z44" s="137"/>
      <c r="AA44" s="137"/>
      <c r="AB44" s="137"/>
      <c r="AC44" s="137"/>
      <c r="AD44" s="137"/>
      <c r="AE44" s="137"/>
      <c r="AF44" s="137"/>
      <c r="AG44" s="137"/>
      <c r="AH44" s="79"/>
      <c r="AI44" s="79"/>
      <c r="AK44" s="65">
        <v>43729</v>
      </c>
      <c r="AL44" s="10">
        <v>38</v>
      </c>
      <c r="AM44" s="158">
        <v>12341477.35</v>
      </c>
      <c r="AN44" s="158">
        <v>3735246</v>
      </c>
      <c r="AO44" s="158">
        <v>1821149.83</v>
      </c>
      <c r="AP44" s="158">
        <v>75120.100000000006</v>
      </c>
      <c r="AQ44" s="158">
        <v>0</v>
      </c>
      <c r="AR44" s="158">
        <v>0</v>
      </c>
      <c r="AS44" s="158">
        <v>72418</v>
      </c>
      <c r="AT44" s="158">
        <v>0</v>
      </c>
      <c r="AU44" s="158">
        <v>2956.3</v>
      </c>
      <c r="AV44" s="158">
        <v>105</v>
      </c>
      <c r="AW44" s="79">
        <v>18048472.580000002</v>
      </c>
      <c r="AX44" s="158">
        <v>8314578.4499999993</v>
      </c>
      <c r="AY44" s="158">
        <v>143.89805690813859</v>
      </c>
      <c r="AZ44" s="158">
        <v>2697692.9</v>
      </c>
      <c r="BA44" s="158">
        <v>160.40243928218612</v>
      </c>
      <c r="BB44" s="158">
        <v>1554195.63</v>
      </c>
      <c r="BC44" s="158">
        <v>206.47853921165358</v>
      </c>
      <c r="BD44" s="158">
        <v>61713.8</v>
      </c>
      <c r="BE44" s="158">
        <v>140.21788266931222</v>
      </c>
      <c r="BF44" s="158">
        <v>0</v>
      </c>
      <c r="BG44" s="158">
        <v>0</v>
      </c>
      <c r="BH44" s="158">
        <v>0</v>
      </c>
      <c r="BI44" s="158">
        <v>0</v>
      </c>
      <c r="BJ44" s="158">
        <v>47232</v>
      </c>
      <c r="BK44" s="158">
        <v>337.933358</v>
      </c>
      <c r="BL44" s="158">
        <v>0</v>
      </c>
      <c r="BM44" s="158">
        <v>0</v>
      </c>
      <c r="BN44" s="158">
        <v>992.9</v>
      </c>
      <c r="BO44" s="158">
        <v>274.001913</v>
      </c>
      <c r="BP44" s="158">
        <v>0</v>
      </c>
      <c r="BQ44" s="158">
        <v>0</v>
      </c>
      <c r="BR44" s="79">
        <v>12676405.680000002</v>
      </c>
      <c r="BS44" s="79">
        <v>155.7983391332269</v>
      </c>
    </row>
    <row r="45" spans="1:71" ht="20.100000000000001" customHeight="1" x14ac:dyDescent="0.2">
      <c r="A45" s="65"/>
      <c r="B45" s="10"/>
      <c r="C45" s="138"/>
      <c r="D45" s="138"/>
      <c r="E45" s="138"/>
      <c r="F45" s="138"/>
      <c r="G45" s="138"/>
      <c r="H45" s="138"/>
      <c r="I45" s="138"/>
      <c r="J45" s="138"/>
      <c r="K45" s="138"/>
      <c r="L45" s="138"/>
      <c r="M45" s="79"/>
      <c r="N45" s="138"/>
      <c r="O45" s="138"/>
      <c r="P45" s="138"/>
      <c r="Q45" s="138"/>
      <c r="R45" s="138"/>
      <c r="S45" s="138"/>
      <c r="T45" s="138"/>
      <c r="U45" s="138"/>
      <c r="V45" s="138"/>
      <c r="W45" s="138"/>
      <c r="X45" s="138"/>
      <c r="Y45" s="138"/>
      <c r="Z45" s="138"/>
      <c r="AA45" s="138"/>
      <c r="AB45" s="138"/>
      <c r="AC45" s="138"/>
      <c r="AD45" s="138"/>
      <c r="AE45" s="138"/>
      <c r="AF45" s="138"/>
      <c r="AG45" s="138"/>
      <c r="AH45" s="79"/>
      <c r="AI45" s="79"/>
      <c r="AK45" s="65">
        <v>43737</v>
      </c>
      <c r="AL45" s="10">
        <v>39</v>
      </c>
      <c r="AM45" s="158">
        <v>12722257.84</v>
      </c>
      <c r="AN45" s="158">
        <v>4024885.1999999997</v>
      </c>
      <c r="AO45" s="158">
        <v>1887540</v>
      </c>
      <c r="AP45" s="158">
        <v>79848.599999999991</v>
      </c>
      <c r="AQ45" s="158">
        <v>0</v>
      </c>
      <c r="AR45" s="158">
        <v>0</v>
      </c>
      <c r="AS45" s="158">
        <v>128398.5</v>
      </c>
      <c r="AT45" s="158">
        <v>0</v>
      </c>
      <c r="AU45" s="158">
        <v>2441.6</v>
      </c>
      <c r="AV45" s="158">
        <v>0</v>
      </c>
      <c r="AW45" s="79">
        <v>18845371.740000002</v>
      </c>
      <c r="AX45" s="158">
        <v>9475995.3399999999</v>
      </c>
      <c r="AY45" s="158">
        <v>142.0607099273337</v>
      </c>
      <c r="AZ45" s="158">
        <v>3127022.6</v>
      </c>
      <c r="BA45" s="158">
        <v>162.50693417930748</v>
      </c>
      <c r="BB45" s="158">
        <v>1282419.9000000001</v>
      </c>
      <c r="BC45" s="158">
        <v>200.64058771703355</v>
      </c>
      <c r="BD45" s="158">
        <v>59168.6</v>
      </c>
      <c r="BE45" s="158">
        <v>132.11629051660509</v>
      </c>
      <c r="BF45" s="158">
        <v>0</v>
      </c>
      <c r="BG45" s="158">
        <v>0</v>
      </c>
      <c r="BH45" s="158">
        <v>0</v>
      </c>
      <c r="BI45" s="158">
        <v>0</v>
      </c>
      <c r="BJ45" s="158">
        <v>59660.9</v>
      </c>
      <c r="BK45" s="158">
        <v>349.226855</v>
      </c>
      <c r="BL45" s="158">
        <v>0</v>
      </c>
      <c r="BM45" s="158">
        <v>0</v>
      </c>
      <c r="BN45" s="158">
        <v>1314.7</v>
      </c>
      <c r="BO45" s="158">
        <v>204.28972299999998</v>
      </c>
      <c r="BP45" s="158">
        <v>0</v>
      </c>
      <c r="BQ45" s="158">
        <v>0</v>
      </c>
      <c r="BR45" s="79">
        <v>14005582.039999999</v>
      </c>
      <c r="BS45" s="79">
        <v>152.83590939283025</v>
      </c>
    </row>
    <row r="46" spans="1:71" ht="20.100000000000001" customHeight="1" x14ac:dyDescent="0.2">
      <c r="A46" s="65"/>
      <c r="B46" s="10"/>
      <c r="C46" s="139"/>
      <c r="D46" s="139"/>
      <c r="E46" s="139"/>
      <c r="F46" s="139"/>
      <c r="G46" s="139"/>
      <c r="H46" s="139"/>
      <c r="I46" s="139"/>
      <c r="J46" s="139"/>
      <c r="K46" s="139"/>
      <c r="L46" s="139"/>
      <c r="M46" s="79"/>
      <c r="N46" s="139"/>
      <c r="O46" s="139"/>
      <c r="P46" s="139"/>
      <c r="Q46" s="139"/>
      <c r="R46" s="139"/>
      <c r="S46" s="139"/>
      <c r="T46" s="139"/>
      <c r="U46" s="139"/>
      <c r="V46" s="139"/>
      <c r="W46" s="139"/>
      <c r="X46" s="139"/>
      <c r="Y46" s="139"/>
      <c r="Z46" s="139"/>
      <c r="AA46" s="139"/>
      <c r="AB46" s="139"/>
      <c r="AC46" s="139"/>
      <c r="AD46" s="139"/>
      <c r="AE46" s="139"/>
      <c r="AF46" s="139"/>
      <c r="AG46" s="139"/>
      <c r="AH46" s="79"/>
      <c r="AI46" s="79"/>
      <c r="AK46" s="65">
        <v>43743</v>
      </c>
      <c r="AL46" s="10">
        <v>40</v>
      </c>
      <c r="AM46" s="158">
        <v>5785476.3499999996</v>
      </c>
      <c r="AN46" s="158">
        <v>2224687.13</v>
      </c>
      <c r="AO46" s="158">
        <v>1512646.3</v>
      </c>
      <c r="AP46" s="158">
        <v>63398.5</v>
      </c>
      <c r="AQ46" s="158">
        <v>0</v>
      </c>
      <c r="AR46" s="158">
        <v>0</v>
      </c>
      <c r="AS46" s="158">
        <v>95451.3</v>
      </c>
      <c r="AT46" s="158">
        <v>0</v>
      </c>
      <c r="AU46" s="158">
        <v>777.8</v>
      </c>
      <c r="AV46" s="158">
        <v>0</v>
      </c>
      <c r="AW46" s="79">
        <v>9682437.3800000008</v>
      </c>
      <c r="AX46" s="158">
        <v>4243693.75</v>
      </c>
      <c r="AY46" s="158">
        <v>152.61089423667042</v>
      </c>
      <c r="AZ46" s="158">
        <v>1855204.13</v>
      </c>
      <c r="BA46" s="158">
        <v>173.4508972400611</v>
      </c>
      <c r="BB46" s="158">
        <v>1271130.5</v>
      </c>
      <c r="BC46" s="158">
        <v>201.02443546169218</v>
      </c>
      <c r="BD46" s="158">
        <v>55484.5</v>
      </c>
      <c r="BE46" s="158">
        <v>141.88898504737898</v>
      </c>
      <c r="BF46" s="158">
        <v>0</v>
      </c>
      <c r="BG46" s="158">
        <v>0</v>
      </c>
      <c r="BH46" s="158">
        <v>0</v>
      </c>
      <c r="BI46" s="158">
        <v>0</v>
      </c>
      <c r="BJ46" s="158">
        <v>30122.799999999999</v>
      </c>
      <c r="BK46" s="158">
        <v>331.04136399999999</v>
      </c>
      <c r="BL46" s="158">
        <v>0</v>
      </c>
      <c r="BM46" s="158">
        <v>0</v>
      </c>
      <c r="BN46" s="158">
        <v>576.6</v>
      </c>
      <c r="BO46" s="158">
        <v>269.94606299999998</v>
      </c>
      <c r="BP46" s="158">
        <v>0</v>
      </c>
      <c r="BQ46" s="158">
        <v>0</v>
      </c>
      <c r="BR46" s="79">
        <v>7456212.2799999993</v>
      </c>
      <c r="BS46" s="79">
        <v>166.69981306070875</v>
      </c>
    </row>
    <row r="47" spans="1:71" ht="20.100000000000001" customHeight="1" x14ac:dyDescent="0.2">
      <c r="A47" s="65"/>
      <c r="B47" s="10"/>
      <c r="C47" s="140"/>
      <c r="D47" s="140"/>
      <c r="E47" s="140"/>
      <c r="F47" s="140"/>
      <c r="G47" s="140"/>
      <c r="H47" s="140"/>
      <c r="I47" s="140"/>
      <c r="J47" s="140"/>
      <c r="K47" s="140"/>
      <c r="L47" s="140"/>
      <c r="M47" s="79"/>
      <c r="N47" s="140"/>
      <c r="O47" s="140"/>
      <c r="P47" s="140"/>
      <c r="Q47" s="140"/>
      <c r="R47" s="140"/>
      <c r="S47" s="140"/>
      <c r="T47" s="140"/>
      <c r="U47" s="140"/>
      <c r="V47" s="140"/>
      <c r="W47" s="140"/>
      <c r="X47" s="140"/>
      <c r="Y47" s="140"/>
      <c r="Z47" s="140"/>
      <c r="AA47" s="140"/>
      <c r="AB47" s="140"/>
      <c r="AC47" s="140"/>
      <c r="AD47" s="140"/>
      <c r="AE47" s="140"/>
      <c r="AF47" s="140"/>
      <c r="AG47" s="140"/>
      <c r="AH47" s="79"/>
      <c r="AI47" s="79"/>
      <c r="AK47" s="65">
        <v>43750</v>
      </c>
      <c r="AL47" s="10">
        <v>41</v>
      </c>
      <c r="AM47" s="158">
        <v>4489888.2</v>
      </c>
      <c r="AN47" s="158">
        <v>676331</v>
      </c>
      <c r="AO47" s="158">
        <v>1881.6</v>
      </c>
      <c r="AP47" s="158">
        <v>0</v>
      </c>
      <c r="AQ47" s="158">
        <v>0</v>
      </c>
      <c r="AR47" s="158">
        <v>0</v>
      </c>
      <c r="AS47" s="158">
        <v>0</v>
      </c>
      <c r="AT47" s="158">
        <v>0</v>
      </c>
      <c r="AU47" s="158">
        <v>1060</v>
      </c>
      <c r="AV47" s="158">
        <v>0</v>
      </c>
      <c r="AW47" s="79">
        <v>5169160.8</v>
      </c>
      <c r="AX47" s="158">
        <v>3621773</v>
      </c>
      <c r="AY47" s="158">
        <v>136.47583599999999</v>
      </c>
      <c r="AZ47" s="158">
        <v>493523.1</v>
      </c>
      <c r="BA47" s="158">
        <v>131.62588</v>
      </c>
      <c r="BB47" s="158">
        <v>1881.6</v>
      </c>
      <c r="BC47" s="158">
        <v>165.68266299999999</v>
      </c>
      <c r="BD47" s="158">
        <v>0</v>
      </c>
      <c r="BE47" s="158">
        <v>0</v>
      </c>
      <c r="BF47" s="158">
        <v>0</v>
      </c>
      <c r="BG47" s="158">
        <v>0</v>
      </c>
      <c r="BH47" s="158">
        <v>0</v>
      </c>
      <c r="BI47" s="158">
        <v>0</v>
      </c>
      <c r="BJ47" s="158">
        <v>0</v>
      </c>
      <c r="BK47" s="158">
        <v>0</v>
      </c>
      <c r="BL47" s="158">
        <v>0</v>
      </c>
      <c r="BM47" s="158">
        <v>0</v>
      </c>
      <c r="BN47" s="158">
        <v>0</v>
      </c>
      <c r="BO47" s="158">
        <v>0</v>
      </c>
      <c r="BP47" s="158">
        <v>0</v>
      </c>
      <c r="BQ47" s="158">
        <v>0</v>
      </c>
      <c r="BR47" s="79">
        <v>4117177.7</v>
      </c>
      <c r="BS47" s="79">
        <v>135.90782317065324</v>
      </c>
    </row>
    <row r="48" spans="1:71" ht="20.100000000000001" customHeight="1" x14ac:dyDescent="0.2">
      <c r="A48" s="65"/>
      <c r="B48" s="10"/>
      <c r="C48" s="143"/>
      <c r="D48" s="143"/>
      <c r="E48" s="143"/>
      <c r="F48" s="143"/>
      <c r="G48" s="143"/>
      <c r="H48" s="143"/>
      <c r="I48" s="143"/>
      <c r="J48" s="143"/>
      <c r="K48" s="143"/>
      <c r="L48" s="143"/>
      <c r="M48" s="79"/>
      <c r="N48" s="143"/>
      <c r="O48" s="143"/>
      <c r="P48" s="143"/>
      <c r="Q48" s="143"/>
      <c r="R48" s="143"/>
      <c r="S48" s="143"/>
      <c r="T48" s="143"/>
      <c r="U48" s="144"/>
      <c r="V48" s="143"/>
      <c r="W48" s="143"/>
      <c r="X48" s="143"/>
      <c r="Y48" s="143"/>
      <c r="Z48" s="143"/>
      <c r="AA48" s="144"/>
      <c r="AB48" s="143"/>
      <c r="AC48" s="143"/>
      <c r="AD48" s="143"/>
      <c r="AE48" s="144"/>
      <c r="AF48" s="143"/>
      <c r="AG48" s="143"/>
      <c r="AH48" s="79"/>
      <c r="AI48" s="79"/>
      <c r="AK48" s="65">
        <v>43757</v>
      </c>
      <c r="AL48" s="10">
        <v>42</v>
      </c>
      <c r="AM48" s="158">
        <v>12113928.93</v>
      </c>
      <c r="AN48" s="158">
        <v>3357351.25</v>
      </c>
      <c r="AO48" s="158">
        <v>1361371.32</v>
      </c>
      <c r="AP48" s="158">
        <v>73723.199999999997</v>
      </c>
      <c r="AQ48" s="158">
        <v>0</v>
      </c>
      <c r="AR48" s="158">
        <v>0</v>
      </c>
      <c r="AS48" s="158">
        <v>104342.3</v>
      </c>
      <c r="AT48" s="158">
        <v>0</v>
      </c>
      <c r="AU48" s="158">
        <v>1183.8</v>
      </c>
      <c r="AV48" s="158">
        <v>0</v>
      </c>
      <c r="AW48" s="79">
        <v>17011900.800000001</v>
      </c>
      <c r="AX48" s="158">
        <v>9449268.4900000002</v>
      </c>
      <c r="AY48" s="158">
        <v>143.91128207321154</v>
      </c>
      <c r="AZ48" s="158">
        <v>2665090.2999999998</v>
      </c>
      <c r="BA48" s="158">
        <v>157.71751770866894</v>
      </c>
      <c r="BB48" s="158">
        <v>1074303.42</v>
      </c>
      <c r="BC48" s="158">
        <v>206.86832929206756</v>
      </c>
      <c r="BD48" s="158">
        <v>47196</v>
      </c>
      <c r="BE48" s="158">
        <v>116.00896243001526</v>
      </c>
      <c r="BF48" s="158">
        <v>0</v>
      </c>
      <c r="BG48" s="158">
        <v>0</v>
      </c>
      <c r="BH48" s="158">
        <v>0</v>
      </c>
      <c r="BI48" s="158">
        <v>0</v>
      </c>
      <c r="BJ48" s="158">
        <v>40384.199999999997</v>
      </c>
      <c r="BK48" s="158">
        <v>258.94524999999999</v>
      </c>
      <c r="BL48" s="158">
        <v>0</v>
      </c>
      <c r="BM48" s="158">
        <v>0</v>
      </c>
      <c r="BN48" s="158">
        <v>503.4</v>
      </c>
      <c r="BO48" s="158">
        <v>353.37425500000001</v>
      </c>
      <c r="BP48" s="158">
        <v>0</v>
      </c>
      <c r="BQ48" s="158">
        <v>0</v>
      </c>
      <c r="BR48" s="79">
        <v>13276745.809999999</v>
      </c>
      <c r="BS48" s="79">
        <v>152.03555875258337</v>
      </c>
    </row>
    <row r="49" spans="1:71" ht="20.100000000000001" customHeight="1" x14ac:dyDescent="0.2">
      <c r="A49" s="65"/>
      <c r="B49" s="10"/>
      <c r="C49" s="144"/>
      <c r="D49" s="144"/>
      <c r="E49" s="144"/>
      <c r="F49" s="144"/>
      <c r="G49" s="144"/>
      <c r="H49" s="144"/>
      <c r="I49" s="144"/>
      <c r="J49" s="144"/>
      <c r="K49" s="144"/>
      <c r="L49" s="144"/>
      <c r="M49" s="79"/>
      <c r="N49" s="144"/>
      <c r="O49" s="144"/>
      <c r="P49" s="144"/>
      <c r="Q49" s="144"/>
      <c r="R49" s="144"/>
      <c r="S49" s="144"/>
      <c r="T49" s="144"/>
      <c r="U49" s="144"/>
      <c r="V49" s="144"/>
      <c r="W49" s="144"/>
      <c r="X49" s="144"/>
      <c r="Y49" s="144"/>
      <c r="Z49" s="144"/>
      <c r="AA49" s="144"/>
      <c r="AB49" s="144"/>
      <c r="AC49" s="144"/>
      <c r="AD49" s="144"/>
      <c r="AE49" s="144"/>
      <c r="AF49" s="144"/>
      <c r="AG49" s="144"/>
      <c r="AH49" s="79"/>
      <c r="AI49" s="79"/>
      <c r="AK49" s="65">
        <v>43764</v>
      </c>
      <c r="AL49" s="10">
        <v>43</v>
      </c>
      <c r="AM49" s="158">
        <v>12316928.99</v>
      </c>
      <c r="AN49" s="158">
        <v>3664102.65</v>
      </c>
      <c r="AO49" s="158">
        <v>1674134.2999999998</v>
      </c>
      <c r="AP49" s="158">
        <v>64254.200000000004</v>
      </c>
      <c r="AQ49" s="158">
        <v>0</v>
      </c>
      <c r="AR49" s="158">
        <v>0</v>
      </c>
      <c r="AS49" s="158">
        <v>105201.7</v>
      </c>
      <c r="AT49" s="158">
        <v>0</v>
      </c>
      <c r="AU49" s="158">
        <v>2804.6</v>
      </c>
      <c r="AV49" s="158">
        <v>0</v>
      </c>
      <c r="AW49" s="79">
        <v>17827426.440000001</v>
      </c>
      <c r="AX49" s="158">
        <v>9211712.9900000002</v>
      </c>
      <c r="AY49" s="158">
        <v>146.03757261572341</v>
      </c>
      <c r="AZ49" s="158">
        <v>2829805.55</v>
      </c>
      <c r="BA49" s="158">
        <v>161.28095777344294</v>
      </c>
      <c r="BB49" s="158">
        <v>1312720.7000000002</v>
      </c>
      <c r="BC49" s="158">
        <v>207.91599630285685</v>
      </c>
      <c r="BD49" s="158">
        <v>46721.5</v>
      </c>
      <c r="BE49" s="158">
        <v>119.75788997912952</v>
      </c>
      <c r="BF49" s="158">
        <v>0</v>
      </c>
      <c r="BG49" s="158">
        <v>0</v>
      </c>
      <c r="BH49" s="158">
        <v>0</v>
      </c>
      <c r="BI49" s="158">
        <v>0</v>
      </c>
      <c r="BJ49" s="158">
        <v>54912.6</v>
      </c>
      <c r="BK49" s="158">
        <v>233.893146</v>
      </c>
      <c r="BL49" s="158">
        <v>0</v>
      </c>
      <c r="BM49" s="158">
        <v>0</v>
      </c>
      <c r="BN49" s="158">
        <v>1150.0999999999999</v>
      </c>
      <c r="BO49" s="158">
        <v>310.761325</v>
      </c>
      <c r="BP49" s="158">
        <v>0</v>
      </c>
      <c r="BQ49" s="158">
        <v>0</v>
      </c>
      <c r="BR49" s="79">
        <v>13457023.439999998</v>
      </c>
      <c r="BS49" s="79">
        <v>155.5605480867319</v>
      </c>
    </row>
    <row r="50" spans="1:71" ht="20.100000000000001" customHeight="1" x14ac:dyDescent="0.2">
      <c r="A50" s="65"/>
      <c r="B50" s="10"/>
      <c r="C50" s="145"/>
      <c r="D50" s="145"/>
      <c r="E50" s="145"/>
      <c r="F50" s="145"/>
      <c r="G50" s="145"/>
      <c r="H50" s="145"/>
      <c r="I50" s="145"/>
      <c r="J50" s="145"/>
      <c r="K50" s="145"/>
      <c r="L50" s="145"/>
      <c r="M50" s="79"/>
      <c r="N50" s="145"/>
      <c r="O50" s="145"/>
      <c r="P50" s="145"/>
      <c r="Q50" s="145"/>
      <c r="R50" s="145"/>
      <c r="S50" s="145"/>
      <c r="T50" s="145"/>
      <c r="U50" s="145"/>
      <c r="V50" s="145"/>
      <c r="W50" s="145"/>
      <c r="X50" s="145"/>
      <c r="Y50" s="145"/>
      <c r="Z50" s="145"/>
      <c r="AA50" s="145"/>
      <c r="AB50" s="145"/>
      <c r="AC50" s="145"/>
      <c r="AD50" s="145"/>
      <c r="AE50" s="145"/>
      <c r="AF50" s="145"/>
      <c r="AG50" s="145"/>
      <c r="AH50" s="79"/>
      <c r="AI50" s="79"/>
      <c r="AK50" s="65">
        <v>43771</v>
      </c>
      <c r="AL50" s="10">
        <v>44</v>
      </c>
      <c r="AM50" s="158">
        <v>11170264.449999999</v>
      </c>
      <c r="AN50" s="158">
        <v>3203124.8</v>
      </c>
      <c r="AO50" s="158">
        <v>1885188.9</v>
      </c>
      <c r="AP50" s="158">
        <v>66814.2</v>
      </c>
      <c r="AQ50" s="158">
        <v>0</v>
      </c>
      <c r="AR50" s="158">
        <v>0</v>
      </c>
      <c r="AS50" s="158">
        <v>114416.2</v>
      </c>
      <c r="AT50" s="158">
        <v>0</v>
      </c>
      <c r="AU50" s="158">
        <v>980.8</v>
      </c>
      <c r="AV50" s="158">
        <v>0</v>
      </c>
      <c r="AW50" s="79">
        <v>16440789.35</v>
      </c>
      <c r="AX50" s="158">
        <v>8152844.5</v>
      </c>
      <c r="AY50" s="158">
        <v>143.57202419062526</v>
      </c>
      <c r="AZ50" s="158">
        <v>2499428.7000000002</v>
      </c>
      <c r="BA50" s="158">
        <v>158.01293323205033</v>
      </c>
      <c r="BB50" s="158">
        <v>1408699.9</v>
      </c>
      <c r="BC50" s="158">
        <v>205.62416903177586</v>
      </c>
      <c r="BD50" s="158">
        <v>47639.4</v>
      </c>
      <c r="BE50" s="158">
        <v>131.67099905268327</v>
      </c>
      <c r="BF50" s="158">
        <v>0</v>
      </c>
      <c r="BG50" s="158">
        <v>0</v>
      </c>
      <c r="BH50" s="158">
        <v>0</v>
      </c>
      <c r="BI50" s="158">
        <v>0</v>
      </c>
      <c r="BJ50" s="158">
        <v>68897.600000000006</v>
      </c>
      <c r="BK50" s="158">
        <v>230.38135</v>
      </c>
      <c r="BL50" s="158">
        <v>0</v>
      </c>
      <c r="BM50" s="158">
        <v>0</v>
      </c>
      <c r="BN50" s="158">
        <v>684.7</v>
      </c>
      <c r="BO50" s="158">
        <v>145.43362041069079</v>
      </c>
      <c r="BP50" s="158">
        <v>0</v>
      </c>
      <c r="BQ50" s="158">
        <v>0</v>
      </c>
      <c r="BR50" s="79">
        <v>12178194.799999999</v>
      </c>
      <c r="BS50" s="79">
        <v>154.15833406707765</v>
      </c>
    </row>
    <row r="51" spans="1:71" ht="20.100000000000001" customHeight="1" x14ac:dyDescent="0.2">
      <c r="A51" s="65"/>
      <c r="B51" s="10"/>
      <c r="C51" s="146"/>
      <c r="D51" s="146"/>
      <c r="E51" s="146"/>
      <c r="F51" s="146"/>
      <c r="G51" s="146"/>
      <c r="H51" s="146"/>
      <c r="I51" s="146"/>
      <c r="J51" s="146"/>
      <c r="K51" s="146"/>
      <c r="L51" s="146"/>
      <c r="M51" s="79"/>
      <c r="N51" s="146"/>
      <c r="O51" s="146"/>
      <c r="P51" s="146"/>
      <c r="Q51" s="146"/>
      <c r="R51" s="146"/>
      <c r="S51" s="146"/>
      <c r="T51" s="146"/>
      <c r="U51" s="146"/>
      <c r="V51" s="146"/>
      <c r="W51" s="146"/>
      <c r="X51" s="146"/>
      <c r="Y51" s="146"/>
      <c r="Z51" s="146"/>
      <c r="AA51" s="146"/>
      <c r="AB51" s="146"/>
      <c r="AC51" s="146"/>
      <c r="AD51" s="146"/>
      <c r="AE51" s="146"/>
      <c r="AF51" s="146"/>
      <c r="AG51" s="146"/>
      <c r="AH51" s="79"/>
      <c r="AI51" s="79"/>
      <c r="AK51" s="65">
        <v>43778</v>
      </c>
      <c r="AL51" s="10">
        <v>45</v>
      </c>
      <c r="AM51" s="158">
        <v>11102696.5</v>
      </c>
      <c r="AN51" s="158">
        <v>2883025.2</v>
      </c>
      <c r="AO51" s="158">
        <v>1289380.2</v>
      </c>
      <c r="AP51" s="158">
        <v>59415.5</v>
      </c>
      <c r="AQ51" s="158">
        <v>0</v>
      </c>
      <c r="AR51" s="158">
        <v>0</v>
      </c>
      <c r="AS51" s="158">
        <v>93279.5</v>
      </c>
      <c r="AT51" s="158">
        <v>0</v>
      </c>
      <c r="AU51" s="158">
        <v>2318.9</v>
      </c>
      <c r="AV51" s="158">
        <v>0</v>
      </c>
      <c r="AW51" s="79">
        <v>15430115.799999999</v>
      </c>
      <c r="AX51" s="158">
        <v>8109383.9000000004</v>
      </c>
      <c r="AY51" s="158">
        <v>139.21858454106203</v>
      </c>
      <c r="AZ51" s="158">
        <v>2260616.2999999998</v>
      </c>
      <c r="BA51" s="158">
        <v>161.86587503449303</v>
      </c>
      <c r="BB51" s="158">
        <v>897618.89999999991</v>
      </c>
      <c r="BC51" s="158">
        <v>202.50535687114933</v>
      </c>
      <c r="BD51" s="158">
        <v>44451.5</v>
      </c>
      <c r="BE51" s="158">
        <v>134.54397400356794</v>
      </c>
      <c r="BF51" s="158">
        <v>0</v>
      </c>
      <c r="BG51" s="158">
        <v>0</v>
      </c>
      <c r="BH51" s="158">
        <v>0</v>
      </c>
      <c r="BI51" s="158">
        <v>0</v>
      </c>
      <c r="BJ51" s="158">
        <v>67301.399999999994</v>
      </c>
      <c r="BK51" s="158">
        <v>224.53046399999999</v>
      </c>
      <c r="BL51" s="158">
        <v>0</v>
      </c>
      <c r="BM51" s="158">
        <v>0</v>
      </c>
      <c r="BN51" s="158">
        <v>1758.1</v>
      </c>
      <c r="BO51" s="158">
        <v>294.97019499999999</v>
      </c>
      <c r="BP51" s="158">
        <v>0</v>
      </c>
      <c r="BQ51" s="158">
        <v>0</v>
      </c>
      <c r="BR51" s="79">
        <v>11381130.1</v>
      </c>
      <c r="BS51" s="79">
        <v>149.21863536062224</v>
      </c>
    </row>
    <row r="52" spans="1:71" ht="20.100000000000001" customHeight="1" x14ac:dyDescent="0.2">
      <c r="A52" s="65"/>
      <c r="B52" s="10"/>
      <c r="C52" s="147"/>
      <c r="D52" s="147"/>
      <c r="E52" s="147"/>
      <c r="F52" s="147"/>
      <c r="G52" s="147"/>
      <c r="H52" s="147"/>
      <c r="I52" s="147"/>
      <c r="J52" s="147"/>
      <c r="K52" s="147"/>
      <c r="L52" s="147"/>
      <c r="M52" s="79"/>
      <c r="N52" s="147"/>
      <c r="O52" s="147"/>
      <c r="P52" s="147"/>
      <c r="Q52" s="147"/>
      <c r="R52" s="147"/>
      <c r="S52" s="147"/>
      <c r="T52" s="147"/>
      <c r="U52" s="147"/>
      <c r="V52" s="147"/>
      <c r="W52" s="147"/>
      <c r="X52" s="147"/>
      <c r="Y52" s="147"/>
      <c r="Z52" s="147"/>
      <c r="AA52" s="147"/>
      <c r="AB52" s="147"/>
      <c r="AC52" s="147"/>
      <c r="AD52" s="147"/>
      <c r="AE52" s="147"/>
      <c r="AF52" s="147"/>
      <c r="AG52" s="147"/>
      <c r="AH52" s="79"/>
      <c r="AI52" s="79"/>
      <c r="AK52" s="65">
        <v>43785</v>
      </c>
      <c r="AL52" s="10">
        <v>46</v>
      </c>
      <c r="AM52" s="158">
        <v>11905180.84</v>
      </c>
      <c r="AN52" s="158">
        <v>3150047.45</v>
      </c>
      <c r="AO52" s="158">
        <v>1187932.5</v>
      </c>
      <c r="AP52" s="158">
        <v>70282.400000000009</v>
      </c>
      <c r="AQ52" s="158">
        <v>0</v>
      </c>
      <c r="AR52" s="158">
        <v>0</v>
      </c>
      <c r="AS52" s="158">
        <v>111381</v>
      </c>
      <c r="AT52" s="158">
        <v>0</v>
      </c>
      <c r="AU52" s="158">
        <v>1763.9</v>
      </c>
      <c r="AV52" s="158">
        <v>0</v>
      </c>
      <c r="AW52" s="79">
        <v>16426588.09</v>
      </c>
      <c r="AX52" s="158">
        <v>8803942.5700000003</v>
      </c>
      <c r="AY52" s="158">
        <v>140.58597776303009</v>
      </c>
      <c r="AZ52" s="158">
        <v>2456758.4000000004</v>
      </c>
      <c r="BA52" s="158">
        <v>159.06040333339857</v>
      </c>
      <c r="BB52" s="158">
        <v>915032.20000000007</v>
      </c>
      <c r="BC52" s="158">
        <v>195.35522155728373</v>
      </c>
      <c r="BD52" s="158">
        <v>47999.1</v>
      </c>
      <c r="BE52" s="158">
        <v>131.75493044991677</v>
      </c>
      <c r="BF52" s="158">
        <v>0</v>
      </c>
      <c r="BG52" s="158">
        <v>0</v>
      </c>
      <c r="BH52" s="158">
        <v>0</v>
      </c>
      <c r="BI52" s="158">
        <v>0</v>
      </c>
      <c r="BJ52" s="158">
        <v>64669.3</v>
      </c>
      <c r="BK52" s="158">
        <v>222.149404</v>
      </c>
      <c r="BL52" s="158">
        <v>0</v>
      </c>
      <c r="BM52" s="158">
        <v>0</v>
      </c>
      <c r="BN52" s="158">
        <v>783.6</v>
      </c>
      <c r="BO52" s="158">
        <v>154.47524230117406</v>
      </c>
      <c r="BP52" s="158">
        <v>0</v>
      </c>
      <c r="BQ52" s="158">
        <v>0</v>
      </c>
      <c r="BR52" s="79">
        <v>12289185.17</v>
      </c>
      <c r="BS52" s="79">
        <v>148.75287177944773</v>
      </c>
    </row>
    <row r="53" spans="1:71" ht="20.100000000000001" customHeight="1" x14ac:dyDescent="0.2">
      <c r="A53" s="65"/>
      <c r="B53" s="10"/>
      <c r="C53" s="148"/>
      <c r="D53" s="148"/>
      <c r="E53" s="148"/>
      <c r="F53" s="148"/>
      <c r="G53" s="148"/>
      <c r="H53" s="148"/>
      <c r="I53" s="148"/>
      <c r="J53" s="148"/>
      <c r="K53" s="148"/>
      <c r="L53" s="148"/>
      <c r="M53" s="79"/>
      <c r="N53" s="148"/>
      <c r="O53" s="148"/>
      <c r="P53" s="148"/>
      <c r="Q53" s="148"/>
      <c r="R53" s="148"/>
      <c r="S53" s="148"/>
      <c r="T53" s="148"/>
      <c r="U53" s="148"/>
      <c r="V53" s="148"/>
      <c r="W53" s="148"/>
      <c r="X53" s="148"/>
      <c r="Y53" s="148"/>
      <c r="Z53" s="148"/>
      <c r="AA53" s="148"/>
      <c r="AB53" s="148"/>
      <c r="AC53" s="148"/>
      <c r="AD53" s="148"/>
      <c r="AE53" s="148"/>
      <c r="AF53" s="148"/>
      <c r="AG53" s="148"/>
      <c r="AH53" s="79"/>
      <c r="AI53" s="79"/>
      <c r="AK53" s="65">
        <v>43792</v>
      </c>
      <c r="AL53" s="10">
        <v>47</v>
      </c>
      <c r="AM53" s="158">
        <v>11900214.25</v>
      </c>
      <c r="AN53" s="158">
        <v>3372456.8</v>
      </c>
      <c r="AO53" s="158">
        <v>1325290.0000000002</v>
      </c>
      <c r="AP53" s="158">
        <v>73089.900000000009</v>
      </c>
      <c r="AQ53" s="158">
        <v>0</v>
      </c>
      <c r="AR53" s="158">
        <v>0</v>
      </c>
      <c r="AS53" s="158">
        <v>83923.3</v>
      </c>
      <c r="AT53" s="158">
        <v>0</v>
      </c>
      <c r="AU53" s="158">
        <v>3396.2</v>
      </c>
      <c r="AV53" s="158">
        <v>0</v>
      </c>
      <c r="AW53" s="79">
        <v>16758370.450000001</v>
      </c>
      <c r="AX53" s="158">
        <v>8845269.75</v>
      </c>
      <c r="AY53" s="158">
        <v>142.05032371862228</v>
      </c>
      <c r="AZ53" s="158">
        <v>2635128.1</v>
      </c>
      <c r="BA53" s="158">
        <v>159.76813838425991</v>
      </c>
      <c r="BB53" s="158">
        <v>1033085.3</v>
      </c>
      <c r="BC53" s="158">
        <v>201.52752506477987</v>
      </c>
      <c r="BD53" s="158">
        <v>53905.2</v>
      </c>
      <c r="BE53" s="158">
        <v>132.74277056845349</v>
      </c>
      <c r="BF53" s="158">
        <v>0</v>
      </c>
      <c r="BG53" s="158">
        <v>0</v>
      </c>
      <c r="BH53" s="158">
        <v>0</v>
      </c>
      <c r="BI53" s="158">
        <v>0</v>
      </c>
      <c r="BJ53" s="158">
        <v>61476</v>
      </c>
      <c r="BK53" s="158">
        <v>244.25083599999999</v>
      </c>
      <c r="BL53" s="158">
        <v>0</v>
      </c>
      <c r="BM53" s="158">
        <v>0</v>
      </c>
      <c r="BN53" s="158">
        <v>3133.7</v>
      </c>
      <c r="BO53" s="158">
        <v>251.4472664781249</v>
      </c>
      <c r="BP53" s="158">
        <v>0</v>
      </c>
      <c r="BQ53" s="158">
        <v>0</v>
      </c>
      <c r="BR53" s="79">
        <v>12631998.049999999</v>
      </c>
      <c r="BS53" s="79">
        <v>151.09542518381249</v>
      </c>
    </row>
    <row r="54" spans="1:71" ht="20.100000000000001" customHeight="1" x14ac:dyDescent="0.2">
      <c r="A54" s="65"/>
      <c r="B54" s="10"/>
      <c r="C54" s="149"/>
      <c r="D54" s="149"/>
      <c r="E54" s="149"/>
      <c r="F54" s="149"/>
      <c r="G54" s="149"/>
      <c r="H54" s="149"/>
      <c r="I54" s="149"/>
      <c r="J54" s="149"/>
      <c r="K54" s="149"/>
      <c r="L54" s="149"/>
      <c r="M54" s="79"/>
      <c r="N54" s="149"/>
      <c r="O54" s="149"/>
      <c r="P54" s="149"/>
      <c r="Q54" s="149"/>
      <c r="R54" s="149"/>
      <c r="S54" s="149"/>
      <c r="T54" s="149"/>
      <c r="U54" s="149"/>
      <c r="V54" s="149"/>
      <c r="W54" s="149"/>
      <c r="X54" s="149"/>
      <c r="Y54" s="149"/>
      <c r="Z54" s="149"/>
      <c r="AA54" s="149"/>
      <c r="AB54" s="149"/>
      <c r="AC54" s="149"/>
      <c r="AD54" s="149"/>
      <c r="AE54" s="149"/>
      <c r="AF54" s="149"/>
      <c r="AG54" s="149"/>
      <c r="AH54" s="79"/>
      <c r="AI54" s="79"/>
      <c r="AK54" s="65">
        <v>43799</v>
      </c>
      <c r="AL54" s="10">
        <v>48</v>
      </c>
      <c r="AM54" s="158">
        <v>12875383.049999999</v>
      </c>
      <c r="AN54" s="158">
        <v>3166705.6</v>
      </c>
      <c r="AO54" s="158">
        <v>1265366</v>
      </c>
      <c r="AP54" s="158">
        <v>53058.7</v>
      </c>
      <c r="AQ54" s="158">
        <v>0</v>
      </c>
      <c r="AR54" s="158">
        <v>0</v>
      </c>
      <c r="AS54" s="158">
        <v>39427.4</v>
      </c>
      <c r="AT54" s="158">
        <v>0</v>
      </c>
      <c r="AU54" s="158">
        <v>3766.9</v>
      </c>
      <c r="AV54" s="158">
        <v>0</v>
      </c>
      <c r="AW54" s="79">
        <v>17403707.649999995</v>
      </c>
      <c r="AX54" s="158">
        <v>9428006.9499999993</v>
      </c>
      <c r="AY54" s="158">
        <v>141.41915641250864</v>
      </c>
      <c r="AZ54" s="158">
        <v>2519366.5</v>
      </c>
      <c r="BA54" s="158">
        <v>154.0780568683991</v>
      </c>
      <c r="BB54" s="158">
        <v>993047.9</v>
      </c>
      <c r="BC54" s="158">
        <v>191.48734114999809</v>
      </c>
      <c r="BD54" s="158">
        <v>42381.3</v>
      </c>
      <c r="BE54" s="158">
        <v>126.92277460416267</v>
      </c>
      <c r="BF54" s="158">
        <v>0</v>
      </c>
      <c r="BG54" s="158">
        <v>0</v>
      </c>
      <c r="BH54" s="158">
        <v>0</v>
      </c>
      <c r="BI54" s="158">
        <v>0</v>
      </c>
      <c r="BJ54" s="158">
        <v>28537</v>
      </c>
      <c r="BK54" s="158">
        <v>177.394091</v>
      </c>
      <c r="BL54" s="158">
        <v>0</v>
      </c>
      <c r="BM54" s="158">
        <v>0</v>
      </c>
      <c r="BN54" s="158">
        <v>3595.3</v>
      </c>
      <c r="BO54" s="158">
        <v>226.58098033724585</v>
      </c>
      <c r="BP54" s="158">
        <v>0</v>
      </c>
      <c r="BQ54" s="158">
        <v>0</v>
      </c>
      <c r="BR54" s="79">
        <v>13014934.950000001</v>
      </c>
      <c r="BS54" s="79">
        <v>147.74503812222298</v>
      </c>
    </row>
    <row r="55" spans="1:71" ht="20.100000000000001" customHeight="1" x14ac:dyDescent="0.2">
      <c r="A55" s="65"/>
      <c r="B55" s="10"/>
      <c r="C55" s="150"/>
      <c r="D55" s="150"/>
      <c r="E55" s="150"/>
      <c r="F55" s="150"/>
      <c r="G55" s="150"/>
      <c r="H55" s="150"/>
      <c r="I55" s="150"/>
      <c r="J55" s="150"/>
      <c r="K55" s="150"/>
      <c r="L55" s="150"/>
      <c r="M55" s="79"/>
      <c r="N55" s="150"/>
      <c r="O55" s="150"/>
      <c r="P55" s="150"/>
      <c r="Q55" s="150"/>
      <c r="R55" s="150"/>
      <c r="S55" s="150"/>
      <c r="T55" s="150"/>
      <c r="U55" s="150"/>
      <c r="V55" s="150"/>
      <c r="W55" s="150"/>
      <c r="X55" s="150"/>
      <c r="Y55" s="150"/>
      <c r="Z55" s="150"/>
      <c r="AA55" s="150"/>
      <c r="AB55" s="150"/>
      <c r="AC55" s="150"/>
      <c r="AD55" s="150"/>
      <c r="AE55" s="150"/>
      <c r="AF55" s="150"/>
      <c r="AG55" s="150"/>
      <c r="AH55" s="79"/>
      <c r="AI55" s="79"/>
      <c r="AK55" s="65">
        <v>43806</v>
      </c>
      <c r="AL55" s="10">
        <v>49</v>
      </c>
      <c r="AM55" s="158">
        <v>12511400.1</v>
      </c>
      <c r="AN55" s="158">
        <v>2715232.67</v>
      </c>
      <c r="AO55" s="158">
        <v>1195509.1000000001</v>
      </c>
      <c r="AP55" s="158">
        <v>78279.299999999988</v>
      </c>
      <c r="AQ55" s="158">
        <v>0</v>
      </c>
      <c r="AR55" s="158">
        <v>0</v>
      </c>
      <c r="AS55" s="158">
        <v>43879.5</v>
      </c>
      <c r="AT55" s="158">
        <v>0</v>
      </c>
      <c r="AU55" s="158">
        <v>1893.3</v>
      </c>
      <c r="AV55" s="158">
        <v>0</v>
      </c>
      <c r="AW55" s="79">
        <v>16546193.970000001</v>
      </c>
      <c r="AX55" s="158">
        <v>8762454.4000000004</v>
      </c>
      <c r="AY55" s="158">
        <v>142.37087228365635</v>
      </c>
      <c r="AZ55" s="158">
        <v>2134710.77</v>
      </c>
      <c r="BA55" s="158">
        <v>155.72573962026092</v>
      </c>
      <c r="BB55" s="158">
        <v>975386.4</v>
      </c>
      <c r="BC55" s="158">
        <v>198.76166986701475</v>
      </c>
      <c r="BD55" s="158">
        <v>59483.1</v>
      </c>
      <c r="BE55" s="158">
        <v>126.09608587958429</v>
      </c>
      <c r="BF55" s="158">
        <v>0</v>
      </c>
      <c r="BG55" s="158">
        <v>0</v>
      </c>
      <c r="BH55" s="158">
        <v>0</v>
      </c>
      <c r="BI55" s="158">
        <v>0</v>
      </c>
      <c r="BJ55" s="158">
        <v>31992.7</v>
      </c>
      <c r="BK55" s="158">
        <v>212.668127</v>
      </c>
      <c r="BL55" s="158">
        <v>0</v>
      </c>
      <c r="BM55" s="158">
        <v>0</v>
      </c>
      <c r="BN55" s="158">
        <v>1140.3</v>
      </c>
      <c r="BO55" s="158">
        <v>347.37025299999999</v>
      </c>
      <c r="BP55" s="158">
        <v>0</v>
      </c>
      <c r="BQ55" s="158">
        <v>0</v>
      </c>
      <c r="BR55" s="79">
        <v>11965167.67</v>
      </c>
      <c r="BS55" s="79">
        <v>149.47702269926302</v>
      </c>
    </row>
    <row r="56" spans="1:71" ht="20.100000000000001" customHeight="1" x14ac:dyDescent="0.2">
      <c r="A56" s="65"/>
      <c r="B56" s="10"/>
      <c r="C56" s="153"/>
      <c r="D56" s="153"/>
      <c r="E56" s="153"/>
      <c r="F56" s="153"/>
      <c r="G56" s="153"/>
      <c r="H56" s="153"/>
      <c r="I56" s="153"/>
      <c r="J56" s="153"/>
      <c r="K56" s="153"/>
      <c r="L56" s="153"/>
      <c r="M56" s="79"/>
      <c r="N56" s="153"/>
      <c r="O56" s="153"/>
      <c r="P56" s="153"/>
      <c r="Q56" s="153"/>
      <c r="R56" s="153"/>
      <c r="S56" s="153"/>
      <c r="T56" s="153"/>
      <c r="U56" s="153"/>
      <c r="V56" s="153"/>
      <c r="W56" s="153"/>
      <c r="X56" s="153"/>
      <c r="Y56" s="153"/>
      <c r="Z56" s="153"/>
      <c r="AA56" s="153"/>
      <c r="AB56" s="153"/>
      <c r="AC56" s="153"/>
      <c r="AD56" s="153"/>
      <c r="AE56" s="153"/>
      <c r="AF56" s="153"/>
      <c r="AG56" s="153"/>
      <c r="AH56" s="79"/>
      <c r="AI56" s="79"/>
      <c r="AK56" s="65">
        <v>43813</v>
      </c>
      <c r="AL56" s="10">
        <v>50</v>
      </c>
      <c r="AM56" s="158">
        <v>8165220.5700000003</v>
      </c>
      <c r="AN56" s="158">
        <v>1510954.9500000002</v>
      </c>
      <c r="AO56" s="158">
        <v>1062663.3999999999</v>
      </c>
      <c r="AP56" s="158">
        <v>65145.8</v>
      </c>
      <c r="AQ56" s="158">
        <v>0</v>
      </c>
      <c r="AR56" s="158">
        <v>0</v>
      </c>
      <c r="AS56" s="158">
        <v>80051</v>
      </c>
      <c r="AT56" s="158">
        <v>0</v>
      </c>
      <c r="AU56" s="158">
        <v>0</v>
      </c>
      <c r="AV56" s="158">
        <v>0</v>
      </c>
      <c r="AW56" s="79">
        <v>10884035.720000001</v>
      </c>
      <c r="AX56" s="158">
        <v>6170282.7699999996</v>
      </c>
      <c r="AY56" s="158">
        <v>142.02334312132038</v>
      </c>
      <c r="AZ56" s="158">
        <v>1257111.25</v>
      </c>
      <c r="BA56" s="158">
        <v>158.23788114496057</v>
      </c>
      <c r="BB56" s="158">
        <v>887407.5</v>
      </c>
      <c r="BC56" s="158">
        <v>199.09142099999997</v>
      </c>
      <c r="BD56" s="158">
        <v>57293.8</v>
      </c>
      <c r="BE56" s="158">
        <v>124.91945200000001</v>
      </c>
      <c r="BF56" s="158">
        <v>0</v>
      </c>
      <c r="BG56" s="158">
        <v>0</v>
      </c>
      <c r="BH56" s="158">
        <v>0</v>
      </c>
      <c r="BI56" s="158">
        <v>0</v>
      </c>
      <c r="BJ56" s="158">
        <v>47646.400000000001</v>
      </c>
      <c r="BK56" s="158">
        <v>236.92262099999999</v>
      </c>
      <c r="BL56" s="158">
        <v>0</v>
      </c>
      <c r="BM56" s="158">
        <v>0</v>
      </c>
      <c r="BN56" s="158">
        <v>0</v>
      </c>
      <c r="BO56" s="158">
        <v>0</v>
      </c>
      <c r="BP56" s="158">
        <v>0</v>
      </c>
      <c r="BQ56" s="158">
        <v>0</v>
      </c>
      <c r="BR56" s="79">
        <v>8419741.7199999988</v>
      </c>
      <c r="BS56" s="79">
        <v>150.87964572528998</v>
      </c>
    </row>
    <row r="57" spans="1:71" ht="18.75" customHeight="1" x14ac:dyDescent="0.2">
      <c r="A57" s="65"/>
      <c r="B57" s="10"/>
      <c r="C57" s="154"/>
      <c r="D57" s="154"/>
      <c r="E57" s="154"/>
      <c r="F57" s="154"/>
      <c r="G57" s="154"/>
      <c r="H57" s="154"/>
      <c r="I57" s="154"/>
      <c r="J57" s="154"/>
      <c r="K57" s="154"/>
      <c r="L57" s="154"/>
      <c r="M57" s="79"/>
      <c r="N57" s="154"/>
      <c r="O57" s="154"/>
      <c r="P57" s="154"/>
      <c r="Q57" s="154"/>
      <c r="R57" s="154"/>
      <c r="S57" s="154"/>
      <c r="T57" s="154"/>
      <c r="U57" s="154"/>
      <c r="V57" s="154"/>
      <c r="W57" s="154"/>
      <c r="X57" s="154"/>
      <c r="Y57" s="154"/>
      <c r="Z57" s="154"/>
      <c r="AA57" s="154"/>
      <c r="AB57" s="154"/>
      <c r="AC57" s="154"/>
      <c r="AD57" s="154"/>
      <c r="AE57" s="154"/>
      <c r="AF57" s="154"/>
      <c r="AG57" s="154"/>
      <c r="AH57" s="79"/>
      <c r="AI57" s="79"/>
      <c r="AK57" s="65">
        <v>43820</v>
      </c>
      <c r="AL57" s="10" t="s">
        <v>53</v>
      </c>
      <c r="AM57" s="158">
        <v>12749552.100000001</v>
      </c>
      <c r="AN57" s="158">
        <v>3186946.4</v>
      </c>
      <c r="AO57" s="158">
        <v>1321459</v>
      </c>
      <c r="AP57" s="158">
        <v>70494.7</v>
      </c>
      <c r="AQ57" s="158">
        <v>0</v>
      </c>
      <c r="AR57" s="158">
        <v>0</v>
      </c>
      <c r="AS57" s="158">
        <v>75411</v>
      </c>
      <c r="AT57" s="158">
        <v>0</v>
      </c>
      <c r="AU57" s="158">
        <v>1659.8</v>
      </c>
      <c r="AV57" s="158">
        <v>0</v>
      </c>
      <c r="AW57" s="79">
        <v>17405523</v>
      </c>
      <c r="AX57" s="158">
        <v>9231169.3999999985</v>
      </c>
      <c r="AY57" s="158">
        <v>139.21529882364823</v>
      </c>
      <c r="AZ57" s="158">
        <v>2554646.1</v>
      </c>
      <c r="BA57" s="158">
        <v>154.57856827216014</v>
      </c>
      <c r="BB57" s="158">
        <v>1014108.1000000001</v>
      </c>
      <c r="BC57" s="158">
        <v>191.61818971073075</v>
      </c>
      <c r="BD57" s="158">
        <v>54020.7</v>
      </c>
      <c r="BE57" s="158">
        <v>122.0559942713756</v>
      </c>
      <c r="BF57" s="158">
        <v>0</v>
      </c>
      <c r="BG57" s="158">
        <v>0</v>
      </c>
      <c r="BH57" s="158">
        <v>0</v>
      </c>
      <c r="BI57" s="158">
        <v>0</v>
      </c>
      <c r="BJ57" s="158">
        <v>38932.6</v>
      </c>
      <c r="BK57" s="158">
        <v>230.99040899999997</v>
      </c>
      <c r="BL57" s="158">
        <v>0</v>
      </c>
      <c r="BM57" s="158">
        <v>0</v>
      </c>
      <c r="BN57" s="158">
        <v>1445.8</v>
      </c>
      <c r="BO57" s="158">
        <v>312.41215899999997</v>
      </c>
      <c r="BP57" s="158">
        <v>0</v>
      </c>
      <c r="BQ57" s="158">
        <v>0</v>
      </c>
      <c r="BR57" s="79">
        <v>12894322.699999997</v>
      </c>
      <c r="BS57" s="79">
        <v>146.60509421967663</v>
      </c>
    </row>
    <row r="58" spans="1:71" ht="20.100000000000001" customHeight="1" x14ac:dyDescent="0.2">
      <c r="A58" s="65"/>
      <c r="B58" s="10"/>
      <c r="C58" s="155"/>
      <c r="D58" s="155"/>
      <c r="E58" s="155"/>
      <c r="F58" s="155"/>
      <c r="G58" s="155"/>
      <c r="H58" s="155"/>
      <c r="I58" s="155"/>
      <c r="J58" s="155"/>
      <c r="K58" s="155"/>
      <c r="L58" s="155"/>
      <c r="M58" s="79"/>
      <c r="N58" s="155"/>
      <c r="O58" s="155"/>
      <c r="P58" s="155"/>
      <c r="Q58" s="155"/>
      <c r="R58" s="155"/>
      <c r="S58" s="155"/>
      <c r="T58" s="155"/>
      <c r="U58" s="155"/>
      <c r="V58" s="155"/>
      <c r="W58" s="155"/>
      <c r="X58" s="155"/>
      <c r="Y58" s="155"/>
      <c r="Z58" s="155"/>
      <c r="AA58" s="155"/>
      <c r="AB58" s="155"/>
      <c r="AC58" s="155"/>
      <c r="AD58" s="155"/>
      <c r="AE58" s="155"/>
      <c r="AF58" s="155"/>
      <c r="AG58" s="155"/>
      <c r="AH58" s="79"/>
      <c r="AI58" s="79"/>
      <c r="AK58" s="65">
        <v>43827</v>
      </c>
      <c r="AL58" s="10" t="s">
        <v>54</v>
      </c>
      <c r="AM58" s="158">
        <v>13302684.949999999</v>
      </c>
      <c r="AN58" s="158">
        <v>3088355.8</v>
      </c>
      <c r="AO58" s="158">
        <v>1367681.4</v>
      </c>
      <c r="AP58" s="158">
        <v>69320</v>
      </c>
      <c r="AQ58" s="158">
        <v>0</v>
      </c>
      <c r="AR58" s="158">
        <v>0</v>
      </c>
      <c r="AS58" s="158">
        <v>61034.5</v>
      </c>
      <c r="AT58" s="158">
        <v>0</v>
      </c>
      <c r="AU58" s="158">
        <v>2948</v>
      </c>
      <c r="AV58" s="158">
        <v>0</v>
      </c>
      <c r="AW58" s="79">
        <v>17892024.649999999</v>
      </c>
      <c r="AX58" s="158">
        <v>9879093.1500000004</v>
      </c>
      <c r="AY58" s="158">
        <v>138.1216268923157</v>
      </c>
      <c r="AZ58" s="158">
        <v>2471649.2999999998</v>
      </c>
      <c r="BA58" s="158">
        <v>148.52831125581832</v>
      </c>
      <c r="BB58" s="158">
        <v>1001789.5</v>
      </c>
      <c r="BC58" s="158">
        <v>180.21673057728805</v>
      </c>
      <c r="BD58" s="158">
        <v>57012.2</v>
      </c>
      <c r="BE58" s="158">
        <v>120.3240216027552</v>
      </c>
      <c r="BF58" s="158">
        <v>0</v>
      </c>
      <c r="BG58" s="158">
        <v>0</v>
      </c>
      <c r="BH58" s="158">
        <v>0</v>
      </c>
      <c r="BI58" s="158">
        <v>0</v>
      </c>
      <c r="BJ58" s="158">
        <v>22246.9</v>
      </c>
      <c r="BK58" s="158">
        <v>192.44018700000001</v>
      </c>
      <c r="BL58" s="158">
        <v>0</v>
      </c>
      <c r="BM58" s="158">
        <v>0</v>
      </c>
      <c r="BN58" s="158">
        <v>1673.7</v>
      </c>
      <c r="BO58" s="158">
        <v>368.15529500000002</v>
      </c>
      <c r="BP58" s="158">
        <v>0</v>
      </c>
      <c r="BQ58" s="158">
        <v>0</v>
      </c>
      <c r="BR58" s="79">
        <v>13433464.749999998</v>
      </c>
      <c r="BS58" s="79">
        <v>143.21866288135723</v>
      </c>
    </row>
    <row r="59" spans="1:71" ht="20.25" customHeight="1" x14ac:dyDescent="0.2">
      <c r="A59" s="20"/>
      <c r="B59" s="10"/>
      <c r="C59" s="4"/>
      <c r="D59" s="4"/>
      <c r="E59" s="4"/>
      <c r="F59" s="4"/>
      <c r="G59" s="4"/>
      <c r="H59" s="81"/>
      <c r="I59" s="4"/>
      <c r="J59" s="4"/>
      <c r="K59" s="4"/>
      <c r="L59" s="4"/>
      <c r="M59" s="79"/>
      <c r="N59" s="4"/>
      <c r="O59" s="4"/>
      <c r="P59" s="4"/>
      <c r="Q59" s="4"/>
      <c r="R59" s="4"/>
      <c r="S59" s="4"/>
      <c r="T59" s="4"/>
      <c r="U59" s="4"/>
      <c r="V59" s="4"/>
      <c r="W59" s="4"/>
      <c r="X59" s="81"/>
      <c r="Y59" s="81"/>
      <c r="Z59" s="4"/>
      <c r="AA59" s="4"/>
      <c r="AB59" s="4"/>
      <c r="AC59" s="4"/>
      <c r="AD59" s="4"/>
      <c r="AE59" s="4"/>
      <c r="AF59" s="4"/>
      <c r="AG59" s="4"/>
      <c r="AH59" s="79"/>
      <c r="AI59" s="79"/>
      <c r="AK59" s="20"/>
      <c r="AL59" s="10"/>
      <c r="AM59" s="158"/>
      <c r="AN59" s="158"/>
      <c r="AO59" s="158"/>
      <c r="AP59" s="158"/>
      <c r="AQ59" s="158"/>
      <c r="AR59" s="158"/>
      <c r="AS59" s="158"/>
      <c r="AT59" s="158"/>
      <c r="AU59" s="158"/>
      <c r="AV59" s="158"/>
      <c r="AW59" s="79"/>
      <c r="AX59" s="158"/>
      <c r="AY59" s="158"/>
      <c r="AZ59" s="158"/>
      <c r="BA59" s="158"/>
      <c r="BB59" s="158"/>
      <c r="BC59" s="158"/>
      <c r="BD59" s="158"/>
      <c r="BE59" s="158"/>
      <c r="BF59" s="158"/>
      <c r="BG59" s="158"/>
      <c r="BH59" s="158"/>
      <c r="BI59" s="158"/>
      <c r="BJ59" s="158"/>
      <c r="BK59" s="158"/>
      <c r="BL59" s="158"/>
      <c r="BM59" s="158"/>
      <c r="BN59" s="158"/>
      <c r="BO59" s="158"/>
      <c r="BP59" s="158"/>
      <c r="BQ59" s="158"/>
      <c r="BR59" s="79"/>
      <c r="BS59" s="79"/>
    </row>
    <row r="60" spans="1:71" x14ac:dyDescent="0.2">
      <c r="A60" s="20"/>
      <c r="B60" s="10"/>
      <c r="C60" s="4"/>
      <c r="D60" s="4"/>
      <c r="E60" s="4"/>
      <c r="F60" s="4"/>
      <c r="G60" s="4"/>
      <c r="H60" s="81"/>
      <c r="I60" s="4"/>
      <c r="J60" s="4"/>
      <c r="K60" s="4"/>
      <c r="L60" s="4"/>
      <c r="M60" s="4"/>
      <c r="N60" s="4"/>
      <c r="O60" s="4"/>
      <c r="P60" s="4"/>
      <c r="Q60" s="4"/>
      <c r="R60" s="4"/>
      <c r="S60" s="4"/>
      <c r="T60" s="4"/>
      <c r="U60" s="4"/>
      <c r="V60" s="4"/>
      <c r="W60" s="4"/>
      <c r="X60" s="81"/>
      <c r="Y60" s="81"/>
      <c r="Z60" s="4"/>
      <c r="AA60" s="4"/>
      <c r="AB60" s="4"/>
      <c r="AC60" s="4"/>
      <c r="AD60" s="4"/>
      <c r="AE60" s="4"/>
      <c r="AF60" s="4"/>
      <c r="AG60" s="4"/>
      <c r="AH60" s="4"/>
      <c r="AI60" s="4"/>
      <c r="AK60" s="20"/>
      <c r="AL60" s="10"/>
      <c r="AM60" s="4"/>
      <c r="AN60" s="4"/>
      <c r="AO60" s="4"/>
      <c r="AP60" s="4"/>
      <c r="AQ60" s="4"/>
      <c r="AR60" s="100"/>
      <c r="AS60" s="4"/>
      <c r="AT60" s="4"/>
      <c r="AU60" s="4"/>
      <c r="AV60" s="4"/>
      <c r="AW60" s="4"/>
      <c r="AX60" s="4"/>
      <c r="AY60" s="4"/>
      <c r="AZ60" s="4"/>
      <c r="BA60" s="4"/>
      <c r="BB60" s="4"/>
      <c r="BC60" s="4"/>
      <c r="BD60" s="4"/>
      <c r="BE60" s="4"/>
      <c r="BF60" s="4"/>
      <c r="BG60" s="4"/>
      <c r="BH60" s="100"/>
      <c r="BI60" s="100"/>
      <c r="BJ60" s="4"/>
      <c r="BK60" s="4"/>
      <c r="BL60" s="4"/>
      <c r="BM60" s="4"/>
      <c r="BN60" s="4"/>
      <c r="BO60" s="4"/>
      <c r="BP60" s="4"/>
      <c r="BQ60" s="4"/>
      <c r="BR60" s="4"/>
      <c r="BS60" s="4"/>
    </row>
    <row r="61" spans="1:71" ht="15" x14ac:dyDescent="0.25">
      <c r="AH61" s="57"/>
    </row>
  </sheetData>
  <mergeCells count="30">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 ref="AX4:AY4"/>
    <mergeCell ref="AZ4:BA4"/>
    <mergeCell ref="BB4:BC4"/>
    <mergeCell ref="A3:A5"/>
    <mergeCell ref="AK3:AK5"/>
    <mergeCell ref="C3:M3"/>
    <mergeCell ref="N3:AI3"/>
    <mergeCell ref="R4:S4"/>
    <mergeCell ref="T4:U4"/>
    <mergeCell ref="V4:W4"/>
    <mergeCell ref="AB4:AC4"/>
    <mergeCell ref="Z4:AA4"/>
    <mergeCell ref="AF4:AG4"/>
    <mergeCell ref="X4:Y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Sujeet Kumar Yadav</cp:lastModifiedBy>
  <dcterms:created xsi:type="dcterms:W3CDTF">2012-03-27T05:37:32Z</dcterms:created>
  <dcterms:modified xsi:type="dcterms:W3CDTF">2020-09-14T04:56:20Z</dcterms:modified>
</cp:coreProperties>
</file>